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elhasználó\Documents\lbiró marton\2018. év\2017. évi kv mód dec. 31-i hatállyal\"/>
    </mc:Choice>
  </mc:AlternateContent>
  <bookViews>
    <workbookView minimized="1" xWindow="120" yWindow="48" windowWidth="15132" windowHeight="8136" firstSheet="25" activeTab="25"/>
  </bookViews>
  <sheets>
    <sheet name="Munka1" sheetId="50" r:id="rId1"/>
    <sheet name="1.mell. Mérleg" sheetId="17" r:id="rId2"/>
    <sheet name="2.mell. Mérleg" sheetId="18" r:id="rId3"/>
    <sheet name="3.mell. Bevétel" sheetId="9" r:id="rId4"/>
    <sheet name="3.a átvett pe." sheetId="43" r:id="rId5"/>
    <sheet name="3.b mell. Működési bevételek" sheetId="44" r:id="rId6"/>
    <sheet name="3.c. mell. Közhatalmi bevételek" sheetId="45" r:id="rId7"/>
    <sheet name="4.mell. Normatíva" sheetId="52" r:id="rId8"/>
    <sheet name="5. mell. Önk.össz kiadás" sheetId="8" r:id="rId9"/>
    <sheet name="5.a. mell. Jogalkotás" sheetId="1" r:id="rId10"/>
    <sheet name="5.b. mell. VF saját forrásból" sheetId="41" r:id="rId11"/>
    <sheet name="5.c. mell. VF Eu forrásból" sheetId="5" r:id="rId12"/>
    <sheet name="5.d. mell. Védőnő, EÜ" sheetId="6" r:id="rId13"/>
    <sheet name="5.e. mell. Szociális ellátások" sheetId="37" r:id="rId14"/>
    <sheet name="5.f. mell. Átadott pénzeszk." sheetId="40" r:id="rId15"/>
    <sheet name="5.g. mell. Egyéb tev." sheetId="7" r:id="rId16"/>
    <sheet name="6. mell. Int.összesen" sheetId="15" r:id="rId17"/>
    <sheet name="6.a. mell. PH" sheetId="14" r:id="rId18"/>
    <sheet name="6.b. mell. Óvoda" sheetId="16" r:id="rId19"/>
    <sheet name="6.c. mell. BBKP" sheetId="12" r:id="rId20"/>
    <sheet name="7.mell. Beruházás" sheetId="19" r:id="rId21"/>
    <sheet name="8.mell. Felújítás" sheetId="20" r:id="rId22"/>
    <sheet name="9.mell. Létszámok" sheetId="21" r:id="rId23"/>
    <sheet name="10. mell. Több éves kihat" sheetId="29" r:id="rId24"/>
    <sheet name="11.mell. Ei felhaszn." sheetId="30" r:id="rId25"/>
    <sheet name="12.a Tételes mód ÖNK" sheetId="56" r:id="rId26"/>
    <sheet name="12.b Tételes mód PH" sheetId="57" r:id="rId27"/>
    <sheet name="12.c Tételes mód Óvoda" sheetId="58" r:id="rId28"/>
    <sheet name="12.d Tételes mód BBK" sheetId="59" r:id="rId29"/>
    <sheet name="12.e Konszolidált módosítás" sheetId="60" r:id="rId30"/>
  </sheets>
  <externalReferences>
    <externalReference r:id="rId31"/>
    <externalReference r:id="rId32"/>
    <externalReference r:id="rId33"/>
    <externalReference r:id="rId34"/>
    <externalReference r:id="rId35"/>
  </externalReferences>
  <definedNames>
    <definedName name="_xlnm._FilterDatabase" localSheetId="25" hidden="1">'12.a Tételes mód ÖNK'!$A$4:$AN$4</definedName>
    <definedName name="kst" localSheetId="4">#REF!</definedName>
    <definedName name="kst" localSheetId="5">#REF!</definedName>
    <definedName name="kst" localSheetId="6">#REF!</definedName>
    <definedName name="kst" localSheetId="7">#REF!</definedName>
    <definedName name="kst">#REF!</definedName>
    <definedName name="nev" localSheetId="7">[1]kod!$CD$8:$CD$3150</definedName>
    <definedName name="nev">[2]kod!$CD$8:$CD$3150</definedName>
    <definedName name="_xlnm.Print_Titles" localSheetId="25">'12.a Tételes mód ÖNK'!$A:$C</definedName>
    <definedName name="_xlnm.Print_Titles" localSheetId="29">'12.e Konszolidált módosítás'!$A:$B</definedName>
    <definedName name="_xlnm.Print_Titles" localSheetId="7">'4.mell. Normatíva'!$A:$A</definedName>
    <definedName name="_xlnm.Print_Titles" localSheetId="8">'5. mell. Önk.össz kiadás'!$A:$C</definedName>
    <definedName name="_xlnm.Print_Titles" localSheetId="9">'5.a. mell. Jogalkotás'!$2:$4</definedName>
    <definedName name="_xlnm.Print_Titles" localSheetId="10">'5.b. mell. VF saját forrásból'!$A:$C,'5.b. mell. VF saját forrásból'!$1:$4</definedName>
    <definedName name="_xlnm.Print_Titles" localSheetId="11">'5.c. mell. VF Eu forrásból'!$1:$4</definedName>
    <definedName name="_xlnm.Print_Titles" localSheetId="12">'5.d. mell. Védőnő, EÜ'!$1:$4</definedName>
    <definedName name="_xlnm.Print_Titles" localSheetId="15">'5.g. mell. Egyéb tev.'!$A:$C</definedName>
    <definedName name="_xlnm.Print_Titles" localSheetId="16">'6. mell. Int.összesen'!#REF!</definedName>
    <definedName name="_xlnm.Print_Titles" localSheetId="17">'6.a. mell. PH'!$1:$4</definedName>
    <definedName name="_xlnm.Print_Titles" localSheetId="18">'6.b. mell. Óvoda'!$1:$4</definedName>
    <definedName name="_xlnm.Print_Titles" localSheetId="19">'6.c. mell. BBKP'!$1:$4</definedName>
    <definedName name="_xlnm.Print_Area" localSheetId="29">'12.e Konszolidált módosítás'!$A$1:$AI$12</definedName>
    <definedName name="_xlnm.Print_Area" localSheetId="10">'5.b. mell. VF saját forrásból'!$A$1:$AG$66</definedName>
    <definedName name="onev" localSheetId="7">[3]kod!$BT$34:$BT$3184</definedName>
    <definedName name="onev">[4]kod!$BT$34:$BT$3184</definedName>
    <definedName name="w" localSheetId="7">#REF!</definedName>
    <definedName name="w">#REF!</definedName>
  </definedNames>
  <calcPr calcId="152511"/>
</workbook>
</file>

<file path=xl/calcChain.xml><?xml version="1.0" encoding="utf-8"?>
<calcChain xmlns="http://schemas.openxmlformats.org/spreadsheetml/2006/main">
  <c r="E28" i="15" l="1"/>
  <c r="F28" i="15"/>
  <c r="E29" i="15"/>
  <c r="F29" i="15"/>
  <c r="D29" i="15"/>
  <c r="D9" i="58"/>
  <c r="N35" i="30"/>
  <c r="N34" i="30"/>
  <c r="B35" i="30"/>
  <c r="B36" i="30"/>
  <c r="B34" i="30"/>
  <c r="B28" i="30"/>
  <c r="B29" i="30"/>
  <c r="B31" i="30"/>
  <c r="B32" i="30"/>
  <c r="B27" i="30"/>
  <c r="B16" i="30"/>
  <c r="B14" i="30"/>
  <c r="B13" i="30"/>
  <c r="B11" i="30"/>
  <c r="B10" i="30"/>
  <c r="B9" i="30"/>
  <c r="B7" i="30"/>
  <c r="B8" i="30" s="1"/>
  <c r="B6" i="30"/>
  <c r="B12" i="30" l="1"/>
  <c r="H30" i="7"/>
  <c r="H25" i="7"/>
  <c r="H22" i="7"/>
  <c r="E24" i="1"/>
  <c r="E52" i="1"/>
  <c r="E65" i="5"/>
  <c r="F65" i="5"/>
  <c r="G65" i="5"/>
  <c r="H65" i="5"/>
  <c r="I65" i="5"/>
  <c r="J65" i="5"/>
  <c r="K65" i="5"/>
  <c r="L65" i="5"/>
  <c r="M65" i="5"/>
  <c r="N65" i="5"/>
  <c r="O65" i="5"/>
  <c r="P65" i="5"/>
  <c r="Q65" i="5"/>
  <c r="R65" i="5"/>
  <c r="S65" i="5"/>
  <c r="T65" i="5"/>
  <c r="U65" i="5"/>
  <c r="V65" i="5"/>
  <c r="W65" i="5"/>
  <c r="X65" i="5"/>
  <c r="E58" i="5"/>
  <c r="F58" i="5"/>
  <c r="D58" i="5"/>
  <c r="D46" i="5"/>
  <c r="E46" i="5"/>
  <c r="F46" i="5"/>
  <c r="D47" i="5"/>
  <c r="E47" i="5"/>
  <c r="F47" i="5"/>
  <c r="D48" i="5"/>
  <c r="E48" i="5"/>
  <c r="F48" i="5"/>
  <c r="D49" i="5"/>
  <c r="E49" i="5"/>
  <c r="F49" i="5"/>
  <c r="D50" i="5"/>
  <c r="E50" i="5"/>
  <c r="F50" i="5"/>
  <c r="D51" i="5"/>
  <c r="E51" i="5"/>
  <c r="F51" i="5"/>
  <c r="D52" i="5"/>
  <c r="E52" i="5"/>
  <c r="F52" i="5"/>
  <c r="E45" i="5"/>
  <c r="F45" i="5"/>
  <c r="D45" i="5"/>
  <c r="D12" i="5"/>
  <c r="E12" i="5"/>
  <c r="F12" i="5"/>
  <c r="D13" i="5"/>
  <c r="E13" i="5"/>
  <c r="F13" i="5"/>
  <c r="D14" i="5"/>
  <c r="E14" i="5"/>
  <c r="F14" i="5"/>
  <c r="D15" i="5"/>
  <c r="E15" i="5"/>
  <c r="F15" i="5"/>
  <c r="D16" i="5"/>
  <c r="E16" i="5"/>
  <c r="F16" i="5"/>
  <c r="D17" i="5"/>
  <c r="E17" i="5"/>
  <c r="F17" i="5"/>
  <c r="D18" i="5"/>
  <c r="E18" i="5"/>
  <c r="F18" i="5"/>
  <c r="D19" i="5"/>
  <c r="E19" i="5"/>
  <c r="F19" i="5"/>
  <c r="D20" i="5"/>
  <c r="E20" i="5"/>
  <c r="F20" i="5"/>
  <c r="D21" i="5"/>
  <c r="E21" i="5"/>
  <c r="F21" i="5"/>
  <c r="D22" i="5"/>
  <c r="E22" i="5"/>
  <c r="F22" i="5"/>
  <c r="D23" i="5"/>
  <c r="E23" i="5"/>
  <c r="F23" i="5"/>
  <c r="D24" i="5"/>
  <c r="E24" i="5"/>
  <c r="F24" i="5"/>
  <c r="D25" i="5"/>
  <c r="E25" i="5"/>
  <c r="F25" i="5"/>
  <c r="D26" i="5"/>
  <c r="E26" i="5"/>
  <c r="F26" i="5"/>
  <c r="D27" i="5"/>
  <c r="E27" i="5"/>
  <c r="F27" i="5"/>
  <c r="D28" i="5"/>
  <c r="E28" i="5"/>
  <c r="F28" i="5"/>
  <c r="D29" i="5"/>
  <c r="E29" i="5"/>
  <c r="F29" i="5"/>
  <c r="D30" i="5"/>
  <c r="E30" i="5"/>
  <c r="F30" i="5"/>
  <c r="D31" i="5"/>
  <c r="E31" i="5"/>
  <c r="F31" i="5"/>
  <c r="D32" i="5"/>
  <c r="E32" i="5"/>
  <c r="F32" i="5"/>
  <c r="D33" i="5"/>
  <c r="E33" i="5"/>
  <c r="F33" i="5"/>
  <c r="D34" i="5"/>
  <c r="E34" i="5"/>
  <c r="F34" i="5"/>
  <c r="D35" i="5"/>
  <c r="E35" i="5"/>
  <c r="F35" i="5"/>
  <c r="E11" i="5"/>
  <c r="F11" i="5"/>
  <c r="D11" i="5"/>
  <c r="E9" i="5"/>
  <c r="F9" i="5"/>
  <c r="D9" i="5"/>
  <c r="D6" i="5"/>
  <c r="E6" i="5"/>
  <c r="F6" i="5"/>
  <c r="D7" i="5"/>
  <c r="E7" i="5"/>
  <c r="F7" i="5"/>
  <c r="E5" i="5"/>
  <c r="F5" i="5"/>
  <c r="D5" i="5"/>
  <c r="X63" i="5"/>
  <c r="W63" i="5"/>
  <c r="V63" i="5"/>
  <c r="X52" i="5"/>
  <c r="W52" i="5"/>
  <c r="V52" i="5"/>
  <c r="X34" i="5"/>
  <c r="X35" i="5" s="1"/>
  <c r="W34" i="5"/>
  <c r="V34" i="5"/>
  <c r="X28" i="5"/>
  <c r="W28" i="5"/>
  <c r="V28" i="5"/>
  <c r="X25" i="5"/>
  <c r="W25" i="5"/>
  <c r="W35" i="5" s="1"/>
  <c r="V25" i="5"/>
  <c r="X17" i="5"/>
  <c r="W17" i="5"/>
  <c r="V17" i="5"/>
  <c r="V35" i="5" s="1"/>
  <c r="X14" i="5"/>
  <c r="W14" i="5"/>
  <c r="V14" i="5"/>
  <c r="X7" i="5"/>
  <c r="W7" i="5"/>
  <c r="V7" i="5"/>
  <c r="E24" i="52" l="1"/>
  <c r="E18" i="52"/>
  <c r="B27" i="52"/>
  <c r="B18" i="52"/>
  <c r="L5" i="6" l="1"/>
  <c r="L6" i="6"/>
  <c r="L7" i="6"/>
  <c r="L9" i="6"/>
  <c r="L11" i="6"/>
  <c r="L12" i="6"/>
  <c r="L13" i="6"/>
  <c r="L14" i="6"/>
  <c r="L17" i="6"/>
  <c r="L18" i="6"/>
  <c r="L19" i="6"/>
  <c r="L20" i="6"/>
  <c r="L21" i="6"/>
  <c r="L22" i="6"/>
  <c r="L23" i="6"/>
  <c r="L24" i="6"/>
  <c r="L25" i="6" s="1"/>
  <c r="L35" i="6" s="1"/>
  <c r="L28" i="6"/>
  <c r="L34" i="6"/>
  <c r="L45" i="6"/>
  <c r="D34" i="20" l="1"/>
  <c r="E34" i="20"/>
  <c r="C34" i="20"/>
  <c r="D7" i="20"/>
  <c r="E7" i="20"/>
  <c r="C7" i="20"/>
  <c r="E11" i="20" s="1"/>
  <c r="D11" i="20"/>
  <c r="C11" i="20"/>
  <c r="E5" i="20"/>
  <c r="E6" i="20"/>
  <c r="E8" i="20"/>
  <c r="E9" i="20"/>
  <c r="E10" i="20"/>
  <c r="E4" i="20"/>
  <c r="C29" i="20"/>
  <c r="D51" i="19"/>
  <c r="E75" i="19" l="1"/>
  <c r="E76" i="19"/>
  <c r="E77" i="19"/>
  <c r="E78" i="19"/>
  <c r="R11" i="59"/>
  <c r="P59" i="12"/>
  <c r="Q59" i="12"/>
  <c r="R59" i="12"/>
  <c r="R54" i="12"/>
  <c r="P60" i="12"/>
  <c r="Q60" i="12"/>
  <c r="R60" i="12"/>
  <c r="P37" i="12"/>
  <c r="Q37" i="12"/>
  <c r="R37" i="12"/>
  <c r="D35" i="12"/>
  <c r="E35" i="12"/>
  <c r="F35" i="12"/>
  <c r="D36" i="12"/>
  <c r="E36" i="12"/>
  <c r="F36" i="12"/>
  <c r="D37" i="12"/>
  <c r="D38" i="12"/>
  <c r="E38" i="12"/>
  <c r="D39" i="12"/>
  <c r="E39" i="12"/>
  <c r="D40" i="12"/>
  <c r="D41" i="12"/>
  <c r="E41" i="12"/>
  <c r="F41" i="12"/>
  <c r="D42" i="12"/>
  <c r="E42" i="12"/>
  <c r="F42" i="12"/>
  <c r="D43" i="12"/>
  <c r="E43" i="12"/>
  <c r="F43" i="12"/>
  <c r="D44" i="12"/>
  <c r="E44" i="12"/>
  <c r="F44" i="12"/>
  <c r="D45" i="12"/>
  <c r="E45" i="12"/>
  <c r="F45" i="12"/>
  <c r="D46" i="12"/>
  <c r="E46" i="12"/>
  <c r="F46" i="12"/>
  <c r="D47" i="12"/>
  <c r="E47" i="12"/>
  <c r="F47" i="12"/>
  <c r="D48" i="12"/>
  <c r="E48" i="12"/>
  <c r="F48" i="12"/>
  <c r="D49" i="12"/>
  <c r="E49" i="12"/>
  <c r="D50" i="12"/>
  <c r="D51" i="12"/>
  <c r="E51" i="12"/>
  <c r="D52" i="12"/>
  <c r="E52" i="12"/>
  <c r="F52" i="12"/>
  <c r="D53" i="12"/>
  <c r="D54" i="12"/>
  <c r="E54" i="12"/>
  <c r="D55" i="12"/>
  <c r="E55" i="12"/>
  <c r="D56" i="12"/>
  <c r="E56" i="12"/>
  <c r="F56" i="12"/>
  <c r="D57" i="12"/>
  <c r="E57" i="12"/>
  <c r="F57" i="12"/>
  <c r="D58" i="12"/>
  <c r="E58" i="12"/>
  <c r="F58" i="12"/>
  <c r="D59" i="12"/>
  <c r="D60" i="12"/>
  <c r="E34" i="12"/>
  <c r="D34" i="12"/>
  <c r="R34" i="12"/>
  <c r="AB26" i="59"/>
  <c r="AA26" i="59"/>
  <c r="Z26" i="59"/>
  <c r="Y26" i="59"/>
  <c r="X26" i="59"/>
  <c r="W26" i="59"/>
  <c r="V26" i="59"/>
  <c r="T26" i="59"/>
  <c r="S26" i="59"/>
  <c r="Q26" i="59"/>
  <c r="P26" i="59"/>
  <c r="O26" i="59"/>
  <c r="N26" i="59"/>
  <c r="M26" i="59"/>
  <c r="L26" i="59"/>
  <c r="K26" i="59"/>
  <c r="J26" i="59"/>
  <c r="I26" i="59"/>
  <c r="H26" i="59"/>
  <c r="G26" i="59"/>
  <c r="F26" i="59"/>
  <c r="AC13" i="59"/>
  <c r="AC12" i="59"/>
  <c r="AC11" i="59"/>
  <c r="AC10" i="59"/>
  <c r="R10" i="59"/>
  <c r="AC9" i="59"/>
  <c r="R9" i="59"/>
  <c r="AC8" i="59"/>
  <c r="R8" i="59"/>
  <c r="AC7" i="59"/>
  <c r="R7" i="59"/>
  <c r="AC6" i="59"/>
  <c r="R6" i="59"/>
  <c r="AC5" i="59"/>
  <c r="U26" i="59"/>
  <c r="E5" i="59"/>
  <c r="E26" i="59" s="1"/>
  <c r="D26" i="59"/>
  <c r="R26" i="59" l="1"/>
  <c r="AC26" i="59"/>
  <c r="R5" i="59"/>
  <c r="U23" i="58" l="1"/>
  <c r="T23" i="58"/>
  <c r="S23" i="58"/>
  <c r="R23" i="58"/>
  <c r="Q23" i="58"/>
  <c r="P23" i="58"/>
  <c r="O23" i="58"/>
  <c r="N23" i="58"/>
  <c r="M23" i="58"/>
  <c r="L23" i="58"/>
  <c r="J23" i="58"/>
  <c r="I23" i="58"/>
  <c r="H23" i="58"/>
  <c r="G23" i="58"/>
  <c r="F23" i="58"/>
  <c r="E23" i="58"/>
  <c r="D23" i="58"/>
  <c r="C23" i="58"/>
  <c r="V22" i="58"/>
  <c r="K22" i="58"/>
  <c r="V21" i="58"/>
  <c r="K21" i="58"/>
  <c r="V20" i="58"/>
  <c r="K20" i="58"/>
  <c r="V19" i="58"/>
  <c r="K19" i="58"/>
  <c r="V18" i="58"/>
  <c r="K18" i="58"/>
  <c r="V17" i="58"/>
  <c r="K17" i="58"/>
  <c r="V16" i="58"/>
  <c r="K16" i="58"/>
  <c r="V15" i="58"/>
  <c r="K15" i="58"/>
  <c r="V14" i="58"/>
  <c r="K14" i="58"/>
  <c r="V13" i="58"/>
  <c r="K13" i="58"/>
  <c r="V12" i="58"/>
  <c r="K12" i="58"/>
  <c r="V11" i="58"/>
  <c r="K11" i="58"/>
  <c r="V10" i="58"/>
  <c r="K10" i="58"/>
  <c r="V9" i="58"/>
  <c r="K9" i="58"/>
  <c r="V8" i="58"/>
  <c r="K8" i="58"/>
  <c r="V7" i="58"/>
  <c r="K7" i="58"/>
  <c r="V6" i="58"/>
  <c r="K6" i="58"/>
  <c r="V5" i="58"/>
  <c r="V23" i="58" l="1"/>
  <c r="K23" i="58"/>
  <c r="H24" i="6"/>
  <c r="C16" i="43"/>
  <c r="D16" i="43"/>
  <c r="B16" i="43"/>
  <c r="D15" i="43"/>
  <c r="D9" i="44"/>
  <c r="D25" i="43"/>
  <c r="D26" i="43"/>
  <c r="C30" i="43"/>
  <c r="B30" i="43"/>
  <c r="D29" i="43"/>
  <c r="C50" i="52"/>
  <c r="F49" i="52"/>
  <c r="C20" i="52"/>
  <c r="D18" i="40" l="1"/>
  <c r="D10" i="40"/>
  <c r="Q52" i="41"/>
  <c r="J42" i="56"/>
  <c r="F42" i="56"/>
  <c r="H51" i="5"/>
  <c r="H45" i="5"/>
  <c r="H29" i="5"/>
  <c r="H23" i="5"/>
  <c r="E23" i="1"/>
  <c r="Q46" i="41"/>
  <c r="E29" i="1"/>
  <c r="AC47" i="41" l="1"/>
  <c r="U58" i="5"/>
  <c r="U63" i="5"/>
  <c r="T63" i="5"/>
  <c r="S63" i="5"/>
  <c r="T52" i="5"/>
  <c r="S52" i="5"/>
  <c r="U51" i="5"/>
  <c r="U50" i="5"/>
  <c r="U49" i="5"/>
  <c r="U48" i="5"/>
  <c r="U47" i="5"/>
  <c r="U46" i="5"/>
  <c r="U45" i="5"/>
  <c r="T34" i="5"/>
  <c r="S34" i="5"/>
  <c r="S35" i="5" s="1"/>
  <c r="U33" i="5"/>
  <c r="U32" i="5"/>
  <c r="U31" i="5"/>
  <c r="U30" i="5"/>
  <c r="U29" i="5"/>
  <c r="T28" i="5"/>
  <c r="S28" i="5"/>
  <c r="U27" i="5"/>
  <c r="U26" i="5"/>
  <c r="U28" i="5" s="1"/>
  <c r="T25" i="5"/>
  <c r="S25" i="5"/>
  <c r="U24" i="5"/>
  <c r="U23" i="5"/>
  <c r="U22" i="5"/>
  <c r="U21" i="5"/>
  <c r="U20" i="5"/>
  <c r="U19" i="5"/>
  <c r="U18" i="5"/>
  <c r="U17" i="5"/>
  <c r="T17" i="5"/>
  <c r="S17" i="5"/>
  <c r="U14" i="5"/>
  <c r="T14" i="5"/>
  <c r="S14" i="5"/>
  <c r="AC63" i="7"/>
  <c r="AB63" i="7"/>
  <c r="T35" i="5" l="1"/>
  <c r="U25" i="5"/>
  <c r="U52" i="5"/>
  <c r="U34" i="5"/>
  <c r="T38" i="56"/>
  <c r="T14" i="56"/>
  <c r="P12" i="56"/>
  <c r="G42" i="56"/>
  <c r="Z45" i="56"/>
  <c r="P45" i="56"/>
  <c r="N11" i="56"/>
  <c r="H11" i="56"/>
  <c r="N10" i="56"/>
  <c r="H9" i="56"/>
  <c r="E46" i="56"/>
  <c r="D46" i="56"/>
  <c r="U35" i="5" l="1"/>
  <c r="H37" i="56"/>
  <c r="P32" i="56"/>
  <c r="J29" i="56"/>
  <c r="F28" i="56"/>
  <c r="F20" i="56" l="1"/>
  <c r="E14" i="56"/>
  <c r="F7" i="56" l="1"/>
  <c r="M26" i="7" l="1"/>
  <c r="M35" i="7"/>
  <c r="AE53" i="41"/>
  <c r="AE66" i="41" s="1"/>
  <c r="AA46" i="41"/>
  <c r="AA47" i="41"/>
  <c r="AA48" i="41"/>
  <c r="AA49" i="41"/>
  <c r="AA50" i="41"/>
  <c r="AA51" i="41"/>
  <c r="AA52" i="41"/>
  <c r="AA53" i="41"/>
  <c r="E64" i="9" l="1"/>
  <c r="E65" i="9"/>
  <c r="C22" i="30" l="1"/>
  <c r="J16" i="30"/>
  <c r="V51" i="56"/>
  <c r="U5" i="60" s="1"/>
  <c r="W6" i="56"/>
  <c r="W7" i="56"/>
  <c r="W8" i="56"/>
  <c r="W9" i="56"/>
  <c r="W10" i="56"/>
  <c r="W11" i="56"/>
  <c r="W12" i="56"/>
  <c r="W13" i="56"/>
  <c r="W14" i="56"/>
  <c r="W18" i="56"/>
  <c r="W19" i="56"/>
  <c r="W20" i="56"/>
  <c r="W21" i="56"/>
  <c r="W22" i="56"/>
  <c r="W23" i="56"/>
  <c r="W25" i="56"/>
  <c r="W26" i="56"/>
  <c r="W27" i="56"/>
  <c r="W28" i="56"/>
  <c r="W29" i="56"/>
  <c r="W30" i="56"/>
  <c r="W31" i="56"/>
  <c r="W32" i="56"/>
  <c r="W34" i="56"/>
  <c r="W35" i="56"/>
  <c r="W36" i="56"/>
  <c r="W37" i="56"/>
  <c r="W38" i="56"/>
  <c r="W39" i="56"/>
  <c r="W40" i="56"/>
  <c r="W41" i="56"/>
  <c r="W42" i="56"/>
  <c r="W44" i="56"/>
  <c r="W45" i="56"/>
  <c r="W46" i="56"/>
  <c r="W47" i="56"/>
  <c r="W48" i="56"/>
  <c r="W49" i="56"/>
  <c r="W50" i="56"/>
  <c r="W5" i="56"/>
  <c r="D12" i="43" l="1"/>
  <c r="D13" i="43"/>
  <c r="E95" i="19" l="1"/>
  <c r="E96" i="19"/>
  <c r="E97" i="19"/>
  <c r="D29" i="20"/>
  <c r="E28" i="20"/>
  <c r="E25" i="20"/>
  <c r="E26" i="20"/>
  <c r="E27" i="20"/>
  <c r="E62" i="19"/>
  <c r="E63" i="19"/>
  <c r="E64" i="19"/>
  <c r="E65" i="19"/>
  <c r="E66" i="19"/>
  <c r="E67" i="19"/>
  <c r="E68" i="19"/>
  <c r="E69" i="19"/>
  <c r="E70" i="19"/>
  <c r="E71" i="19"/>
  <c r="E72" i="19"/>
  <c r="E73" i="19"/>
  <c r="D14" i="43"/>
  <c r="D28" i="43"/>
  <c r="D23" i="43"/>
  <c r="D24" i="43"/>
  <c r="D27" i="43"/>
  <c r="W33" i="56"/>
  <c r="E31" i="15" l="1"/>
  <c r="E32" i="15"/>
  <c r="D32" i="15"/>
  <c r="N37" i="15"/>
  <c r="O32" i="15"/>
  <c r="F32" i="15" s="1"/>
  <c r="AI6" i="56" l="1"/>
  <c r="AI7" i="56"/>
  <c r="AI8" i="56"/>
  <c r="AI9" i="56"/>
  <c r="AI10" i="56"/>
  <c r="AI11" i="56"/>
  <c r="AI12" i="56"/>
  <c r="AI13" i="56"/>
  <c r="AI14" i="56"/>
  <c r="AI15" i="56"/>
  <c r="AI16" i="56"/>
  <c r="AI17" i="56"/>
  <c r="AI18" i="56"/>
  <c r="AI19" i="56"/>
  <c r="AI20" i="56"/>
  <c r="AI21" i="56"/>
  <c r="AI22" i="56"/>
  <c r="AI23" i="56"/>
  <c r="AI24" i="56"/>
  <c r="AI25" i="56"/>
  <c r="AI26" i="56"/>
  <c r="AI27" i="56"/>
  <c r="AI28" i="56"/>
  <c r="AI29" i="56"/>
  <c r="AI30" i="56"/>
  <c r="AI31" i="56"/>
  <c r="AI32" i="56"/>
  <c r="AI33" i="56"/>
  <c r="AI34" i="56"/>
  <c r="AI35" i="56"/>
  <c r="AI36" i="56"/>
  <c r="AI37" i="56"/>
  <c r="AI38" i="56"/>
  <c r="AI39" i="56"/>
  <c r="AI40" i="56"/>
  <c r="AI41" i="56"/>
  <c r="AI42" i="56"/>
  <c r="AI43" i="56"/>
  <c r="AI44" i="56"/>
  <c r="AI45" i="56"/>
  <c r="AI46" i="56"/>
  <c r="AI47" i="56"/>
  <c r="AI48" i="56"/>
  <c r="AI49" i="56"/>
  <c r="AI50" i="56"/>
  <c r="I23" i="5" l="1"/>
  <c r="R46" i="5"/>
  <c r="R47" i="5"/>
  <c r="R48" i="5"/>
  <c r="R49" i="5"/>
  <c r="R50" i="5"/>
  <c r="R51" i="5"/>
  <c r="R45" i="5"/>
  <c r="R30" i="5"/>
  <c r="R31" i="5"/>
  <c r="R32" i="5"/>
  <c r="R33" i="5"/>
  <c r="R29" i="5"/>
  <c r="R27" i="5"/>
  <c r="R26" i="5"/>
  <c r="R19" i="5"/>
  <c r="R20" i="5"/>
  <c r="R21" i="5"/>
  <c r="R22" i="5"/>
  <c r="R23" i="5"/>
  <c r="R24" i="5"/>
  <c r="R18" i="5"/>
  <c r="O46" i="5"/>
  <c r="O47" i="5"/>
  <c r="O48" i="5"/>
  <c r="O49" i="5"/>
  <c r="O50" i="5"/>
  <c r="O51" i="5"/>
  <c r="O45" i="5"/>
  <c r="O30" i="5"/>
  <c r="O31" i="5"/>
  <c r="O32" i="5"/>
  <c r="O33" i="5"/>
  <c r="O29" i="5"/>
  <c r="O27" i="5"/>
  <c r="O26" i="5"/>
  <c r="O19" i="5"/>
  <c r="O20" i="5"/>
  <c r="O21" i="5"/>
  <c r="O22" i="5"/>
  <c r="O23" i="5"/>
  <c r="O24" i="5"/>
  <c r="O18" i="5"/>
  <c r="L46" i="5"/>
  <c r="L47" i="5"/>
  <c r="L48" i="5"/>
  <c r="L49" i="5"/>
  <c r="L50" i="5"/>
  <c r="L51" i="5"/>
  <c r="L45" i="5"/>
  <c r="L30" i="5"/>
  <c r="L31" i="5"/>
  <c r="L32" i="5"/>
  <c r="L33" i="5"/>
  <c r="L29" i="5"/>
  <c r="L27" i="5"/>
  <c r="L26" i="5"/>
  <c r="L19" i="5"/>
  <c r="L20" i="5"/>
  <c r="L21" i="5"/>
  <c r="L22" i="5"/>
  <c r="L23" i="5"/>
  <c r="L24" i="5"/>
  <c r="L18" i="5"/>
  <c r="I46" i="5"/>
  <c r="I47" i="5"/>
  <c r="I48" i="5"/>
  <c r="I49" i="5"/>
  <c r="I50" i="5"/>
  <c r="I45" i="5"/>
  <c r="I30" i="5"/>
  <c r="I31" i="5"/>
  <c r="I32" i="5"/>
  <c r="I33" i="5"/>
  <c r="I29" i="5"/>
  <c r="I27" i="5"/>
  <c r="I26" i="5"/>
  <c r="I19" i="5"/>
  <c r="I20" i="5"/>
  <c r="I21" i="5"/>
  <c r="I22" i="5"/>
  <c r="I24" i="5"/>
  <c r="I18" i="5"/>
  <c r="I51" i="5"/>
  <c r="F27" i="52"/>
  <c r="E27" i="52"/>
  <c r="F30" i="52" l="1"/>
  <c r="E30" i="52"/>
  <c r="F15" i="52"/>
  <c r="E15" i="52"/>
  <c r="C15" i="52"/>
  <c r="B15" i="52"/>
  <c r="I13" i="52"/>
  <c r="H13" i="52"/>
  <c r="G13" i="52"/>
  <c r="D13" i="52"/>
  <c r="F40" i="52"/>
  <c r="E40" i="52"/>
  <c r="J13" i="52" l="1"/>
  <c r="E31" i="52"/>
  <c r="E51" i="52" s="1"/>
  <c r="B31" i="52"/>
  <c r="B51" i="52" s="1"/>
  <c r="W16" i="56" l="1"/>
  <c r="W15" i="56"/>
  <c r="W17" i="56" l="1"/>
  <c r="W43" i="56"/>
  <c r="P51" i="56"/>
  <c r="W24" i="56"/>
  <c r="AC73" i="7"/>
  <c r="AC8" i="7"/>
  <c r="AD10" i="7"/>
  <c r="AD20" i="7"/>
  <c r="AD21" i="7"/>
  <c r="AD22" i="7"/>
  <c r="AD23" i="7"/>
  <c r="AD24" i="7"/>
  <c r="AD19" i="7"/>
  <c r="AD13" i="7"/>
  <c r="AD14" i="7"/>
  <c r="AD12" i="7"/>
  <c r="AD25" i="7"/>
  <c r="I10" i="7"/>
  <c r="H8" i="7"/>
  <c r="G8" i="7"/>
  <c r="I7" i="7"/>
  <c r="I6" i="7"/>
  <c r="R14" i="41"/>
  <c r="D6" i="41"/>
  <c r="E6" i="41"/>
  <c r="D7" i="41"/>
  <c r="D8" i="41"/>
  <c r="E8" i="41"/>
  <c r="D9" i="41"/>
  <c r="E9" i="41"/>
  <c r="D10" i="41"/>
  <c r="E10" i="41"/>
  <c r="D11" i="41"/>
  <c r="E11" i="41"/>
  <c r="D12" i="41"/>
  <c r="E12" i="41"/>
  <c r="D13" i="41"/>
  <c r="E13" i="41"/>
  <c r="D14" i="41"/>
  <c r="D15" i="41"/>
  <c r="E15" i="41"/>
  <c r="D16" i="41"/>
  <c r="E16" i="41"/>
  <c r="D17" i="41"/>
  <c r="D18" i="41"/>
  <c r="E18" i="41"/>
  <c r="D19" i="41"/>
  <c r="E19" i="41"/>
  <c r="D20" i="41"/>
  <c r="E20" i="41"/>
  <c r="D21" i="41"/>
  <c r="E21" i="41"/>
  <c r="D22" i="41"/>
  <c r="E22" i="41"/>
  <c r="D23" i="41"/>
  <c r="E23" i="41"/>
  <c r="D24" i="41"/>
  <c r="E24" i="41"/>
  <c r="D25" i="41"/>
  <c r="D26" i="41"/>
  <c r="E26" i="41"/>
  <c r="D27" i="41"/>
  <c r="E27" i="41"/>
  <c r="D29" i="41"/>
  <c r="E29" i="41"/>
  <c r="D30" i="41"/>
  <c r="E30" i="41"/>
  <c r="D31" i="41"/>
  <c r="E31" i="41"/>
  <c r="D32" i="41"/>
  <c r="E32" i="41"/>
  <c r="D33" i="41"/>
  <c r="E33" i="41"/>
  <c r="D34" i="41"/>
  <c r="D38" i="41"/>
  <c r="E38" i="41"/>
  <c r="D39" i="41"/>
  <c r="E39" i="41"/>
  <c r="D40" i="41"/>
  <c r="E40" i="41"/>
  <c r="D41" i="41"/>
  <c r="E41" i="41"/>
  <c r="D42" i="41"/>
  <c r="E42" i="41"/>
  <c r="D43" i="41"/>
  <c r="E43" i="41"/>
  <c r="D44" i="41"/>
  <c r="E44" i="41"/>
  <c r="D45" i="41"/>
  <c r="E45" i="41"/>
  <c r="D46" i="41"/>
  <c r="E46" i="41"/>
  <c r="D47" i="41"/>
  <c r="E47" i="41"/>
  <c r="D48" i="41"/>
  <c r="E48" i="41"/>
  <c r="D49" i="41"/>
  <c r="E49" i="41"/>
  <c r="D50" i="41"/>
  <c r="E50" i="41"/>
  <c r="D51" i="41"/>
  <c r="E51" i="41"/>
  <c r="D52" i="41"/>
  <c r="E52" i="41"/>
  <c r="D54" i="41"/>
  <c r="E54" i="41"/>
  <c r="D55" i="41"/>
  <c r="E55" i="41"/>
  <c r="D56" i="41"/>
  <c r="E56" i="41"/>
  <c r="D57" i="41"/>
  <c r="E57" i="41"/>
  <c r="D58" i="41"/>
  <c r="E58" i="41"/>
  <c r="D59" i="41"/>
  <c r="D60" i="41"/>
  <c r="E60" i="41"/>
  <c r="D61" i="41"/>
  <c r="E61" i="41"/>
  <c r="D62" i="41"/>
  <c r="E62" i="41"/>
  <c r="D63" i="41"/>
  <c r="E63" i="41"/>
  <c r="D64" i="41"/>
  <c r="D65" i="41"/>
  <c r="E65" i="41"/>
  <c r="F65" i="41"/>
  <c r="E5" i="41"/>
  <c r="D5" i="41"/>
  <c r="AJ56" i="41"/>
  <c r="AJ57" i="41"/>
  <c r="AJ58" i="41"/>
  <c r="AJ55" i="41"/>
  <c r="AI59" i="41"/>
  <c r="AH25" i="41"/>
  <c r="AH35" i="41"/>
  <c r="AH34" i="41"/>
  <c r="AJ64" i="41"/>
  <c r="AI64" i="41"/>
  <c r="AI53" i="41"/>
  <c r="AJ52" i="41"/>
  <c r="AJ51" i="41"/>
  <c r="AJ50" i="41"/>
  <c r="AJ49" i="41"/>
  <c r="AJ48" i="41"/>
  <c r="AJ47" i="41"/>
  <c r="AJ46" i="41"/>
  <c r="AI34" i="41"/>
  <c r="AJ33" i="41"/>
  <c r="AJ32" i="41"/>
  <c r="AJ31" i="41"/>
  <c r="AJ30" i="41"/>
  <c r="AJ29" i="41"/>
  <c r="AJ28" i="41"/>
  <c r="AI28" i="41"/>
  <c r="AI25" i="41"/>
  <c r="AJ24" i="41"/>
  <c r="AJ23" i="41"/>
  <c r="AJ22" i="41"/>
  <c r="AJ21" i="41"/>
  <c r="AJ20" i="41"/>
  <c r="AJ19" i="41"/>
  <c r="AJ18" i="41"/>
  <c r="AJ17" i="41"/>
  <c r="AI17" i="41"/>
  <c r="AJ14" i="41"/>
  <c r="AI14" i="41"/>
  <c r="AJ7" i="41"/>
  <c r="AI7" i="41"/>
  <c r="AC59" i="41"/>
  <c r="AD56" i="41"/>
  <c r="AD57" i="41"/>
  <c r="AD58" i="41"/>
  <c r="AD55" i="41"/>
  <c r="AB35" i="41"/>
  <c r="D35" i="41" s="1"/>
  <c r="AC34" i="41"/>
  <c r="AB34" i="41"/>
  <c r="AC28" i="41"/>
  <c r="AD28" i="41"/>
  <c r="AB28" i="41"/>
  <c r="D28" i="41" s="1"/>
  <c r="AC25" i="41"/>
  <c r="AB25" i="41"/>
  <c r="AD15" i="41"/>
  <c r="AD16" i="41"/>
  <c r="AD17" i="41"/>
  <c r="AD18" i="41"/>
  <c r="AD19" i="41"/>
  <c r="AD20" i="41"/>
  <c r="AD21" i="41"/>
  <c r="AD22" i="41"/>
  <c r="AD23" i="41"/>
  <c r="AD24" i="41"/>
  <c r="AD26" i="41"/>
  <c r="AD27" i="41"/>
  <c r="AD29" i="41"/>
  <c r="AD34" i="41" s="1"/>
  <c r="AD30" i="41"/>
  <c r="AD31" i="41"/>
  <c r="AD32" i="41"/>
  <c r="AD33" i="41"/>
  <c r="AD14" i="41"/>
  <c r="AI35" i="41" l="1"/>
  <c r="I8" i="7"/>
  <c r="AJ25" i="41"/>
  <c r="AJ34" i="41"/>
  <c r="AD25" i="41"/>
  <c r="AC35" i="41"/>
  <c r="AD59" i="41"/>
  <c r="AJ59" i="41"/>
  <c r="AD35" i="41"/>
  <c r="AH66" i="41"/>
  <c r="AJ53" i="41"/>
  <c r="AI66" i="41"/>
  <c r="AJ35" i="41" l="1"/>
  <c r="AJ66" i="41"/>
  <c r="F21" i="40"/>
  <c r="D77" i="9"/>
  <c r="D26" i="9"/>
  <c r="G14" i="52" l="1"/>
  <c r="I46" i="52" l="1"/>
  <c r="H46" i="52"/>
  <c r="G46" i="52"/>
  <c r="D46" i="52"/>
  <c r="I47" i="52"/>
  <c r="H47" i="52"/>
  <c r="G47" i="52"/>
  <c r="D47" i="52"/>
  <c r="H20" i="52"/>
  <c r="I20" i="52"/>
  <c r="G20" i="52"/>
  <c r="D20" i="52"/>
  <c r="H14" i="52"/>
  <c r="I14" i="52"/>
  <c r="D14" i="52"/>
  <c r="D80" i="19"/>
  <c r="E94" i="19"/>
  <c r="J46" i="52" l="1"/>
  <c r="J14" i="52"/>
  <c r="J47" i="52"/>
  <c r="J20" i="52"/>
  <c r="E59" i="19"/>
  <c r="E60" i="19"/>
  <c r="E61" i="19"/>
  <c r="K7" i="6" l="1"/>
  <c r="E18" i="40"/>
  <c r="D31" i="15"/>
  <c r="D36" i="15"/>
  <c r="E36" i="15"/>
  <c r="S66" i="41"/>
  <c r="V66" i="41"/>
  <c r="Y66" i="41"/>
  <c r="I6" i="41"/>
  <c r="I8" i="41"/>
  <c r="F8" i="41" s="1"/>
  <c r="I9" i="41"/>
  <c r="I10" i="41"/>
  <c r="F10" i="41" s="1"/>
  <c r="I11" i="41"/>
  <c r="F11" i="41" s="1"/>
  <c r="I12" i="41"/>
  <c r="F12" i="41" s="1"/>
  <c r="I13" i="41"/>
  <c r="F13" i="41" s="1"/>
  <c r="I15" i="41"/>
  <c r="F15" i="41" s="1"/>
  <c r="I16" i="41"/>
  <c r="F16" i="41" s="1"/>
  <c r="I18" i="41"/>
  <c r="I19" i="41"/>
  <c r="I20" i="41"/>
  <c r="I21" i="41"/>
  <c r="I22" i="41"/>
  <c r="I23" i="41"/>
  <c r="I24" i="41"/>
  <c r="I26" i="41"/>
  <c r="I27" i="41"/>
  <c r="I29" i="41"/>
  <c r="I30" i="41"/>
  <c r="I31" i="41"/>
  <c r="I32" i="41"/>
  <c r="I33" i="41"/>
  <c r="I38" i="41"/>
  <c r="F38" i="41" s="1"/>
  <c r="I39" i="41"/>
  <c r="F39" i="41" s="1"/>
  <c r="I40" i="41"/>
  <c r="F40" i="41" s="1"/>
  <c r="I41" i="41"/>
  <c r="F41" i="41" s="1"/>
  <c r="I42" i="41"/>
  <c r="F42" i="41" s="1"/>
  <c r="I43" i="41"/>
  <c r="F43" i="41" s="1"/>
  <c r="I44" i="41"/>
  <c r="I45" i="41"/>
  <c r="F45" i="41" s="1"/>
  <c r="I54" i="41"/>
  <c r="F54" i="41" s="1"/>
  <c r="I55" i="41"/>
  <c r="I56" i="41"/>
  <c r="I57" i="41"/>
  <c r="I58" i="41"/>
  <c r="I59" i="41"/>
  <c r="I60" i="41"/>
  <c r="F60" i="41" s="1"/>
  <c r="I61" i="41"/>
  <c r="F61" i="41" s="1"/>
  <c r="I62" i="41"/>
  <c r="F62" i="41" s="1"/>
  <c r="I63" i="41"/>
  <c r="F63" i="41" s="1"/>
  <c r="I64" i="41"/>
  <c r="I5" i="41"/>
  <c r="AD47" i="41" l="1"/>
  <c r="AD48" i="41"/>
  <c r="AD53" i="41" s="1"/>
  <c r="AD66" i="41" s="1"/>
  <c r="AD49" i="41"/>
  <c r="AD50" i="41"/>
  <c r="AD51" i="41"/>
  <c r="AD52" i="41"/>
  <c r="AD46" i="41"/>
  <c r="AC53" i="41"/>
  <c r="AC66" i="41" s="1"/>
  <c r="D53" i="41" l="1"/>
  <c r="AB66" i="41"/>
  <c r="D66" i="41" s="1"/>
  <c r="I47" i="41"/>
  <c r="I50" i="41"/>
  <c r="I51" i="41"/>
  <c r="I48" i="41"/>
  <c r="I46" i="41"/>
  <c r="I52" i="41"/>
  <c r="H53" i="41"/>
  <c r="I49" i="41"/>
  <c r="B41" i="43"/>
  <c r="I53" i="41" l="1"/>
  <c r="O38" i="30"/>
  <c r="N37" i="30"/>
  <c r="M37" i="30"/>
  <c r="L37" i="30"/>
  <c r="K37" i="30"/>
  <c r="J37" i="30"/>
  <c r="H37" i="30"/>
  <c r="G37" i="30"/>
  <c r="F37" i="30"/>
  <c r="E37" i="30"/>
  <c r="D37" i="30"/>
  <c r="C37" i="30"/>
  <c r="B37" i="30"/>
  <c r="O36" i="30"/>
  <c r="I35" i="30"/>
  <c r="I37" i="30" s="1"/>
  <c r="O34" i="30"/>
  <c r="O32" i="30"/>
  <c r="N31" i="30"/>
  <c r="M31" i="30"/>
  <c r="L31" i="30"/>
  <c r="K31" i="30"/>
  <c r="J31" i="30"/>
  <c r="I31" i="30"/>
  <c r="H31" i="30"/>
  <c r="G31" i="30"/>
  <c r="F31" i="30"/>
  <c r="E31" i="30"/>
  <c r="D31" i="30"/>
  <c r="C31" i="30"/>
  <c r="O29" i="30"/>
  <c r="N28" i="30"/>
  <c r="M28" i="30"/>
  <c r="L28" i="30"/>
  <c r="K28" i="30"/>
  <c r="J28" i="30"/>
  <c r="I28" i="30"/>
  <c r="H28" i="30"/>
  <c r="G28" i="30"/>
  <c r="F28" i="30"/>
  <c r="E28" i="30"/>
  <c r="D28" i="30"/>
  <c r="C28" i="30"/>
  <c r="N27" i="30"/>
  <c r="M27" i="30"/>
  <c r="L27" i="30"/>
  <c r="K27" i="30"/>
  <c r="J27" i="30"/>
  <c r="I27" i="30"/>
  <c r="H27" i="30"/>
  <c r="G27" i="30"/>
  <c r="F27" i="30"/>
  <c r="E27" i="30"/>
  <c r="D27" i="30"/>
  <c r="C27" i="30"/>
  <c r="N23" i="30"/>
  <c r="N24" i="30" s="1"/>
  <c r="M23" i="30"/>
  <c r="M24" i="30" s="1"/>
  <c r="L23" i="30"/>
  <c r="L24" i="30" s="1"/>
  <c r="K23" i="30"/>
  <c r="K24" i="30" s="1"/>
  <c r="J23" i="30"/>
  <c r="J24" i="30" s="1"/>
  <c r="I23" i="30"/>
  <c r="I24" i="30" s="1"/>
  <c r="H23" i="30"/>
  <c r="H24" i="30" s="1"/>
  <c r="G23" i="30"/>
  <c r="G24" i="30" s="1"/>
  <c r="F23" i="30"/>
  <c r="F24" i="30" s="1"/>
  <c r="E23" i="30"/>
  <c r="E24" i="30" s="1"/>
  <c r="D23" i="30"/>
  <c r="D24" i="30" s="1"/>
  <c r="C23" i="30"/>
  <c r="C24" i="30" s="1"/>
  <c r="B23" i="30"/>
  <c r="B24" i="30" s="1"/>
  <c r="O22" i="30"/>
  <c r="O21" i="30"/>
  <c r="O20" i="30"/>
  <c r="N19" i="30"/>
  <c r="M19" i="30"/>
  <c r="L19" i="30"/>
  <c r="K19" i="30"/>
  <c r="J19" i="30"/>
  <c r="I19" i="30"/>
  <c r="H19" i="30"/>
  <c r="G19" i="30"/>
  <c r="F19" i="30"/>
  <c r="E19" i="30"/>
  <c r="D19" i="30"/>
  <c r="C19" i="30"/>
  <c r="O18" i="30"/>
  <c r="B18" i="30"/>
  <c r="O17" i="30"/>
  <c r="O16" i="30"/>
  <c r="N14" i="30"/>
  <c r="M14" i="30"/>
  <c r="L14" i="30"/>
  <c r="K14" i="30"/>
  <c r="J14" i="30"/>
  <c r="I14" i="30"/>
  <c r="H14" i="30"/>
  <c r="G14" i="30"/>
  <c r="F14" i="30"/>
  <c r="E14" i="30"/>
  <c r="D14" i="30"/>
  <c r="C14" i="30"/>
  <c r="N13" i="30"/>
  <c r="M13" i="30"/>
  <c r="L13" i="30"/>
  <c r="K13" i="30"/>
  <c r="J13" i="30"/>
  <c r="I13" i="30"/>
  <c r="H13" i="30"/>
  <c r="G13" i="30"/>
  <c r="F13" i="30"/>
  <c r="E13" i="30"/>
  <c r="D13" i="30"/>
  <c r="C13" i="30"/>
  <c r="N12" i="30"/>
  <c r="M12" i="30"/>
  <c r="L12" i="30"/>
  <c r="J12" i="30"/>
  <c r="I12" i="30"/>
  <c r="H12" i="30"/>
  <c r="F12" i="30"/>
  <c r="D12" i="30"/>
  <c r="C12" i="30"/>
  <c r="O11" i="30"/>
  <c r="K10" i="30"/>
  <c r="K12" i="30" s="1"/>
  <c r="G10" i="30"/>
  <c r="G12" i="30" s="1"/>
  <c r="E10" i="30"/>
  <c r="E9" i="30"/>
  <c r="N7" i="30"/>
  <c r="M7" i="30"/>
  <c r="L7" i="30"/>
  <c r="K7" i="30"/>
  <c r="J7" i="30"/>
  <c r="I7" i="30"/>
  <c r="H7" i="30"/>
  <c r="G7" i="30"/>
  <c r="F7" i="30"/>
  <c r="E7" i="30"/>
  <c r="D7" i="30"/>
  <c r="C7" i="30"/>
  <c r="N6" i="30"/>
  <c r="M6" i="30"/>
  <c r="M8" i="30" s="1"/>
  <c r="L6" i="30"/>
  <c r="K6" i="30"/>
  <c r="K8" i="30" s="1"/>
  <c r="J6" i="30"/>
  <c r="I6" i="30"/>
  <c r="I8" i="30" s="1"/>
  <c r="H6" i="30"/>
  <c r="G6" i="30"/>
  <c r="G8" i="30" s="1"/>
  <c r="F6" i="30"/>
  <c r="E6" i="30"/>
  <c r="E8" i="30" s="1"/>
  <c r="D6" i="30"/>
  <c r="C6" i="30"/>
  <c r="C8" i="30" s="1"/>
  <c r="M9" i="40"/>
  <c r="M10" i="40"/>
  <c r="L9" i="40"/>
  <c r="L10" i="40"/>
  <c r="O7" i="30" l="1"/>
  <c r="O14" i="30"/>
  <c r="O10" i="30"/>
  <c r="O31" i="30"/>
  <c r="O23" i="30"/>
  <c r="O19" i="30"/>
  <c r="O24" i="30"/>
  <c r="O28" i="30"/>
  <c r="F8" i="30"/>
  <c r="F15" i="30" s="1"/>
  <c r="F25" i="30" s="1"/>
  <c r="J8" i="30"/>
  <c r="J15" i="30" s="1"/>
  <c r="J25" i="30" s="1"/>
  <c r="D8" i="30"/>
  <c r="D15" i="30" s="1"/>
  <c r="D25" i="30" s="1"/>
  <c r="H8" i="30"/>
  <c r="H15" i="30" s="1"/>
  <c r="H25" i="30" s="1"/>
  <c r="L8" i="30"/>
  <c r="L15" i="30" s="1"/>
  <c r="L25" i="30" s="1"/>
  <c r="N8" i="30"/>
  <c r="N15" i="30" s="1"/>
  <c r="N25" i="30" s="1"/>
  <c r="B19" i="30"/>
  <c r="E12" i="30"/>
  <c r="E15" i="30" s="1"/>
  <c r="E25" i="30" s="1"/>
  <c r="O9" i="30"/>
  <c r="O12" i="30" s="1"/>
  <c r="I15" i="30"/>
  <c r="I25" i="30" s="1"/>
  <c r="M15" i="30"/>
  <c r="M25" i="30" s="1"/>
  <c r="C15" i="30"/>
  <c r="C25" i="30" s="1"/>
  <c r="G15" i="30"/>
  <c r="G25" i="30" s="1"/>
  <c r="K15" i="30"/>
  <c r="K25" i="30" s="1"/>
  <c r="B15" i="30"/>
  <c r="O35" i="30"/>
  <c r="O6" i="30"/>
  <c r="O8" i="30" s="1"/>
  <c r="O13" i="30"/>
  <c r="O27" i="30"/>
  <c r="D22" i="20"/>
  <c r="D37" i="19"/>
  <c r="O37" i="30" l="1"/>
  <c r="B25" i="30"/>
  <c r="D4" i="30"/>
  <c r="O15" i="30"/>
  <c r="O25" i="30" s="1"/>
  <c r="E43" i="19" l="1"/>
  <c r="E44" i="19"/>
  <c r="E90" i="19"/>
  <c r="E91" i="19"/>
  <c r="E92" i="19"/>
  <c r="E93" i="19"/>
  <c r="D99" i="19"/>
  <c r="D100" i="19" s="1"/>
  <c r="E89" i="19"/>
  <c r="E84" i="19" l="1"/>
  <c r="E85" i="19"/>
  <c r="E86" i="19"/>
  <c r="E87" i="19"/>
  <c r="E45" i="19"/>
  <c r="E46" i="19"/>
  <c r="E47" i="19"/>
  <c r="E48" i="19"/>
  <c r="E49" i="19"/>
  <c r="E50" i="19"/>
  <c r="E51" i="19"/>
  <c r="E52" i="19"/>
  <c r="E42" i="19"/>
  <c r="C41" i="43" l="1"/>
  <c r="D40" i="43"/>
  <c r="D15" i="44"/>
  <c r="D16" i="44"/>
  <c r="D17" i="44"/>
  <c r="D18" i="44"/>
  <c r="D19" i="44"/>
  <c r="D20" i="44"/>
  <c r="C25" i="44"/>
  <c r="D21" i="44"/>
  <c r="D22" i="44"/>
  <c r="D23" i="44"/>
  <c r="D24" i="44"/>
  <c r="V6" i="60"/>
  <c r="D12" i="18"/>
  <c r="C12" i="18"/>
  <c r="E104" i="7"/>
  <c r="H25" i="18"/>
  <c r="I25" i="18"/>
  <c r="D26" i="18"/>
  <c r="D25" i="18" s="1"/>
  <c r="D22" i="18"/>
  <c r="D23" i="18"/>
  <c r="J45" i="15" l="1"/>
  <c r="D21" i="17"/>
  <c r="C21" i="17"/>
  <c r="D17" i="17"/>
  <c r="D18" i="17"/>
  <c r="D9" i="17"/>
  <c r="E9" i="17"/>
  <c r="E31" i="12"/>
  <c r="E30" i="12"/>
  <c r="E29" i="12"/>
  <c r="E28" i="12"/>
  <c r="E27" i="12"/>
  <c r="O47" i="16"/>
  <c r="C8" i="60"/>
  <c r="AH9" i="60"/>
  <c r="AB9" i="60"/>
  <c r="AA9" i="60"/>
  <c r="Y9" i="60"/>
  <c r="X9" i="60"/>
  <c r="I9" i="60"/>
  <c r="H9" i="60"/>
  <c r="G9" i="60"/>
  <c r="E9" i="60"/>
  <c r="D9" i="60"/>
  <c r="C9" i="60"/>
  <c r="AH8" i="60"/>
  <c r="Y8" i="60"/>
  <c r="X8" i="60"/>
  <c r="J8" i="60"/>
  <c r="I8" i="60"/>
  <c r="H8" i="60"/>
  <c r="G8" i="60"/>
  <c r="E8" i="60"/>
  <c r="D8" i="60"/>
  <c r="V8" i="60" l="1"/>
  <c r="V9" i="60"/>
  <c r="N76" i="15"/>
  <c r="O76" i="15"/>
  <c r="K37" i="15"/>
  <c r="D21" i="12"/>
  <c r="E21" i="12"/>
  <c r="E23" i="12" s="1"/>
  <c r="N56" i="15" s="1"/>
  <c r="D22" i="12"/>
  <c r="E22" i="12"/>
  <c r="E20" i="12"/>
  <c r="D6" i="12"/>
  <c r="E6" i="12"/>
  <c r="D7" i="12"/>
  <c r="E7" i="12"/>
  <c r="D8" i="12"/>
  <c r="E8" i="12"/>
  <c r="D9" i="12"/>
  <c r="E9" i="12"/>
  <c r="D10" i="12"/>
  <c r="E10" i="12"/>
  <c r="D11" i="12"/>
  <c r="E11" i="12"/>
  <c r="D12" i="12"/>
  <c r="E12" i="12"/>
  <c r="D13" i="12"/>
  <c r="E13" i="12"/>
  <c r="D14" i="12"/>
  <c r="E14" i="12"/>
  <c r="D15" i="12"/>
  <c r="E15" i="12"/>
  <c r="D16" i="12"/>
  <c r="E16" i="12"/>
  <c r="D17" i="12"/>
  <c r="E17" i="12"/>
  <c r="D18" i="12"/>
  <c r="E18" i="12"/>
  <c r="E5" i="12"/>
  <c r="L69" i="12"/>
  <c r="L70" i="12"/>
  <c r="L71" i="12"/>
  <c r="L72" i="12"/>
  <c r="L73" i="12"/>
  <c r="L74" i="12"/>
  <c r="L75" i="12"/>
  <c r="L68" i="12"/>
  <c r="L63" i="12"/>
  <c r="L64" i="12"/>
  <c r="L62" i="12"/>
  <c r="H50" i="12"/>
  <c r="U63" i="12"/>
  <c r="U64" i="12"/>
  <c r="U62" i="12"/>
  <c r="U55" i="12"/>
  <c r="F55" i="12" s="1"/>
  <c r="U56" i="12"/>
  <c r="U57" i="12"/>
  <c r="U58" i="12"/>
  <c r="U54" i="12"/>
  <c r="F54" i="12" s="1"/>
  <c r="U52" i="12"/>
  <c r="U51" i="12"/>
  <c r="U42" i="12"/>
  <c r="U43" i="12"/>
  <c r="U44" i="12"/>
  <c r="U45" i="12"/>
  <c r="U46" i="12"/>
  <c r="U47" i="12"/>
  <c r="U48" i="12"/>
  <c r="U49" i="12"/>
  <c r="F49" i="12" s="1"/>
  <c r="U41" i="12"/>
  <c r="U39" i="12"/>
  <c r="F39" i="12" s="1"/>
  <c r="U38" i="12"/>
  <c r="F38" i="12" s="1"/>
  <c r="U35" i="12"/>
  <c r="U36" i="12"/>
  <c r="U34" i="12"/>
  <c r="F34" i="12" s="1"/>
  <c r="U28" i="12"/>
  <c r="U29" i="12"/>
  <c r="U30" i="12"/>
  <c r="U31" i="12"/>
  <c r="U27" i="12"/>
  <c r="U21" i="12"/>
  <c r="U22" i="12"/>
  <c r="U20" i="12"/>
  <c r="U6" i="12"/>
  <c r="U7" i="12"/>
  <c r="U8" i="12"/>
  <c r="U9" i="12"/>
  <c r="U10" i="12"/>
  <c r="U11" i="12"/>
  <c r="U12" i="12"/>
  <c r="U13" i="12"/>
  <c r="U14" i="12"/>
  <c r="U15" i="12"/>
  <c r="U16" i="12"/>
  <c r="U17" i="12"/>
  <c r="U18" i="12"/>
  <c r="U5" i="12"/>
  <c r="O55" i="12"/>
  <c r="O56" i="12"/>
  <c r="O57" i="12"/>
  <c r="O58" i="12"/>
  <c r="O54" i="12"/>
  <c r="O42" i="12"/>
  <c r="O43" i="12"/>
  <c r="O44" i="12"/>
  <c r="O45" i="12"/>
  <c r="O46" i="12"/>
  <c r="O47" i="12"/>
  <c r="O48" i="12"/>
  <c r="O49" i="12"/>
  <c r="O41" i="12"/>
  <c r="O28" i="12"/>
  <c r="O29" i="12"/>
  <c r="O30" i="12"/>
  <c r="O31" i="12"/>
  <c r="O27" i="12"/>
  <c r="O21" i="12"/>
  <c r="O22" i="12"/>
  <c r="O20" i="12"/>
  <c r="O6" i="12"/>
  <c r="O7" i="12"/>
  <c r="O8" i="12"/>
  <c r="O9" i="12"/>
  <c r="O10" i="12"/>
  <c r="O11" i="12"/>
  <c r="O12" i="12"/>
  <c r="O13" i="12"/>
  <c r="O14" i="12"/>
  <c r="O15" i="12"/>
  <c r="O16" i="12"/>
  <c r="O17" i="12"/>
  <c r="O18" i="12"/>
  <c r="O5" i="12"/>
  <c r="L55" i="12"/>
  <c r="L56" i="12"/>
  <c r="L57" i="12"/>
  <c r="L58" i="12"/>
  <c r="L54" i="12"/>
  <c r="L52" i="12"/>
  <c r="L51" i="12"/>
  <c r="L42" i="12"/>
  <c r="L43" i="12"/>
  <c r="L44" i="12"/>
  <c r="L45" i="12"/>
  <c r="L46" i="12"/>
  <c r="L47" i="12"/>
  <c r="L48" i="12"/>
  <c r="L49" i="12"/>
  <c r="L41" i="12"/>
  <c r="L39" i="12"/>
  <c r="L38" i="12"/>
  <c r="L36" i="12"/>
  <c r="L35" i="12"/>
  <c r="L34" i="12"/>
  <c r="L28" i="12"/>
  <c r="L29" i="12"/>
  <c r="L30" i="12"/>
  <c r="L31" i="12"/>
  <c r="L27" i="12"/>
  <c r="L21" i="12"/>
  <c r="L22" i="12"/>
  <c r="L20" i="12"/>
  <c r="L6" i="12"/>
  <c r="L7" i="12"/>
  <c r="L8" i="12"/>
  <c r="L9" i="12"/>
  <c r="L10" i="12"/>
  <c r="L11" i="12"/>
  <c r="L12" i="12"/>
  <c r="L13" i="12"/>
  <c r="L14" i="12"/>
  <c r="L15" i="12"/>
  <c r="L16" i="12"/>
  <c r="L17" i="12"/>
  <c r="L18" i="12"/>
  <c r="L5" i="12"/>
  <c r="I69" i="12"/>
  <c r="F69" i="12" s="1"/>
  <c r="I70" i="12"/>
  <c r="I71" i="12"/>
  <c r="I72" i="12"/>
  <c r="F72" i="12" s="1"/>
  <c r="I73" i="12"/>
  <c r="F73" i="12" s="1"/>
  <c r="I74" i="12"/>
  <c r="I75" i="12"/>
  <c r="I68" i="12"/>
  <c r="H65" i="12"/>
  <c r="I63" i="12"/>
  <c r="I64" i="12"/>
  <c r="I62" i="12"/>
  <c r="F62" i="12" s="1"/>
  <c r="O67" i="15" s="1"/>
  <c r="I55" i="12"/>
  <c r="I56" i="12"/>
  <c r="I57" i="12"/>
  <c r="I58" i="12"/>
  <c r="I54" i="12"/>
  <c r="I52" i="12"/>
  <c r="I51" i="12"/>
  <c r="I42" i="12"/>
  <c r="I43" i="12"/>
  <c r="I44" i="12"/>
  <c r="I45" i="12"/>
  <c r="I46" i="12"/>
  <c r="I47" i="12"/>
  <c r="I48" i="12"/>
  <c r="I41" i="12"/>
  <c r="I39" i="12"/>
  <c r="I38" i="12"/>
  <c r="I35" i="12"/>
  <c r="I36" i="12"/>
  <c r="I34" i="12"/>
  <c r="I28" i="12"/>
  <c r="I29" i="12"/>
  <c r="I30" i="12"/>
  <c r="I31" i="12"/>
  <c r="I27" i="12"/>
  <c r="I21" i="12"/>
  <c r="I22" i="12"/>
  <c r="I20" i="12"/>
  <c r="I6" i="12"/>
  <c r="I7" i="12"/>
  <c r="I8" i="12"/>
  <c r="I9" i="12"/>
  <c r="I10" i="12"/>
  <c r="I11" i="12"/>
  <c r="I12" i="12"/>
  <c r="I13" i="12"/>
  <c r="I14" i="12"/>
  <c r="I15" i="12"/>
  <c r="I16" i="12"/>
  <c r="I17" i="12"/>
  <c r="I18" i="12"/>
  <c r="I5" i="12"/>
  <c r="D79" i="12"/>
  <c r="E79" i="12"/>
  <c r="F79" i="12"/>
  <c r="D80" i="12"/>
  <c r="E80" i="12"/>
  <c r="F80" i="12"/>
  <c r="D81" i="12"/>
  <c r="E81" i="12"/>
  <c r="F81" i="12"/>
  <c r="E78" i="12"/>
  <c r="F78" i="12"/>
  <c r="D69" i="12"/>
  <c r="E69" i="12"/>
  <c r="D70" i="12"/>
  <c r="E70" i="12"/>
  <c r="D71" i="12"/>
  <c r="E71" i="12"/>
  <c r="D72" i="12"/>
  <c r="E72" i="12"/>
  <c r="D73" i="12"/>
  <c r="E73" i="12"/>
  <c r="D74" i="12"/>
  <c r="E74" i="12"/>
  <c r="D75" i="12"/>
  <c r="E75" i="12"/>
  <c r="E68" i="12"/>
  <c r="F68" i="12"/>
  <c r="E62" i="12"/>
  <c r="N67" i="15" s="1"/>
  <c r="D62" i="12"/>
  <c r="M67" i="15" s="1"/>
  <c r="D64" i="12"/>
  <c r="E64" i="12"/>
  <c r="E63" i="12"/>
  <c r="N69" i="15" s="1"/>
  <c r="D5" i="12"/>
  <c r="H19" i="12"/>
  <c r="K19" i="12"/>
  <c r="N19" i="12"/>
  <c r="T19" i="12"/>
  <c r="D20" i="12"/>
  <c r="H23" i="12"/>
  <c r="K23" i="12"/>
  <c r="N23" i="12"/>
  <c r="T23" i="12"/>
  <c r="D26" i="12"/>
  <c r="H26" i="12"/>
  <c r="K26" i="12"/>
  <c r="N26" i="12"/>
  <c r="T26" i="12"/>
  <c r="D27" i="12"/>
  <c r="D28" i="12"/>
  <c r="D29" i="12"/>
  <c r="D30" i="12"/>
  <c r="D31" i="12"/>
  <c r="H37" i="12"/>
  <c r="K37" i="12"/>
  <c r="N37" i="12"/>
  <c r="O37" i="12"/>
  <c r="T37" i="12"/>
  <c r="E37" i="12" s="1"/>
  <c r="H40" i="12"/>
  <c r="K40" i="12"/>
  <c r="N40" i="12"/>
  <c r="O40" i="12"/>
  <c r="T40" i="12"/>
  <c r="E40" i="12" s="1"/>
  <c r="I49" i="12"/>
  <c r="K50" i="12"/>
  <c r="N50" i="12"/>
  <c r="T50" i="12"/>
  <c r="E50" i="12" s="1"/>
  <c r="H53" i="12"/>
  <c r="I53" i="12"/>
  <c r="K53" i="12"/>
  <c r="L53" i="12"/>
  <c r="N53" i="12"/>
  <c r="O53" i="12"/>
  <c r="T53" i="12"/>
  <c r="E53" i="12" s="1"/>
  <c r="H59" i="12"/>
  <c r="K59" i="12"/>
  <c r="N59" i="12"/>
  <c r="T59" i="12"/>
  <c r="E59" i="12" s="1"/>
  <c r="D63" i="12"/>
  <c r="K65" i="12"/>
  <c r="L65" i="12"/>
  <c r="N65" i="12"/>
  <c r="O65" i="12"/>
  <c r="T65" i="12"/>
  <c r="U65" i="12"/>
  <c r="D68" i="12"/>
  <c r="H76" i="12"/>
  <c r="K76" i="12"/>
  <c r="N76" i="12"/>
  <c r="O76" i="12"/>
  <c r="T76" i="12"/>
  <c r="U76" i="12"/>
  <c r="D78" i="12"/>
  <c r="H82" i="12"/>
  <c r="I82" i="12"/>
  <c r="K82" i="12"/>
  <c r="L82" i="12"/>
  <c r="N82" i="12"/>
  <c r="O82" i="12"/>
  <c r="T82" i="12"/>
  <c r="U82" i="12"/>
  <c r="U53" i="12" l="1"/>
  <c r="F53" i="12" s="1"/>
  <c r="F51" i="12"/>
  <c r="U23" i="12"/>
  <c r="U50" i="12"/>
  <c r="F50" i="12" s="1"/>
  <c r="O23" i="12"/>
  <c r="O59" i="12"/>
  <c r="F15" i="12"/>
  <c r="F11" i="12"/>
  <c r="F7" i="12"/>
  <c r="F29" i="12"/>
  <c r="F74" i="12"/>
  <c r="L23" i="12"/>
  <c r="L40" i="12"/>
  <c r="L59" i="12"/>
  <c r="N62" i="15"/>
  <c r="I40" i="12"/>
  <c r="N61" i="15"/>
  <c r="O26" i="12"/>
  <c r="U37" i="12"/>
  <c r="F37" i="12" s="1"/>
  <c r="F75" i="12"/>
  <c r="H60" i="12"/>
  <c r="F21" i="12"/>
  <c r="F5" i="12"/>
  <c r="U59" i="12"/>
  <c r="F59" i="12" s="1"/>
  <c r="U40" i="12"/>
  <c r="F40" i="12" s="1"/>
  <c r="F28" i="12"/>
  <c r="O19" i="12"/>
  <c r="F16" i="12"/>
  <c r="F12" i="12"/>
  <c r="F8" i="12"/>
  <c r="F30" i="12"/>
  <c r="N60" i="15"/>
  <c r="F18" i="12"/>
  <c r="F14" i="12"/>
  <c r="F10" i="12"/>
  <c r="F6" i="12"/>
  <c r="F71" i="12"/>
  <c r="L26" i="12"/>
  <c r="F17" i="12"/>
  <c r="F13" i="12"/>
  <c r="F9" i="12"/>
  <c r="F20" i="12"/>
  <c r="F31" i="12"/>
  <c r="N70" i="15"/>
  <c r="I50" i="12"/>
  <c r="I23" i="12"/>
  <c r="E19" i="12"/>
  <c r="N55" i="15" s="1"/>
  <c r="N57" i="15" s="1"/>
  <c r="D82" i="12"/>
  <c r="D65" i="12"/>
  <c r="F63" i="12"/>
  <c r="O69" i="15" s="1"/>
  <c r="O70" i="15" s="1"/>
  <c r="F22" i="12"/>
  <c r="I19" i="12"/>
  <c r="D76" i="12"/>
  <c r="I59" i="12"/>
  <c r="I65" i="12"/>
  <c r="D23" i="12"/>
  <c r="F64" i="12"/>
  <c r="I26" i="12"/>
  <c r="F27" i="12"/>
  <c r="L76" i="12"/>
  <c r="E65" i="12"/>
  <c r="K60" i="12"/>
  <c r="L37" i="12"/>
  <c r="U26" i="12"/>
  <c r="E26" i="12"/>
  <c r="N58" i="15" s="1"/>
  <c r="U19" i="12"/>
  <c r="U24" i="12" s="1"/>
  <c r="N24" i="12"/>
  <c r="H24" i="12"/>
  <c r="I37" i="12"/>
  <c r="T24" i="12"/>
  <c r="E82" i="12"/>
  <c r="N74" i="15" s="1"/>
  <c r="I76" i="12"/>
  <c r="L50" i="12"/>
  <c r="N60" i="12"/>
  <c r="N63" i="15"/>
  <c r="U60" i="12"/>
  <c r="F60" i="12" s="1"/>
  <c r="K24" i="12"/>
  <c r="L19" i="12"/>
  <c r="L24" i="12" s="1"/>
  <c r="O50" i="12"/>
  <c r="O60" i="12" s="1"/>
  <c r="D19" i="12"/>
  <c r="E76" i="12"/>
  <c r="N72" i="15" s="1"/>
  <c r="T60" i="12"/>
  <c r="E60" i="12" s="1"/>
  <c r="O63" i="15"/>
  <c r="F70" i="12"/>
  <c r="F76" i="12" s="1"/>
  <c r="O72" i="15" s="1"/>
  <c r="F82" i="12"/>
  <c r="O74" i="15" s="1"/>
  <c r="O24" i="12" l="1"/>
  <c r="F65" i="12"/>
  <c r="O60" i="15"/>
  <c r="O61" i="15"/>
  <c r="H86" i="12"/>
  <c r="I60" i="12"/>
  <c r="I24" i="12"/>
  <c r="F23" i="12"/>
  <c r="O56" i="15" s="1"/>
  <c r="F26" i="12"/>
  <c r="O58" i="15" s="1"/>
  <c r="F19" i="12"/>
  <c r="O55" i="15" s="1"/>
  <c r="O86" i="12"/>
  <c r="K86" i="12"/>
  <c r="O62" i="15"/>
  <c r="O64" i="15"/>
  <c r="N64" i="15"/>
  <c r="N65" i="15" s="1"/>
  <c r="N78" i="15" s="1"/>
  <c r="N82" i="15" s="1"/>
  <c r="E24" i="12"/>
  <c r="D24" i="12"/>
  <c r="L60" i="12"/>
  <c r="L86" i="12" s="1"/>
  <c r="N86" i="12"/>
  <c r="T86" i="12"/>
  <c r="U86" i="12"/>
  <c r="D86" i="12" l="1"/>
  <c r="I86" i="12"/>
  <c r="O57" i="15"/>
  <c r="F24" i="12"/>
  <c r="E86" i="12"/>
  <c r="O65" i="15"/>
  <c r="O46" i="16"/>
  <c r="O49" i="16" s="1"/>
  <c r="E61" i="16"/>
  <c r="K67" i="15" s="1"/>
  <c r="E67" i="15" s="1"/>
  <c r="D61" i="16"/>
  <c r="J67" i="15" s="1"/>
  <c r="D67" i="15" s="1"/>
  <c r="H64" i="16"/>
  <c r="I61" i="16"/>
  <c r="F61" i="16" s="1"/>
  <c r="L67" i="15" s="1"/>
  <c r="F67" i="15" s="1"/>
  <c r="D68" i="16"/>
  <c r="E68" i="16"/>
  <c r="D69" i="16"/>
  <c r="E69" i="16"/>
  <c r="D70" i="16"/>
  <c r="E70" i="16"/>
  <c r="D71" i="16"/>
  <c r="E71" i="16"/>
  <c r="D72" i="16"/>
  <c r="E72" i="16"/>
  <c r="D73" i="16"/>
  <c r="E73" i="16"/>
  <c r="D74" i="16"/>
  <c r="E74" i="16"/>
  <c r="E67" i="16"/>
  <c r="D63" i="16"/>
  <c r="E63" i="16"/>
  <c r="E62" i="16"/>
  <c r="E64" i="16" s="1"/>
  <c r="D51" i="16"/>
  <c r="E51" i="16"/>
  <c r="E52" i="16" s="1"/>
  <c r="D54" i="16"/>
  <c r="E54" i="16"/>
  <c r="D55" i="16"/>
  <c r="E55" i="16"/>
  <c r="D56" i="16"/>
  <c r="E56" i="16"/>
  <c r="D57" i="16"/>
  <c r="E57" i="16"/>
  <c r="E53" i="16"/>
  <c r="E50" i="16"/>
  <c r="D41" i="16"/>
  <c r="E41" i="16"/>
  <c r="D42" i="16"/>
  <c r="E42" i="16"/>
  <c r="D43" i="16"/>
  <c r="E43" i="16"/>
  <c r="D44" i="16"/>
  <c r="E44" i="16"/>
  <c r="D45" i="16"/>
  <c r="E45" i="16"/>
  <c r="D46" i="16"/>
  <c r="E46" i="16"/>
  <c r="D47" i="16"/>
  <c r="E47" i="16"/>
  <c r="D48" i="16"/>
  <c r="E48" i="16"/>
  <c r="E40" i="16"/>
  <c r="D38" i="16"/>
  <c r="E38" i="16"/>
  <c r="E37" i="16"/>
  <c r="D34" i="16"/>
  <c r="E34" i="16"/>
  <c r="D35" i="16"/>
  <c r="E35" i="16"/>
  <c r="E33" i="16"/>
  <c r="D28" i="16"/>
  <c r="E28" i="16"/>
  <c r="D29" i="16"/>
  <c r="E29" i="16"/>
  <c r="D30" i="16"/>
  <c r="E30" i="16"/>
  <c r="D31" i="16"/>
  <c r="E31" i="16"/>
  <c r="E27" i="16"/>
  <c r="D21" i="16"/>
  <c r="E21" i="16"/>
  <c r="D22" i="16"/>
  <c r="E22" i="16"/>
  <c r="E20" i="16"/>
  <c r="D6" i="16"/>
  <c r="E6" i="16"/>
  <c r="D7" i="16"/>
  <c r="E7" i="16"/>
  <c r="D8" i="16"/>
  <c r="E8" i="16"/>
  <c r="D9" i="16"/>
  <c r="E9" i="16"/>
  <c r="D10" i="16"/>
  <c r="E10" i="16"/>
  <c r="D11" i="16"/>
  <c r="E11" i="16"/>
  <c r="D12" i="16"/>
  <c r="E12" i="16"/>
  <c r="D13" i="16"/>
  <c r="E13" i="16"/>
  <c r="D14" i="16"/>
  <c r="E14" i="16"/>
  <c r="D15" i="16"/>
  <c r="E15" i="16"/>
  <c r="D16" i="16"/>
  <c r="E16" i="16"/>
  <c r="D17" i="16"/>
  <c r="E17" i="16"/>
  <c r="D18" i="16"/>
  <c r="E18" i="16"/>
  <c r="E5" i="16"/>
  <c r="R53" i="16"/>
  <c r="R41" i="16"/>
  <c r="R42" i="16"/>
  <c r="R43" i="16"/>
  <c r="R49" i="16" s="1"/>
  <c r="R44" i="16"/>
  <c r="R45" i="16"/>
  <c r="R46" i="16"/>
  <c r="R47" i="16"/>
  <c r="R48" i="16"/>
  <c r="R40" i="16"/>
  <c r="O28" i="16"/>
  <c r="O29" i="16"/>
  <c r="O30" i="16"/>
  <c r="O31" i="16"/>
  <c r="O27" i="16"/>
  <c r="O21" i="16"/>
  <c r="O23" i="16" s="1"/>
  <c r="O22" i="16"/>
  <c r="O20" i="16"/>
  <c r="L63" i="16"/>
  <c r="L62" i="16"/>
  <c r="L64" i="16" s="1"/>
  <c r="L54" i="16"/>
  <c r="L55" i="16"/>
  <c r="L56" i="16"/>
  <c r="L57" i="16"/>
  <c r="L53" i="16"/>
  <c r="L38" i="16"/>
  <c r="F38" i="16" s="1"/>
  <c r="L37" i="16"/>
  <c r="F37" i="16" s="1"/>
  <c r="I68" i="16"/>
  <c r="F68" i="16" s="1"/>
  <c r="I69" i="16"/>
  <c r="F69" i="16" s="1"/>
  <c r="I70" i="16"/>
  <c r="F70" i="16" s="1"/>
  <c r="I71" i="16"/>
  <c r="F71" i="16" s="1"/>
  <c r="I72" i="16"/>
  <c r="F72" i="16" s="1"/>
  <c r="I73" i="16"/>
  <c r="F73" i="16" s="1"/>
  <c r="I74" i="16"/>
  <c r="F74" i="16" s="1"/>
  <c r="I67" i="16"/>
  <c r="F67" i="16" s="1"/>
  <c r="I63" i="16"/>
  <c r="F63" i="16" s="1"/>
  <c r="I62" i="16"/>
  <c r="I54" i="16"/>
  <c r="F54" i="16" s="1"/>
  <c r="I55" i="16"/>
  <c r="I56" i="16"/>
  <c r="F56" i="16" s="1"/>
  <c r="I57" i="16"/>
  <c r="I53" i="16"/>
  <c r="I51" i="16"/>
  <c r="F51" i="16" s="1"/>
  <c r="I50" i="16"/>
  <c r="F50" i="16" s="1"/>
  <c r="I41" i="16"/>
  <c r="I42" i="16"/>
  <c r="F42" i="16" s="1"/>
  <c r="I43" i="16"/>
  <c r="I44" i="16"/>
  <c r="F44" i="16" s="1"/>
  <c r="I45" i="16"/>
  <c r="I46" i="16"/>
  <c r="I47" i="16"/>
  <c r="I48" i="16"/>
  <c r="F48" i="16" s="1"/>
  <c r="I40" i="16"/>
  <c r="I34" i="16"/>
  <c r="F34" i="16" s="1"/>
  <c r="I35" i="16"/>
  <c r="I33" i="16"/>
  <c r="F33" i="16" s="1"/>
  <c r="I28" i="16"/>
  <c r="I29" i="16"/>
  <c r="I30" i="16"/>
  <c r="F30" i="16" s="1"/>
  <c r="I31" i="16"/>
  <c r="F31" i="16" s="1"/>
  <c r="I27" i="16"/>
  <c r="I21" i="16"/>
  <c r="I22" i="16"/>
  <c r="F22" i="16" s="1"/>
  <c r="I20" i="16"/>
  <c r="F20" i="16" s="1"/>
  <c r="I6" i="16"/>
  <c r="F6" i="16" s="1"/>
  <c r="I7" i="16"/>
  <c r="F7" i="16" s="1"/>
  <c r="I8" i="16"/>
  <c r="F8" i="16" s="1"/>
  <c r="I9" i="16"/>
  <c r="F9" i="16" s="1"/>
  <c r="I10" i="16"/>
  <c r="F10" i="16" s="1"/>
  <c r="I11" i="16"/>
  <c r="F11" i="16" s="1"/>
  <c r="I12" i="16"/>
  <c r="F12" i="16" s="1"/>
  <c r="I13" i="16"/>
  <c r="F13" i="16" s="1"/>
  <c r="I14" i="16"/>
  <c r="F14" i="16" s="1"/>
  <c r="I15" i="16"/>
  <c r="F15" i="16" s="1"/>
  <c r="I16" i="16"/>
  <c r="F16" i="16" s="1"/>
  <c r="I17" i="16"/>
  <c r="F17" i="16" s="1"/>
  <c r="I18" i="16"/>
  <c r="F18" i="16" s="1"/>
  <c r="I5" i="16"/>
  <c r="F5" i="16" s="1"/>
  <c r="D5" i="16"/>
  <c r="H19" i="16"/>
  <c r="J19" i="16"/>
  <c r="K19" i="16"/>
  <c r="L19" i="16"/>
  <c r="N19" i="16"/>
  <c r="O19" i="16"/>
  <c r="P19" i="16"/>
  <c r="P24" i="16" s="1"/>
  <c r="Q19" i="16"/>
  <c r="R19" i="16"/>
  <c r="R24" i="16" s="1"/>
  <c r="D20" i="16"/>
  <c r="H23" i="16"/>
  <c r="J23" i="16"/>
  <c r="K23" i="16"/>
  <c r="L23" i="16"/>
  <c r="N23" i="16"/>
  <c r="P23" i="16"/>
  <c r="Q23" i="16"/>
  <c r="Q24" i="16" s="1"/>
  <c r="R23" i="16"/>
  <c r="L24" i="16"/>
  <c r="H26" i="16"/>
  <c r="J26" i="16"/>
  <c r="K26" i="16"/>
  <c r="L26" i="16"/>
  <c r="N26" i="16"/>
  <c r="P26" i="16"/>
  <c r="Q26" i="16"/>
  <c r="R26" i="16"/>
  <c r="D27" i="16"/>
  <c r="D33" i="16"/>
  <c r="H36" i="16"/>
  <c r="J36" i="16"/>
  <c r="K36" i="16"/>
  <c r="L36" i="16"/>
  <c r="N36" i="16"/>
  <c r="O36" i="16"/>
  <c r="P36" i="16"/>
  <c r="Q36" i="16"/>
  <c r="R36" i="16"/>
  <c r="D37" i="16"/>
  <c r="H39" i="16"/>
  <c r="I39" i="16"/>
  <c r="J39" i="16"/>
  <c r="K39" i="16"/>
  <c r="N39" i="16"/>
  <c r="O39" i="16"/>
  <c r="P39" i="16"/>
  <c r="Q39" i="16"/>
  <c r="R39" i="16"/>
  <c r="D40" i="16"/>
  <c r="H49" i="16"/>
  <c r="J49" i="16"/>
  <c r="K49" i="16"/>
  <c r="L49" i="16"/>
  <c r="N49" i="16"/>
  <c r="P49" i="16"/>
  <c r="Q49" i="16"/>
  <c r="D50" i="16"/>
  <c r="D52" i="16" s="1"/>
  <c r="H52" i="16"/>
  <c r="J52" i="16"/>
  <c r="K52" i="16"/>
  <c r="L52" i="16"/>
  <c r="N52" i="16"/>
  <c r="O52" i="16"/>
  <c r="P52" i="16"/>
  <c r="Q52" i="16"/>
  <c r="R52" i="16"/>
  <c r="D53" i="16"/>
  <c r="H58" i="16"/>
  <c r="J58" i="16"/>
  <c r="J59" i="16" s="1"/>
  <c r="K58" i="16"/>
  <c r="N58" i="16"/>
  <c r="O58" i="16"/>
  <c r="P58" i="16"/>
  <c r="P59" i="16" s="1"/>
  <c r="Q58" i="16"/>
  <c r="R58" i="16"/>
  <c r="D62" i="16"/>
  <c r="D64" i="16" s="1"/>
  <c r="J64" i="16"/>
  <c r="K64" i="16"/>
  <c r="N64" i="16"/>
  <c r="O64" i="16"/>
  <c r="P64" i="16"/>
  <c r="Q64" i="16"/>
  <c r="R64" i="16"/>
  <c r="D67" i="16"/>
  <c r="H75" i="16"/>
  <c r="J75" i="16"/>
  <c r="K75" i="16"/>
  <c r="L75" i="16"/>
  <c r="N75" i="16"/>
  <c r="O75" i="16"/>
  <c r="P75" i="16"/>
  <c r="Q75" i="16"/>
  <c r="R75" i="16"/>
  <c r="D77" i="16"/>
  <c r="D78" i="16"/>
  <c r="D79" i="16"/>
  <c r="D80" i="16"/>
  <c r="E81" i="16"/>
  <c r="F81" i="16"/>
  <c r="H81" i="16"/>
  <c r="I81" i="16"/>
  <c r="J81" i="16"/>
  <c r="K81" i="16"/>
  <c r="L81" i="16"/>
  <c r="N81" i="16"/>
  <c r="O81" i="16"/>
  <c r="P81" i="16"/>
  <c r="Q81" i="16"/>
  <c r="R81" i="16"/>
  <c r="F53" i="16" l="1"/>
  <c r="F41" i="16"/>
  <c r="F43" i="16"/>
  <c r="F55" i="16"/>
  <c r="D39" i="16"/>
  <c r="F46" i="16"/>
  <c r="L58" i="16"/>
  <c r="E23" i="16"/>
  <c r="I52" i="16"/>
  <c r="I64" i="16"/>
  <c r="F21" i="16"/>
  <c r="F23" i="16" s="1"/>
  <c r="F29" i="16"/>
  <c r="F27" i="16"/>
  <c r="F28" i="16"/>
  <c r="F86" i="12"/>
  <c r="O26" i="16"/>
  <c r="E58" i="16"/>
  <c r="I23" i="16"/>
  <c r="F52" i="16"/>
  <c r="F40" i="16"/>
  <c r="F45" i="16"/>
  <c r="I75" i="16"/>
  <c r="E75" i="16"/>
  <c r="E39" i="16"/>
  <c r="F39" i="16"/>
  <c r="N59" i="16"/>
  <c r="N85" i="16" s="1"/>
  <c r="H59" i="16"/>
  <c r="I49" i="16"/>
  <c r="I36" i="16"/>
  <c r="F47" i="16"/>
  <c r="F75" i="16"/>
  <c r="L39" i="16"/>
  <c r="L59" i="16" s="1"/>
  <c r="L85" i="16" s="1"/>
  <c r="D36" i="16"/>
  <c r="H24" i="16"/>
  <c r="I26" i="16"/>
  <c r="F57" i="16"/>
  <c r="F58" i="16" s="1"/>
  <c r="F62" i="16"/>
  <c r="F64" i="16" s="1"/>
  <c r="F35" i="16"/>
  <c r="F36" i="16" s="1"/>
  <c r="E36" i="16"/>
  <c r="D75" i="16"/>
  <c r="I58" i="16"/>
  <c r="E49" i="16"/>
  <c r="N24" i="16"/>
  <c r="E26" i="16"/>
  <c r="F19" i="16"/>
  <c r="E19" i="16"/>
  <c r="I19" i="16"/>
  <c r="D58" i="16"/>
  <c r="R59" i="16"/>
  <c r="R85" i="16" s="1"/>
  <c r="J24" i="16"/>
  <c r="J85" i="16" s="1"/>
  <c r="D81" i="16"/>
  <c r="O59" i="16"/>
  <c r="K59" i="16"/>
  <c r="D23" i="16"/>
  <c r="D49" i="16"/>
  <c r="P85" i="16"/>
  <c r="D19" i="16"/>
  <c r="Q59" i="16"/>
  <c r="Q85" i="16" s="1"/>
  <c r="D26" i="16"/>
  <c r="O24" i="16"/>
  <c r="K24" i="16"/>
  <c r="F26" i="16" l="1"/>
  <c r="E24" i="16"/>
  <c r="I24" i="16"/>
  <c r="K85" i="16"/>
  <c r="O85" i="16"/>
  <c r="I59" i="16"/>
  <c r="E59" i="16"/>
  <c r="H85" i="16"/>
  <c r="F24" i="16"/>
  <c r="D59" i="16"/>
  <c r="F49" i="16"/>
  <c r="F59" i="16" s="1"/>
  <c r="D24" i="16"/>
  <c r="E18" i="19"/>
  <c r="E19" i="19"/>
  <c r="E20" i="19"/>
  <c r="E21" i="19"/>
  <c r="E22" i="19"/>
  <c r="E23" i="19"/>
  <c r="E24" i="19"/>
  <c r="E25" i="19"/>
  <c r="E26" i="19"/>
  <c r="E27" i="19"/>
  <c r="E28" i="19"/>
  <c r="E29" i="19"/>
  <c r="E30" i="19"/>
  <c r="E31" i="19"/>
  <c r="E32" i="19"/>
  <c r="E33" i="19"/>
  <c r="E34" i="19"/>
  <c r="E35" i="19"/>
  <c r="E36" i="19"/>
  <c r="E17" i="19"/>
  <c r="E83" i="19"/>
  <c r="E88" i="19"/>
  <c r="E21" i="20"/>
  <c r="E20" i="20"/>
  <c r="E24" i="20"/>
  <c r="E29" i="20" s="1"/>
  <c r="E58" i="19"/>
  <c r="E74" i="19"/>
  <c r="E39" i="19"/>
  <c r="E40" i="19"/>
  <c r="E41" i="19"/>
  <c r="E53" i="19"/>
  <c r="E54" i="19"/>
  <c r="E55" i="19"/>
  <c r="E56" i="19"/>
  <c r="E57" i="19"/>
  <c r="E38" i="19"/>
  <c r="E79" i="19"/>
  <c r="H50" i="52"/>
  <c r="I50" i="52"/>
  <c r="D50" i="52"/>
  <c r="J50" i="52" s="1"/>
  <c r="C18" i="52"/>
  <c r="F18" i="52"/>
  <c r="C24" i="52"/>
  <c r="F24" i="52"/>
  <c r="C27" i="52"/>
  <c r="I27" i="52" s="1"/>
  <c r="C30" i="52"/>
  <c r="I30" i="52" s="1"/>
  <c r="D41" i="52"/>
  <c r="I3" i="52"/>
  <c r="I4" i="52"/>
  <c r="I5" i="52"/>
  <c r="I6" i="52"/>
  <c r="I7" i="52"/>
  <c r="I8" i="52"/>
  <c r="I9" i="52"/>
  <c r="I10" i="52"/>
  <c r="I11" i="52"/>
  <c r="I12" i="52"/>
  <c r="I16" i="52"/>
  <c r="I17" i="52"/>
  <c r="I19" i="52"/>
  <c r="I21" i="52"/>
  <c r="I22" i="52"/>
  <c r="I23" i="52"/>
  <c r="I24" i="52"/>
  <c r="I25" i="52"/>
  <c r="I26" i="52"/>
  <c r="I28" i="52"/>
  <c r="I29" i="52"/>
  <c r="I32" i="52"/>
  <c r="I33" i="52"/>
  <c r="I34" i="52"/>
  <c r="I35" i="52"/>
  <c r="I36" i="52"/>
  <c r="I37" i="52"/>
  <c r="I38" i="52"/>
  <c r="I39" i="52"/>
  <c r="I40" i="52"/>
  <c r="I42" i="52"/>
  <c r="I43" i="52"/>
  <c r="I44" i="52"/>
  <c r="I45" i="52"/>
  <c r="I48" i="52"/>
  <c r="I49" i="52"/>
  <c r="H49" i="52"/>
  <c r="J41" i="52"/>
  <c r="G4" i="52"/>
  <c r="G5" i="52"/>
  <c r="G6" i="52"/>
  <c r="G7" i="52"/>
  <c r="G8" i="52"/>
  <c r="G9" i="52"/>
  <c r="G10" i="52"/>
  <c r="G11" i="52"/>
  <c r="G12" i="52"/>
  <c r="G16" i="52"/>
  <c r="G17" i="52"/>
  <c r="G19" i="52"/>
  <c r="G21" i="52"/>
  <c r="G22" i="52"/>
  <c r="G23" i="52"/>
  <c r="G25" i="52"/>
  <c r="G26" i="52"/>
  <c r="G27" i="52"/>
  <c r="G28" i="52"/>
  <c r="G29" i="52"/>
  <c r="G30" i="52"/>
  <c r="G32" i="52"/>
  <c r="G33" i="52"/>
  <c r="G34" i="52"/>
  <c r="G35" i="52"/>
  <c r="G36" i="52"/>
  <c r="G37" i="52"/>
  <c r="G38" i="52"/>
  <c r="G39" i="52"/>
  <c r="G40" i="52"/>
  <c r="G41" i="52"/>
  <c r="G42" i="52"/>
  <c r="G43" i="52"/>
  <c r="G44" i="52"/>
  <c r="G45" i="52"/>
  <c r="G48" i="52"/>
  <c r="G49" i="52"/>
  <c r="G3" i="52"/>
  <c r="G15" i="52" s="1"/>
  <c r="D4" i="52"/>
  <c r="D5" i="52"/>
  <c r="D6" i="52"/>
  <c r="D7" i="52"/>
  <c r="D8" i="52"/>
  <c r="D9" i="52"/>
  <c r="D10" i="52"/>
  <c r="D11" i="52"/>
  <c r="D12" i="52"/>
  <c r="D16" i="52"/>
  <c r="D17" i="52"/>
  <c r="D19" i="52"/>
  <c r="D21" i="52"/>
  <c r="D22" i="52"/>
  <c r="D23" i="52"/>
  <c r="D25" i="52"/>
  <c r="D26" i="52"/>
  <c r="D28" i="52"/>
  <c r="D29" i="52"/>
  <c r="D30" i="52"/>
  <c r="D32" i="52"/>
  <c r="D33" i="52"/>
  <c r="D34" i="52"/>
  <c r="D35" i="52"/>
  <c r="D36" i="52"/>
  <c r="D37" i="52"/>
  <c r="D38" i="52"/>
  <c r="D39" i="52"/>
  <c r="D40" i="52"/>
  <c r="D42" i="52"/>
  <c r="D43" i="52"/>
  <c r="D44" i="52"/>
  <c r="D45" i="52"/>
  <c r="D48" i="52"/>
  <c r="D49" i="52"/>
  <c r="D3" i="52"/>
  <c r="D15" i="52" s="1"/>
  <c r="H71" i="52"/>
  <c r="H48" i="52"/>
  <c r="H45" i="52"/>
  <c r="H44" i="52"/>
  <c r="J44" i="52" s="1"/>
  <c r="H43" i="52"/>
  <c r="H42" i="52"/>
  <c r="J42" i="52" s="1"/>
  <c r="H40" i="52"/>
  <c r="H39" i="52"/>
  <c r="H38" i="52"/>
  <c r="H37" i="52"/>
  <c r="H36" i="52"/>
  <c r="J36" i="52" s="1"/>
  <c r="H35" i="52"/>
  <c r="H34" i="52"/>
  <c r="H33" i="52"/>
  <c r="H32" i="52"/>
  <c r="J32" i="52" s="1"/>
  <c r="H30" i="52"/>
  <c r="H29" i="52"/>
  <c r="H28" i="52"/>
  <c r="J28" i="52" s="1"/>
  <c r="H27" i="52"/>
  <c r="H26" i="52"/>
  <c r="H25" i="52"/>
  <c r="H24" i="52"/>
  <c r="H23" i="52"/>
  <c r="H22" i="52"/>
  <c r="J22" i="52" s="1"/>
  <c r="H21" i="52"/>
  <c r="H19" i="52"/>
  <c r="H17" i="52"/>
  <c r="H16" i="52"/>
  <c r="H12" i="52"/>
  <c r="H11" i="52"/>
  <c r="H10" i="52"/>
  <c r="H9" i="52"/>
  <c r="H8" i="52"/>
  <c r="H7" i="52"/>
  <c r="H6" i="52"/>
  <c r="H5" i="52"/>
  <c r="J5" i="52" s="1"/>
  <c r="H4" i="52"/>
  <c r="H3" i="52"/>
  <c r="D5" i="44"/>
  <c r="D22" i="43"/>
  <c r="D30" i="43" s="1"/>
  <c r="D38" i="43"/>
  <c r="D39" i="43"/>
  <c r="D11" i="43"/>
  <c r="D70" i="9"/>
  <c r="E76" i="9"/>
  <c r="C20" i="45"/>
  <c r="D18" i="45"/>
  <c r="D19" i="45"/>
  <c r="D17" i="45"/>
  <c r="D20" i="45" s="1"/>
  <c r="C15" i="45"/>
  <c r="D13" i="45"/>
  <c r="D14" i="45"/>
  <c r="D15" i="45" s="1"/>
  <c r="D12" i="45"/>
  <c r="D9" i="45"/>
  <c r="C7" i="45"/>
  <c r="C22" i="45" s="1"/>
  <c r="D4" i="45"/>
  <c r="D5" i="45"/>
  <c r="D6" i="45"/>
  <c r="D3" i="45"/>
  <c r="D7" i="45" s="1"/>
  <c r="D4" i="44"/>
  <c r="D6" i="44"/>
  <c r="D7" i="44"/>
  <c r="D8" i="44"/>
  <c r="D10" i="44"/>
  <c r="D11" i="44"/>
  <c r="D12" i="44"/>
  <c r="D13" i="44"/>
  <c r="D14" i="44"/>
  <c r="D3" i="44"/>
  <c r="D37" i="43"/>
  <c r="D36" i="43"/>
  <c r="D6" i="43"/>
  <c r="D7" i="43"/>
  <c r="D8" i="43"/>
  <c r="D9" i="43"/>
  <c r="D10" i="43"/>
  <c r="D5" i="43"/>
  <c r="D80" i="9"/>
  <c r="E78" i="9"/>
  <c r="E79" i="9"/>
  <c r="E77" i="9"/>
  <c r="E80" i="9" s="1"/>
  <c r="E72" i="9"/>
  <c r="E18" i="17" s="1"/>
  <c r="E71" i="9"/>
  <c r="E22" i="18" s="1"/>
  <c r="E67" i="9"/>
  <c r="D66" i="9"/>
  <c r="E59" i="9"/>
  <c r="E63" i="9"/>
  <c r="E55" i="9"/>
  <c r="D53" i="9"/>
  <c r="E53" i="9"/>
  <c r="E12" i="17" s="1"/>
  <c r="E49" i="9"/>
  <c r="E48" i="9"/>
  <c r="D47" i="9"/>
  <c r="D52" i="9" s="1"/>
  <c r="D11" i="17" s="1"/>
  <c r="E47" i="9"/>
  <c r="D43" i="9"/>
  <c r="D10" i="17" s="1"/>
  <c r="D37" i="9"/>
  <c r="E25" i="9"/>
  <c r="E27" i="9"/>
  <c r="E28" i="9"/>
  <c r="E29" i="9"/>
  <c r="E30" i="9"/>
  <c r="E31" i="9"/>
  <c r="E32" i="9"/>
  <c r="E33" i="9"/>
  <c r="E34" i="9"/>
  <c r="E35" i="9"/>
  <c r="E36" i="9"/>
  <c r="E24" i="9"/>
  <c r="E14" i="9"/>
  <c r="E15" i="9"/>
  <c r="E18" i="9"/>
  <c r="E19" i="9"/>
  <c r="E21" i="9"/>
  <c r="E22" i="9"/>
  <c r="D12" i="9"/>
  <c r="D11" i="9"/>
  <c r="D5" i="17" s="1"/>
  <c r="E6" i="9"/>
  <c r="E7" i="9"/>
  <c r="E8" i="9"/>
  <c r="E9" i="9"/>
  <c r="E10" i="9"/>
  <c r="E5" i="9"/>
  <c r="H21" i="8"/>
  <c r="G21" i="8"/>
  <c r="W25" i="8"/>
  <c r="V25" i="8"/>
  <c r="I37" i="40"/>
  <c r="X30" i="7"/>
  <c r="X13" i="7"/>
  <c r="X14" i="7"/>
  <c r="X12" i="7"/>
  <c r="F51" i="56"/>
  <c r="E5" i="60" s="1"/>
  <c r="E37" i="6"/>
  <c r="E38" i="6"/>
  <c r="E39" i="6"/>
  <c r="E40" i="6"/>
  <c r="E41" i="6"/>
  <c r="E42" i="6"/>
  <c r="E43" i="6"/>
  <c r="E44" i="6"/>
  <c r="E29" i="6"/>
  <c r="E30" i="6"/>
  <c r="E31" i="6"/>
  <c r="E32" i="6"/>
  <c r="E33" i="6"/>
  <c r="E26" i="6"/>
  <c r="E27" i="6"/>
  <c r="D19" i="6"/>
  <c r="E19" i="6"/>
  <c r="D20" i="6"/>
  <c r="E20" i="6"/>
  <c r="D21" i="6"/>
  <c r="E21" i="6"/>
  <c r="D22" i="6"/>
  <c r="E22" i="6"/>
  <c r="D23" i="6"/>
  <c r="E23" i="6"/>
  <c r="E24" i="6"/>
  <c r="E18" i="6"/>
  <c r="E15" i="6"/>
  <c r="E16" i="6"/>
  <c r="D12" i="6"/>
  <c r="E12" i="6"/>
  <c r="D13" i="6"/>
  <c r="E13" i="6"/>
  <c r="E11" i="6"/>
  <c r="E14" i="1"/>
  <c r="E17" i="1"/>
  <c r="F37" i="40"/>
  <c r="R24" i="6"/>
  <c r="O30" i="6"/>
  <c r="O31" i="6"/>
  <c r="O32" i="6"/>
  <c r="O33" i="6"/>
  <c r="O29" i="6"/>
  <c r="O19" i="6"/>
  <c r="O20" i="6"/>
  <c r="O21" i="6"/>
  <c r="O22" i="6"/>
  <c r="O23" i="6"/>
  <c r="O24" i="6"/>
  <c r="O18" i="6"/>
  <c r="O16" i="6"/>
  <c r="O15" i="6"/>
  <c r="O12" i="6"/>
  <c r="O13" i="6"/>
  <c r="O11" i="6"/>
  <c r="O9" i="6"/>
  <c r="O6" i="6"/>
  <c r="O5" i="6"/>
  <c r="R30" i="41"/>
  <c r="R31" i="41"/>
  <c r="R32" i="41"/>
  <c r="R33" i="41"/>
  <c r="R29" i="41"/>
  <c r="R27" i="41"/>
  <c r="R26" i="41"/>
  <c r="R19" i="41"/>
  <c r="R20" i="41"/>
  <c r="R21" i="41"/>
  <c r="R22" i="41"/>
  <c r="R23" i="41"/>
  <c r="R24" i="41"/>
  <c r="R18" i="41"/>
  <c r="R9" i="41"/>
  <c r="R6" i="41"/>
  <c r="R5" i="41"/>
  <c r="O52" i="41"/>
  <c r="O47" i="41"/>
  <c r="O48" i="41"/>
  <c r="O49" i="41"/>
  <c r="O50" i="41"/>
  <c r="O51" i="41"/>
  <c r="O46" i="41"/>
  <c r="O44" i="41"/>
  <c r="F44" i="41" s="1"/>
  <c r="O30" i="41"/>
  <c r="O31" i="41"/>
  <c r="O32" i="41"/>
  <c r="O33" i="41"/>
  <c r="O29" i="41"/>
  <c r="O27" i="41"/>
  <c r="O26" i="41"/>
  <c r="O19" i="41"/>
  <c r="O20" i="41"/>
  <c r="O21" i="41"/>
  <c r="O22" i="41"/>
  <c r="O23" i="41"/>
  <c r="O24" i="41"/>
  <c r="O18" i="41"/>
  <c r="O9" i="41"/>
  <c r="O6" i="41"/>
  <c r="O5" i="41"/>
  <c r="L30" i="41"/>
  <c r="L31" i="41"/>
  <c r="L32" i="41"/>
  <c r="L33" i="41"/>
  <c r="L29" i="41"/>
  <c r="L27" i="41"/>
  <c r="L26" i="41"/>
  <c r="L19" i="41"/>
  <c r="L20" i="41"/>
  <c r="L21" i="41"/>
  <c r="L22" i="41"/>
  <c r="L23" i="41"/>
  <c r="L24" i="41"/>
  <c r="L18" i="41"/>
  <c r="L9" i="41"/>
  <c r="L6" i="41"/>
  <c r="F6" i="41" s="1"/>
  <c r="L5" i="41"/>
  <c r="J25" i="8"/>
  <c r="J12" i="8"/>
  <c r="J13" i="8"/>
  <c r="J11" i="8"/>
  <c r="E102" i="7"/>
  <c r="E103" i="7"/>
  <c r="D44" i="17" s="1"/>
  <c r="D103" i="7"/>
  <c r="C44" i="17" s="1"/>
  <c r="AC105" i="7"/>
  <c r="Z29" i="8" s="1"/>
  <c r="E29" i="8" s="1"/>
  <c r="AD102" i="7"/>
  <c r="F102" i="7" s="1"/>
  <c r="E99" i="7"/>
  <c r="D102" i="7"/>
  <c r="E4" i="37"/>
  <c r="E5" i="37"/>
  <c r="E3" i="37"/>
  <c r="O20" i="7"/>
  <c r="O31" i="7"/>
  <c r="O32" i="7"/>
  <c r="O33" i="7"/>
  <c r="O34" i="7"/>
  <c r="O30" i="7"/>
  <c r="O21" i="7"/>
  <c r="O22" i="7"/>
  <c r="O23" i="7"/>
  <c r="O24" i="7"/>
  <c r="O25" i="7"/>
  <c r="O19" i="7"/>
  <c r="Z53" i="41"/>
  <c r="Z66" i="41" s="1"/>
  <c r="L31" i="7"/>
  <c r="L32" i="7"/>
  <c r="L33" i="7"/>
  <c r="L34" i="7"/>
  <c r="L30" i="7"/>
  <c r="L13" i="7"/>
  <c r="L14" i="7"/>
  <c r="L15" i="7"/>
  <c r="L16" i="7"/>
  <c r="L17" i="7"/>
  <c r="L18" i="7"/>
  <c r="L19" i="7"/>
  <c r="L20" i="7"/>
  <c r="L21" i="7"/>
  <c r="L22" i="7"/>
  <c r="L23" i="7"/>
  <c r="L24" i="7"/>
  <c r="L25" i="7"/>
  <c r="L12" i="7"/>
  <c r="T59" i="41"/>
  <c r="U56" i="41"/>
  <c r="U57" i="41"/>
  <c r="U58" i="41"/>
  <c r="U55" i="41"/>
  <c r="U47" i="41"/>
  <c r="U48" i="41"/>
  <c r="U49" i="41"/>
  <c r="U50" i="41"/>
  <c r="U51" i="41"/>
  <c r="U52" i="41"/>
  <c r="U46" i="41"/>
  <c r="AA31" i="7"/>
  <c r="AA32" i="7"/>
  <c r="AA33" i="7"/>
  <c r="AA34" i="7"/>
  <c r="AA30" i="7"/>
  <c r="AA13" i="7"/>
  <c r="AA14" i="7"/>
  <c r="AA15" i="7"/>
  <c r="AA16" i="7"/>
  <c r="AA17" i="7"/>
  <c r="AA18" i="7"/>
  <c r="AA19" i="7"/>
  <c r="AA20" i="7"/>
  <c r="AA21" i="7"/>
  <c r="AA22" i="7"/>
  <c r="AA23" i="7"/>
  <c r="AA24" i="7"/>
  <c r="AA25" i="7"/>
  <c r="AA12" i="7"/>
  <c r="AG47" i="41"/>
  <c r="AG48" i="41"/>
  <c r="AG49" i="41"/>
  <c r="AG50" i="41"/>
  <c r="AG51" i="41"/>
  <c r="AG52" i="41"/>
  <c r="AG46" i="41"/>
  <c r="AG30" i="41"/>
  <c r="AG31" i="41"/>
  <c r="AG32" i="41"/>
  <c r="AG33" i="41"/>
  <c r="AG29" i="41"/>
  <c r="AG19" i="41"/>
  <c r="AG20" i="41"/>
  <c r="AG21" i="41"/>
  <c r="AG22" i="41"/>
  <c r="AG23" i="41"/>
  <c r="AG24" i="41"/>
  <c r="AG18" i="41"/>
  <c r="I38" i="6"/>
  <c r="I39" i="6"/>
  <c r="I40" i="6"/>
  <c r="I41" i="6"/>
  <c r="I42" i="6"/>
  <c r="I43" i="6"/>
  <c r="I44" i="6"/>
  <c r="I37" i="6"/>
  <c r="I30" i="6"/>
  <c r="F30" i="6" s="1"/>
  <c r="I31" i="6"/>
  <c r="F31" i="6" s="1"/>
  <c r="I32" i="6"/>
  <c r="I33" i="6"/>
  <c r="F33" i="6" s="1"/>
  <c r="I29" i="6"/>
  <c r="F29" i="6" s="1"/>
  <c r="I26" i="6"/>
  <c r="I16" i="6"/>
  <c r="F16" i="6" s="1"/>
  <c r="I15" i="6"/>
  <c r="H17" i="6"/>
  <c r="I9" i="6"/>
  <c r="I5" i="6"/>
  <c r="H25" i="6"/>
  <c r="I19" i="6"/>
  <c r="F19" i="6" s="1"/>
  <c r="I20" i="6"/>
  <c r="I21" i="6"/>
  <c r="I22" i="6"/>
  <c r="F22" i="6" s="1"/>
  <c r="I23" i="6"/>
  <c r="F23" i="6" s="1"/>
  <c r="I24" i="6"/>
  <c r="I18" i="6"/>
  <c r="F18" i="6" s="1"/>
  <c r="I12" i="6"/>
  <c r="I13" i="6"/>
  <c r="F13" i="6" s="1"/>
  <c r="I11" i="6"/>
  <c r="F11" i="6" s="1"/>
  <c r="W53" i="41"/>
  <c r="W66" i="41" s="1"/>
  <c r="X47" i="41"/>
  <c r="X48" i="41"/>
  <c r="X49" i="41"/>
  <c r="X50" i="41"/>
  <c r="X51" i="41"/>
  <c r="X52" i="41"/>
  <c r="X46" i="41"/>
  <c r="R47" i="41"/>
  <c r="R48" i="41"/>
  <c r="R49" i="41"/>
  <c r="R50" i="41"/>
  <c r="R51" i="41"/>
  <c r="R52" i="41"/>
  <c r="R46" i="41"/>
  <c r="K36" i="40"/>
  <c r="X25" i="8" s="1"/>
  <c r="H35" i="7"/>
  <c r="H29" i="7"/>
  <c r="H26" i="7"/>
  <c r="H18" i="7"/>
  <c r="H15" i="7"/>
  <c r="I13" i="7"/>
  <c r="I14" i="7"/>
  <c r="I16" i="7"/>
  <c r="I17" i="7"/>
  <c r="I19" i="7"/>
  <c r="I20" i="7"/>
  <c r="I21" i="7"/>
  <c r="I22" i="7"/>
  <c r="I23" i="7"/>
  <c r="I24" i="7"/>
  <c r="I25" i="7"/>
  <c r="I27" i="7"/>
  <c r="I28" i="7"/>
  <c r="I30" i="7"/>
  <c r="I32" i="7"/>
  <c r="I33" i="7"/>
  <c r="I34" i="7"/>
  <c r="I12" i="7"/>
  <c r="AD31" i="7"/>
  <c r="AD32" i="7"/>
  <c r="AD33" i="7"/>
  <c r="AD34" i="7"/>
  <c r="AD30" i="7"/>
  <c r="AD7" i="7"/>
  <c r="AD8" i="7" s="1"/>
  <c r="AD6" i="7"/>
  <c r="K59" i="41"/>
  <c r="E59" i="41" s="1"/>
  <c r="L56" i="41"/>
  <c r="F56" i="41" s="1"/>
  <c r="L57" i="41"/>
  <c r="L58" i="41"/>
  <c r="F58" i="41" s="1"/>
  <c r="L55" i="41"/>
  <c r="F55" i="41" s="1"/>
  <c r="L47" i="41"/>
  <c r="L48" i="41"/>
  <c r="L49" i="41"/>
  <c r="L50" i="41"/>
  <c r="L51" i="41"/>
  <c r="L52" i="41"/>
  <c r="L46" i="41"/>
  <c r="X10" i="7"/>
  <c r="W8" i="7"/>
  <c r="X7" i="7"/>
  <c r="X6" i="7"/>
  <c r="AD99" i="7"/>
  <c r="F99" i="7" s="1"/>
  <c r="AD100" i="7"/>
  <c r="AD103" i="7"/>
  <c r="F103" i="7" s="1"/>
  <c r="E44" i="17" s="1"/>
  <c r="AD104" i="7"/>
  <c r="AD98" i="7"/>
  <c r="AD59" i="7"/>
  <c r="AD60" i="7"/>
  <c r="AD61" i="7"/>
  <c r="AD62" i="7"/>
  <c r="AD64" i="7"/>
  <c r="AD65" i="7"/>
  <c r="AD66" i="7"/>
  <c r="AD68" i="7"/>
  <c r="AD70" i="7"/>
  <c r="AD58" i="7"/>
  <c r="C37" i="40"/>
  <c r="L37" i="40" s="1"/>
  <c r="E9" i="40"/>
  <c r="N9" i="40" s="1"/>
  <c r="G21" i="40"/>
  <c r="G37" i="40" s="1"/>
  <c r="H5" i="40"/>
  <c r="H6" i="40"/>
  <c r="H7" i="40"/>
  <c r="H8" i="40"/>
  <c r="H10" i="40"/>
  <c r="H11" i="40"/>
  <c r="H12" i="40"/>
  <c r="H13" i="40"/>
  <c r="H14" i="40"/>
  <c r="H15" i="40"/>
  <c r="H16" i="40"/>
  <c r="H17" i="40"/>
  <c r="H18" i="40"/>
  <c r="H19" i="40"/>
  <c r="H20" i="40"/>
  <c r="H22" i="40"/>
  <c r="H23" i="40"/>
  <c r="H24" i="40"/>
  <c r="H25" i="40"/>
  <c r="H26" i="40"/>
  <c r="H27" i="40"/>
  <c r="H28" i="40"/>
  <c r="H29" i="40"/>
  <c r="H30" i="40"/>
  <c r="H31" i="40"/>
  <c r="H32" i="40"/>
  <c r="H33" i="40"/>
  <c r="H34" i="40"/>
  <c r="H35" i="40"/>
  <c r="H36" i="40"/>
  <c r="H4" i="40"/>
  <c r="F52" i="1"/>
  <c r="I21" i="8" s="1"/>
  <c r="D37" i="40"/>
  <c r="E5" i="40"/>
  <c r="E6" i="40"/>
  <c r="E7" i="40"/>
  <c r="E8" i="40"/>
  <c r="E10" i="40"/>
  <c r="N10" i="40" s="1"/>
  <c r="E11" i="40"/>
  <c r="E12" i="40"/>
  <c r="E13" i="40"/>
  <c r="E14" i="40"/>
  <c r="E15" i="40"/>
  <c r="E16" i="40"/>
  <c r="E17" i="40"/>
  <c r="E19" i="40"/>
  <c r="E20" i="40"/>
  <c r="E21" i="40"/>
  <c r="E22" i="40"/>
  <c r="E23" i="40"/>
  <c r="E24" i="40"/>
  <c r="E25" i="40"/>
  <c r="E26" i="40"/>
  <c r="E27" i="40"/>
  <c r="E28" i="40"/>
  <c r="E29" i="40"/>
  <c r="E30" i="40"/>
  <c r="E31" i="40"/>
  <c r="E32" i="40"/>
  <c r="E33" i="40"/>
  <c r="E34" i="40"/>
  <c r="E35" i="40"/>
  <c r="E36" i="40"/>
  <c r="E4" i="40"/>
  <c r="E85" i="16" l="1"/>
  <c r="J49" i="52"/>
  <c r="J26" i="52"/>
  <c r="D27" i="52"/>
  <c r="I15" i="7"/>
  <c r="M37" i="40"/>
  <c r="F5" i="41"/>
  <c r="F20" i="41"/>
  <c r="I85" i="16"/>
  <c r="J30" i="52"/>
  <c r="X8" i="7"/>
  <c r="F48" i="41"/>
  <c r="F12" i="6"/>
  <c r="I17" i="6"/>
  <c r="F23" i="41"/>
  <c r="F19" i="41"/>
  <c r="F33" i="41"/>
  <c r="F21" i="41"/>
  <c r="D24" i="52"/>
  <c r="D18" i="52"/>
  <c r="D31" i="52" s="1"/>
  <c r="D51" i="52" s="1"/>
  <c r="L59" i="41"/>
  <c r="F49" i="41"/>
  <c r="F30" i="41"/>
  <c r="I15" i="52"/>
  <c r="F51" i="41"/>
  <c r="F47" i="41"/>
  <c r="F57" i="41"/>
  <c r="F21" i="6"/>
  <c r="F32" i="6"/>
  <c r="F9" i="41"/>
  <c r="F22" i="41"/>
  <c r="F26" i="41"/>
  <c r="F32" i="41"/>
  <c r="J3" i="52"/>
  <c r="H15" i="52"/>
  <c r="J7" i="52"/>
  <c r="J11" i="52"/>
  <c r="J24" i="52"/>
  <c r="F50" i="41"/>
  <c r="F20" i="6"/>
  <c r="F18" i="41"/>
  <c r="F27" i="41"/>
  <c r="F31" i="41"/>
  <c r="J34" i="52"/>
  <c r="J38" i="52"/>
  <c r="J43" i="52"/>
  <c r="E22" i="20"/>
  <c r="F52" i="41"/>
  <c r="F46" i="41"/>
  <c r="C31" i="52"/>
  <c r="C51" i="52" s="1"/>
  <c r="J17" i="52"/>
  <c r="F31" i="52"/>
  <c r="F51" i="52" s="1"/>
  <c r="J19" i="52"/>
  <c r="J40" i="52"/>
  <c r="F29" i="41"/>
  <c r="F24" i="41"/>
  <c r="K23" i="8"/>
  <c r="D85" i="16"/>
  <c r="I18" i="7"/>
  <c r="E26" i="9"/>
  <c r="E37" i="9" s="1"/>
  <c r="J48" i="52"/>
  <c r="G24" i="52"/>
  <c r="G18" i="52"/>
  <c r="J45" i="52"/>
  <c r="X53" i="41"/>
  <c r="X66" i="41" s="1"/>
  <c r="U59" i="41"/>
  <c r="F85" i="16"/>
  <c r="D43" i="17"/>
  <c r="D42" i="17"/>
  <c r="E43" i="17"/>
  <c r="E42" i="17"/>
  <c r="F104" i="7"/>
  <c r="C43" i="17"/>
  <c r="C42" i="17"/>
  <c r="G11" i="18" s="1"/>
  <c r="I26" i="7"/>
  <c r="I29" i="7"/>
  <c r="E37" i="40"/>
  <c r="I25" i="6"/>
  <c r="F15" i="6"/>
  <c r="AA66" i="41"/>
  <c r="J37" i="52"/>
  <c r="J33" i="52"/>
  <c r="J39" i="52"/>
  <c r="J35" i="52"/>
  <c r="J16" i="52"/>
  <c r="D41" i="43"/>
  <c r="E23" i="18"/>
  <c r="E17" i="17"/>
  <c r="D54" i="9"/>
  <c r="D5" i="18" s="1"/>
  <c r="D12" i="17"/>
  <c r="D8" i="17" s="1"/>
  <c r="E12" i="18"/>
  <c r="E21" i="17"/>
  <c r="E26" i="18"/>
  <c r="E25" i="18" s="1"/>
  <c r="D25" i="44"/>
  <c r="J29" i="52"/>
  <c r="J25" i="52"/>
  <c r="J21" i="52"/>
  <c r="J12" i="52"/>
  <c r="J8" i="52"/>
  <c r="H18" i="52"/>
  <c r="J27" i="52"/>
  <c r="J23" i="52"/>
  <c r="J10" i="52"/>
  <c r="J6" i="52"/>
  <c r="I18" i="52"/>
  <c r="J9" i="52"/>
  <c r="H31" i="52"/>
  <c r="J4" i="52"/>
  <c r="H51" i="52"/>
  <c r="D23" i="9"/>
  <c r="E11" i="9"/>
  <c r="E5" i="17" s="1"/>
  <c r="H36" i="7"/>
  <c r="H21" i="40"/>
  <c r="H37" i="40" s="1"/>
  <c r="E34" i="1"/>
  <c r="E28" i="1"/>
  <c r="E25" i="1"/>
  <c r="F12" i="1"/>
  <c r="F13" i="1"/>
  <c r="F15" i="1"/>
  <c r="F16" i="1"/>
  <c r="F18" i="1"/>
  <c r="F19" i="1"/>
  <c r="F20" i="1"/>
  <c r="F21" i="1"/>
  <c r="F22" i="1"/>
  <c r="F23" i="1"/>
  <c r="F24" i="1"/>
  <c r="F26" i="1"/>
  <c r="F27" i="1"/>
  <c r="F29" i="1"/>
  <c r="F30" i="1"/>
  <c r="F31" i="1"/>
  <c r="F32" i="1"/>
  <c r="F33" i="1"/>
  <c r="F11" i="1"/>
  <c r="F9" i="1"/>
  <c r="E7" i="1"/>
  <c r="F6" i="1"/>
  <c r="F7" i="1" s="1"/>
  <c r="H37" i="15"/>
  <c r="I39" i="15"/>
  <c r="F39" i="15" s="1"/>
  <c r="I40" i="15"/>
  <c r="H41" i="15"/>
  <c r="G41" i="15"/>
  <c r="E39" i="15"/>
  <c r="D39" i="15"/>
  <c r="I51" i="52" l="1"/>
  <c r="J18" i="52"/>
  <c r="N37" i="40"/>
  <c r="J15" i="52"/>
  <c r="F59" i="41"/>
  <c r="I31" i="52"/>
  <c r="J31" i="52" s="1"/>
  <c r="G31" i="52"/>
  <c r="G51" i="52" s="1"/>
  <c r="J51" i="52" s="1"/>
  <c r="F28" i="1"/>
  <c r="L23" i="8"/>
  <c r="F14" i="1"/>
  <c r="I41" i="15"/>
  <c r="H11" i="18"/>
  <c r="D55" i="17"/>
  <c r="I11" i="18"/>
  <c r="E55" i="17"/>
  <c r="F34" i="1"/>
  <c r="E35" i="1"/>
  <c r="E65" i="1" s="1"/>
  <c r="F17" i="1"/>
  <c r="F25" i="1"/>
  <c r="D73" i="9"/>
  <c r="K76" i="15"/>
  <c r="K74" i="15"/>
  <c r="K72" i="15"/>
  <c r="K69" i="15"/>
  <c r="K70" i="15" s="1"/>
  <c r="K60" i="15"/>
  <c r="K61" i="15"/>
  <c r="K62" i="15"/>
  <c r="K63" i="15"/>
  <c r="K64" i="15"/>
  <c r="K55" i="15"/>
  <c r="K56" i="15"/>
  <c r="K58" i="15"/>
  <c r="H68" i="15"/>
  <c r="E68" i="15" s="1"/>
  <c r="G68" i="15"/>
  <c r="D68" i="15" s="1"/>
  <c r="H76" i="15"/>
  <c r="H69" i="15"/>
  <c r="O80" i="15"/>
  <c r="L80" i="15"/>
  <c r="F80" i="15" s="1"/>
  <c r="I80" i="15"/>
  <c r="O5" i="15"/>
  <c r="O6" i="15"/>
  <c r="O7" i="15"/>
  <c r="O8" i="15"/>
  <c r="O9" i="15"/>
  <c r="O10" i="15"/>
  <c r="O11" i="15"/>
  <c r="O12" i="15"/>
  <c r="O13" i="15"/>
  <c r="O14" i="15"/>
  <c r="O17" i="15"/>
  <c r="O18" i="15"/>
  <c r="O19" i="15"/>
  <c r="O20" i="15"/>
  <c r="O21" i="15"/>
  <c r="O22" i="15"/>
  <c r="O23" i="15"/>
  <c r="O24" i="15"/>
  <c r="O25" i="15"/>
  <c r="O26" i="15"/>
  <c r="O28" i="15"/>
  <c r="O31" i="15"/>
  <c r="O33" i="15"/>
  <c r="O34" i="15"/>
  <c r="O35" i="15"/>
  <c r="F35" i="15" s="1"/>
  <c r="O36" i="15"/>
  <c r="O38" i="15"/>
  <c r="O40" i="15"/>
  <c r="O42" i="15"/>
  <c r="O46" i="15"/>
  <c r="O47" i="15"/>
  <c r="O49" i="15"/>
  <c r="L5" i="15"/>
  <c r="L6" i="15"/>
  <c r="L7" i="15"/>
  <c r="L8" i="15"/>
  <c r="L9" i="15"/>
  <c r="F9" i="15" s="1"/>
  <c r="L10" i="15"/>
  <c r="L11" i="15"/>
  <c r="L12" i="15"/>
  <c r="L13" i="15"/>
  <c r="F13" i="15" s="1"/>
  <c r="L14" i="15"/>
  <c r="L17" i="15"/>
  <c r="L18" i="15"/>
  <c r="L19" i="15"/>
  <c r="L20" i="15"/>
  <c r="L21" i="15"/>
  <c r="L22" i="15"/>
  <c r="L23" i="15"/>
  <c r="L24" i="15"/>
  <c r="L25" i="15"/>
  <c r="L26" i="15"/>
  <c r="L28" i="15"/>
  <c r="L30" i="15"/>
  <c r="L31" i="15"/>
  <c r="L33" i="15"/>
  <c r="L34" i="15"/>
  <c r="L35" i="15"/>
  <c r="L36" i="15"/>
  <c r="L38" i="15"/>
  <c r="L40" i="15"/>
  <c r="L42" i="15"/>
  <c r="L46" i="15"/>
  <c r="L47" i="15"/>
  <c r="L49" i="15"/>
  <c r="I5" i="15"/>
  <c r="I6" i="15"/>
  <c r="I7" i="15"/>
  <c r="I8" i="15"/>
  <c r="I9" i="15"/>
  <c r="I10" i="15"/>
  <c r="I11" i="15"/>
  <c r="I12" i="15"/>
  <c r="I13" i="15"/>
  <c r="I14" i="15"/>
  <c r="I15" i="15"/>
  <c r="I16" i="15"/>
  <c r="I17" i="15"/>
  <c r="I18" i="15"/>
  <c r="I19" i="15"/>
  <c r="I20" i="15"/>
  <c r="I21" i="15"/>
  <c r="I22" i="15"/>
  <c r="I23" i="15"/>
  <c r="I24" i="15"/>
  <c r="I25" i="15"/>
  <c r="I26" i="15"/>
  <c r="I27" i="15"/>
  <c r="I28" i="15"/>
  <c r="I30" i="15"/>
  <c r="I31" i="15"/>
  <c r="F31" i="15" s="1"/>
  <c r="I33" i="15"/>
  <c r="I34" i="15"/>
  <c r="I35" i="15"/>
  <c r="I36" i="15"/>
  <c r="I38" i="15"/>
  <c r="I42" i="15"/>
  <c r="F42" i="15" s="1"/>
  <c r="I46" i="15"/>
  <c r="I47" i="15"/>
  <c r="I49" i="15"/>
  <c r="I4" i="15"/>
  <c r="E80" i="15"/>
  <c r="D5" i="15"/>
  <c r="E5" i="15"/>
  <c r="F5" i="15"/>
  <c r="D6" i="15"/>
  <c r="E6" i="15"/>
  <c r="D7" i="15"/>
  <c r="E7" i="15"/>
  <c r="D8" i="15"/>
  <c r="E8" i="15"/>
  <c r="D9" i="15"/>
  <c r="E9" i="15"/>
  <c r="D10" i="15"/>
  <c r="E10" i="15"/>
  <c r="D11" i="15"/>
  <c r="E11" i="15"/>
  <c r="D12" i="15"/>
  <c r="E12" i="15"/>
  <c r="D13" i="15"/>
  <c r="E13" i="15"/>
  <c r="D14" i="15"/>
  <c r="E14" i="15"/>
  <c r="E15" i="15"/>
  <c r="D4" i="18" s="1"/>
  <c r="E16" i="15"/>
  <c r="D16" i="17" s="1"/>
  <c r="D17" i="15"/>
  <c r="E17" i="15"/>
  <c r="D18" i="15"/>
  <c r="E18" i="15"/>
  <c r="D19" i="15"/>
  <c r="E19" i="15"/>
  <c r="D20" i="15"/>
  <c r="E20" i="15"/>
  <c r="D21" i="15"/>
  <c r="E21" i="15"/>
  <c r="F21" i="15"/>
  <c r="D22" i="15"/>
  <c r="E22" i="15"/>
  <c r="D23" i="15"/>
  <c r="E23" i="15"/>
  <c r="D24" i="15"/>
  <c r="E24" i="15"/>
  <c r="D25" i="15"/>
  <c r="E25" i="15"/>
  <c r="D26" i="15"/>
  <c r="E26" i="15"/>
  <c r="E27" i="15"/>
  <c r="D28" i="15"/>
  <c r="E30" i="15"/>
  <c r="D33" i="15"/>
  <c r="E33" i="15"/>
  <c r="D34" i="15"/>
  <c r="E34" i="15"/>
  <c r="D35" i="15"/>
  <c r="E35" i="15"/>
  <c r="E37" i="15"/>
  <c r="D38" i="15"/>
  <c r="E38" i="15"/>
  <c r="D40" i="15"/>
  <c r="E40" i="15"/>
  <c r="F40" i="15"/>
  <c r="E41" i="15"/>
  <c r="D14" i="17" s="1"/>
  <c r="D7" i="18" s="1"/>
  <c r="D42" i="15"/>
  <c r="E42" i="15"/>
  <c r="E43" i="15"/>
  <c r="D46" i="15"/>
  <c r="E46" i="15"/>
  <c r="D47" i="15"/>
  <c r="E47" i="15"/>
  <c r="D24" i="17" s="1"/>
  <c r="D49" i="15"/>
  <c r="E49" i="15"/>
  <c r="E4" i="15"/>
  <c r="D6" i="17" s="1"/>
  <c r="D7" i="17" s="1"/>
  <c r="E58" i="14"/>
  <c r="F58" i="14" s="1"/>
  <c r="E52" i="14"/>
  <c r="H63" i="15" s="1"/>
  <c r="E49" i="14"/>
  <c r="F49" i="14" s="1"/>
  <c r="E39" i="14"/>
  <c r="H61" i="15" s="1"/>
  <c r="E36" i="14"/>
  <c r="H60" i="15" s="1"/>
  <c r="E64" i="14"/>
  <c r="F64" i="14" s="1"/>
  <c r="F61" i="14"/>
  <c r="I68" i="15" s="1"/>
  <c r="F67" i="14"/>
  <c r="F68" i="14"/>
  <c r="F69" i="14"/>
  <c r="F70" i="14"/>
  <c r="F71" i="14"/>
  <c r="F72" i="14"/>
  <c r="F73" i="14"/>
  <c r="F66" i="14"/>
  <c r="F34" i="14"/>
  <c r="F35" i="14"/>
  <c r="F37" i="14"/>
  <c r="F38" i="14"/>
  <c r="F40" i="14"/>
  <c r="F41" i="14"/>
  <c r="F42" i="14"/>
  <c r="F43" i="14"/>
  <c r="F44" i="14"/>
  <c r="F45" i="14"/>
  <c r="F46" i="14"/>
  <c r="F47" i="14"/>
  <c r="F48" i="14"/>
  <c r="F50" i="14"/>
  <c r="F51" i="14"/>
  <c r="F52" i="14"/>
  <c r="F53" i="14"/>
  <c r="F54" i="14"/>
  <c r="F55" i="14"/>
  <c r="F56" i="14"/>
  <c r="F57" i="14"/>
  <c r="F62" i="14"/>
  <c r="F63" i="14"/>
  <c r="F33" i="14"/>
  <c r="F28" i="14"/>
  <c r="F29" i="14"/>
  <c r="F30" i="14"/>
  <c r="F31" i="14"/>
  <c r="F27" i="14"/>
  <c r="F21" i="14"/>
  <c r="F22" i="14"/>
  <c r="F20" i="14"/>
  <c r="F6" i="14"/>
  <c r="F7" i="14"/>
  <c r="F8" i="14"/>
  <c r="F9" i="14"/>
  <c r="F10" i="14"/>
  <c r="F11" i="14"/>
  <c r="F12" i="14"/>
  <c r="F13" i="14"/>
  <c r="F14" i="14"/>
  <c r="F15" i="14"/>
  <c r="F16" i="14"/>
  <c r="F17" i="14"/>
  <c r="F18" i="14"/>
  <c r="F5" i="14"/>
  <c r="F25" i="15" l="1"/>
  <c r="F17" i="15"/>
  <c r="D15" i="17"/>
  <c r="D21" i="18"/>
  <c r="D20" i="18" s="1"/>
  <c r="D27" i="18" s="1"/>
  <c r="F23" i="15"/>
  <c r="F19" i="15"/>
  <c r="F11" i="15"/>
  <c r="F7" i="15"/>
  <c r="F33" i="15"/>
  <c r="F39" i="14"/>
  <c r="F59" i="14" s="1"/>
  <c r="F36" i="14"/>
  <c r="F35" i="1"/>
  <c r="F46" i="15"/>
  <c r="D23" i="17"/>
  <c r="D22" i="17" s="1"/>
  <c r="D20" i="17" s="1"/>
  <c r="D54" i="17" s="1"/>
  <c r="D53" i="17" s="1"/>
  <c r="D13" i="18"/>
  <c r="D11" i="18" s="1"/>
  <c r="E23" i="17"/>
  <c r="E13" i="18"/>
  <c r="E11" i="18" s="1"/>
  <c r="H64" i="15"/>
  <c r="E64" i="15" s="1"/>
  <c r="H62" i="15"/>
  <c r="E62" i="15" s="1"/>
  <c r="E69" i="15"/>
  <c r="D6" i="18"/>
  <c r="D3" i="18" s="1"/>
  <c r="D13" i="17"/>
  <c r="D4" i="17" s="1"/>
  <c r="L37" i="15"/>
  <c r="I37" i="15"/>
  <c r="E76" i="15"/>
  <c r="K65" i="15"/>
  <c r="K57" i="15"/>
  <c r="H70" i="15"/>
  <c r="E70" i="15" s="1"/>
  <c r="E63" i="15"/>
  <c r="F68" i="15"/>
  <c r="E60" i="15"/>
  <c r="E61" i="15"/>
  <c r="F47" i="15"/>
  <c r="E24" i="17" s="1"/>
  <c r="F38" i="15"/>
  <c r="F34" i="15"/>
  <c r="F24" i="15"/>
  <c r="F20" i="15"/>
  <c r="F12" i="15"/>
  <c r="F8" i="15"/>
  <c r="F49" i="15"/>
  <c r="F36" i="15"/>
  <c r="F26" i="15"/>
  <c r="F22" i="15"/>
  <c r="F18" i="15"/>
  <c r="F14" i="15"/>
  <c r="F10" i="15"/>
  <c r="F6" i="15"/>
  <c r="E59" i="14"/>
  <c r="AD5" i="57"/>
  <c r="AD6" i="57"/>
  <c r="AD7" i="57"/>
  <c r="AD8" i="57"/>
  <c r="AD9" i="57"/>
  <c r="AD10" i="57"/>
  <c r="AD11" i="57"/>
  <c r="AD12" i="57"/>
  <c r="AD13" i="57"/>
  <c r="AD14" i="57"/>
  <c r="AD15" i="57"/>
  <c r="AD16" i="57"/>
  <c r="AD17" i="57"/>
  <c r="AD18" i="57"/>
  <c r="S5" i="57"/>
  <c r="S6" i="57"/>
  <c r="S7" i="57"/>
  <c r="S8" i="57"/>
  <c r="S9" i="57"/>
  <c r="S10" i="57"/>
  <c r="S11" i="57"/>
  <c r="S12" i="57"/>
  <c r="S13" i="57"/>
  <c r="S14" i="57"/>
  <c r="S15" i="57"/>
  <c r="S16" i="57"/>
  <c r="S17" i="57"/>
  <c r="S18" i="57"/>
  <c r="E51" i="56"/>
  <c r="D5" i="60" s="1"/>
  <c r="G51" i="56"/>
  <c r="F5" i="60" s="1"/>
  <c r="H51" i="56"/>
  <c r="G5" i="60" s="1"/>
  <c r="I51" i="56"/>
  <c r="H5" i="60" s="1"/>
  <c r="J51" i="56"/>
  <c r="I5" i="60" s="1"/>
  <c r="K51" i="56"/>
  <c r="J5" i="60" s="1"/>
  <c r="L51" i="56"/>
  <c r="K5" i="60" s="1"/>
  <c r="M51" i="56"/>
  <c r="L5" i="60" s="1"/>
  <c r="N51" i="56"/>
  <c r="M5" i="60" s="1"/>
  <c r="O51" i="56"/>
  <c r="N5" i="60" s="1"/>
  <c r="O5" i="60"/>
  <c r="Q51" i="56"/>
  <c r="P5" i="60" s="1"/>
  <c r="R51" i="56"/>
  <c r="Q5" i="60" s="1"/>
  <c r="Q12" i="60" s="1"/>
  <c r="S51" i="56"/>
  <c r="R5" i="60" s="1"/>
  <c r="R12" i="60" s="1"/>
  <c r="T51" i="56"/>
  <c r="S5" i="60" s="1"/>
  <c r="U51" i="56"/>
  <c r="T5" i="60" s="1"/>
  <c r="D51" i="56"/>
  <c r="AI5" i="56"/>
  <c r="D19" i="17" l="1"/>
  <c r="C5" i="60"/>
  <c r="V5" i="60" s="1"/>
  <c r="W51" i="56"/>
  <c r="E22" i="17"/>
  <c r="E20" i="17" s="1"/>
  <c r="E54" i="17" s="1"/>
  <c r="E53" i="17" s="1"/>
  <c r="H65" i="15"/>
  <c r="E65" i="15" s="1"/>
  <c r="D16" i="18"/>
  <c r="D28" i="18" s="1"/>
  <c r="D25" i="17"/>
  <c r="K78" i="15"/>
  <c r="K82" i="15" s="1"/>
  <c r="T12" i="60"/>
  <c r="AI11" i="60"/>
  <c r="V11" i="60"/>
  <c r="AF10" i="60"/>
  <c r="U10" i="60"/>
  <c r="S10" i="60"/>
  <c r="S12" i="60" s="1"/>
  <c r="O10" i="60"/>
  <c r="O12" i="60" s="1"/>
  <c r="N10" i="60"/>
  <c r="N12" i="60" s="1"/>
  <c r="M10" i="60"/>
  <c r="K10" i="60"/>
  <c r="F10" i="60"/>
  <c r="F12" i="60" s="1"/>
  <c r="AI9" i="60"/>
  <c r="Z10" i="60"/>
  <c r="AI8" i="60"/>
  <c r="AG10" i="60"/>
  <c r="AD10" i="60"/>
  <c r="AC10" i="60"/>
  <c r="W10" i="60"/>
  <c r="U12" i="60"/>
  <c r="P12" i="60"/>
  <c r="L12" i="60"/>
  <c r="K12" i="60"/>
  <c r="AB19" i="57"/>
  <c r="AH7" i="60" s="1"/>
  <c r="AH10" i="60" s="1"/>
  <c r="AA19" i="57"/>
  <c r="Z19" i="57"/>
  <c r="Y19" i="57"/>
  <c r="X19" i="57"/>
  <c r="AB7" i="60" s="1"/>
  <c r="AB10" i="60" s="1"/>
  <c r="W19" i="57"/>
  <c r="AA7" i="60" s="1"/>
  <c r="AA10" i="60" s="1"/>
  <c r="V19" i="57"/>
  <c r="Y7" i="60" s="1"/>
  <c r="Y10" i="60" s="1"/>
  <c r="U19" i="57"/>
  <c r="X7" i="60" s="1"/>
  <c r="X10" i="60" s="1"/>
  <c r="T19" i="57"/>
  <c r="R19" i="57"/>
  <c r="Q19" i="57"/>
  <c r="J7" i="60" s="1"/>
  <c r="J10" i="60" s="1"/>
  <c r="P19" i="57"/>
  <c r="I7" i="60" s="1"/>
  <c r="I10" i="60" s="1"/>
  <c r="I12" i="60" s="1"/>
  <c r="O19" i="57"/>
  <c r="H7" i="60" s="1"/>
  <c r="H10" i="60" s="1"/>
  <c r="N19" i="57"/>
  <c r="G7" i="60" s="1"/>
  <c r="G10" i="60" s="1"/>
  <c r="M19" i="57"/>
  <c r="E7" i="60" s="1"/>
  <c r="E10" i="60" s="1"/>
  <c r="E12" i="60" s="1"/>
  <c r="L19" i="57"/>
  <c r="K19" i="57"/>
  <c r="J19" i="57"/>
  <c r="I19" i="57"/>
  <c r="H19" i="57"/>
  <c r="G19" i="57"/>
  <c r="F19" i="57"/>
  <c r="D7" i="60" s="1"/>
  <c r="D10" i="60" s="1"/>
  <c r="E19" i="57"/>
  <c r="C7" i="60" s="1"/>
  <c r="AC19" i="57"/>
  <c r="AH51" i="56"/>
  <c r="AH5" i="60" s="1"/>
  <c r="AG51" i="56"/>
  <c r="AG5" i="60" s="1"/>
  <c r="AG12" i="60" s="1"/>
  <c r="AF51" i="56"/>
  <c r="AF5" i="60" s="1"/>
  <c r="AE51" i="56"/>
  <c r="AE5" i="60" s="1"/>
  <c r="AE12" i="60" s="1"/>
  <c r="AD51" i="56"/>
  <c r="AD5" i="60" s="1"/>
  <c r="AC51" i="56"/>
  <c r="AC5" i="60" s="1"/>
  <c r="AB51" i="56"/>
  <c r="AB5" i="60" s="1"/>
  <c r="AA51" i="56"/>
  <c r="AA5" i="60" s="1"/>
  <c r="Z51" i="56"/>
  <c r="Z5" i="60" s="1"/>
  <c r="Z12" i="60" s="1"/>
  <c r="Y51" i="56"/>
  <c r="X5" i="60" s="1"/>
  <c r="X51" i="56"/>
  <c r="W5" i="60" s="1"/>
  <c r="C11" i="21"/>
  <c r="C16" i="21" s="1"/>
  <c r="V7" i="60" l="1"/>
  <c r="V10" i="60" s="1"/>
  <c r="AI5" i="60"/>
  <c r="C10" i="60"/>
  <c r="C12" i="60" s="1"/>
  <c r="AA12" i="60"/>
  <c r="AB12" i="60"/>
  <c r="AH12" i="60"/>
  <c r="X12" i="60"/>
  <c r="AD12" i="60"/>
  <c r="AF12" i="60"/>
  <c r="AI51" i="56"/>
  <c r="H12" i="60"/>
  <c r="G12" i="60"/>
  <c r="J12" i="60"/>
  <c r="AC12" i="60"/>
  <c r="D12" i="60"/>
  <c r="W12" i="60"/>
  <c r="AI7" i="60"/>
  <c r="AI10" i="60" s="1"/>
  <c r="AD19" i="57"/>
  <c r="S19" i="57"/>
  <c r="AI12" i="60" l="1"/>
  <c r="V12" i="60"/>
  <c r="C22" i="20" l="1"/>
  <c r="E37" i="19"/>
  <c r="E80" i="19" l="1"/>
  <c r="C33" i="20"/>
  <c r="AD71" i="7"/>
  <c r="AD72" i="7"/>
  <c r="AD63" i="7" s="1"/>
  <c r="C6" i="37" l="1"/>
  <c r="B20" i="45" l="1"/>
  <c r="E66" i="7"/>
  <c r="F66" i="7"/>
  <c r="D66" i="7"/>
  <c r="L36" i="40" l="1"/>
  <c r="AG64" i="41"/>
  <c r="AF64" i="41"/>
  <c r="AG53" i="41"/>
  <c r="AG66" i="41" s="1"/>
  <c r="AF53" i="41"/>
  <c r="AG34" i="41"/>
  <c r="AF34" i="41"/>
  <c r="AG28" i="41"/>
  <c r="AF28" i="41"/>
  <c r="AG25" i="41"/>
  <c r="AF25" i="41"/>
  <c r="AG17" i="41"/>
  <c r="AF17" i="41"/>
  <c r="AG14" i="41"/>
  <c r="AF14" i="41"/>
  <c r="AG7" i="41"/>
  <c r="AF7" i="41"/>
  <c r="U64" i="41"/>
  <c r="T64" i="41"/>
  <c r="U53" i="41"/>
  <c r="T53" i="41"/>
  <c r="U34" i="41"/>
  <c r="T34" i="41"/>
  <c r="U28" i="41"/>
  <c r="T28" i="41"/>
  <c r="U25" i="41"/>
  <c r="T25" i="41"/>
  <c r="U17" i="41"/>
  <c r="T17" i="41"/>
  <c r="U14" i="41"/>
  <c r="T14" i="41"/>
  <c r="U7" i="41"/>
  <c r="T7" i="41"/>
  <c r="T35" i="41" l="1"/>
  <c r="T66" i="41" s="1"/>
  <c r="AF35" i="41"/>
  <c r="AF66" i="41" s="1"/>
  <c r="U35" i="41"/>
  <c r="U66" i="41" s="1"/>
  <c r="AG35" i="41"/>
  <c r="M31" i="40" l="1"/>
  <c r="N31" i="40"/>
  <c r="M32" i="40"/>
  <c r="N32" i="40"/>
  <c r="M33" i="40"/>
  <c r="N33" i="40"/>
  <c r="M34" i="40"/>
  <c r="N34" i="40"/>
  <c r="L32" i="40"/>
  <c r="L33" i="40"/>
  <c r="L34" i="40"/>
  <c r="M5" i="40"/>
  <c r="N5" i="40"/>
  <c r="M6" i="40"/>
  <c r="N6" i="40"/>
  <c r="M7" i="40"/>
  <c r="N7" i="40"/>
  <c r="L6" i="40"/>
  <c r="L7" i="40"/>
  <c r="L5" i="40"/>
  <c r="E65" i="7" l="1"/>
  <c r="F65" i="7"/>
  <c r="D65" i="7"/>
  <c r="AD69" i="7" l="1"/>
  <c r="E46" i="9"/>
  <c r="E45" i="9"/>
  <c r="J23" i="8" l="1"/>
  <c r="K7" i="8"/>
  <c r="L7" i="8"/>
  <c r="K3" i="8"/>
  <c r="L3" i="8"/>
  <c r="K4" i="8"/>
  <c r="L4" i="8"/>
  <c r="J7" i="8"/>
  <c r="J5" i="8"/>
  <c r="J4" i="8"/>
  <c r="J3" i="8"/>
  <c r="J71" i="52" l="1"/>
  <c r="E62" i="9" l="1"/>
  <c r="E61" i="9"/>
  <c r="E60" i="9"/>
  <c r="E58" i="9"/>
  <c r="E57" i="9"/>
  <c r="E56" i="9"/>
  <c r="E50" i="9"/>
  <c r="E44" i="9"/>
  <c r="E43" i="9" s="1"/>
  <c r="E10" i="17" s="1"/>
  <c r="E69" i="9"/>
  <c r="E68" i="9"/>
  <c r="E13" i="9"/>
  <c r="E20" i="9"/>
  <c r="E17" i="9"/>
  <c r="E16" i="9"/>
  <c r="I31" i="7"/>
  <c r="I35" i="7" s="1"/>
  <c r="I36" i="7" s="1"/>
  <c r="E12" i="9" l="1"/>
  <c r="E70" i="9"/>
  <c r="E51" i="9"/>
  <c r="E52" i="9" s="1"/>
  <c r="E66" i="9"/>
  <c r="E54" i="9" l="1"/>
  <c r="E5" i="18" s="1"/>
  <c r="E11" i="17"/>
  <c r="E8" i="17" s="1"/>
  <c r="E23" i="9"/>
  <c r="D30" i="15"/>
  <c r="O30" i="15"/>
  <c r="F30" i="15" s="1"/>
  <c r="H7" i="41" l="1"/>
  <c r="K7" i="41"/>
  <c r="L7" i="41"/>
  <c r="N7" i="41"/>
  <c r="O7" i="41"/>
  <c r="Q7" i="41"/>
  <c r="R7" i="41"/>
  <c r="E7" i="41" l="1"/>
  <c r="I7" i="41"/>
  <c r="F7" i="41" s="1"/>
  <c r="D67" i="7" l="1"/>
  <c r="AD67" i="7"/>
  <c r="AD73" i="7" s="1"/>
  <c r="B30" i="44" l="1"/>
  <c r="C23" i="18" l="1"/>
  <c r="J14" i="29" l="1"/>
  <c r="E14" i="29"/>
  <c r="F14" i="29"/>
  <c r="G14" i="29"/>
  <c r="H14" i="29"/>
  <c r="I14" i="29"/>
  <c r="D14" i="29"/>
  <c r="D6" i="37"/>
  <c r="E6" i="37"/>
  <c r="E64" i="7" l="1"/>
  <c r="F64" i="7"/>
  <c r="E67" i="7"/>
  <c r="F67" i="7"/>
  <c r="E68" i="7"/>
  <c r="F68" i="7"/>
  <c r="E69" i="7"/>
  <c r="F69" i="7"/>
  <c r="E70" i="7"/>
  <c r="F70" i="7"/>
  <c r="E71" i="7"/>
  <c r="F71" i="7"/>
  <c r="E72" i="7"/>
  <c r="F72" i="7"/>
  <c r="D68" i="7"/>
  <c r="D69" i="7"/>
  <c r="D70" i="7"/>
  <c r="D71" i="7"/>
  <c r="D72" i="7"/>
  <c r="J37" i="40" l="1"/>
  <c r="K37" i="40"/>
  <c r="L8" i="40"/>
  <c r="M8" i="40"/>
  <c r="N8" i="40"/>
  <c r="L11" i="40"/>
  <c r="M11" i="40"/>
  <c r="N11" i="40"/>
  <c r="L12" i="40"/>
  <c r="M12" i="40"/>
  <c r="N12" i="40"/>
  <c r="L13" i="40"/>
  <c r="M13" i="40"/>
  <c r="N13" i="40"/>
  <c r="L14" i="40"/>
  <c r="M14" i="40"/>
  <c r="N14" i="40"/>
  <c r="L15" i="40"/>
  <c r="M15" i="40"/>
  <c r="N15" i="40"/>
  <c r="L16" i="40"/>
  <c r="M16" i="40"/>
  <c r="N16" i="40"/>
  <c r="L17" i="40"/>
  <c r="M17" i="40"/>
  <c r="N17" i="40"/>
  <c r="M18" i="40"/>
  <c r="N18" i="40"/>
  <c r="L19" i="40"/>
  <c r="M19" i="40"/>
  <c r="N19" i="40"/>
  <c r="L20" i="40"/>
  <c r="M20" i="40"/>
  <c r="N20" i="40"/>
  <c r="M21" i="40"/>
  <c r="N21" i="40"/>
  <c r="L24" i="40"/>
  <c r="M24" i="40"/>
  <c r="N24" i="40"/>
  <c r="L23" i="40"/>
  <c r="M23" i="40"/>
  <c r="N23" i="40"/>
  <c r="L25" i="40"/>
  <c r="M25" i="40"/>
  <c r="N25" i="40"/>
  <c r="L22" i="40"/>
  <c r="M22" i="40"/>
  <c r="N22" i="40"/>
  <c r="L26" i="40"/>
  <c r="M26" i="40"/>
  <c r="N26" i="40"/>
  <c r="L27" i="40"/>
  <c r="M27" i="40"/>
  <c r="N27" i="40"/>
  <c r="L28" i="40"/>
  <c r="M28" i="40"/>
  <c r="N28" i="40"/>
  <c r="L29" i="40"/>
  <c r="M29" i="40"/>
  <c r="N29" i="40"/>
  <c r="L30" i="40"/>
  <c r="M30" i="40"/>
  <c r="N30" i="40"/>
  <c r="L35" i="40"/>
  <c r="M35" i="40"/>
  <c r="N35" i="40"/>
  <c r="M36" i="40"/>
  <c r="N36" i="40"/>
  <c r="M4" i="40"/>
  <c r="N4" i="40"/>
  <c r="L4" i="40"/>
  <c r="E9" i="37" l="1"/>
  <c r="E10" i="37"/>
  <c r="E11" i="37"/>
  <c r="E12" i="37"/>
  <c r="E13" i="37"/>
  <c r="E14" i="37"/>
  <c r="D14" i="37"/>
  <c r="D13" i="37"/>
  <c r="D12" i="37"/>
  <c r="D11" i="37"/>
  <c r="D10" i="37"/>
  <c r="D9" i="37"/>
  <c r="D15" i="37" s="1"/>
  <c r="C15" i="37"/>
  <c r="E15" i="37" l="1"/>
  <c r="L18" i="40" l="1"/>
  <c r="D42" i="6"/>
  <c r="F42" i="6" s="1"/>
  <c r="D43" i="6"/>
  <c r="F43" i="6" s="1"/>
  <c r="D44" i="6"/>
  <c r="F44" i="6" s="1"/>
  <c r="L31" i="40" l="1"/>
  <c r="Y73" i="7" l="1"/>
  <c r="Z73" i="7"/>
  <c r="AA73" i="7"/>
  <c r="E12" i="7"/>
  <c r="F12" i="7"/>
  <c r="E13" i="7"/>
  <c r="F13" i="7"/>
  <c r="E14" i="7"/>
  <c r="F14" i="7"/>
  <c r="E16" i="7"/>
  <c r="F16" i="7"/>
  <c r="E17" i="7"/>
  <c r="F17" i="7"/>
  <c r="E19" i="7"/>
  <c r="F19" i="7"/>
  <c r="E20" i="7"/>
  <c r="F20" i="7"/>
  <c r="E21" i="7"/>
  <c r="F21" i="7"/>
  <c r="E22" i="7"/>
  <c r="F22" i="7"/>
  <c r="E23" i="7"/>
  <c r="F23" i="7"/>
  <c r="E24" i="7"/>
  <c r="F24" i="7"/>
  <c r="E25" i="7"/>
  <c r="F25" i="7"/>
  <c r="E27" i="7"/>
  <c r="F27" i="7"/>
  <c r="E28" i="7"/>
  <c r="F28" i="7"/>
  <c r="E30" i="7"/>
  <c r="F30" i="7"/>
  <c r="E31" i="7"/>
  <c r="F31" i="7"/>
  <c r="E32" i="7"/>
  <c r="F32" i="7"/>
  <c r="E33" i="7"/>
  <c r="F33" i="7"/>
  <c r="E34" i="7"/>
  <c r="F34" i="7"/>
  <c r="D13" i="7"/>
  <c r="D14" i="7"/>
  <c r="D16" i="7"/>
  <c r="D17" i="7"/>
  <c r="D19" i="7"/>
  <c r="D20" i="7"/>
  <c r="D21" i="7"/>
  <c r="D22" i="7"/>
  <c r="D23" i="7"/>
  <c r="D24" i="7"/>
  <c r="D25" i="7"/>
  <c r="D27" i="7"/>
  <c r="D28" i="7"/>
  <c r="D30" i="7"/>
  <c r="D31" i="7"/>
  <c r="D32" i="7"/>
  <c r="D33" i="7"/>
  <c r="D34" i="7"/>
  <c r="D12" i="7"/>
  <c r="Y105" i="7"/>
  <c r="Z105" i="7"/>
  <c r="AA105" i="7"/>
  <c r="D104" i="7" l="1"/>
  <c r="Y36" i="7" l="1"/>
  <c r="Y96" i="7" s="1"/>
  <c r="Z35" i="7"/>
  <c r="AA35" i="7"/>
  <c r="Z29" i="7"/>
  <c r="AA29" i="7"/>
  <c r="Z26" i="7"/>
  <c r="AA26" i="7"/>
  <c r="Z36" i="7" l="1"/>
  <c r="Z96" i="7" s="1"/>
  <c r="AA36" i="7"/>
  <c r="AA96" i="7" s="1"/>
  <c r="M7" i="6"/>
  <c r="O7" i="6" s="1"/>
  <c r="K26" i="7" l="1"/>
  <c r="L26" i="7"/>
  <c r="K35" i="7"/>
  <c r="L35" i="7"/>
  <c r="E11" i="21"/>
  <c r="K36" i="7" l="1"/>
  <c r="K96" i="7" s="1"/>
  <c r="L36" i="7"/>
  <c r="L96" i="7" s="1"/>
  <c r="J96" i="7"/>
  <c r="D25" i="8"/>
  <c r="E99" i="19"/>
  <c r="E100" i="19" s="1"/>
  <c r="C26" i="18"/>
  <c r="C25" i="18" s="1"/>
  <c r="D64" i="7"/>
  <c r="D75" i="9"/>
  <c r="D81" i="9" s="1"/>
  <c r="E75" i="9"/>
  <c r="E81" i="9" s="1"/>
  <c r="L21" i="40" l="1"/>
  <c r="B25" i="44" l="1"/>
  <c r="H7" i="6" l="1"/>
  <c r="I7" i="6"/>
  <c r="B15" i="45" l="1"/>
  <c r="B10" i="45"/>
  <c r="D10" i="45" s="1"/>
  <c r="D22" i="45" s="1"/>
  <c r="B7" i="45"/>
  <c r="B22" i="45" l="1"/>
  <c r="C22" i="18"/>
  <c r="C50" i="43" l="1"/>
  <c r="D50" i="43"/>
  <c r="B50" i="43"/>
  <c r="D30" i="44"/>
  <c r="E73" i="9" l="1"/>
  <c r="H9" i="8" l="1"/>
  <c r="I9" i="8"/>
  <c r="H10" i="8"/>
  <c r="I10" i="8"/>
  <c r="H11" i="8"/>
  <c r="I11" i="8"/>
  <c r="H12" i="8"/>
  <c r="I12" i="8"/>
  <c r="H13" i="8"/>
  <c r="I13" i="8"/>
  <c r="G9" i="8"/>
  <c r="H7" i="8"/>
  <c r="I7" i="8"/>
  <c r="G7" i="8"/>
  <c r="D7" i="7"/>
  <c r="Y4" i="8" s="1"/>
  <c r="E7" i="7"/>
  <c r="Z4" i="8" s="1"/>
  <c r="F7" i="7"/>
  <c r="AA4" i="8" s="1"/>
  <c r="D8" i="7"/>
  <c r="E8" i="7"/>
  <c r="Z5" i="8" s="1"/>
  <c r="F8" i="7"/>
  <c r="AA5" i="8" s="1"/>
  <c r="D10" i="7"/>
  <c r="E10" i="7"/>
  <c r="Z7" i="8" s="1"/>
  <c r="F10" i="7"/>
  <c r="AA7" i="8" s="1"/>
  <c r="D58" i="7"/>
  <c r="E58" i="7"/>
  <c r="F58" i="7"/>
  <c r="D59" i="7"/>
  <c r="E59" i="7"/>
  <c r="F59" i="7"/>
  <c r="D60" i="7"/>
  <c r="E60" i="7"/>
  <c r="F60" i="7"/>
  <c r="D61" i="7"/>
  <c r="E61" i="7"/>
  <c r="F61" i="7"/>
  <c r="D62" i="7"/>
  <c r="E62" i="7"/>
  <c r="F62" i="7"/>
  <c r="D63" i="7"/>
  <c r="E63" i="7"/>
  <c r="Z19" i="8" s="1"/>
  <c r="E19" i="8" s="1"/>
  <c r="D36" i="17" s="1"/>
  <c r="F63" i="7"/>
  <c r="AA19" i="8" s="1"/>
  <c r="F19" i="8" s="1"/>
  <c r="E36" i="17" s="1"/>
  <c r="D98" i="7"/>
  <c r="E98" i="7"/>
  <c r="F98" i="7"/>
  <c r="D99" i="7"/>
  <c r="D100" i="7"/>
  <c r="E100" i="7"/>
  <c r="F100" i="7"/>
  <c r="E6" i="7"/>
  <c r="Z3" i="8" s="1"/>
  <c r="F6" i="7"/>
  <c r="AA3" i="8" s="1"/>
  <c r="D6" i="7"/>
  <c r="J24" i="6"/>
  <c r="F24" i="6" l="1"/>
  <c r="D24" i="6"/>
  <c r="I9" i="18"/>
  <c r="H9" i="18"/>
  <c r="Y3" i="8"/>
  <c r="Y7" i="8"/>
  <c r="Y5" i="8"/>
  <c r="Y19" i="8"/>
  <c r="D19" i="8" s="1"/>
  <c r="H14" i="8"/>
  <c r="I14" i="8"/>
  <c r="R64" i="41"/>
  <c r="Q64" i="41"/>
  <c r="O64" i="41"/>
  <c r="N64" i="41"/>
  <c r="L64" i="41"/>
  <c r="K64" i="41"/>
  <c r="E64" i="41" s="1"/>
  <c r="R53" i="41"/>
  <c r="Q53" i="41"/>
  <c r="O53" i="41"/>
  <c r="N53" i="41"/>
  <c r="L53" i="41"/>
  <c r="K53" i="41"/>
  <c r="R34" i="41"/>
  <c r="Q34" i="41"/>
  <c r="O34" i="41"/>
  <c r="N34" i="41"/>
  <c r="L34" i="41"/>
  <c r="K34" i="41"/>
  <c r="H34" i="41"/>
  <c r="I34" i="41" s="1"/>
  <c r="R28" i="41"/>
  <c r="Q28" i="41"/>
  <c r="O28" i="41"/>
  <c r="N28" i="41"/>
  <c r="L28" i="41"/>
  <c r="K28" i="41"/>
  <c r="H28" i="41"/>
  <c r="R25" i="41"/>
  <c r="Q25" i="41"/>
  <c r="O25" i="41"/>
  <c r="N25" i="41"/>
  <c r="L25" i="41"/>
  <c r="K25" i="41"/>
  <c r="H25" i="41"/>
  <c r="I25" i="41" s="1"/>
  <c r="R17" i="41"/>
  <c r="Q17" i="41"/>
  <c r="O17" i="41"/>
  <c r="N17" i="41"/>
  <c r="L17" i="41"/>
  <c r="K17" i="41"/>
  <c r="H17" i="41"/>
  <c r="J10" i="8"/>
  <c r="O14" i="41"/>
  <c r="N14" i="41"/>
  <c r="L14" i="41"/>
  <c r="K14" i="41"/>
  <c r="H14" i="41"/>
  <c r="L5" i="8"/>
  <c r="K5" i="8"/>
  <c r="E9" i="6"/>
  <c r="Q7" i="8" s="1"/>
  <c r="F9" i="6"/>
  <c r="R7" i="8" s="1"/>
  <c r="D9" i="6"/>
  <c r="E6" i="6"/>
  <c r="Q4" i="8" s="1"/>
  <c r="F6" i="6"/>
  <c r="D6" i="6"/>
  <c r="E5" i="6"/>
  <c r="Q3" i="8" s="1"/>
  <c r="F5" i="6"/>
  <c r="R3" i="8" s="1"/>
  <c r="D5" i="6"/>
  <c r="S16" i="8"/>
  <c r="T16" i="8"/>
  <c r="E16" i="8" s="1"/>
  <c r="D34" i="17" s="1"/>
  <c r="U16" i="8"/>
  <c r="F16" i="8" s="1"/>
  <c r="E34" i="17" s="1"/>
  <c r="B30" i="30" s="1"/>
  <c r="N23" i="8"/>
  <c r="E23" i="8" s="1"/>
  <c r="D39" i="17" s="1"/>
  <c r="O23" i="8"/>
  <c r="F23" i="8" s="1"/>
  <c r="E39" i="17" s="1"/>
  <c r="M23" i="8"/>
  <c r="D23" i="8" s="1"/>
  <c r="N7" i="8"/>
  <c r="O7" i="8"/>
  <c r="N3" i="8"/>
  <c r="O3" i="8"/>
  <c r="N4" i="8"/>
  <c r="O4" i="8"/>
  <c r="H3" i="8"/>
  <c r="I3" i="8"/>
  <c r="H4" i="8"/>
  <c r="I4" i="8"/>
  <c r="G3" i="8"/>
  <c r="M30" i="30" l="1"/>
  <c r="M33" i="30" s="1"/>
  <c r="M39" i="30" s="1"/>
  <c r="I30" i="30"/>
  <c r="I33" i="30" s="1"/>
  <c r="I39" i="30" s="1"/>
  <c r="E30" i="30"/>
  <c r="E33" i="30" s="1"/>
  <c r="E39" i="30" s="1"/>
  <c r="N30" i="30"/>
  <c r="N33" i="30" s="1"/>
  <c r="N39" i="30" s="1"/>
  <c r="B33" i="30"/>
  <c r="B39" i="30" s="1"/>
  <c r="B40" i="30" s="1"/>
  <c r="L30" i="30"/>
  <c r="L33" i="30" s="1"/>
  <c r="L39" i="30" s="1"/>
  <c r="H30" i="30"/>
  <c r="H33" i="30" s="1"/>
  <c r="H39" i="30" s="1"/>
  <c r="D30" i="30"/>
  <c r="D33" i="30" s="1"/>
  <c r="D39" i="30" s="1"/>
  <c r="D40" i="30" s="1"/>
  <c r="E4" i="30" s="1"/>
  <c r="E40" i="30" s="1"/>
  <c r="F4" i="30" s="1"/>
  <c r="F40" i="30" s="1"/>
  <c r="G4" i="30" s="1"/>
  <c r="G40" i="30" s="1"/>
  <c r="H4" i="30" s="1"/>
  <c r="H40" i="30" s="1"/>
  <c r="I4" i="30" s="1"/>
  <c r="I40" i="30" s="1"/>
  <c r="J4" i="30" s="1"/>
  <c r="J40" i="30" s="1"/>
  <c r="K4" i="30" s="1"/>
  <c r="K40" i="30" s="1"/>
  <c r="L4" i="30" s="1"/>
  <c r="L40" i="30" s="1"/>
  <c r="M4" i="30" s="1"/>
  <c r="M40" i="30" s="1"/>
  <c r="N4" i="30" s="1"/>
  <c r="N40" i="30" s="1"/>
  <c r="F30" i="30"/>
  <c r="F33" i="30" s="1"/>
  <c r="F39" i="30" s="1"/>
  <c r="K30" i="30"/>
  <c r="K33" i="30" s="1"/>
  <c r="K39" i="30" s="1"/>
  <c r="G30" i="30"/>
  <c r="G33" i="30" s="1"/>
  <c r="G39" i="30" s="1"/>
  <c r="C30" i="30"/>
  <c r="J30" i="30"/>
  <c r="J33" i="30" s="1"/>
  <c r="J39" i="30" s="1"/>
  <c r="I28" i="41"/>
  <c r="F28" i="41" s="1"/>
  <c r="E28" i="41"/>
  <c r="F64" i="41"/>
  <c r="I17" i="41"/>
  <c r="E17" i="41"/>
  <c r="K10" i="8" s="1"/>
  <c r="E34" i="41"/>
  <c r="I14" i="41"/>
  <c r="E14" i="41"/>
  <c r="K9" i="8" s="1"/>
  <c r="F25" i="41"/>
  <c r="L11" i="8" s="1"/>
  <c r="F34" i="41"/>
  <c r="L13" i="8" s="1"/>
  <c r="E25" i="41"/>
  <c r="K11" i="8" s="1"/>
  <c r="F53" i="41"/>
  <c r="L21" i="8" s="1"/>
  <c r="E53" i="41"/>
  <c r="K21" i="8" s="1"/>
  <c r="K13" i="8"/>
  <c r="K25" i="8"/>
  <c r="E25" i="8" s="1"/>
  <c r="D40" i="17" s="1"/>
  <c r="F3" i="8"/>
  <c r="E4" i="8"/>
  <c r="E7" i="8"/>
  <c r="F7" i="8"/>
  <c r="H22" i="18"/>
  <c r="I22" i="18"/>
  <c r="H7" i="18"/>
  <c r="E3" i="8"/>
  <c r="I7" i="18"/>
  <c r="K12" i="8"/>
  <c r="L12" i="8"/>
  <c r="L25" i="8"/>
  <c r="F25" i="8" s="1"/>
  <c r="J9" i="8"/>
  <c r="U27" i="8"/>
  <c r="U30" i="8" s="1"/>
  <c r="X18" i="8"/>
  <c r="W18" i="8"/>
  <c r="Q35" i="41"/>
  <c r="K35" i="41"/>
  <c r="K66" i="41" s="1"/>
  <c r="O35" i="41"/>
  <c r="H35" i="41"/>
  <c r="L35" i="41"/>
  <c r="L66" i="41" s="1"/>
  <c r="N35" i="41"/>
  <c r="R35" i="41"/>
  <c r="T27" i="8"/>
  <c r="T30" i="8" s="1"/>
  <c r="S27" i="8"/>
  <c r="S30" i="8" s="1"/>
  <c r="D16" i="8"/>
  <c r="G9" i="18"/>
  <c r="C36" i="17"/>
  <c r="J21" i="8"/>
  <c r="I5" i="8"/>
  <c r="I27" i="8" s="1"/>
  <c r="I30" i="8" s="1"/>
  <c r="V18" i="8"/>
  <c r="V27" i="8" s="1"/>
  <c r="V30" i="8" s="1"/>
  <c r="H5" i="8"/>
  <c r="H27" i="8" s="1"/>
  <c r="H30" i="8" s="1"/>
  <c r="E7" i="6"/>
  <c r="F7" i="6"/>
  <c r="D7" i="6"/>
  <c r="R4" i="8"/>
  <c r="Q5" i="8"/>
  <c r="O5" i="8"/>
  <c r="N5" i="8"/>
  <c r="I73" i="7"/>
  <c r="H73" i="7"/>
  <c r="G73" i="7"/>
  <c r="O35" i="7"/>
  <c r="N35" i="7"/>
  <c r="O29" i="7"/>
  <c r="N29" i="7"/>
  <c r="O26" i="7"/>
  <c r="N26" i="7"/>
  <c r="O18" i="7"/>
  <c r="N18" i="7"/>
  <c r="M18" i="7"/>
  <c r="O15" i="7"/>
  <c r="N15" i="7"/>
  <c r="M15" i="7"/>
  <c r="C33" i="30" l="1"/>
  <c r="C39" i="30" s="1"/>
  <c r="O30" i="30"/>
  <c r="O33" i="30" s="1"/>
  <c r="O39" i="30" s="1"/>
  <c r="O40" i="30" s="1"/>
  <c r="F17" i="41"/>
  <c r="L10" i="8" s="1"/>
  <c r="F14" i="41"/>
  <c r="L9" i="8" s="1"/>
  <c r="R66" i="41"/>
  <c r="Q66" i="41"/>
  <c r="E35" i="41"/>
  <c r="I23" i="18"/>
  <c r="N66" i="41"/>
  <c r="O66" i="41"/>
  <c r="I35" i="41"/>
  <c r="I66" i="41" s="1"/>
  <c r="H66" i="41"/>
  <c r="H23" i="18"/>
  <c r="E5" i="8"/>
  <c r="X27" i="8"/>
  <c r="X30" i="8" s="1"/>
  <c r="W27" i="8"/>
  <c r="W30" i="8" s="1"/>
  <c r="R5" i="8"/>
  <c r="F5" i="8" s="1"/>
  <c r="F4" i="8"/>
  <c r="I96" i="7"/>
  <c r="G96" i="7"/>
  <c r="N36" i="7"/>
  <c r="N96" i="7" s="1"/>
  <c r="O36" i="7"/>
  <c r="O96" i="7" s="1"/>
  <c r="M36" i="7"/>
  <c r="M96" i="7" s="1"/>
  <c r="F66" i="41" l="1"/>
  <c r="F35" i="41"/>
  <c r="E66" i="41"/>
  <c r="L14" i="8"/>
  <c r="L27" i="8" s="1"/>
  <c r="L30" i="8" s="1"/>
  <c r="K14" i="8"/>
  <c r="K27" i="8" s="1"/>
  <c r="K30" i="8" s="1"/>
  <c r="H96" i="7"/>
  <c r="J14" i="8"/>
  <c r="J11" i="29"/>
  <c r="J10" i="29"/>
  <c r="I9" i="29"/>
  <c r="H9" i="29"/>
  <c r="G9" i="29"/>
  <c r="F9" i="29"/>
  <c r="F17" i="29" s="1"/>
  <c r="E9" i="29"/>
  <c r="E17" i="29" s="1"/>
  <c r="D9" i="29"/>
  <c r="E5" i="29"/>
  <c r="E16" i="21"/>
  <c r="AC15" i="7"/>
  <c r="AD15" i="7"/>
  <c r="AC18" i="7"/>
  <c r="AD18" i="7"/>
  <c r="AC26" i="7"/>
  <c r="AD26" i="7"/>
  <c r="AC29" i="7"/>
  <c r="AD29" i="7"/>
  <c r="AC35" i="7"/>
  <c r="AD35" i="7"/>
  <c r="M76" i="15"/>
  <c r="J76" i="15"/>
  <c r="L76" i="15" s="1"/>
  <c r="M37" i="15"/>
  <c r="O37" i="15" s="1"/>
  <c r="F37" i="15" s="1"/>
  <c r="G25" i="18"/>
  <c r="J16" i="15"/>
  <c r="C24" i="17"/>
  <c r="H45" i="15"/>
  <c r="K45" i="15"/>
  <c r="K48" i="15" s="1"/>
  <c r="M45" i="15"/>
  <c r="N45" i="15"/>
  <c r="G45" i="15"/>
  <c r="G48" i="15" s="1"/>
  <c r="E63" i="5"/>
  <c r="F63" i="5"/>
  <c r="H63" i="5"/>
  <c r="I63" i="5"/>
  <c r="J63" i="5"/>
  <c r="K63" i="5"/>
  <c r="L63" i="5"/>
  <c r="M63" i="5"/>
  <c r="N63" i="5"/>
  <c r="O63" i="5"/>
  <c r="P63" i="5"/>
  <c r="Q63" i="5"/>
  <c r="R63" i="5"/>
  <c r="D61" i="5"/>
  <c r="D62" i="5"/>
  <c r="D60" i="5"/>
  <c r="E23" i="14"/>
  <c r="H56" i="15" s="1"/>
  <c r="E56" i="15" s="1"/>
  <c r="F23" i="14"/>
  <c r="G4" i="8"/>
  <c r="C17" i="17"/>
  <c r="C12" i="17"/>
  <c r="G37" i="15"/>
  <c r="P101" i="7"/>
  <c r="Q101" i="7"/>
  <c r="R101" i="7"/>
  <c r="S101" i="7"/>
  <c r="S105" i="7" s="1"/>
  <c r="T101" i="7"/>
  <c r="T105" i="7" s="1"/>
  <c r="U101" i="7"/>
  <c r="U105" i="7" s="1"/>
  <c r="V101" i="7"/>
  <c r="V105" i="7" s="1"/>
  <c r="W101" i="7"/>
  <c r="W105" i="7" s="1"/>
  <c r="X101" i="7"/>
  <c r="X105" i="7" s="1"/>
  <c r="H44" i="15"/>
  <c r="K44" i="15"/>
  <c r="N44" i="15"/>
  <c r="M16" i="15"/>
  <c r="C41" i="15"/>
  <c r="C9" i="17"/>
  <c r="D80" i="15"/>
  <c r="G76" i="15"/>
  <c r="I76" i="15" s="1"/>
  <c r="M43" i="15"/>
  <c r="O43" i="15" s="1"/>
  <c r="J43" i="15"/>
  <c r="L43" i="15" s="1"/>
  <c r="G43" i="15"/>
  <c r="M41" i="15"/>
  <c r="O41" i="15" s="1"/>
  <c r="J41" i="15"/>
  <c r="AB101" i="7"/>
  <c r="AB105" i="7" s="1"/>
  <c r="F80" i="14"/>
  <c r="E80" i="14"/>
  <c r="H74" i="15" s="1"/>
  <c r="E74" i="15" s="1"/>
  <c r="G74" i="15"/>
  <c r="I74" i="15" s="1"/>
  <c r="F74" i="14"/>
  <c r="E74" i="14"/>
  <c r="H72" i="15" s="1"/>
  <c r="E72" i="15" s="1"/>
  <c r="F26" i="14"/>
  <c r="E26" i="14"/>
  <c r="H58" i="15" s="1"/>
  <c r="E58" i="15" s="1"/>
  <c r="D32" i="17" s="1"/>
  <c r="F19" i="14"/>
  <c r="E19" i="14"/>
  <c r="H55" i="15" s="1"/>
  <c r="J37" i="15"/>
  <c r="P52" i="5"/>
  <c r="Q52" i="5"/>
  <c r="R52" i="5"/>
  <c r="P14" i="5"/>
  <c r="Q14" i="5"/>
  <c r="R14" i="5"/>
  <c r="P17" i="5"/>
  <c r="Q17" i="5"/>
  <c r="R17" i="5"/>
  <c r="P25" i="5"/>
  <c r="Q25" i="5"/>
  <c r="R25" i="5"/>
  <c r="P28" i="5"/>
  <c r="Q28" i="5"/>
  <c r="R28" i="5"/>
  <c r="P34" i="5"/>
  <c r="Q34" i="5"/>
  <c r="R34" i="5"/>
  <c r="H28" i="5"/>
  <c r="I28" i="5"/>
  <c r="K28" i="5"/>
  <c r="L28" i="5"/>
  <c r="N28" i="5"/>
  <c r="O28" i="5"/>
  <c r="H34" i="5"/>
  <c r="I34" i="5"/>
  <c r="K34" i="5"/>
  <c r="L34" i="5"/>
  <c r="N34" i="5"/>
  <c r="O34" i="5"/>
  <c r="H52" i="5"/>
  <c r="I52" i="5"/>
  <c r="K52" i="5"/>
  <c r="L52" i="5"/>
  <c r="N52" i="5"/>
  <c r="O52" i="5"/>
  <c r="O25" i="5"/>
  <c r="N25" i="5"/>
  <c r="L25" i="5"/>
  <c r="K25" i="5"/>
  <c r="I25" i="5"/>
  <c r="H25" i="5"/>
  <c r="O10" i="8"/>
  <c r="N10" i="8"/>
  <c r="O17" i="5"/>
  <c r="N17" i="5"/>
  <c r="M17" i="5"/>
  <c r="L17" i="5"/>
  <c r="K17" i="5"/>
  <c r="I17" i="5"/>
  <c r="H17" i="5"/>
  <c r="O9" i="8"/>
  <c r="N9" i="8"/>
  <c r="O14" i="5"/>
  <c r="N14" i="5"/>
  <c r="M14" i="5"/>
  <c r="L14" i="5"/>
  <c r="K14" i="5"/>
  <c r="J14" i="5"/>
  <c r="I14" i="5"/>
  <c r="H14" i="5"/>
  <c r="P35" i="7"/>
  <c r="Q35" i="7"/>
  <c r="R35" i="7"/>
  <c r="S35" i="7"/>
  <c r="T35" i="7"/>
  <c r="U35" i="7"/>
  <c r="W35" i="7"/>
  <c r="X35" i="7"/>
  <c r="P29" i="7"/>
  <c r="Q29" i="7"/>
  <c r="R29" i="7"/>
  <c r="S29" i="7"/>
  <c r="T29" i="7"/>
  <c r="U29" i="7"/>
  <c r="W29" i="7"/>
  <c r="X29" i="7"/>
  <c r="S26" i="7"/>
  <c r="T26" i="7"/>
  <c r="U26" i="7"/>
  <c r="W26" i="7"/>
  <c r="X26" i="7"/>
  <c r="S18" i="7"/>
  <c r="T18" i="7"/>
  <c r="U18" i="7"/>
  <c r="W18" i="7"/>
  <c r="X18" i="7"/>
  <c r="S15" i="7"/>
  <c r="T15" i="7"/>
  <c r="U15" i="7"/>
  <c r="W15" i="7"/>
  <c r="X15" i="7"/>
  <c r="Q73" i="7"/>
  <c r="R73" i="7"/>
  <c r="S73" i="7"/>
  <c r="T73" i="7"/>
  <c r="U73" i="7"/>
  <c r="V73" i="7"/>
  <c r="W73" i="7"/>
  <c r="X73" i="7"/>
  <c r="R26" i="7"/>
  <c r="Q26" i="7"/>
  <c r="P26" i="7"/>
  <c r="R18" i="7"/>
  <c r="Q18" i="7"/>
  <c r="P18" i="7"/>
  <c r="R15" i="7"/>
  <c r="Q15" i="7"/>
  <c r="P15" i="7"/>
  <c r="H28" i="6"/>
  <c r="I28" i="6"/>
  <c r="J28" i="6"/>
  <c r="K28" i="6"/>
  <c r="M28" i="6"/>
  <c r="N28" i="6"/>
  <c r="O28" i="6"/>
  <c r="P28" i="6"/>
  <c r="Q28" i="6"/>
  <c r="R28" i="6"/>
  <c r="S28" i="6"/>
  <c r="T28" i="6"/>
  <c r="U28" i="6"/>
  <c r="D38" i="6"/>
  <c r="F38" i="6" s="1"/>
  <c r="D39" i="6"/>
  <c r="F39" i="6" s="1"/>
  <c r="D40" i="6"/>
  <c r="F40" i="6" s="1"/>
  <c r="D41" i="6"/>
  <c r="F41" i="6" s="1"/>
  <c r="D37" i="6"/>
  <c r="F37" i="6" s="1"/>
  <c r="D15" i="6"/>
  <c r="D16" i="6"/>
  <c r="D18" i="6"/>
  <c r="D26" i="6"/>
  <c r="F26" i="6" s="1"/>
  <c r="D27" i="6"/>
  <c r="F27" i="6" s="1"/>
  <c r="D29" i="6"/>
  <c r="D30" i="6"/>
  <c r="D31" i="6"/>
  <c r="D32" i="6"/>
  <c r="D33" i="6"/>
  <c r="D11" i="6"/>
  <c r="E45" i="6"/>
  <c r="Q21" i="8" s="1"/>
  <c r="H45" i="6"/>
  <c r="I45" i="6"/>
  <c r="J45" i="6"/>
  <c r="K45" i="6"/>
  <c r="M45" i="6"/>
  <c r="N45" i="6"/>
  <c r="O45" i="6"/>
  <c r="P45" i="6"/>
  <c r="Q45" i="6"/>
  <c r="R45" i="6"/>
  <c r="S45" i="6"/>
  <c r="T45" i="6"/>
  <c r="U45" i="6"/>
  <c r="H34" i="6"/>
  <c r="I34" i="6"/>
  <c r="J34" i="6"/>
  <c r="K34" i="6"/>
  <c r="M34" i="6"/>
  <c r="N34" i="6"/>
  <c r="O34" i="6"/>
  <c r="P34" i="6"/>
  <c r="Q34" i="6"/>
  <c r="R34" i="6"/>
  <c r="S34" i="6"/>
  <c r="T34" i="6"/>
  <c r="U34" i="6"/>
  <c r="E25" i="6"/>
  <c r="Q11" i="8" s="1"/>
  <c r="U25" i="6"/>
  <c r="T25" i="6"/>
  <c r="S25" i="6"/>
  <c r="R25" i="6"/>
  <c r="Q25" i="6"/>
  <c r="P25" i="6"/>
  <c r="O25" i="6"/>
  <c r="N25" i="6"/>
  <c r="M25" i="6"/>
  <c r="K25" i="6"/>
  <c r="J25" i="6"/>
  <c r="F17" i="6"/>
  <c r="R10" i="8" s="1"/>
  <c r="E17" i="6"/>
  <c r="Q10" i="8" s="1"/>
  <c r="U17" i="6"/>
  <c r="T17" i="6"/>
  <c r="S17" i="6"/>
  <c r="R17" i="6"/>
  <c r="Q17" i="6"/>
  <c r="P17" i="6"/>
  <c r="O17" i="6"/>
  <c r="N17" i="6"/>
  <c r="M17" i="6"/>
  <c r="K17" i="6"/>
  <c r="J17" i="6"/>
  <c r="F14" i="6"/>
  <c r="R9" i="8" s="1"/>
  <c r="E14" i="6"/>
  <c r="Q9" i="8" s="1"/>
  <c r="U14" i="6"/>
  <c r="T14" i="6"/>
  <c r="S14" i="6"/>
  <c r="R14" i="6"/>
  <c r="Q14" i="6"/>
  <c r="P14" i="6"/>
  <c r="O14" i="6"/>
  <c r="N14" i="6"/>
  <c r="M14" i="6"/>
  <c r="K14" i="6"/>
  <c r="J14" i="6"/>
  <c r="I14" i="6"/>
  <c r="H14" i="6"/>
  <c r="F65" i="1"/>
  <c r="G13" i="8"/>
  <c r="G12" i="8"/>
  <c r="G11" i="8"/>
  <c r="G10" i="8"/>
  <c r="J4" i="15"/>
  <c r="N21" i="8" l="1"/>
  <c r="O21" i="8"/>
  <c r="O11" i="8"/>
  <c r="O12" i="8"/>
  <c r="N12" i="8"/>
  <c r="N50" i="15"/>
  <c r="N51" i="15" s="1"/>
  <c r="N48" i="15"/>
  <c r="N13" i="8"/>
  <c r="O13" i="8"/>
  <c r="D18" i="7"/>
  <c r="F34" i="6"/>
  <c r="R13" i="8" s="1"/>
  <c r="F45" i="6"/>
  <c r="R21" i="8" s="1"/>
  <c r="H5" i="18"/>
  <c r="E21" i="8"/>
  <c r="D38" i="17" s="1"/>
  <c r="D37" i="17" s="1"/>
  <c r="E6" i="18"/>
  <c r="E13" i="17"/>
  <c r="H57" i="15"/>
  <c r="E55" i="15"/>
  <c r="D4" i="15"/>
  <c r="C6" i="17" s="1"/>
  <c r="L4" i="15"/>
  <c r="L16" i="15"/>
  <c r="D16" i="15"/>
  <c r="D41" i="15"/>
  <c r="C14" i="17" s="1"/>
  <c r="C7" i="18" s="1"/>
  <c r="L41" i="15"/>
  <c r="F41" i="15" s="1"/>
  <c r="E14" i="17" s="1"/>
  <c r="E7" i="18" s="1"/>
  <c r="M27" i="15"/>
  <c r="O27" i="15" s="1"/>
  <c r="O16" i="15"/>
  <c r="D37" i="15"/>
  <c r="C6" i="18" s="1"/>
  <c r="I43" i="15"/>
  <c r="F43" i="15" s="1"/>
  <c r="D43" i="15"/>
  <c r="M15" i="15"/>
  <c r="O15" i="15" s="1"/>
  <c r="O4" i="15"/>
  <c r="E44" i="15"/>
  <c r="F76" i="15"/>
  <c r="E40" i="17" s="1"/>
  <c r="E28" i="6"/>
  <c r="Q12" i="8" s="1"/>
  <c r="F28" i="6"/>
  <c r="R12" i="8" s="1"/>
  <c r="E34" i="6"/>
  <c r="Q13" i="8" s="1"/>
  <c r="Q14" i="8" s="1"/>
  <c r="H35" i="6"/>
  <c r="H58" i="6" s="1"/>
  <c r="AD101" i="7"/>
  <c r="AD105" i="7" s="1"/>
  <c r="AA29" i="8" s="1"/>
  <c r="F29" i="8" s="1"/>
  <c r="M48" i="15"/>
  <c r="O45" i="15"/>
  <c r="H48" i="15"/>
  <c r="I45" i="15"/>
  <c r="E45" i="15"/>
  <c r="G50" i="15"/>
  <c r="I48" i="15"/>
  <c r="L45" i="15"/>
  <c r="D45" i="15"/>
  <c r="E24" i="14"/>
  <c r="E84" i="14" s="1"/>
  <c r="D26" i="7"/>
  <c r="E29" i="7"/>
  <c r="Z12" i="8" s="1"/>
  <c r="G44" i="15"/>
  <c r="K50" i="15"/>
  <c r="K51" i="15" s="1"/>
  <c r="G63" i="15"/>
  <c r="F24" i="14"/>
  <c r="F84" i="14" s="1"/>
  <c r="D15" i="7"/>
  <c r="Y9" i="8" s="1"/>
  <c r="F35" i="7"/>
  <c r="AA13" i="8" s="1"/>
  <c r="E18" i="7"/>
  <c r="Z10" i="8" s="1"/>
  <c r="E10" i="8" s="1"/>
  <c r="F26" i="7"/>
  <c r="AA11" i="8" s="1"/>
  <c r="D35" i="7"/>
  <c r="E26" i="7"/>
  <c r="Z11" i="8" s="1"/>
  <c r="D29" i="7"/>
  <c r="Y12" i="8" s="1"/>
  <c r="E35" i="7"/>
  <c r="Z13" i="8" s="1"/>
  <c r="F15" i="7"/>
  <c r="AA9" i="8" s="1"/>
  <c r="F9" i="8" s="1"/>
  <c r="E15" i="7"/>
  <c r="Z9" i="8" s="1"/>
  <c r="E9" i="8" s="1"/>
  <c r="F18" i="7"/>
  <c r="AA10" i="8" s="1"/>
  <c r="F10" i="8" s="1"/>
  <c r="F29" i="7"/>
  <c r="AA12" i="8" s="1"/>
  <c r="J63" i="15"/>
  <c r="L63" i="15" s="1"/>
  <c r="G60" i="15"/>
  <c r="I60" i="15" s="1"/>
  <c r="G61" i="15"/>
  <c r="J9" i="29"/>
  <c r="J17" i="29" s="1"/>
  <c r="J27" i="8"/>
  <c r="J30" i="8" s="1"/>
  <c r="H17" i="29"/>
  <c r="D17" i="29"/>
  <c r="G17" i="29"/>
  <c r="I17" i="29"/>
  <c r="G64" i="15"/>
  <c r="G62" i="15"/>
  <c r="G72" i="15"/>
  <c r="I72" i="15" s="1"/>
  <c r="G69" i="15"/>
  <c r="G70" i="15" s="1"/>
  <c r="J69" i="15"/>
  <c r="J70" i="15" s="1"/>
  <c r="G56" i="15"/>
  <c r="C11" i="17"/>
  <c r="G58" i="15"/>
  <c r="C10" i="17"/>
  <c r="C5" i="17"/>
  <c r="Q105" i="7"/>
  <c r="E101" i="7"/>
  <c r="R105" i="7"/>
  <c r="E73" i="7"/>
  <c r="F73" i="7"/>
  <c r="D101" i="7"/>
  <c r="J48" i="15"/>
  <c r="D48" i="15" s="1"/>
  <c r="M44" i="15"/>
  <c r="D76" i="15"/>
  <c r="M72" i="15"/>
  <c r="G5" i="8"/>
  <c r="M58" i="15"/>
  <c r="M55" i="15"/>
  <c r="C18" i="17"/>
  <c r="G14" i="8"/>
  <c r="Y11" i="8"/>
  <c r="AD36" i="7"/>
  <c r="AD96" i="7" s="1"/>
  <c r="Y10" i="8"/>
  <c r="W36" i="7"/>
  <c r="W96" i="7" s="1"/>
  <c r="Q36" i="7"/>
  <c r="T35" i="6"/>
  <c r="T58" i="6" s="1"/>
  <c r="D17" i="6"/>
  <c r="N35" i="6"/>
  <c r="O35" i="6"/>
  <c r="O58" i="6" s="1"/>
  <c r="L58" i="6"/>
  <c r="F25" i="6"/>
  <c r="R11" i="8" s="1"/>
  <c r="D14" i="6"/>
  <c r="J35" i="6"/>
  <c r="R35" i="6"/>
  <c r="D63" i="5"/>
  <c r="H35" i="5"/>
  <c r="N11" i="8"/>
  <c r="M7" i="8"/>
  <c r="P35" i="5"/>
  <c r="P73" i="7"/>
  <c r="P105" i="7"/>
  <c r="D105" i="7" s="1"/>
  <c r="T36" i="7"/>
  <c r="T96" i="7" s="1"/>
  <c r="C39" i="17"/>
  <c r="M3" i="8"/>
  <c r="K35" i="6"/>
  <c r="K58" i="6" s="1"/>
  <c r="S35" i="6"/>
  <c r="S58" i="6" s="1"/>
  <c r="P4" i="8"/>
  <c r="R36" i="7"/>
  <c r="AC36" i="7"/>
  <c r="AC96" i="7" s="1"/>
  <c r="AB96" i="7"/>
  <c r="I35" i="6"/>
  <c r="I58" i="6" s="1"/>
  <c r="D34" i="6"/>
  <c r="D45" i="6"/>
  <c r="U35" i="6"/>
  <c r="U58" i="6" s="1"/>
  <c r="P7" i="8"/>
  <c r="Q35" i="6"/>
  <c r="P35" i="6"/>
  <c r="M4" i="8"/>
  <c r="I35" i="5"/>
  <c r="L35" i="5"/>
  <c r="M12" i="8"/>
  <c r="R35" i="5"/>
  <c r="M10" i="8"/>
  <c r="K35" i="5"/>
  <c r="M35" i="6"/>
  <c r="M58" i="6" s="1"/>
  <c r="D25" i="6"/>
  <c r="M21" i="8"/>
  <c r="J64" i="15"/>
  <c r="L64" i="15" s="1"/>
  <c r="M64" i="15"/>
  <c r="J15" i="15"/>
  <c r="D28" i="6"/>
  <c r="P12" i="8" s="1"/>
  <c r="U36" i="7"/>
  <c r="U96" i="7" s="1"/>
  <c r="S36" i="7"/>
  <c r="S96" i="7" s="1"/>
  <c r="M9" i="8"/>
  <c r="M13" i="8"/>
  <c r="O35" i="5"/>
  <c r="G55" i="15"/>
  <c r="I55" i="15" s="1"/>
  <c r="M74" i="15"/>
  <c r="J74" i="15"/>
  <c r="L74" i="15" s="1"/>
  <c r="M56" i="15"/>
  <c r="M11" i="8"/>
  <c r="Q35" i="5"/>
  <c r="X36" i="7"/>
  <c r="X96" i="7" s="1"/>
  <c r="P36" i="7"/>
  <c r="V36" i="7"/>
  <c r="V96" i="7" s="1"/>
  <c r="N35" i="5"/>
  <c r="C13" i="18"/>
  <c r="C11" i="18" s="1"/>
  <c r="J27" i="15"/>
  <c r="C16" i="17"/>
  <c r="C21" i="18" s="1"/>
  <c r="C20" i="18" s="1"/>
  <c r="C23" i="17"/>
  <c r="F21" i="8" l="1"/>
  <c r="F35" i="6"/>
  <c r="F13" i="8"/>
  <c r="O14" i="8"/>
  <c r="O27" i="8" s="1"/>
  <c r="O30" i="8" s="1"/>
  <c r="N14" i="8"/>
  <c r="N27" i="8" s="1"/>
  <c r="N30" i="8" s="1"/>
  <c r="F58" i="6"/>
  <c r="E35" i="6"/>
  <c r="E58" i="6" s="1"/>
  <c r="F16" i="15"/>
  <c r="E16" i="17" s="1"/>
  <c r="F4" i="15"/>
  <c r="E6" i="17" s="1"/>
  <c r="E7" i="17" s="1"/>
  <c r="E4" i="17" s="1"/>
  <c r="Z18" i="8"/>
  <c r="E18" i="8" s="1"/>
  <c r="D35" i="17" s="1"/>
  <c r="AA18" i="8"/>
  <c r="F18" i="8" s="1"/>
  <c r="F105" i="7"/>
  <c r="F101" i="7"/>
  <c r="R14" i="8"/>
  <c r="R27" i="8" s="1"/>
  <c r="R30" i="8" s="1"/>
  <c r="E11" i="8"/>
  <c r="E12" i="8"/>
  <c r="D4" i="8"/>
  <c r="F12" i="8"/>
  <c r="H21" i="18"/>
  <c r="H20" i="18" s="1"/>
  <c r="H27" i="18" s="1"/>
  <c r="E13" i="8"/>
  <c r="E57" i="15"/>
  <c r="D31" i="17" s="1"/>
  <c r="H78" i="15"/>
  <c r="L27" i="15"/>
  <c r="F27" i="15" s="1"/>
  <c r="D27" i="15"/>
  <c r="D15" i="15"/>
  <c r="L15" i="15"/>
  <c r="F15" i="15" s="1"/>
  <c r="E4" i="18" s="1"/>
  <c r="E3" i="18" s="1"/>
  <c r="E16" i="18" s="1"/>
  <c r="F11" i="8"/>
  <c r="Q27" i="8"/>
  <c r="Q30" i="8" s="1"/>
  <c r="E105" i="7"/>
  <c r="G51" i="15"/>
  <c r="F74" i="15"/>
  <c r="I58" i="15"/>
  <c r="I69" i="15"/>
  <c r="I70" i="15" s="1"/>
  <c r="I61" i="15"/>
  <c r="I44" i="15"/>
  <c r="M50" i="15"/>
  <c r="O50" i="15" s="1"/>
  <c r="O48" i="15"/>
  <c r="F45" i="15"/>
  <c r="J50" i="15"/>
  <c r="L50" i="15" s="1"/>
  <c r="L48" i="15"/>
  <c r="F48" i="15" s="1"/>
  <c r="L69" i="15"/>
  <c r="L70" i="15" s="1"/>
  <c r="I64" i="15"/>
  <c r="F64" i="15" s="1"/>
  <c r="D64" i="15"/>
  <c r="O44" i="15"/>
  <c r="I56" i="15"/>
  <c r="I62" i="15"/>
  <c r="I63" i="15"/>
  <c r="H50" i="15"/>
  <c r="E48" i="15"/>
  <c r="G65" i="15"/>
  <c r="P9" i="8"/>
  <c r="D9" i="8" s="1"/>
  <c r="P10" i="8"/>
  <c r="D10" i="8" s="1"/>
  <c r="P11" i="8"/>
  <c r="D11" i="8" s="1"/>
  <c r="P13" i="8"/>
  <c r="G27" i="8"/>
  <c r="G30" i="8" s="1"/>
  <c r="P21" i="8"/>
  <c r="D21" i="8" s="1"/>
  <c r="Y13" i="8"/>
  <c r="P96" i="7"/>
  <c r="D36" i="7"/>
  <c r="Q96" i="7"/>
  <c r="E36" i="7"/>
  <c r="E96" i="7" s="1"/>
  <c r="R96" i="7"/>
  <c r="F36" i="7"/>
  <c r="F96" i="7" s="1"/>
  <c r="D12" i="8"/>
  <c r="C8" i="17"/>
  <c r="J72" i="15"/>
  <c r="J58" i="15"/>
  <c r="L58" i="15" s="1"/>
  <c r="J55" i="15"/>
  <c r="J61" i="15"/>
  <c r="L61" i="15" s="1"/>
  <c r="J56" i="15"/>
  <c r="L56" i="15" s="1"/>
  <c r="J60" i="15"/>
  <c r="L60" i="15" s="1"/>
  <c r="M61" i="15"/>
  <c r="C55" i="17"/>
  <c r="D7" i="8"/>
  <c r="C22" i="17"/>
  <c r="C7" i="17"/>
  <c r="C13" i="17"/>
  <c r="M63" i="15"/>
  <c r="M60" i="15"/>
  <c r="AA14" i="8"/>
  <c r="AA27" i="8" s="1"/>
  <c r="AA30" i="8" s="1"/>
  <c r="Z14" i="8"/>
  <c r="Y29" i="8"/>
  <c r="C15" i="17"/>
  <c r="M57" i="15"/>
  <c r="N58" i="6"/>
  <c r="J58" i="6"/>
  <c r="R58" i="6"/>
  <c r="P58" i="6"/>
  <c r="P3" i="8"/>
  <c r="P5" i="8" s="1"/>
  <c r="M14" i="8"/>
  <c r="M5" i="8"/>
  <c r="D74" i="15"/>
  <c r="C4" i="18"/>
  <c r="Q58" i="6"/>
  <c r="G22" i="18"/>
  <c r="J62" i="15"/>
  <c r="L62" i="15" s="1"/>
  <c r="M62" i="15"/>
  <c r="M69" i="15"/>
  <c r="M70" i="15" s="1"/>
  <c r="C5" i="18"/>
  <c r="G57" i="15"/>
  <c r="D65" i="5"/>
  <c r="J44" i="15"/>
  <c r="D35" i="6"/>
  <c r="E21" i="18" l="1"/>
  <c r="E20" i="18" s="1"/>
  <c r="E27" i="18" s="1"/>
  <c r="E28" i="18" s="1"/>
  <c r="E15" i="17"/>
  <c r="E25" i="17" s="1"/>
  <c r="Z27" i="8"/>
  <c r="Z30" i="8" s="1"/>
  <c r="H8" i="18"/>
  <c r="D50" i="15"/>
  <c r="D5" i="8"/>
  <c r="D13" i="8"/>
  <c r="H4" i="18"/>
  <c r="H82" i="15"/>
  <c r="E82" i="15" s="1"/>
  <c r="E78" i="15"/>
  <c r="E14" i="8"/>
  <c r="D33" i="17" s="1"/>
  <c r="D30" i="17" s="1"/>
  <c r="F14" i="8"/>
  <c r="F60" i="15"/>
  <c r="J51" i="15"/>
  <c r="L44" i="15"/>
  <c r="F44" i="15" s="1"/>
  <c r="D72" i="15"/>
  <c r="L72" i="15"/>
  <c r="F72" i="15" s="1"/>
  <c r="E38" i="17" s="1"/>
  <c r="E37" i="17" s="1"/>
  <c r="I65" i="15"/>
  <c r="D63" i="15"/>
  <c r="F62" i="15"/>
  <c r="F63" i="15"/>
  <c r="D56" i="15"/>
  <c r="D44" i="15"/>
  <c r="F69" i="15"/>
  <c r="I57" i="15"/>
  <c r="D55" i="15"/>
  <c r="L55" i="15"/>
  <c r="F55" i="15" s="1"/>
  <c r="E50" i="15"/>
  <c r="H51" i="15"/>
  <c r="I50" i="15"/>
  <c r="F50" i="15" s="1"/>
  <c r="F56" i="15"/>
  <c r="D61" i="15"/>
  <c r="F58" i="15"/>
  <c r="E32" i="17" s="1"/>
  <c r="D62" i="15"/>
  <c r="M51" i="15"/>
  <c r="O51" i="15" s="1"/>
  <c r="F61" i="15"/>
  <c r="D58" i="15"/>
  <c r="C32" i="17" s="1"/>
  <c r="P14" i="8"/>
  <c r="Y14" i="8"/>
  <c r="J57" i="15"/>
  <c r="L57" i="15" s="1"/>
  <c r="C20" i="17"/>
  <c r="D60" i="15"/>
  <c r="D29" i="8"/>
  <c r="D3" i="8"/>
  <c r="C4" i="17"/>
  <c r="M27" i="8"/>
  <c r="M30" i="8" s="1"/>
  <c r="M65" i="15"/>
  <c r="C3" i="18"/>
  <c r="D73" i="7"/>
  <c r="D58" i="6"/>
  <c r="G78" i="15"/>
  <c r="I78" i="15" s="1"/>
  <c r="J65" i="15"/>
  <c r="L65" i="15" s="1"/>
  <c r="O78" i="15"/>
  <c r="O82" i="15" s="1"/>
  <c r="D69" i="15"/>
  <c r="C40" i="17"/>
  <c r="G23" i="18"/>
  <c r="E19" i="17" l="1"/>
  <c r="G5" i="18"/>
  <c r="I5" i="18"/>
  <c r="I21" i="18"/>
  <c r="I20" i="18" s="1"/>
  <c r="I27" i="18" s="1"/>
  <c r="F27" i="8"/>
  <c r="F30" i="8" s="1"/>
  <c r="E27" i="8"/>
  <c r="E30" i="8" s="1"/>
  <c r="H6" i="18"/>
  <c r="H3" i="18" s="1"/>
  <c r="H16" i="18" s="1"/>
  <c r="H28" i="18" s="1"/>
  <c r="D41" i="17"/>
  <c r="E51" i="15"/>
  <c r="I51" i="15"/>
  <c r="L51" i="15"/>
  <c r="D51" i="15"/>
  <c r="D57" i="15"/>
  <c r="C31" i="17" s="1"/>
  <c r="D65" i="15"/>
  <c r="F65" i="15"/>
  <c r="E33" i="17" s="1"/>
  <c r="D70" i="15"/>
  <c r="F57" i="15"/>
  <c r="E31" i="17" s="1"/>
  <c r="F70" i="15"/>
  <c r="E35" i="17" s="1"/>
  <c r="D14" i="8"/>
  <c r="P27" i="8"/>
  <c r="P30" i="8" s="1"/>
  <c r="D96" i="7"/>
  <c r="C54" i="17"/>
  <c r="C16" i="18"/>
  <c r="C19" i="17"/>
  <c r="C25" i="17"/>
  <c r="Y18" i="8"/>
  <c r="G21" i="18"/>
  <c r="C38" i="17"/>
  <c r="G7" i="18"/>
  <c r="C34" i="17"/>
  <c r="M78" i="15"/>
  <c r="J78" i="15"/>
  <c r="G82" i="15"/>
  <c r="I82" i="15" s="1"/>
  <c r="E30" i="17" l="1"/>
  <c r="I4" i="18"/>
  <c r="I8" i="18"/>
  <c r="I6" i="18"/>
  <c r="D49" i="17"/>
  <c r="D45" i="17"/>
  <c r="D58" i="17" s="1"/>
  <c r="G4" i="18"/>
  <c r="M82" i="15"/>
  <c r="J82" i="15"/>
  <c r="L82" i="15" s="1"/>
  <c r="L78" i="15"/>
  <c r="F51" i="15"/>
  <c r="C27" i="18"/>
  <c r="C53" i="17"/>
  <c r="G20" i="18"/>
  <c r="C37" i="17"/>
  <c r="Y27" i="8"/>
  <c r="Y30" i="8" s="1"/>
  <c r="D18" i="8"/>
  <c r="G8" i="18" s="1"/>
  <c r="C33" i="17"/>
  <c r="G6" i="18"/>
  <c r="D78" i="15"/>
  <c r="E41" i="17" l="1"/>
  <c r="I3" i="18"/>
  <c r="I16" i="18" s="1"/>
  <c r="I28" i="18" s="1"/>
  <c r="D82" i="15"/>
  <c r="F82" i="15"/>
  <c r="F78" i="15"/>
  <c r="C28" i="18"/>
  <c r="G27" i="18"/>
  <c r="G3" i="18"/>
  <c r="G16" i="18" s="1"/>
  <c r="D27" i="8"/>
  <c r="D30" i="8" s="1"/>
  <c r="C35" i="17"/>
  <c r="E45" i="17" l="1"/>
  <c r="E58" i="17" s="1"/>
  <c r="E49" i="17"/>
  <c r="G28" i="18"/>
  <c r="C30" i="17"/>
  <c r="C41" i="17" l="1"/>
  <c r="C45" i="17" s="1"/>
  <c r="C58" i="17" l="1"/>
  <c r="C49" i="17"/>
</calcChain>
</file>

<file path=xl/comments1.xml><?xml version="1.0" encoding="utf-8"?>
<comments xmlns="http://schemas.openxmlformats.org/spreadsheetml/2006/main">
  <authors>
    <author>user</author>
    <author>Felhasználó</author>
    <author>Anyuka</author>
  </authors>
  <commentList>
    <comment ref="C16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Mezőőri tám: 
Iskolatej tám: 
Munkaügyi kp tám</t>
        </r>
      </text>
    </comment>
    <comment ref="C17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Védőnő+iskola eü</t>
        </r>
      </text>
    </comment>
    <comment ref="D19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Pénzmaradvány</t>
        </r>
      </text>
    </comment>
    <comment ref="C20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TKT</t>
        </r>
      </text>
    </comment>
    <comment ref="C29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D29" authorId="1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TOP 3.2.1 Iskenergetika</t>
        </r>
      </text>
    </comment>
    <comment ref="C45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Telekadó:63610
hátralék: 6000</t>
        </r>
      </text>
    </comment>
    <comment ref="C46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Komm.adó: 55000
Hátralék: 6664</t>
        </r>
      </text>
    </comment>
    <comment ref="C47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Iparűzési adó</t>
        </r>
      </text>
    </comment>
    <comment ref="C51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Talajterhelési díj</t>
        </r>
      </text>
    </comment>
    <comment ref="C53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Pótlékok, bírságok
</t>
        </r>
      </text>
    </comment>
    <comment ref="C56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Mezőőri bevétel 1500
Újsághirdetés 200 e Ft</t>
        </r>
      </text>
    </comment>
    <comment ref="C58" authorId="2" shapeId="0">
      <text>
        <r>
          <rPr>
            <sz val="8"/>
            <color indexed="81"/>
            <rFont val="Tahoma"/>
            <family val="2"/>
            <charset val="238"/>
          </rPr>
          <t xml:space="preserve">Csatorna 15000e
Víz 150e
B.díj: 1405e
</t>
        </r>
      </text>
    </comment>
    <comment ref="C60" authorId="0" shapeId="0">
      <text>
        <r>
          <rPr>
            <sz val="8"/>
            <color indexed="81"/>
            <rFont val="Tahoma"/>
            <family val="2"/>
            <charset val="238"/>
          </rPr>
          <t xml:space="preserve">Mezőőr: 405 e
Csatorna+Víz: 4091 továbbszámlázott: 176e
 újság:54 e
</t>
        </r>
      </text>
    </comment>
    <comment ref="C61" authorId="0" shapeId="0">
      <text>
        <r>
          <rPr>
            <sz val="8"/>
            <color indexed="81"/>
            <rFont val="Tahoma"/>
            <family val="2"/>
            <charset val="238"/>
          </rPr>
          <t xml:space="preserve">Csatorna: 4090e
továbbszámlázott: 176
</t>
        </r>
      </text>
    </comment>
    <comment ref="D61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Kehop csat áfa: 178673
Kehop víz áfa: 32416</t>
        </r>
      </text>
    </comment>
    <comment ref="C69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Temető fennt:42
</t>
        </r>
      </text>
    </comment>
    <comment ref="C78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Magyar Népdal n.: 5835 e
</t>
        </r>
      </text>
    </comment>
    <comment ref="C79" authorId="0" shapeId="0">
      <text>
        <r>
          <rPr>
            <sz val="8"/>
            <color indexed="81"/>
            <rFont val="Tahoma"/>
            <family val="2"/>
            <charset val="238"/>
          </rPr>
          <t>200 m fejlesztési c tart. Maradványa lekötve kincstárjegyben
798743 korm.támogatás áthuzódó fedezet
23607 Víz és csatorna 2016 bev.maradvány</t>
        </r>
      </text>
    </comment>
  </commentList>
</comments>
</file>

<file path=xl/comments10.xml><?xml version="1.0" encoding="utf-8"?>
<comments xmlns="http://schemas.openxmlformats.org/spreadsheetml/2006/main">
  <authors>
    <author>user</author>
  </authors>
  <commentList>
    <comment ref="D33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Könyv, folyóirat
Informatikai eszköz</t>
        </r>
      </text>
    </comment>
    <comment ref="D34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Üzemanyag: 150
Munkaruha: 200
Egyéb készlet: 150
Irodaszer. 1300
Nyomtató készlet: 110</t>
        </r>
      </text>
    </comment>
    <comment ref="D37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Szoftver nyomköv.díj: 1375
Internet 150</t>
        </r>
      </text>
    </comment>
    <comment ref="D43" authorId="0" shapeId="0">
      <text>
        <r>
          <rPr>
            <sz val="8"/>
            <color indexed="81"/>
            <rFont val="Tahoma"/>
            <family val="2"/>
            <charset val="238"/>
          </rPr>
          <t>mezőőri gépkocsi 
fénymásolók</t>
        </r>
      </text>
    </comment>
    <comment ref="D47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V.Böbe 440
Mérlegképes (3fő): 810
Egyéb: 300
</t>
        </r>
      </text>
    </comment>
    <comment ref="D48" authorId="0" shapeId="0">
      <text>
        <r>
          <rPr>
            <sz val="8"/>
            <color indexed="81"/>
            <rFont val="Tahoma"/>
            <family val="2"/>
            <charset val="238"/>
          </rPr>
          <t xml:space="preserve">Bankktg:150
Posta: 3000
Biztosítás: 100
Probonó normatíva: 705
Alapvizsga: 39
Szakvizsga: 77
Ép.hat.vizsga 77
Egyéb: 100
</t>
        </r>
      </text>
    </comment>
    <comment ref="D57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autópálya matricák </t>
        </r>
      </text>
    </comment>
  </commentList>
</comments>
</file>

<file path=xl/comments11.xml><?xml version="1.0" encoding="utf-8"?>
<comments xmlns="http://schemas.openxmlformats.org/spreadsheetml/2006/main">
  <authors>
    <author>user</author>
  </authors>
  <commentList>
    <comment ref="A9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Építményadó
Telekadó
Komm.adó</t>
        </r>
      </text>
    </comment>
    <comment ref="A10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IPA
Gépjárműadó
Talajterhelési díj</t>
        </r>
      </text>
    </comment>
  </commentList>
</comments>
</file>

<file path=xl/comments2.xml><?xml version="1.0" encoding="utf-8"?>
<comments xmlns="http://schemas.openxmlformats.org/spreadsheetml/2006/main">
  <authors>
    <author>user</author>
  </authors>
  <commentList>
    <comment ref="B5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4*270e=1080e</t>
        </r>
      </text>
    </comment>
    <comment ref="B8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12*1084
12*41800
</t>
        </r>
      </text>
    </comment>
  </commentList>
</comments>
</file>

<file path=xl/comments3.xml><?xml version="1.0" encoding="utf-8"?>
<comments xmlns="http://schemas.openxmlformats.org/spreadsheetml/2006/main">
  <authors>
    <author>Felhasználó</author>
    <author>user</author>
  </authors>
  <commentList>
    <comment ref="C7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gyermekétk.áfa</t>
        </r>
      </text>
    </comment>
    <comment ref="B8" authorId="1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Kormányhivatal és orvosi rendelő</t>
        </r>
      </text>
    </comment>
    <comment ref="B10" authorId="1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650m féléves lekötés (2%)
100 M éves lekötés (2,25%)</t>
        </r>
      </text>
    </comment>
    <comment ref="B11" authorId="1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Martonvital: 80000*12
Magyar T: 98725*4
Szalai Gy: 50000</t>
        </r>
      </text>
    </comment>
    <comment ref="C12" authorId="0" shapeId="0">
      <text>
        <r>
          <rPr>
            <b/>
            <sz val="9"/>
            <color indexed="81"/>
            <rFont val="Segoe UI"/>
            <family val="2"/>
            <charset val="238"/>
          </rPr>
          <t>Felhasználó:</t>
        </r>
        <r>
          <rPr>
            <sz val="9"/>
            <color indexed="81"/>
            <rFont val="Segoe UI"/>
            <family val="2"/>
            <charset val="238"/>
          </rPr>
          <t xml:space="preserve">
Gyermekétk.áfa</t>
        </r>
      </text>
    </comment>
  </commentList>
</comments>
</file>

<file path=xl/comments4.xml><?xml version="1.0" encoding="utf-8"?>
<comments xmlns="http://schemas.openxmlformats.org/spreadsheetml/2006/main">
  <authors>
    <author>user</author>
  </authors>
  <commentList>
    <comment ref="D16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telefon</t>
        </r>
      </text>
    </comment>
    <comment ref="D23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ügyvédi díj</t>
        </r>
      </text>
    </comment>
    <comment ref="D24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bankktg: 3 000 e, 
IT biztonság: 360 e
Önkormányzati díjak: 2500 e
Postaktg 200e
Könyvvizsgálat 540 e
Tartalék: 200e
Foglalkozás Eü: 200e</t>
        </r>
      </text>
    </comment>
    <comment ref="D33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Völgy Vidék tagdíj: 100e
Viziközmű végreh.díj befiz MÁK-nak: 200e
</t>
        </r>
      </text>
    </comment>
  </commentList>
</comments>
</file>

<file path=xl/comments5.xml><?xml version="1.0" encoding="utf-8"?>
<comments xmlns="http://schemas.openxmlformats.org/spreadsheetml/2006/main">
  <authors>
    <author>user</author>
  </authors>
  <commentList>
    <comment ref="G2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Új iskolaszárny építése</t>
        </r>
      </text>
    </comment>
    <comment ref="J2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Közlekedési és közmű infrastruktúra felújítása, fejlesztése</t>
        </r>
      </text>
    </comment>
    <comment ref="M2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Városüzemeltetési telephely fejlesztése</t>
        </r>
      </text>
    </comment>
    <comment ref="P2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Rekreációs terület előkészítő munkái</t>
        </r>
      </text>
    </comment>
    <comment ref="AB2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Önkormányzati fejlesztések</t>
        </r>
      </text>
    </comment>
    <comment ref="P46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Közt-Malom útterv 750
</t>
        </r>
      </text>
    </comment>
    <comment ref="S47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Művészeti lift, ajtó</t>
        </r>
      </text>
    </comment>
    <comment ref="AE49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Sportkp infraérzékelő 24
Sportcs felmosógép: 1000
Scs: Rács-térelv. 189
</t>
        </r>
      </text>
    </comment>
    <comment ref="P52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Áfa közt-malom: 203</t>
        </r>
      </text>
    </comment>
  </commentList>
</comments>
</file>

<file path=xl/comments6.xml><?xml version="1.0" encoding="utf-8"?>
<comments xmlns="http://schemas.openxmlformats.org/spreadsheetml/2006/main">
  <authors>
    <author>user</author>
  </authors>
  <commentList>
    <comment ref="M2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Labor+orvosi</t>
        </r>
      </text>
    </comment>
    <comment ref="P2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Szemészet</t>
        </r>
      </text>
    </comment>
    <comment ref="M6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35562*2*12= 853488 Ft</t>
        </r>
      </text>
    </comment>
    <comment ref="M9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853e*0,27= 230e Ft</t>
        </r>
      </text>
    </comment>
    <comment ref="M12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vérvételhez anyagok</t>
        </r>
      </text>
    </comment>
    <comment ref="J24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Kinga néni: 490 000
Biztosítás: 7 000</t>
        </r>
      </text>
    </comment>
    <comment ref="M24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szállítás</t>
        </r>
      </text>
    </comment>
  </commentList>
</comments>
</file>

<file path=xl/comments7.xml><?xml version="1.0" encoding="utf-8"?>
<comments xmlns="http://schemas.openxmlformats.org/spreadsheetml/2006/main">
  <authors>
    <author>user</author>
  </authors>
  <commentList>
    <comment ref="F8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Pályázatok fin: 5000
TAO önrész: 1000
</t>
        </r>
      </text>
    </comment>
    <comment ref="L36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Óvoda: Parketta, padló
PH: Átalakítás</t>
        </r>
      </text>
    </comment>
  </commentList>
</comments>
</file>

<file path=xl/comments8.xml><?xml version="1.0" encoding="utf-8"?>
<comments xmlns="http://schemas.openxmlformats.org/spreadsheetml/2006/main">
  <authors>
    <author>user</author>
    <author>lbiro</author>
  </authors>
  <commentList>
    <comment ref="G3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Földhivatali díjak és ingatlan rendezéshez kapcs. egyéb kiadások</t>
        </r>
      </text>
    </comment>
    <comment ref="G13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egyéb készletre</t>
        </r>
      </text>
    </comment>
    <comment ref="G16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Rendszergazda: 210*12</t>
        </r>
      </text>
    </comment>
    <comment ref="G21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1077/7 ingatlan bérlése irattárnak</t>
        </r>
      </text>
    </comment>
    <comment ref="G23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Továbbszlázott szolg.</t>
        </r>
      </text>
    </comment>
    <comment ref="G25" authorId="0" shapeId="0">
      <text>
        <r>
          <rPr>
            <sz val="8"/>
            <color indexed="81"/>
            <rFont val="Tahoma"/>
            <family val="2"/>
            <charset val="238"/>
          </rPr>
          <t xml:space="preserve">Vagyonbiztosítás: 1000e,
Tűz-és munkavédelem 760e, 
Alpha-Vet 70*12= 840e
Földhiv.és egyéb díjak: 300e
</t>
        </r>
      </text>
    </comment>
    <comment ref="Y25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Újság kiadás közvetlen ktgei</t>
        </r>
      </text>
    </comment>
    <comment ref="G30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3110e*0,27</t>
        </r>
      </text>
    </comment>
    <comment ref="G31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Mezőőr fiz.áfa+továbbsz. Áfa 
</t>
        </r>
      </text>
    </comment>
    <comment ref="Y31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újság-hirdetés bevételek utáni áfa.
</t>
        </r>
      </text>
    </comment>
    <comment ref="AB31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Csatorna fiz.áfa 
15150* 0,27</t>
        </r>
      </text>
    </comment>
    <comment ref="AB64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Pénzmaradványból: 5835 e</t>
        </r>
      </text>
    </comment>
    <comment ref="AB65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Honosítás, Mezőkölpényből (március) 2000
Támogatókoncert, március (március) 80
Baienfurt, Százszorszép+zenekar (július): 1100
Magyar Népdal Napja vendégfogadás (szept) 800</t>
        </r>
      </text>
    </comment>
    <comment ref="AB66" authorId="0" shapeId="0">
      <text>
        <r>
          <rPr>
            <b/>
            <u/>
            <sz val="8"/>
            <color indexed="81"/>
            <rFont val="Tahoma"/>
            <family val="2"/>
            <charset val="238"/>
          </rPr>
          <t>Munkaközösségi rend: 880</t>
        </r>
        <r>
          <rPr>
            <sz val="8"/>
            <color indexed="81"/>
            <rFont val="Tahoma"/>
            <family val="2"/>
            <charset val="238"/>
          </rPr>
          <t xml:space="preserve">
Közm.dolg.napja:80
Pednap: 300
Semmelweis nap: 80
Köztisztvis.nap: 150
Szoc.dolg.nap: 120
Martongazda karácsony: 150
</t>
        </r>
        <r>
          <rPr>
            <b/>
            <u/>
            <sz val="8"/>
            <color indexed="81"/>
            <rFont val="Tahoma"/>
            <family val="2"/>
            <charset val="238"/>
          </rPr>
          <t xml:space="preserve">Egyéb: 635 </t>
        </r>
        <r>
          <rPr>
            <sz val="8"/>
            <color indexed="81"/>
            <rFont val="Tahoma"/>
            <family val="2"/>
            <charset val="238"/>
          </rPr>
          <t xml:space="preserve">
Önkéntesek köszöntése: 200
Vállalk.karácsony: 200
Kar.üdvőzlőlap: 15
Repi anyagok: 120
Beethoven koncert jeg: 100
</t>
        </r>
        <r>
          <rPr>
            <b/>
            <u/>
            <sz val="8"/>
            <color indexed="81"/>
            <rFont val="Tahoma"/>
            <family val="2"/>
            <charset val="238"/>
          </rPr>
          <t>Hivatalos események:</t>
        </r>
        <r>
          <rPr>
            <sz val="8"/>
            <color indexed="81"/>
            <rFont val="Tahoma"/>
            <family val="2"/>
            <charset val="238"/>
          </rPr>
          <t xml:space="preserve">
Anyagbeszerzés, koszorúk: 120</t>
        </r>
      </text>
    </comment>
    <comment ref="AB67" authorId="1" shapeId="0">
      <text>
        <r>
          <rPr>
            <b/>
            <sz val="9"/>
            <color indexed="81"/>
            <rFont val="Tahoma"/>
            <family val="2"/>
            <charset val="238"/>
          </rPr>
          <t>lbiro:</t>
        </r>
        <r>
          <rPr>
            <sz val="9"/>
            <color indexed="81"/>
            <rFont val="Tahoma"/>
            <family val="2"/>
            <charset val="238"/>
          </rPr>
          <t xml:space="preserve">
ebből: 9800 E Ft  2015. évi pm
620 ezer a 2016évi kiadások</t>
        </r>
      </text>
    </comment>
    <comment ref="AB68" authorId="1" shapeId="0">
      <text>
        <r>
          <rPr>
            <b/>
            <sz val="9"/>
            <color indexed="81"/>
            <rFont val="Tahoma"/>
            <family val="2"/>
            <charset val="238"/>
          </rPr>
          <t>lbiro:</t>
        </r>
        <r>
          <rPr>
            <sz val="9"/>
            <color indexed="81"/>
            <rFont val="Tahoma"/>
            <family val="2"/>
            <charset val="238"/>
          </rPr>
          <t xml:space="preserve">
2015. évi pm-ból</t>
        </r>
      </text>
    </comment>
    <comment ref="AB69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Pm-ból: 185820 e</t>
        </r>
      </text>
    </comment>
    <comment ref="AB70" authorId="1" shapeId="0">
      <text>
        <r>
          <rPr>
            <b/>
            <sz val="9"/>
            <color indexed="81"/>
            <rFont val="Tahoma"/>
            <family val="2"/>
            <charset val="238"/>
          </rPr>
          <t>lbiro:</t>
        </r>
        <r>
          <rPr>
            <sz val="9"/>
            <color indexed="81"/>
            <rFont val="Tahoma"/>
            <family val="2"/>
            <charset val="238"/>
          </rPr>
          <t xml:space="preserve">
2015. évi pm-bó</t>
        </r>
      </text>
    </comment>
    <comment ref="AB72" authorId="1" shapeId="0">
      <text>
        <r>
          <rPr>
            <b/>
            <sz val="9"/>
            <color indexed="81"/>
            <rFont val="Tahoma"/>
            <family val="2"/>
            <charset val="238"/>
          </rPr>
          <t>lbiro:</t>
        </r>
        <r>
          <rPr>
            <sz val="9"/>
            <color indexed="81"/>
            <rFont val="Tahoma"/>
            <family val="2"/>
            <charset val="238"/>
          </rPr>
          <t xml:space="preserve">
PM: 23607
2017 évi bevétel: 22000
</t>
        </r>
      </text>
    </comment>
  </commentList>
</comments>
</file>

<file path=xl/comments9.xml><?xml version="1.0" encoding="utf-8"?>
<comments xmlns="http://schemas.openxmlformats.org/spreadsheetml/2006/main">
  <authors>
    <author>user</author>
  </authors>
  <commentList>
    <comment ref="G30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Házasságkötés</t>
        </r>
      </text>
    </comment>
    <comment ref="M30" authorId="0" shapeId="0">
      <text>
        <r>
          <rPr>
            <b/>
            <sz val="8"/>
            <color indexed="81"/>
            <rFont val="Tahoma"/>
            <family val="2"/>
            <charset val="238"/>
          </rPr>
          <t>user:</t>
        </r>
        <r>
          <rPr>
            <sz val="8"/>
            <color indexed="81"/>
            <rFont val="Tahoma"/>
            <family val="2"/>
            <charset val="238"/>
          </rPr>
          <t xml:space="preserve">
Könyvtár: 150
ÓM: 1500
Rendezvények. 100
Bérleti díj: 900
</t>
        </r>
      </text>
    </comment>
  </commentList>
</comments>
</file>

<file path=xl/sharedStrings.xml><?xml version="1.0" encoding="utf-8"?>
<sst xmlns="http://schemas.openxmlformats.org/spreadsheetml/2006/main" count="2606" uniqueCount="1028">
  <si>
    <t>Rovat-szám</t>
  </si>
  <si>
    <t>Törvény szerinti illetmények, munkabérek</t>
  </si>
  <si>
    <t>K1101</t>
  </si>
  <si>
    <t>Normatív jutalmak</t>
  </si>
  <si>
    <t>K1102</t>
  </si>
  <si>
    <t>Céljuttatás, projektprémium</t>
  </si>
  <si>
    <t>K1103</t>
  </si>
  <si>
    <t>Készenléti, ügyeleti, helyettesítési díj, túlóra, túlszolgálat</t>
  </si>
  <si>
    <t>K1104</t>
  </si>
  <si>
    <t>Végkielégítés</t>
  </si>
  <si>
    <t>K1105</t>
  </si>
  <si>
    <t>Jubileumi jutalom</t>
  </si>
  <si>
    <t>K1106</t>
  </si>
  <si>
    <t>Béren kívüli juttatások</t>
  </si>
  <si>
    <t>K1107</t>
  </si>
  <si>
    <t>Ruházati költségtérítés</t>
  </si>
  <si>
    <t>K1108</t>
  </si>
  <si>
    <t>Közlekedési költségtérítés</t>
  </si>
  <si>
    <t>K1109</t>
  </si>
  <si>
    <t>Egyéb költségtérítések</t>
  </si>
  <si>
    <t>K1110</t>
  </si>
  <si>
    <t>Lakhatási támogatások</t>
  </si>
  <si>
    <t>K1111</t>
  </si>
  <si>
    <t>Szociális támogatások</t>
  </si>
  <si>
    <t>K1112</t>
  </si>
  <si>
    <t>K1113</t>
  </si>
  <si>
    <t>ebből:biztosítási díjak</t>
  </si>
  <si>
    <t>K11</t>
  </si>
  <si>
    <t>Választott tisztségviselők juttatásai</t>
  </si>
  <si>
    <t>K121</t>
  </si>
  <si>
    <t>Munkavégzésre irányuló egyéb jogviszonyban nem saját foglalkoztatottnak fizetett juttatások</t>
  </si>
  <si>
    <t>Egyéb külső személyi juttatások</t>
  </si>
  <si>
    <t>K123</t>
  </si>
  <si>
    <t>K12</t>
  </si>
  <si>
    <t>K1</t>
  </si>
  <si>
    <t>K2</t>
  </si>
  <si>
    <t>ebből: szociális hozzájárulási adó</t>
  </si>
  <si>
    <t>ebből: rehabilitációs hozzájárulás</t>
  </si>
  <si>
    <t>ebből: egészségügyi hozzájárulás</t>
  </si>
  <si>
    <t>ebből: munkaadót a foglalkoztatottak részére történő kifizetésekkel kapcsolatban terhelő más járulék jellegű kötelezettségek</t>
  </si>
  <si>
    <t>ebből: munkáltatót terhelő személyi jövedelemadó</t>
  </si>
  <si>
    <t>Szakmai anyagok beszerzése</t>
  </si>
  <si>
    <t>K311</t>
  </si>
  <si>
    <t>Üzemeltetési anyagok beszerzése</t>
  </si>
  <si>
    <t>K312</t>
  </si>
  <si>
    <t>Árubeszerzés</t>
  </si>
  <si>
    <t>K313</t>
  </si>
  <si>
    <t>K31</t>
  </si>
  <si>
    <t>Informatikai szolgáltatások igénybevétele</t>
  </si>
  <si>
    <t>K321</t>
  </si>
  <si>
    <t>Egyéb kommunikációs szolgáltatások</t>
  </si>
  <si>
    <t>K322</t>
  </si>
  <si>
    <t>K32</t>
  </si>
  <si>
    <t>Közüzemi díjak</t>
  </si>
  <si>
    <t>K331</t>
  </si>
  <si>
    <t>Vásárolt élelmezés</t>
  </si>
  <si>
    <t>K332</t>
  </si>
  <si>
    <t>K333</t>
  </si>
  <si>
    <t>Karbantartási, kisjavítási szolgáltatások</t>
  </si>
  <si>
    <t>K334</t>
  </si>
  <si>
    <t>K335</t>
  </si>
  <si>
    <t>ebből: államháztartáson belül</t>
  </si>
  <si>
    <t xml:space="preserve">Szakmai tevékenységet segítő szolgáltatások </t>
  </si>
  <si>
    <t>K336</t>
  </si>
  <si>
    <t xml:space="preserve">Egyéb szolgáltatások </t>
  </si>
  <si>
    <t>K337</t>
  </si>
  <si>
    <t>K33</t>
  </si>
  <si>
    <t>Kiküldetések kiadásai</t>
  </si>
  <si>
    <t>K341</t>
  </si>
  <si>
    <t>Reklám- és propagandakiadások</t>
  </si>
  <si>
    <t>K342</t>
  </si>
  <si>
    <t>K34</t>
  </si>
  <si>
    <t>Működési célú előzetesen felszámított általános forgalmi adó</t>
  </si>
  <si>
    <t>K351</t>
  </si>
  <si>
    <t xml:space="preserve">Fizetendő általános forgalmi adó </t>
  </si>
  <si>
    <t>K352</t>
  </si>
  <si>
    <t>K353</t>
  </si>
  <si>
    <t>K354</t>
  </si>
  <si>
    <t>Egyéb dologi kiadások</t>
  </si>
  <si>
    <t>K355</t>
  </si>
  <si>
    <t>K35</t>
  </si>
  <si>
    <t>K3</t>
  </si>
  <si>
    <t>Társadalombiztosítási ellátások</t>
  </si>
  <si>
    <t>K41</t>
  </si>
  <si>
    <t>K42</t>
  </si>
  <si>
    <t>Pénzbeli kárpótlások, kártérítések</t>
  </si>
  <si>
    <t>K43</t>
  </si>
  <si>
    <t>K44</t>
  </si>
  <si>
    <t>ebből: ápolási díj</t>
  </si>
  <si>
    <t>K45</t>
  </si>
  <si>
    <t>K46</t>
  </si>
  <si>
    <t>K47</t>
  </si>
  <si>
    <t>ebből: oktatásban résztvevők pénzbeli juttatásai</t>
  </si>
  <si>
    <t>K48</t>
  </si>
  <si>
    <t>K4</t>
  </si>
  <si>
    <t>Elvonások és befizetések</t>
  </si>
  <si>
    <t>K502</t>
  </si>
  <si>
    <t>Működési célú visszatérítendő támogatások, kölcsönök nyújtása államháztartáson belülre (=135+…+144)</t>
  </si>
  <si>
    <t>K504</t>
  </si>
  <si>
    <t>ebből: helyi önkormányzatok és költségvetési szerveik</t>
  </si>
  <si>
    <t>ebből: társulások és költségvetési szerveik</t>
  </si>
  <si>
    <t>K506</t>
  </si>
  <si>
    <t>Működési célú visszatérítendő támogatások, kölcsönök nyújtása államháztartáson kívülre (=170+…+180)</t>
  </si>
  <si>
    <t>K508</t>
  </si>
  <si>
    <t>ebből:önkormányzati többségi tulajdonú nem pénzügyi vállalkozások</t>
  </si>
  <si>
    <t>K511</t>
  </si>
  <si>
    <t>Tartalékok</t>
  </si>
  <si>
    <t>K512</t>
  </si>
  <si>
    <t>K5</t>
  </si>
  <si>
    <t>Immateriális javak beszerzése, létesítése</t>
  </si>
  <si>
    <t>K61</t>
  </si>
  <si>
    <t>K62</t>
  </si>
  <si>
    <t>ebből: termőföld-vásárlás kiadásai</t>
  </si>
  <si>
    <t>Informatikai eszközök beszerzése, létesítése</t>
  </si>
  <si>
    <t>K63</t>
  </si>
  <si>
    <t>Egyéb tárgyi eszközök beszerzése, létesítése</t>
  </si>
  <si>
    <t>K64</t>
  </si>
  <si>
    <t>Részesedések beszerzése</t>
  </si>
  <si>
    <t>K65</t>
  </si>
  <si>
    <t>Meglévő részesedések növeléséhez kapcsolódó kiadások</t>
  </si>
  <si>
    <t>K66</t>
  </si>
  <si>
    <t>Beruházási célú előzetesen felszámított általános forgalmi adó</t>
  </si>
  <si>
    <t>K67</t>
  </si>
  <si>
    <t>K6</t>
  </si>
  <si>
    <t>Ingatlanok felújítása</t>
  </si>
  <si>
    <t>K71</t>
  </si>
  <si>
    <t>Informatikai eszközök felújítása</t>
  </si>
  <si>
    <t>K72</t>
  </si>
  <si>
    <t xml:space="preserve">Egyéb tárgyi eszközök felújítása </t>
  </si>
  <si>
    <t>K73</t>
  </si>
  <si>
    <t>Felújítási célú előzetesen felszámított általános forgalmi adó</t>
  </si>
  <si>
    <t>K74</t>
  </si>
  <si>
    <t>K7</t>
  </si>
  <si>
    <t>K88</t>
  </si>
  <si>
    <t>K8</t>
  </si>
  <si>
    <t>K1-K8</t>
  </si>
  <si>
    <t>Családi támogatások</t>
  </si>
  <si>
    <t>ebből: önkormányzati segély (átmeneti segély, rendkívüli gyermekvédelmi tám., temetési segély)</t>
  </si>
  <si>
    <t xml:space="preserve">ebből: óvodáztatási támogatás </t>
  </si>
  <si>
    <t xml:space="preserve">Betegséggel kapcsolatos (nem társadalombiztosítási) ellátások </t>
  </si>
  <si>
    <t xml:space="preserve">ebből: helyi megállapítású közgyógyellátás </t>
  </si>
  <si>
    <t xml:space="preserve">Foglalkoztatással, munkanélküliséggel kapcsolatos ellátások </t>
  </si>
  <si>
    <t xml:space="preserve">ebből: foglalkoztatást helyettesítő támogatás </t>
  </si>
  <si>
    <t xml:space="preserve">Lakhatással kapcsolatos ellátások </t>
  </si>
  <si>
    <t xml:space="preserve">ebből: lakásfenntartási támogatás </t>
  </si>
  <si>
    <t xml:space="preserve">Intézményi ellátottak pénzbeli juttatásai </t>
  </si>
  <si>
    <t xml:space="preserve">Egyéb nem intézményi ellátások </t>
  </si>
  <si>
    <t>ebből: rendszeres szociális segély</t>
  </si>
  <si>
    <t>ebből: köztemetés</t>
  </si>
  <si>
    <t xml:space="preserve">ebből: rászorultságtól függõ normatív kedvezmények </t>
  </si>
  <si>
    <t xml:space="preserve">Ellátottak pénzbeli juttatásai </t>
  </si>
  <si>
    <t xml:space="preserve">Dologi kiadások </t>
  </si>
  <si>
    <t>Különféle befizetések és egyéb dologi kiadások</t>
  </si>
  <si>
    <t xml:space="preserve">Egyéb pénzügyi műveletek kiadásai </t>
  </si>
  <si>
    <t xml:space="preserve">Kamatkiadások   </t>
  </si>
  <si>
    <t>Kiküldetések, reklám- és propagandakiadások</t>
  </si>
  <si>
    <t xml:space="preserve">Szolgáltatási kiadások </t>
  </si>
  <si>
    <t xml:space="preserve">Költségvetési kiadások </t>
  </si>
  <si>
    <t>Egyéb felhalmozási célú kiadások</t>
  </si>
  <si>
    <t xml:space="preserve">Egyéb felhalmozási célú támogatások államháztartáson kívülre </t>
  </si>
  <si>
    <t xml:space="preserve">Felújítások </t>
  </si>
  <si>
    <t>Beruházások</t>
  </si>
  <si>
    <t xml:space="preserve">Ingatlanok beszerzése, létesítése </t>
  </si>
  <si>
    <t>Egyéb működési célú kiadások</t>
  </si>
  <si>
    <t>Egyéb működési célú támogatások államháztartáson kívülre</t>
  </si>
  <si>
    <t xml:space="preserve">Egyéb működési célú támogatások államháztartáson belülre </t>
  </si>
  <si>
    <t>Közvetített szolgáltatások</t>
  </si>
  <si>
    <t xml:space="preserve">Bérleti és lízing díjak </t>
  </si>
  <si>
    <t>ebből: államháztartáson kívül</t>
  </si>
  <si>
    <t xml:space="preserve">Kommunikációs szolgáltatások </t>
  </si>
  <si>
    <t xml:space="preserve">Készletbeszerzés </t>
  </si>
  <si>
    <t xml:space="preserve">Munkaadókat terhelő járulékok és szociális hozzájárulási adó                                                                   </t>
  </si>
  <si>
    <t xml:space="preserve">Személyi juttatások összesen </t>
  </si>
  <si>
    <t xml:space="preserve">Külső személyi juttatások </t>
  </si>
  <si>
    <t xml:space="preserve">Foglalkoztatottak személyi juttatásai </t>
  </si>
  <si>
    <t>Foglalkoztatottak egyéb személyi juttatásai</t>
  </si>
  <si>
    <t>011130- Önkormányzati jogalkotás</t>
  </si>
  <si>
    <t>Eredeti ei.</t>
  </si>
  <si>
    <t>Mód. Ei.</t>
  </si>
  <si>
    <t>Telj. Ei.</t>
  </si>
  <si>
    <t>Összesen</t>
  </si>
  <si>
    <t>066020 Város- és községgazdálkodási egyéb szolgáltatások</t>
  </si>
  <si>
    <t>Megnevezése</t>
  </si>
  <si>
    <t xml:space="preserve">Működési célú visszatérítendő támogatások, kölcsönök nyújtása államháztartáson kívülre </t>
  </si>
  <si>
    <t>Működési célú visszatérítendő támogatások, kölcsönök nyújtása államháztartáson belülre</t>
  </si>
  <si>
    <t>091110- Óvodai nevelés, ellátás szakmai feladatai</t>
  </si>
  <si>
    <t>074031- Család és nővédelmi eü gondozás</t>
  </si>
  <si>
    <t>074032- Ifjúság-eüi gondozás</t>
  </si>
  <si>
    <t>072420- Eü laboratóriumi szolg.</t>
  </si>
  <si>
    <t>Kötelező feladat</t>
  </si>
  <si>
    <t>Önként vállalt feladat</t>
  </si>
  <si>
    <t>072210 - Járóbetegek gyógyító szakellátása</t>
  </si>
  <si>
    <t>074011- Foglalkozás eü-i alapellátás</t>
  </si>
  <si>
    <t>091250- Alapfokú művokt. Összefüggő működési feladatok</t>
  </si>
  <si>
    <t>Helyi önkormányzatok működésének általános támogatása</t>
  </si>
  <si>
    <t>B111</t>
  </si>
  <si>
    <t>Települési önkormányzatok egyes köznevelési feladatainak támogatása</t>
  </si>
  <si>
    <t>B112</t>
  </si>
  <si>
    <t>Települési önkormányzatok szociális gyermekjóléti és gyermekétkeztetési feladatainak támogatása</t>
  </si>
  <si>
    <t>B113</t>
  </si>
  <si>
    <t>Települési önkormányzatok kulturális feladatainak támogatása</t>
  </si>
  <si>
    <t>B114</t>
  </si>
  <si>
    <t>B115</t>
  </si>
  <si>
    <t>B116</t>
  </si>
  <si>
    <t>B11</t>
  </si>
  <si>
    <t>Egyéb működési célú támogatások bevételei államháztartáson belülről</t>
  </si>
  <si>
    <t>B16</t>
  </si>
  <si>
    <t>B1</t>
  </si>
  <si>
    <t>Egyéb felhalmozási célú támogatások bevételei államháztartáson belülről</t>
  </si>
  <si>
    <t>B25</t>
  </si>
  <si>
    <t>B2</t>
  </si>
  <si>
    <t>Magánszemélyek jövedelemadói</t>
  </si>
  <si>
    <t>B311</t>
  </si>
  <si>
    <t xml:space="preserve">Társaságok jövedelemadói </t>
  </si>
  <si>
    <t>B312</t>
  </si>
  <si>
    <t>B31</t>
  </si>
  <si>
    <t>Szociális hozzájárulási adó és járulékok</t>
  </si>
  <si>
    <t>B32</t>
  </si>
  <si>
    <t>Bérhez és foglalkoztatáshoz kapcsolódó adók</t>
  </si>
  <si>
    <t>B33</t>
  </si>
  <si>
    <t xml:space="preserve">Vagyoni tipusú adók </t>
  </si>
  <si>
    <t>B34</t>
  </si>
  <si>
    <t xml:space="preserve">Értékesítési és forgalmi adók </t>
  </si>
  <si>
    <t>B351</t>
  </si>
  <si>
    <t xml:space="preserve">Fogyasztási adók </t>
  </si>
  <si>
    <t>B352</t>
  </si>
  <si>
    <t xml:space="preserve">Pénzügyi monopóliumok nyereségét terhelő adók </t>
  </si>
  <si>
    <t>B353</t>
  </si>
  <si>
    <t>Gépjárműadók</t>
  </si>
  <si>
    <t>B354</t>
  </si>
  <si>
    <t xml:space="preserve">Egyéb áruhasználati és szolgáltatási adók </t>
  </si>
  <si>
    <t>B355</t>
  </si>
  <si>
    <t>B35</t>
  </si>
  <si>
    <t xml:space="preserve">Egyéb közhatalmi bevételek </t>
  </si>
  <si>
    <t>B36</t>
  </si>
  <si>
    <t>B3</t>
  </si>
  <si>
    <t>Készletértékesítés ellenértéke</t>
  </si>
  <si>
    <t>B401</t>
  </si>
  <si>
    <t>Szolgáltatások ellenértéke</t>
  </si>
  <si>
    <t>B402</t>
  </si>
  <si>
    <t>Közvetített szolgáltatások ellenértéke</t>
  </si>
  <si>
    <t>B403</t>
  </si>
  <si>
    <t>Tulajdonosi bevételek</t>
  </si>
  <si>
    <t>B404</t>
  </si>
  <si>
    <t>Ellátási díjak</t>
  </si>
  <si>
    <t>B405</t>
  </si>
  <si>
    <t>Kiszámlázott általános forgalmi adó</t>
  </si>
  <si>
    <t>B406</t>
  </si>
  <si>
    <t>Általános forgalmi adó visszatérítése</t>
  </si>
  <si>
    <t>B407</t>
  </si>
  <si>
    <t>Kamatbevételek</t>
  </si>
  <si>
    <t>B408</t>
  </si>
  <si>
    <t>Egyéb pénzügyi műveletek bevételei</t>
  </si>
  <si>
    <t>B409</t>
  </si>
  <si>
    <t>Egyéb működési bevételek</t>
  </si>
  <si>
    <t>B4</t>
  </si>
  <si>
    <t>B5</t>
  </si>
  <si>
    <t>Egyéb működési célú átvett pénzeszközök</t>
  </si>
  <si>
    <t>B63</t>
  </si>
  <si>
    <t>B6</t>
  </si>
  <si>
    <t>Egyéb felhalmozási célú átvett pénzeszközök</t>
  </si>
  <si>
    <t>B73</t>
  </si>
  <si>
    <t>B7</t>
  </si>
  <si>
    <t>B1-B7</t>
  </si>
  <si>
    <t>Jogalkotás</t>
  </si>
  <si>
    <t>Szociális ellátások</t>
  </si>
  <si>
    <t>Egyéb tevékenységek</t>
  </si>
  <si>
    <t xml:space="preserve">Hosszú lejáratú hitelek, kölcsönök törlesztése </t>
  </si>
  <si>
    <t>K9111</t>
  </si>
  <si>
    <t>Hitel-, kölcsöntörlesztés államháztartáson kívülre (=01+02+03)</t>
  </si>
  <si>
    <t>K911</t>
  </si>
  <si>
    <t>K9</t>
  </si>
  <si>
    <t>Előző év költségvetési maradványának igénybevétele</t>
  </si>
  <si>
    <t>B8131</t>
  </si>
  <si>
    <t>B813</t>
  </si>
  <si>
    <t>B8</t>
  </si>
  <si>
    <t xml:space="preserve">Költségvetési bevételek </t>
  </si>
  <si>
    <t>Finanszírozási kiadások</t>
  </si>
  <si>
    <t xml:space="preserve">Működési célú átvett pénzeszközök </t>
  </si>
  <si>
    <t xml:space="preserve">Felhalmozási bevételek </t>
  </si>
  <si>
    <t xml:space="preserve">Működési bevételek </t>
  </si>
  <si>
    <t>Mindösszesen</t>
  </si>
  <si>
    <t>Megnevezés</t>
  </si>
  <si>
    <t xml:space="preserve">Felhalmozási célú átvett pénzeszközök </t>
  </si>
  <si>
    <t>B816</t>
  </si>
  <si>
    <t>Központi, irányítószervi támogatás</t>
  </si>
  <si>
    <t>Finanszírozási bevételek</t>
  </si>
  <si>
    <t>Összes bevétel</t>
  </si>
  <si>
    <t>Kiadások összesen</t>
  </si>
  <si>
    <t>091140- Óvodai nevelés, ellátás működési feladatai</t>
  </si>
  <si>
    <t>091120- SNI gyermekek óvodai nevelés, ellátás szakmai feladatai</t>
  </si>
  <si>
    <t>Polgármesteri Hivatal</t>
  </si>
  <si>
    <t>Brunszvik Teréz Óvoda</t>
  </si>
  <si>
    <t>Brunszvik-Beethoven Rendezvényszervező Központ</t>
  </si>
  <si>
    <t>Pályázat</t>
  </si>
  <si>
    <t>011130-Önkormányzati hivatalok jogalkotó és általános igazgatási tevékenysége</t>
  </si>
  <si>
    <t>082091-Közművelődés- közösségi és társadalmi részvétel fejlesztése</t>
  </si>
  <si>
    <t>082061-Múzeumi gyűjteményi tevékenység</t>
  </si>
  <si>
    <t>082030-Művészeti tevékenység</t>
  </si>
  <si>
    <t>082044- Könyvtári szolgáltatások</t>
  </si>
  <si>
    <t>Intézmények összesen</t>
  </si>
  <si>
    <t>083030- Egyéb kiadói tevékenység</t>
  </si>
  <si>
    <t>B E V É T E L E K</t>
  </si>
  <si>
    <t>1. sz. táblázat</t>
  </si>
  <si>
    <t>A</t>
  </si>
  <si>
    <t>C</t>
  </si>
  <si>
    <t>D</t>
  </si>
  <si>
    <t>E</t>
  </si>
  <si>
    <t>1.</t>
  </si>
  <si>
    <t>K I A D Á S O K</t>
  </si>
  <si>
    <t>2. sz. táblázat</t>
  </si>
  <si>
    <t>B</t>
  </si>
  <si>
    <t>1.1.</t>
  </si>
  <si>
    <t>1.2.</t>
  </si>
  <si>
    <t>Felújítások</t>
  </si>
  <si>
    <t>KÖLTSÉGVETÉSI BEVÉTELEK ÉS KIADÁSOK EGYENLEGE</t>
  </si>
  <si>
    <t>3. sz. táblázat</t>
  </si>
  <si>
    <t>FINANSZÍROZÁSI CÉLÚ BEVÉTELEK ÉS KIADÁSOK EGYENLEGE</t>
  </si>
  <si>
    <t>4. sz. táblázat</t>
  </si>
  <si>
    <r>
      <t xml:space="preserve">Finanszírozási célú műveletek egyenlege </t>
    </r>
    <r>
      <rPr>
        <sz val="8"/>
        <rFont val="Times New Roman CE"/>
        <charset val="238"/>
      </rPr>
      <t>(1.1 - 1.2) +/-</t>
    </r>
  </si>
  <si>
    <t>5 sz. táblázat</t>
  </si>
  <si>
    <t>ebből:Központi ktgvetési szervek</t>
  </si>
  <si>
    <t>ebből: központi kezelésű előirányzatok</t>
  </si>
  <si>
    <t>ebből: fejezeti kezelésű előirányzatok, EU-s programok és azok hazai társfinanszírozása</t>
  </si>
  <si>
    <t>ebből: egyéb fejezeti kezelésű előirányzatok</t>
  </si>
  <si>
    <t>ebből: TB pénzügy alapjai</t>
  </si>
  <si>
    <t>ebből: elkülönített állami pénzalapok</t>
  </si>
  <si>
    <t>ebből: nezmetiségi önkormányzatok és költségvetési szerveik</t>
  </si>
  <si>
    <t>ebből: térségi fejlesztési tanácsok és költségvetési szerveik</t>
  </si>
  <si>
    <t>Működési célú támogatások államháztartáson belülről</t>
  </si>
  <si>
    <t xml:space="preserve">Felhalmozási célú támogatások államháztartáson belülről </t>
  </si>
  <si>
    <t xml:space="preserve">Önkormányzatok működési támogatásai </t>
  </si>
  <si>
    <t>ebből:központi ktgvetési szervek</t>
  </si>
  <si>
    <t xml:space="preserve">Jövedelemadók </t>
  </si>
  <si>
    <t>Termékek és szolgáltatások adói</t>
  </si>
  <si>
    <t xml:space="preserve">Közhatalmi bevételek </t>
  </si>
  <si>
    <t xml:space="preserve">Maradvány igénybevétele </t>
  </si>
  <si>
    <t xml:space="preserve">Finanszírozási bevételek </t>
  </si>
  <si>
    <t>Bevételek</t>
  </si>
  <si>
    <t>Kiadások</t>
  </si>
  <si>
    <t>Működési bevételek</t>
  </si>
  <si>
    <t>Személyi juttatások</t>
  </si>
  <si>
    <t>Munkaadókat terhelő járulékok</t>
  </si>
  <si>
    <t>Dologi kiadások</t>
  </si>
  <si>
    <t>Ellátottak juttatási</t>
  </si>
  <si>
    <t>I. Működtetés összesen</t>
  </si>
  <si>
    <t>Felhalmozásra átvett pénzeszközök</t>
  </si>
  <si>
    <t>II.Fejlesztés összesen</t>
  </si>
  <si>
    <t>Sorsz.</t>
  </si>
  <si>
    <t>Beruházás  megnevezése</t>
  </si>
  <si>
    <t>Áthúzódó EU-s pályázatok összesen</t>
  </si>
  <si>
    <t>Egyéb beruházások összesen</t>
  </si>
  <si>
    <t>Hazai támogatású fejlesztési programok</t>
  </si>
  <si>
    <t>Hazai támogatású fejlesztési programok összesen</t>
  </si>
  <si>
    <t>Intézményi beruházások összesen</t>
  </si>
  <si>
    <t>BERUHÁZÁSOK ÖSSZESEN:</t>
  </si>
  <si>
    <t>Európai uniós támogatással megvalósuló felújítások összesen</t>
  </si>
  <si>
    <t>Egyéb felújítások összesen</t>
  </si>
  <si>
    <t>Intézményi felújítások összesen</t>
  </si>
  <si>
    <t>Sorszám</t>
  </si>
  <si>
    <t>Intézmények</t>
  </si>
  <si>
    <t>BB Központ</t>
  </si>
  <si>
    <t>INTÉZMÉNYEK ÖSSZESEN:</t>
  </si>
  <si>
    <t>Területi Védőnői Szolgálat</t>
  </si>
  <si>
    <t xml:space="preserve">Mezei Őrszolgálat </t>
  </si>
  <si>
    <t>MINDÖSSZESEN:</t>
  </si>
  <si>
    <t>ebből: Építményadó</t>
  </si>
  <si>
    <t>ebből: Telekadó</t>
  </si>
  <si>
    <t>ebből: Kommunális adó</t>
  </si>
  <si>
    <t>K9112</t>
  </si>
  <si>
    <t>K9113</t>
  </si>
  <si>
    <t>Rövid lejáratú hitelek, kölcsönök törlesztése</t>
  </si>
  <si>
    <t>Likviditási célú hitelek, kölcsönök törlesztése</t>
  </si>
  <si>
    <t>K915</t>
  </si>
  <si>
    <t>Központi, irányító szervi támogatás folyósítása</t>
  </si>
  <si>
    <t>Működési célú tám.ért.kiadások</t>
  </si>
  <si>
    <t>K82</t>
  </si>
  <si>
    <t>Felhalmozási célú visszatérítendő támogatások, kölcsönök nyújtása ÁH belülre</t>
  </si>
  <si>
    <t>B23</t>
  </si>
  <si>
    <t>Felh.célú visszatérítendő támogatások, kölcsönök visszatérülése ÁH belülről</t>
  </si>
  <si>
    <t>Működési célú maradvány</t>
  </si>
  <si>
    <t>Felhalmozási célú maradvány</t>
  </si>
  <si>
    <t>KÖLTSÉGVETÉSI BEVÉTELEK ÖSSZESEN</t>
  </si>
  <si>
    <t>BEVÉTELEK ÖSSZESEN</t>
  </si>
  <si>
    <t xml:space="preserve">Polgármesteri Hivatal </t>
  </si>
  <si>
    <t>Adatok E forintban</t>
  </si>
  <si>
    <t>B21</t>
  </si>
  <si>
    <t>Felhalmozási célú önkormnyzati támogatások</t>
  </si>
  <si>
    <t>Adatok E Ft-ban</t>
  </si>
  <si>
    <t>K84</t>
  </si>
  <si>
    <t>Egyéb felhalmozási célú támogatások áh belülre</t>
  </si>
  <si>
    <t xml:space="preserve">Egyéb felhalmozási célú támogatások áh kívülre </t>
  </si>
  <si>
    <t>ebből működési maradvány</t>
  </si>
  <si>
    <t>ebből felhalmozási maradvány</t>
  </si>
  <si>
    <t>a</t>
  </si>
  <si>
    <t>b</t>
  </si>
  <si>
    <t xml:space="preserve"> Működési célú bevételek</t>
  </si>
  <si>
    <t>I.</t>
  </si>
  <si>
    <t>2.</t>
  </si>
  <si>
    <t>a.</t>
  </si>
  <si>
    <t>b.</t>
  </si>
  <si>
    <t>c.</t>
  </si>
  <si>
    <t>d.</t>
  </si>
  <si>
    <t>II.</t>
  </si>
  <si>
    <t>III.</t>
  </si>
  <si>
    <t>Működési célú támogatások ÁH belülről</t>
  </si>
  <si>
    <t>KÖLTSÉGVETÉSI KIADÁSOK ÖSSZESEN</t>
  </si>
  <si>
    <t>KIADÁSOK ÖSSZESEN</t>
  </si>
  <si>
    <t xml:space="preserve"> Működési célú kiadások</t>
  </si>
  <si>
    <t>II</t>
  </si>
  <si>
    <t>Felhalmozási kiadások</t>
  </si>
  <si>
    <t>III</t>
  </si>
  <si>
    <t>Költségvetési hiány, többlet ( költségvetési bevételek  - költségvetési kiadások) (+/-)</t>
  </si>
  <si>
    <t>Finanszírozási célú műv. bevételei (1. sz. mell.1. sz. táblázat III.)</t>
  </si>
  <si>
    <t>Finanszírozási célú műv. kiadásai (1. sz. mell .2. sz. táblázat III:)</t>
  </si>
  <si>
    <t>Működési célú tám. Áh belülről</t>
  </si>
  <si>
    <t>Műk. célú átvett pénzeszközök</t>
  </si>
  <si>
    <t>Egyéb felhalmozási kiadások</t>
  </si>
  <si>
    <t>Tartalék</t>
  </si>
  <si>
    <t>Európai uniós támogatással megvalósuló beruházások összesen</t>
  </si>
  <si>
    <t xml:space="preserve">Európai uniós támogatással megvalósuló beruházások </t>
  </si>
  <si>
    <t>Foglalkoztatottak személyi juttatásai</t>
  </si>
  <si>
    <t>Külső személyi juttatások</t>
  </si>
  <si>
    <t>Személyi juttatások összesen</t>
  </si>
  <si>
    <t>Munkaadókat terhelő járulékok és szociális hozzájárulási adó</t>
  </si>
  <si>
    <t>ebből: fogl.kapcs.egyéb járulék</t>
  </si>
  <si>
    <t>Készletbeszerzés</t>
  </si>
  <si>
    <t>Kommunikációs szolgáltatások</t>
  </si>
  <si>
    <t>Bérleti és lízing díjak</t>
  </si>
  <si>
    <t>Szakmai tevékenységet segítő szolgáltatások</t>
  </si>
  <si>
    <t>Egyéb szolgáltatások</t>
  </si>
  <si>
    <t>Szolgáltatási kiadások</t>
  </si>
  <si>
    <t>Fizetendő általános forgalmi adó</t>
  </si>
  <si>
    <t>Kamatkiadások</t>
  </si>
  <si>
    <t>Egyéb pénzügyi műveletek kiadásai</t>
  </si>
  <si>
    <t>Ingatlanok beszerzése, létesítése</t>
  </si>
  <si>
    <t>Egyéb tárgyi eszközök felújítása</t>
  </si>
  <si>
    <t>Költségvetési kiadások</t>
  </si>
  <si>
    <t>Működési kiadások</t>
  </si>
  <si>
    <t>Közhatalmi bevételek</t>
  </si>
  <si>
    <t>Január</t>
  </si>
  <si>
    <t>Február</t>
  </si>
  <si>
    <t>Március</t>
  </si>
  <si>
    <t>Április</t>
  </si>
  <si>
    <t>Május</t>
  </si>
  <si>
    <t>Június</t>
  </si>
  <si>
    <t>Július</t>
  </si>
  <si>
    <t>Szeptember</t>
  </si>
  <si>
    <t>Október</t>
  </si>
  <si>
    <t>November</t>
  </si>
  <si>
    <t>December</t>
  </si>
  <si>
    <t>Köztemető fenntartása</t>
  </si>
  <si>
    <t>Felhalmozási bevételek</t>
  </si>
  <si>
    <t xml:space="preserve"> Ezer forintban !</t>
  </si>
  <si>
    <t>3.</t>
  </si>
  <si>
    <t>4.</t>
  </si>
  <si>
    <t>5.</t>
  </si>
  <si>
    <t>6.</t>
  </si>
  <si>
    <t>7.</t>
  </si>
  <si>
    <t>8.</t>
  </si>
  <si>
    <t>9.</t>
  </si>
  <si>
    <t>10.</t>
  </si>
  <si>
    <t>Összesen:</t>
  </si>
  <si>
    <t>Ezer forintban !</t>
  </si>
  <si>
    <t>Tárgyévi terv</t>
  </si>
  <si>
    <t>Auguszt.</t>
  </si>
  <si>
    <t>Egyenleg</t>
  </si>
  <si>
    <t>Többéves kihatással járó döntésekből származó kötelezettségek célok szerint, évenkénti bontásban</t>
  </si>
  <si>
    <t>Sor-
szám</t>
  </si>
  <si>
    <t>Kötelezettség jogcíme</t>
  </si>
  <si>
    <t>Köt. váll.
 éve</t>
  </si>
  <si>
    <t>Tárgyév előtti tőke kifizetés összesen</t>
  </si>
  <si>
    <t>Kiadás vonzata évenként</t>
  </si>
  <si>
    <t>Tárgyév</t>
  </si>
  <si>
    <t>Tárgyévi teljesítés</t>
  </si>
  <si>
    <t>Tárgyévet követő év</t>
  </si>
  <si>
    <t>Tárgyévet követő 2. év</t>
  </si>
  <si>
    <t>10=(4+5+7+8+9)</t>
  </si>
  <si>
    <t>Működési célú hiteltörlesztés (tőke+kamat)</t>
  </si>
  <si>
    <t>Felhalmozási célú hiteltörlesztés (tőke+kamat)</t>
  </si>
  <si>
    <t xml:space="preserve">    Egyéb elismert kötelezettségek</t>
  </si>
  <si>
    <t>Összesen (1+5+10)</t>
  </si>
  <si>
    <t>Sportszervezetek támogatása</t>
  </si>
  <si>
    <t>011130</t>
  </si>
  <si>
    <t>Út, autópálya építése</t>
  </si>
  <si>
    <t>Egyéb szárazföldi személyszállítás</t>
  </si>
  <si>
    <t>Nem veszélyes hulladék vegyes begyűjtése, szállítása, átrakása</t>
  </si>
  <si>
    <t>Közvilágítás</t>
  </si>
  <si>
    <t>Zöldterület-kezlés</t>
  </si>
  <si>
    <t>Város- és községgazdálkodás</t>
  </si>
  <si>
    <t>Sportlétesítmények, edzőtáborok működtetése</t>
  </si>
  <si>
    <t>Egyéb működési célú támogatások áh-n kívülre</t>
  </si>
  <si>
    <t>Orvosi rendelő, védőnői helységek</t>
  </si>
  <si>
    <t>084032</t>
  </si>
  <si>
    <t>Civil szervezetek programtámogatása</t>
  </si>
  <si>
    <t>081041</t>
  </si>
  <si>
    <t>Cofog</t>
  </si>
  <si>
    <t>Rovatrend</t>
  </si>
  <si>
    <t>107060</t>
  </si>
  <si>
    <t>TKT-nak pénzeszköz átadás</t>
  </si>
  <si>
    <t>Városfejlesztés saját forrásból</t>
  </si>
  <si>
    <t>Városfejlesztés EU forrásból</t>
  </si>
  <si>
    <t>Védőnő, Eü</t>
  </si>
  <si>
    <t>Átadott pénzeszközök</t>
  </si>
  <si>
    <t>Közfoglalkoztatás</t>
  </si>
  <si>
    <t>Köznev.int tanuló szakmai feladatai                      1-4.évfolyam</t>
  </si>
  <si>
    <t>Alapfokú művészetoktatással összefüggő működési feladatok</t>
  </si>
  <si>
    <t xml:space="preserve">092111-Köznev.int tanuló szakmai feladatai                     </t>
  </si>
  <si>
    <t>Működési célú támogatások visszatérülése ÁH-n kívülről</t>
  </si>
  <si>
    <t>Zsidó Hitközség</t>
  </si>
  <si>
    <t xml:space="preserve">Továbbszámlázott szolg.  bevétele </t>
  </si>
  <si>
    <t>Működési célú kamatbevétel</t>
  </si>
  <si>
    <t>Intézményi működési bevételek összesen</t>
  </si>
  <si>
    <t>Felhalmozási saját bevételek összesen</t>
  </si>
  <si>
    <t xml:space="preserve">  </t>
  </si>
  <si>
    <t>Építményadó</t>
  </si>
  <si>
    <t>Telekadó</t>
  </si>
  <si>
    <t>Magánszemélyek komm. adója</t>
  </si>
  <si>
    <t>Iparűzési adó</t>
  </si>
  <si>
    <t>Helyi  adók összesen</t>
  </si>
  <si>
    <t>Gépjárműadó</t>
  </si>
  <si>
    <t>Átengedett központi adók összesen</t>
  </si>
  <si>
    <t>Talajterhelési díj</t>
  </si>
  <si>
    <t>Termőföld bérbead.szárm.jöv.adó</t>
  </si>
  <si>
    <t>Egyéb közhatalmi bevételek összesen</t>
  </si>
  <si>
    <t>Közhatalmi bevételek mindösszesen</t>
  </si>
  <si>
    <t>Működési célú támogatások</t>
  </si>
  <si>
    <t>Felhalmozási célú támogatások</t>
  </si>
  <si>
    <t>Működési célú átvett pénzeszköz</t>
  </si>
  <si>
    <t>Felhalmozási célú átvett pénzeszköz</t>
  </si>
  <si>
    <t xml:space="preserve">Mezőőri szolgáltatás bevétele </t>
  </si>
  <si>
    <t>Tulajdonosi bevételek (csatorna, víz)</t>
  </si>
  <si>
    <t>BBKP könyvtár bevétele</t>
  </si>
  <si>
    <t>BBKP Óvodamúzeum bevétele</t>
  </si>
  <si>
    <t>BBKP Rendezvények bevétele</t>
  </si>
  <si>
    <t>Kiszámlázott áfa</t>
  </si>
  <si>
    <t xml:space="preserve">Pótlékok, bírságok </t>
  </si>
  <si>
    <t>Normatíva jogcíme</t>
  </si>
  <si>
    <t xml:space="preserve">Önkormányzati hivatal műk. </t>
  </si>
  <si>
    <t>Település-üzemeltetés tám.</t>
  </si>
  <si>
    <t>Beszámítás összege (elvárt bevétel, visszavonás)</t>
  </si>
  <si>
    <t>Egyéb köt. Önk. Feladatok</t>
  </si>
  <si>
    <t>Pénzbeli szociális ellátás támogatása</t>
  </si>
  <si>
    <t>Helyi önk műk ált támogatás összesen</t>
  </si>
  <si>
    <t>Óvodaped bértámogatása</t>
  </si>
  <si>
    <t>Óvodaped pótlólagos támogatás</t>
  </si>
  <si>
    <t>Óvodaműködtetési támogatás</t>
  </si>
  <si>
    <t>Elismert bértámogatás</t>
  </si>
  <si>
    <t>Üzemeltetési támogatás</t>
  </si>
  <si>
    <t>Gyermekétkeztetés támogatás</t>
  </si>
  <si>
    <t>Köznevelési támogatások összesen</t>
  </si>
  <si>
    <t>Házi segítségnyújtás</t>
  </si>
  <si>
    <t>Tanyagondnoki szolgálat</t>
  </si>
  <si>
    <t>Idősek nappali ellátása</t>
  </si>
  <si>
    <t>Szociális feladatok összesen</t>
  </si>
  <si>
    <t>Könyvtári, közművelődési feladat támogatása</t>
  </si>
  <si>
    <t>Üdülőhelyi feladatok támogatása</t>
  </si>
  <si>
    <t>Köznevelési feladatok egyéb tám</t>
  </si>
  <si>
    <t>Lakott külterülettel kapcsol. Tám</t>
  </si>
  <si>
    <t>Bérkompenzáció</t>
  </si>
  <si>
    <t>TÁMOGATÁSOK ÖSSZESEN</t>
  </si>
  <si>
    <t>Ebből:  Tartalék</t>
  </si>
  <si>
    <t>Kieg.támogatás óvodaped. Minősítésből adódó kiadáshoz</t>
  </si>
  <si>
    <t>Hivatal működési támogatása</t>
  </si>
  <si>
    <t>D: tel.típus kt. Létszám max.</t>
  </si>
  <si>
    <t>ÖSSZESEN</t>
  </si>
  <si>
    <t>ebből: Zöldterület gazdálkodás</t>
  </si>
  <si>
    <t>ebből: Közutak fenntartása</t>
  </si>
  <si>
    <t>ebből: Közvilágítás fenntartása</t>
  </si>
  <si>
    <t>ebből: Köztemető fenntartása</t>
  </si>
  <si>
    <t>Tartalék (részleteiben: 5/g.melléklet)</t>
  </si>
  <si>
    <t>B8111</t>
  </si>
  <si>
    <t>Hosszú lejáratú hitelek, kölcsönök pénzügyi vállalkozástól</t>
  </si>
  <si>
    <t>Hitelek, kölcsön felvétel pénzügyi vállalkozástól</t>
  </si>
  <si>
    <t>B811</t>
  </si>
  <si>
    <t>013350- Az önkormányzati vagyonnal való gazdálkodással kapcsolatos feladat</t>
  </si>
  <si>
    <t>Bérleti díj bevétel</t>
  </si>
  <si>
    <t>Áfavisszatérülés</t>
  </si>
  <si>
    <t>INTÉZMÉNYI BERUHÁZÁSOK</t>
  </si>
  <si>
    <t>Martongazdának átadott pe városüzemeltetési feladatokra</t>
  </si>
  <si>
    <t>Áfa megtérülés</t>
  </si>
  <si>
    <t xml:space="preserve">Tárgyévet követő  évek
</t>
  </si>
  <si>
    <t>Egyéb működési célú támogatások áh-n belülre</t>
  </si>
  <si>
    <t>096015- Gyermekétkeztetés köznevelési intézményben</t>
  </si>
  <si>
    <t>104035- Gyermekétkeztetés bölcsödében és fogyatékosok nappali intézményében</t>
  </si>
  <si>
    <t>Költségvetési egyenleg</t>
  </si>
  <si>
    <t>Újság hirdetés bevétele</t>
  </si>
  <si>
    <t>Rendkívüli települési támogatás (pénzbeni és természetbeni ellátások)</t>
  </si>
  <si>
    <t>Köztemetés</t>
  </si>
  <si>
    <t>2015/2016 8 hó</t>
  </si>
  <si>
    <t>2016/2017 4 hó</t>
  </si>
  <si>
    <t>BBKP Terembérlet</t>
  </si>
  <si>
    <t>PH házasságkötés bevétele</t>
  </si>
  <si>
    <t>MINDÖSSZESEN</t>
  </si>
  <si>
    <t>1.sz. melléklet</t>
  </si>
  <si>
    <t>2.sz. melléklet</t>
  </si>
  <si>
    <t>3.sz. melléklet</t>
  </si>
  <si>
    <t>4.sz. melléklet</t>
  </si>
  <si>
    <t>5.sz. melléklet</t>
  </si>
  <si>
    <t>6.sz. melléklet</t>
  </si>
  <si>
    <t>Martonvásár Város Önkormányzat- Intézmények bevételei és kiadásai mindösszesen</t>
  </si>
  <si>
    <t>7.sz. melléklet</t>
  </si>
  <si>
    <t>Martonvásár Város Önkormányzat beruházási (felhalmozási) célú kiadásai feladatonként</t>
  </si>
  <si>
    <t>8.sz. melléklet</t>
  </si>
  <si>
    <t>Martonvásár Város Önkormányzat felújítási célú kiadásai feladatonként</t>
  </si>
  <si>
    <t>9.sz.melléklet</t>
  </si>
  <si>
    <t>3/a.sz. melléklet</t>
  </si>
  <si>
    <t>3/b.sz. melléklet</t>
  </si>
  <si>
    <t>3/c.sz. melléklet</t>
  </si>
  <si>
    <t>Martonvásár Város Önkormányzata - Előirányzat felhasználási ütemterv</t>
  </si>
  <si>
    <t>Martonvásár Város Önkormányzata</t>
  </si>
  <si>
    <t>Szent László Völgye TKT</t>
  </si>
  <si>
    <t>2015/2016 8hó</t>
  </si>
  <si>
    <t>Csatorna fejlesztési ct.</t>
  </si>
  <si>
    <t>Városmenedzsment MT szerint fogl.</t>
  </si>
  <si>
    <t>Martonsport Kft-nek átadott pe</t>
  </si>
  <si>
    <t>Polgárőrség támogatása</t>
  </si>
  <si>
    <t>Rászoruló gyermekek szünidei étkeztetésének támogatása</t>
  </si>
  <si>
    <t>Család- és gyermekjóléti szolgálat</t>
  </si>
  <si>
    <t>Család- és gyermekjóléti központ</t>
  </si>
  <si>
    <t>Szociális étkeztetés</t>
  </si>
  <si>
    <t>Támogató szolgáltatás</t>
  </si>
  <si>
    <t>Idősek nappali feladatainak ellátása</t>
  </si>
  <si>
    <t>Házi segítségnyújtás ellátása</t>
  </si>
  <si>
    <t>Támogatószolgálati feladatok ellátása</t>
  </si>
  <si>
    <t>102030</t>
  </si>
  <si>
    <t>Orvosi ügylet, tagdíj, belső ellenőrzés</t>
  </si>
  <si>
    <t xml:space="preserve">Szociális étkeztetés </t>
  </si>
  <si>
    <t>101222</t>
  </si>
  <si>
    <t>107052</t>
  </si>
  <si>
    <t>104042</t>
  </si>
  <si>
    <t>104043</t>
  </si>
  <si>
    <t>107051</t>
  </si>
  <si>
    <r>
      <t xml:space="preserve">Működési céltartalék </t>
    </r>
    <r>
      <rPr>
        <i/>
        <sz val="10"/>
        <color indexed="8"/>
        <rFont val="Times New Roman"/>
        <family val="1"/>
        <charset val="238"/>
      </rPr>
      <t>(Martonvásári Napokra)</t>
    </r>
  </si>
  <si>
    <t>Kisajátítási céltartalék</t>
  </si>
  <si>
    <t>Hitel törlesztési tart.</t>
  </si>
  <si>
    <t>Általános tartalék</t>
  </si>
  <si>
    <t xml:space="preserve">Fejlesztési célú ct. </t>
  </si>
  <si>
    <t>K513</t>
  </si>
  <si>
    <t>K89</t>
  </si>
  <si>
    <t>B411</t>
  </si>
  <si>
    <t>Működési célú költségvetési támogatások és kiegészítő támogatások</t>
  </si>
  <si>
    <t>Elszámolásból származó bevételek</t>
  </si>
  <si>
    <t>B65</t>
  </si>
  <si>
    <t>B64</t>
  </si>
  <si>
    <t>B75</t>
  </si>
  <si>
    <r>
      <t xml:space="preserve">Fejlesztési célú ct. </t>
    </r>
    <r>
      <rPr>
        <i/>
        <sz val="10"/>
        <color indexed="8"/>
        <rFont val="Times New Roman"/>
        <family val="1"/>
        <charset val="238"/>
      </rPr>
      <t>(előzetes "kötvállal" terhelt)</t>
    </r>
  </si>
  <si>
    <t>TKT-nak pénzeszköz átadás felhalmozási</t>
  </si>
  <si>
    <t>TKT-nak pénzeszköz átadás normatíva</t>
  </si>
  <si>
    <t>Martongazda Kft-nek átadott felhalmozási c. pénzeszköz</t>
  </si>
  <si>
    <t>Iskolatej</t>
  </si>
  <si>
    <t>Mezőőri szolgálat</t>
  </si>
  <si>
    <t>Közfoglalkoztatás támogatása</t>
  </si>
  <si>
    <t>Műk.célú pénzeszk.átvétel SZLV TKT</t>
  </si>
  <si>
    <t>Eü. Finanszírozás</t>
  </si>
  <si>
    <t>Iskolatej támogatás</t>
  </si>
  <si>
    <t xml:space="preserve">Felhalmozási célú tám. </t>
  </si>
  <si>
    <t xml:space="preserve">Egyéb felhalmozási célú támogatások </t>
  </si>
  <si>
    <t>5/a.sz. melléklet</t>
  </si>
  <si>
    <t>5/b.sz. melléklet</t>
  </si>
  <si>
    <t>5/c.sz. melléklet</t>
  </si>
  <si>
    <t>5/d.sz. melléklet</t>
  </si>
  <si>
    <t>5/e.sz. melléklet</t>
  </si>
  <si>
    <t>5/f.sz. melléklet</t>
  </si>
  <si>
    <t>5/g.sz. melléklet</t>
  </si>
  <si>
    <t>6/a.sz. melléklet</t>
  </si>
  <si>
    <t>6/b.sz.melléklet</t>
  </si>
  <si>
    <t>Felhalmozási bevétel</t>
  </si>
  <si>
    <t>2017. évi</t>
  </si>
  <si>
    <t>Martonvásár Város Önkormányzatának 2017. évi  közhatalmi bevételei</t>
  </si>
  <si>
    <t>Martonvásár Város Önkormányzatának 2017. évi normatív támogatásai</t>
  </si>
  <si>
    <t>Martonvásár Város Önkormányzatának 2017. évi kiadásai (intézmények nélkül)</t>
  </si>
  <si>
    <t>Martonvásár Város Önkormányzatának 2017. évi kiadásai - Önkormányzati jogalkotás kormányzati funkció</t>
  </si>
  <si>
    <t>Martonvásár Város Önkormányzatának 2017. évi kiadásai - Városfejlesztési feladatok ellátása saját forrásból</t>
  </si>
  <si>
    <t>Martonvásár Város Önkormányzatának 2017. évi kiadásai - Városfejlesztési feladatok ellátása EU forrásból</t>
  </si>
  <si>
    <t>Martonvásár Város Önkormányzatának 2017. évi kiadásai - Védőnői és eü feladatok ellátása</t>
  </si>
  <si>
    <t>Martonvásár Város Önkormányzatának 2017. évi kiadásai - Szociális feladatok ellátása</t>
  </si>
  <si>
    <t>Martonvásár Város Önkormányzatának 2017. évi kiadásai - Átadott pénzeszközök</t>
  </si>
  <si>
    <t>Martonvásár Város Önkormányzatának 2017. évi kiadásai - Egyéb feladatok ellátása</t>
  </si>
  <si>
    <t>Martonvásári Polgármesteri Hivatal 2017. évi kiadásai</t>
  </si>
  <si>
    <t>Brunszvik Teréz Óvoda 2017. évi kiadásai</t>
  </si>
  <si>
    <t>Brunszvik-Beethoven Kulturális Központ 2017. évi kiadásai</t>
  </si>
  <si>
    <t>Martonvásár Város Önkormányzata és Intézményei  2017. évi létszámkerete</t>
  </si>
  <si>
    <t>Martonvásár Város Önkormányzatának 2017.évi költségvetésének pénzügyi mérlege I.</t>
  </si>
  <si>
    <t>Martonvásár Város Önkormányzatának 2017.évi költségvetésének pénzügyi mérlege II.</t>
  </si>
  <si>
    <t>Martonvásár Város Önkormányzatának 2017. évi bevétele (intézmények nélkül)</t>
  </si>
  <si>
    <t>Martonvásár Város Önkormányzatának 2017. évi átvett pénzeszközei</t>
  </si>
  <si>
    <t>Martonvásár Város Önkormányzatának 2017. évi működési bevételei</t>
  </si>
  <si>
    <t>bértömeg gazd.</t>
  </si>
  <si>
    <t>K122</t>
  </si>
  <si>
    <t>OMSZ pe átvétel (kerítés építés)</t>
  </si>
  <si>
    <t>Geróts terem bérbeadása</t>
  </si>
  <si>
    <t>39M Lövész Egyesület támogatás visszatérítése</t>
  </si>
  <si>
    <t>Rendőrség támogatása</t>
  </si>
  <si>
    <t>Mentőszolgálat támogatása</t>
  </si>
  <si>
    <t>045120-Út, autópálya építése</t>
  </si>
  <si>
    <t>066020- Város- és községgazdálkodás</t>
  </si>
  <si>
    <t>Családi napközi / bölcsőde</t>
  </si>
  <si>
    <t>013350</t>
  </si>
  <si>
    <t>Iskolaudvar és Járási Hivatal</t>
  </si>
  <si>
    <t>Malom, Martongazda telephely</t>
  </si>
  <si>
    <t>Hátralékok behajtása</t>
  </si>
  <si>
    <t>Telekadó hátralék</t>
  </si>
  <si>
    <t>Magánsz.komm.adó hátralék</t>
  </si>
  <si>
    <t>Rendezvények céltartléka</t>
  </si>
  <si>
    <t>Vagyonkezelés, városfejlesztés</t>
  </si>
  <si>
    <t>091240- Művészeti oktatás</t>
  </si>
  <si>
    <t>081030- Sportlétesítmények működtetése és fejlesztése</t>
  </si>
  <si>
    <t>Rendezvények és egyéb vendéglátás</t>
  </si>
  <si>
    <t>Iparűzési adó hátralék</t>
  </si>
  <si>
    <t>1494/2016 (IX.15) Korm. Határozat szerinti támogatás keretében megvalósuló beruházások</t>
  </si>
  <si>
    <t>Új iskolaszárny építése</t>
  </si>
  <si>
    <t>Építés</t>
  </si>
  <si>
    <t>Egyéb tárgyi eszköz beszerzés</t>
  </si>
  <si>
    <t>Beruházás áfa</t>
  </si>
  <si>
    <t>Közlekedési és közmű infrastruktúra felújítása, fejlesztése</t>
  </si>
  <si>
    <t>Tervezés</t>
  </si>
  <si>
    <t>Felújítás megnevezése</t>
  </si>
  <si>
    <t>Európai uniós támogatással megvalósuló felújítások</t>
  </si>
  <si>
    <t>Felújítás</t>
  </si>
  <si>
    <t>1494/2016 (IX.15) Korm. Határozat szerinti támogatás keretében megvalósuló felújítások</t>
  </si>
  <si>
    <t>1494/2016 (IX.15) Korm. Határozat szerinti támogatás keretében megvalósuló beruházások összesen</t>
  </si>
  <si>
    <t>INTÉZMÉNYI FELÚJÍTÁSOK</t>
  </si>
  <si>
    <t>FELÚJÍTÁSOK ÖSSZESEN:</t>
  </si>
  <si>
    <t>1494/2016 (IX.15) Korm. Határozat szerinti támogatás keretében megvalósuló felújítások összesen</t>
  </si>
  <si>
    <t>Városüzemeltetési telephely fejlesztése</t>
  </si>
  <si>
    <t>Rekreációs terület előkészítése</t>
  </si>
  <si>
    <t>Brunszvik T. óvoda Eszköz beszerzés</t>
  </si>
  <si>
    <t>Polgármesteri Hivatal informatikai eszköz beszerzés</t>
  </si>
  <si>
    <t>Felújítás áfa</t>
  </si>
  <si>
    <t>Védőnők beruházás</t>
  </si>
  <si>
    <t>Brunszvik Beethoven Központ</t>
  </si>
  <si>
    <t>6/c.sz.melléklet</t>
  </si>
  <si>
    <t>Ssz.</t>
  </si>
  <si>
    <t>10.sz.melléklet</t>
  </si>
  <si>
    <t>11.sz.melléklet</t>
  </si>
  <si>
    <t>12.a melléklet</t>
  </si>
  <si>
    <t>Előirányzat módosítás részletes nyilvántartása - Martonvásár Város Önkormányzata</t>
  </si>
  <si>
    <t>12.b melléklet</t>
  </si>
  <si>
    <t>Előirányzat módosítás részletes nyilvántartása - Martonvásári Polgármesteri Hivatal</t>
  </si>
  <si>
    <t>12.c melléklet</t>
  </si>
  <si>
    <t>Előirányzat módosítás részletes nyilvántartása - Brunszvik Teréz Óvoda</t>
  </si>
  <si>
    <t>12.d melléklet</t>
  </si>
  <si>
    <t>Előirányzat módosítás részletes nyilvántartása - Brunszvik-Beethoven Kulturális Központ</t>
  </si>
  <si>
    <t>12.e melléklet</t>
  </si>
  <si>
    <t>Konszolidált előirányzat módosítás Martonvásár Város Önkormányzata és intézményei</t>
  </si>
  <si>
    <t>Módosítás</t>
  </si>
  <si>
    <t>2017 .évi tervezett  létszám (fő)</t>
  </si>
  <si>
    <t>2017. évi módosított   létszám (fő)</t>
  </si>
  <si>
    <t>Módosítás jogcíme</t>
  </si>
  <si>
    <t>Bevétel összesen</t>
  </si>
  <si>
    <t>Szem.  juttatások</t>
  </si>
  <si>
    <t>Munka-adókat terhelő jár.</t>
  </si>
  <si>
    <t>Ellátottak pénzbeni  juttatásai</t>
  </si>
  <si>
    <t>Beruházás</t>
  </si>
  <si>
    <t xml:space="preserve">Felújítás </t>
  </si>
  <si>
    <t>Felhalm.célú p.e.átadás</t>
  </si>
  <si>
    <t>Megelőlegezések visszafize-tése</t>
  </si>
  <si>
    <t>Intézményfinanszírozás</t>
  </si>
  <si>
    <t>Finanszírozási kiadás</t>
  </si>
  <si>
    <t>Működési  céltartalék</t>
  </si>
  <si>
    <t>Fejlesztési céltartalék</t>
  </si>
  <si>
    <t>Csatorna céltartalék</t>
  </si>
  <si>
    <t>Kisajátítási ktg céltartalék</t>
  </si>
  <si>
    <t>Közhatalmi bevétel</t>
  </si>
  <si>
    <t>Működési bevétel</t>
  </si>
  <si>
    <t>Önk. műk.célú költségvet. tám.</t>
  </si>
  <si>
    <t>Műk.célú tám. ÁH-n belülről</t>
  </si>
  <si>
    <t>Műk.célú pénzeszk.átvétel ÁH-n kívülről</t>
  </si>
  <si>
    <t>Önk. felhalm.c. ktgvet. tám.</t>
  </si>
  <si>
    <t>Felhalm.célú tám. ÁH-n belülről</t>
  </si>
  <si>
    <t>Felhalm.célú pénzeszk.átvétel ÁH-n kívülről</t>
  </si>
  <si>
    <t>Pénzmaradvány</t>
  </si>
  <si>
    <t>ÁH-n belülre</t>
  </si>
  <si>
    <t>ÁH-n kívülre</t>
  </si>
  <si>
    <t>066020</t>
  </si>
  <si>
    <t>045120</t>
  </si>
  <si>
    <t>Hat. szám v. ügyir. sz.</t>
  </si>
  <si>
    <t>Bevételek összesen</t>
  </si>
  <si>
    <t>Szem jell.</t>
  </si>
  <si>
    <t>Járulék</t>
  </si>
  <si>
    <t>DOLOGI</t>
  </si>
  <si>
    <t>Ber.célú p.e.átadás</t>
  </si>
  <si>
    <t>Műk.célú bevétel</t>
  </si>
  <si>
    <t>Felhalm. Bevétel</t>
  </si>
  <si>
    <t>Felhalm.c.bevétel</t>
  </si>
  <si>
    <t>Pénzma-radvány</t>
  </si>
  <si>
    <t>Készletbesz.</t>
  </si>
  <si>
    <t>Kommunikáció</t>
  </si>
  <si>
    <t>Szolgáltatási kiad.</t>
  </si>
  <si>
    <t>ÁFA</t>
  </si>
  <si>
    <t>Egyéb kiadás</t>
  </si>
  <si>
    <t>Kamat</t>
  </si>
  <si>
    <t>ÁH-n belülről</t>
  </si>
  <si>
    <t>ÁH-n kívülről</t>
  </si>
  <si>
    <t>Ellátottak pénzbeni juttatásai</t>
  </si>
  <si>
    <t>Felh.célú p.e.átadás</t>
  </si>
  <si>
    <t>Megelőlege-zések  visszafiz.</t>
  </si>
  <si>
    <t>Működési céltartalék</t>
  </si>
  <si>
    <t>Önkormányzat összesen</t>
  </si>
  <si>
    <t>Rendezvények céltartaléka</t>
  </si>
  <si>
    <t>081030</t>
  </si>
  <si>
    <t>Kávéfőző vásárlás</t>
  </si>
  <si>
    <t>Működési célú visszatérítendő támogatások, kölcsönök nyújtása államháztartáson kívülre</t>
  </si>
  <si>
    <t>Működési célú visszatérítendő támogatások</t>
  </si>
  <si>
    <t>Közhatalmi bevételek (igazgatási szolg.díj)</t>
  </si>
  <si>
    <t>013320</t>
  </si>
  <si>
    <t>045150</t>
  </si>
  <si>
    <t>051020</t>
  </si>
  <si>
    <t>051030</t>
  </si>
  <si>
    <t>Hulladékgazd.Társ. Tagdíj</t>
  </si>
  <si>
    <t>064010</t>
  </si>
  <si>
    <t>066010</t>
  </si>
  <si>
    <t>K914</t>
  </si>
  <si>
    <t>Államháztartáson belüli megelőlegezések visszafizetése</t>
  </si>
  <si>
    <t>072111- Háziorvosi alapellátás</t>
  </si>
  <si>
    <t>104030-Gyermekek napközbeni ellátása</t>
  </si>
  <si>
    <t>K9121</t>
  </si>
  <si>
    <t>Forgatási célú belföldi értékpapírok vásárlása</t>
  </si>
  <si>
    <t>Forgatási célú értékpapírok vásárlása</t>
  </si>
  <si>
    <t>Forgatési célú értékpapírok bevéltása</t>
  </si>
  <si>
    <t>Kresz táblák vásárlása</t>
  </si>
  <si>
    <t>B812</t>
  </si>
  <si>
    <t>Forgatási célú belföldi értékpapírok beváltása</t>
  </si>
  <si>
    <t>Intézmények pénzmaradványa</t>
  </si>
  <si>
    <t>Völgy Vidék támogatás visszatérítése</t>
  </si>
  <si>
    <t>Százszorszép Alapítvány támogatás visszatérítése</t>
  </si>
  <si>
    <t>ASP rendszer kialakításának támogatása</t>
  </si>
  <si>
    <t>Csatorna érdekeltség többletbevétel</t>
  </si>
  <si>
    <t>Szoc.ágazati pótlék</t>
  </si>
  <si>
    <t>Kulturális illetmény pótlék</t>
  </si>
  <si>
    <t>kerékpár vásárlás</t>
  </si>
  <si>
    <t>Légitérkép vásárlás</t>
  </si>
  <si>
    <t>Vízlágyító berendezés vásárlása</t>
  </si>
  <si>
    <t>Projektor+konzol vásárlása</t>
  </si>
  <si>
    <t>Budai u.-Ady u. közötti járda építés</t>
  </si>
  <si>
    <t>Bölcsöde építés</t>
  </si>
  <si>
    <t>Óvodamúzeum kiállítótér világítás</t>
  </si>
  <si>
    <t>TOP 2.1.2 terv</t>
  </si>
  <si>
    <t>TOP 4.1.1 megalapozó dokumentum</t>
  </si>
  <si>
    <t>ASP programhoz eszközök beszerzése</t>
  </si>
  <si>
    <t>Pékség előtti járda felújítása</t>
  </si>
  <si>
    <t>Malom épület felújítása</t>
  </si>
  <si>
    <t>Egyéb működési célú támogatások ÁH-n belül</t>
  </si>
  <si>
    <t>Forgatási célú értékpapírok beváltása</t>
  </si>
  <si>
    <t>Intézméynfinanszírozás</t>
  </si>
  <si>
    <t>Ph továbbszámlázott szolgáltatások bevétele</t>
  </si>
  <si>
    <t>BBK továbbszámlázott szolg. Bevétele</t>
  </si>
  <si>
    <t>B.T. Óvoda továbbszámlázott szolg.bevétele</t>
  </si>
  <si>
    <t>Előző évek kiadásainak megtérítése</t>
  </si>
  <si>
    <t>Munkáltatói kölcsön visszafizetése</t>
  </si>
  <si>
    <t>Malom utca terv</t>
  </si>
  <si>
    <t>Lift bontás Művészeti Iskola</t>
  </si>
  <si>
    <t>Ajtó beszerzés Művészeti Iskola</t>
  </si>
  <si>
    <t>Fűtés javítás Beethoven Iskola</t>
  </si>
  <si>
    <t>Rács beszerzés Beethoven Iskola</t>
  </si>
  <si>
    <t>Infraérzekelő Sportcsarnok</t>
  </si>
  <si>
    <t xml:space="preserve">Szerszám vásárlás </t>
  </si>
  <si>
    <t>Felmosógép Sportcsarnok</t>
  </si>
  <si>
    <t>Térelválasztó rács Sportcsarnok</t>
  </si>
  <si>
    <t>Bútor vásárlás jegyző</t>
  </si>
  <si>
    <t>Bútor vásárlás pénztár</t>
  </si>
  <si>
    <t>Bútor vásárlás alpolgármester</t>
  </si>
  <si>
    <t>Bútor vásárlás kiegészítés</t>
  </si>
  <si>
    <t>Asztal, tolóajtó, térelválasztó, konyha készítés</t>
  </si>
  <si>
    <t>Telefon vásárlás</t>
  </si>
  <si>
    <t>Irodai szék vásárlás</t>
  </si>
  <si>
    <t>Kamera és kiegészítőinek vásárlása</t>
  </si>
  <si>
    <t>Művészeti Iskola beruházás</t>
  </si>
  <si>
    <t>Áthozat előző hónapról</t>
  </si>
  <si>
    <t>Forgatási célú belföldi értékpapír beváltás</t>
  </si>
  <si>
    <t>Mód. Ei. II</t>
  </si>
  <si>
    <t>Sportcsarnok hangrendszer beszerzése</t>
  </si>
  <si>
    <t>Automata öntözőrendszer Sporttelep</t>
  </si>
  <si>
    <t>Kerékpártároló</t>
  </si>
  <si>
    <t>Mobiladapter</t>
  </si>
  <si>
    <t>2016.dec-i bérkompenzáció</t>
  </si>
  <si>
    <t>Óvodaped munkáját seg.kieg támogatás</t>
  </si>
  <si>
    <t>Könyvtári érdekeltségnövelő támogatás</t>
  </si>
  <si>
    <t>Polgármesteri béremelés különbözetének t.</t>
  </si>
  <si>
    <t>Szoc.ágazati gar.béremelés támogatása</t>
  </si>
  <si>
    <t>Forgatési célú értékpapírok beváltása</t>
  </si>
  <si>
    <t>Forgalomtechnikai eszközök vásárlása</t>
  </si>
  <si>
    <t>052020- Csatorna fejlesztés, beruházás</t>
  </si>
  <si>
    <t>Kiemelt kormányzati beruházásokhoz kapcsolódó, önkormányzat által vállalt fejlesztések</t>
  </si>
  <si>
    <t>Óvoda szerkezetkész csoportjainak befejezése</t>
  </si>
  <si>
    <t>Városüzemeltetéshez kapcsolódó beruházások</t>
  </si>
  <si>
    <t>Út- és közműfejlesztések</t>
  </si>
  <si>
    <t>Kisajátítás költségei</t>
  </si>
  <si>
    <t>Mód. Ei. III</t>
  </si>
  <si>
    <t>Óvodapedagógusok nev.munkáját közvetlenü segítők bértámogatása</t>
  </si>
  <si>
    <t>Településképi arculati kézikönyv elkész.tám</t>
  </si>
  <si>
    <t>OM fizetendő áfára átcsopotosítás</t>
  </si>
  <si>
    <t>Tulajdonos bevételek</t>
  </si>
  <si>
    <t>Miniszterelnökségi pályázat</t>
  </si>
  <si>
    <t>Hadisír pályázat</t>
  </si>
  <si>
    <t>Hungarikum pályázat</t>
  </si>
  <si>
    <t xml:space="preserve">Csatorna beruházás </t>
  </si>
  <si>
    <t>Kézszárító</t>
  </si>
  <si>
    <t>Locsolóhálózat villamos mérőhely kialakítása</t>
  </si>
  <si>
    <t>TOP 4.1.1 kiadásai</t>
  </si>
  <si>
    <t>TOP 2.1.2 pályázat kiadásai</t>
  </si>
  <si>
    <t>KEHOP 2.2.1 pályázat kiadásai</t>
  </si>
  <si>
    <t>KEHOP 2.1.2 pályázat kiadásai</t>
  </si>
  <si>
    <t>Csatorna felújítás</t>
  </si>
  <si>
    <t>Brunszvik T. óvoda felújítási munkái</t>
  </si>
  <si>
    <t>Telefonközpont kiépítés</t>
  </si>
  <si>
    <t>Nyári diákmunka támogatása</t>
  </si>
  <si>
    <t>Forgatési célú értékpapírok lekötése</t>
  </si>
  <si>
    <t>TOP 4.1.1 (Egészségház beruházás)</t>
  </si>
  <si>
    <t>TOP 2.1.2 ( Zöldváros beruházás)</t>
  </si>
  <si>
    <t>KEHOP 2.2.1 (Csatorna beruházás)</t>
  </si>
  <si>
    <t>KEHOP 2.1.2 (Viziközmű beruházás)</t>
  </si>
  <si>
    <t>TOP 4.1.1             (Egészségház beruházás)</t>
  </si>
  <si>
    <t>TOP 2.1.2                  (Zöldváros beruházás)</t>
  </si>
  <si>
    <t>KEHOP 2.2.1             (Csatorna beruházás)</t>
  </si>
  <si>
    <t>KEHOP 2.1.2             (Viziközmű beruházás)</t>
  </si>
  <si>
    <t>B410</t>
  </si>
  <si>
    <t>Biztosító által fizetett kártérítés</t>
  </si>
  <si>
    <t>108/2017</t>
  </si>
  <si>
    <t>Iskola épület és udvar karbantartása</t>
  </si>
  <si>
    <t>111/2017</t>
  </si>
  <si>
    <t>Led fényfüzér vásárlása</t>
  </si>
  <si>
    <t>Rákóczi út zöldterület kialakítása</t>
  </si>
  <si>
    <t>112/2017</t>
  </si>
  <si>
    <t>Brunszvik T. Óvoda szakmai óvodalátogatás támogatására intézményfinanszírozás</t>
  </si>
  <si>
    <t>114/2017</t>
  </si>
  <si>
    <t>Szoc ágazati pótlék átadás TKT 4.név</t>
  </si>
  <si>
    <t>Kulturális illetmény pótlék átadása BBK-nak 4.név</t>
  </si>
  <si>
    <t>Bérkompenzáció átadása 4.név</t>
  </si>
  <si>
    <t>Óvodaped.kieg.tám 4.név</t>
  </si>
  <si>
    <t>115/2017</t>
  </si>
  <si>
    <t>Főzőversenyre készlet beszerzés</t>
  </si>
  <si>
    <t>118/2017</t>
  </si>
  <si>
    <t>Ei átcsoportosítás reprezentációra</t>
  </si>
  <si>
    <t>121/2017</t>
  </si>
  <si>
    <t>Telek szorgalmi jog bejegyzés kiadásai (063/2,064/1,064/5, 083, 093/31, 0108/1, 0119 hrsz.)</t>
  </si>
  <si>
    <t>127/2017</t>
  </si>
  <si>
    <t>Védőnői laptop vásárláshoz ei átcsoportosítás</t>
  </si>
  <si>
    <t>130/2017</t>
  </si>
  <si>
    <t>Sportcsarnok és Sportközpont számítógépes hálózat kiépítése miatti ei.átcsoportosítás</t>
  </si>
  <si>
    <t>Brunszvik T.Óvoda felújítási munkáira ei átcsoportosítás</t>
  </si>
  <si>
    <t>131/2017</t>
  </si>
  <si>
    <t>Teldfonközpont karbantartására intézményfinanszírozás PH</t>
  </si>
  <si>
    <t>Igazgatási szolg.díj 1715/1 hrsz, 1046 hrsz</t>
  </si>
  <si>
    <t>131-132-134/2017</t>
  </si>
  <si>
    <t>136/2017</t>
  </si>
  <si>
    <t>43, 0251 hrsz terület igénybevételi díj megfizetése</t>
  </si>
  <si>
    <t>Vadháló vásárlás Mezőkölpény részére</t>
  </si>
  <si>
    <t>137/2017</t>
  </si>
  <si>
    <t xml:space="preserve">Pótnormatíva Óvoda részére </t>
  </si>
  <si>
    <t>138/2017</t>
  </si>
  <si>
    <t>Parkosítás kiadásai</t>
  </si>
  <si>
    <t>Weboldal fejlesztés kiadásai</t>
  </si>
  <si>
    <t>139/2017</t>
  </si>
  <si>
    <t>Temetés kiadásaihoz hozzájárulás (Orosz Ákos)</t>
  </si>
  <si>
    <t>140/2017</t>
  </si>
  <si>
    <t>TOP 3.1.2 Pályázat Iskolaenergetika</t>
  </si>
  <si>
    <t>142/2017</t>
  </si>
  <si>
    <t>1069 hrsz ingatlan vásárlása</t>
  </si>
  <si>
    <t>143/2017</t>
  </si>
  <si>
    <t>Százszorszép alapítvány visszatérítendő támogatás csökkentése</t>
  </si>
  <si>
    <t>145/2017</t>
  </si>
  <si>
    <t>Szoc.dolg. Napjára színházjegy vásárlás</t>
  </si>
  <si>
    <t>147/2017</t>
  </si>
  <si>
    <t>Év végi jutalom</t>
  </si>
  <si>
    <t>149/2017</t>
  </si>
  <si>
    <t>Értékbecslés, ingatlan megosztás 053/6, 063/2, 064/1, 0108/1 hrsz</t>
  </si>
  <si>
    <t>151/2017</t>
  </si>
  <si>
    <t>MNN tartalékba helyezés</t>
  </si>
  <si>
    <t>152/2017</t>
  </si>
  <si>
    <t>Ügyvédi díj többletkiadásíra ei.</t>
  </si>
  <si>
    <t>148/2017</t>
  </si>
  <si>
    <t>Kisajátítási ügy-ei átcsoportsítás kiadásokra</t>
  </si>
  <si>
    <t>153/2017</t>
  </si>
  <si>
    <t>Táruslási hozzájárulási díj csökkentése</t>
  </si>
  <si>
    <t>155/2017</t>
  </si>
  <si>
    <t>Arculati kézikönyv</t>
  </si>
  <si>
    <t>Nyomtató vásárlás Mezőkölpénynek</t>
  </si>
  <si>
    <t>156/2017</t>
  </si>
  <si>
    <t>MV Önkéntes Tűzoltó Egyesület támogatása</t>
  </si>
  <si>
    <t>Karácsonyi üdvözlőlap, falinaptár vásárlása</t>
  </si>
  <si>
    <t xml:space="preserve">Ei átcsoportosítás </t>
  </si>
  <si>
    <t>158/2017</t>
  </si>
  <si>
    <t>Mobiltelefon flotta átszervezés kiadásai</t>
  </si>
  <si>
    <t>135-159/2017</t>
  </si>
  <si>
    <t>160/2017</t>
  </si>
  <si>
    <t>Művészeti iskola karbantartási munkái</t>
  </si>
  <si>
    <t>162/2017</t>
  </si>
  <si>
    <t>Normatíva lemondás, pótigénylés</t>
  </si>
  <si>
    <t>164/2017</t>
  </si>
  <si>
    <t>Védőnői többletfinanszírozás rendezése</t>
  </si>
  <si>
    <t>Gyermekétkeztetés többletkiadásai és bevételeinek előirányzatosítása</t>
  </si>
  <si>
    <t>163/2017</t>
  </si>
  <si>
    <t>KDOP 2.1.1 pályázatból lezárást követően megítélt többlet támogatás</t>
  </si>
  <si>
    <t>Továbbszámlázott szolgáltatás előirányzat növelés</t>
  </si>
  <si>
    <t>Erzsébet utalvány Gyvt. 20/A természetbeni támogatás</t>
  </si>
  <si>
    <t>TOP 3.1.2                  (Iskolaenergetikai beruházás)</t>
  </si>
  <si>
    <t>Lezárt pályázat után megítélt többlet támogatás</t>
  </si>
  <si>
    <t>TOP 3.2.1 (Iskola energetikai beruházás)</t>
  </si>
  <si>
    <t>Gyermekétkeztetés bevétele</t>
  </si>
  <si>
    <t>38-41/2017</t>
  </si>
  <si>
    <t>39/2017</t>
  </si>
  <si>
    <t>Telefonközpont üzemeltetés</t>
  </si>
  <si>
    <t>2017.évi jutalom</t>
  </si>
  <si>
    <t>Irodabútor (adócsoport)</t>
  </si>
  <si>
    <t>42/2017</t>
  </si>
  <si>
    <t>45/2017</t>
  </si>
  <si>
    <t>Intézményfinanszírozás szakmai konferenciára</t>
  </si>
  <si>
    <t>Pótnormatíva kiadások finanszírozására</t>
  </si>
  <si>
    <t>Intézményfinanszírozás normatív  jutalmakra</t>
  </si>
  <si>
    <t>Ei átcsoportosítás</t>
  </si>
  <si>
    <t>Szolgáltatások ellenértéke tv.szerinti illetmények finansz</t>
  </si>
  <si>
    <t>Intézményfinanszírozás illetményre</t>
  </si>
  <si>
    <t>SNI gyerekek fejlesztésére átcsoportosítás ( Atoman Bt)</t>
  </si>
  <si>
    <t>Színházi előadások bev.előírányzatosítása</t>
  </si>
  <si>
    <t>MNN megelőlegezés, bevétel ÖNK.tartalékba helyezése</t>
  </si>
  <si>
    <t>Intézményfinanszírozás normatív jutalmakra</t>
  </si>
  <si>
    <t>Áfa visszítérítés előírányzatosítása fizetendő áfára</t>
  </si>
  <si>
    <t>Kerekítés miatti ei átcsoportosítás</t>
  </si>
  <si>
    <t>082042- Könyvtári állomány gyarapítása</t>
  </si>
  <si>
    <t>TOP 3.1.2 Iskolaenergetika</t>
  </si>
  <si>
    <t>Nyomtató vásárlás</t>
  </si>
  <si>
    <t>Bútor vásárlás adócsoport</t>
  </si>
  <si>
    <t>Mód. Ei. IV.</t>
  </si>
  <si>
    <t>KÖFOP 1.2.1 (ASP csatlakozás)</t>
  </si>
  <si>
    <t>Martonvásár Város Képviselőtestület …../2018 (….) önkormányzati rendelete Martonvásár Város 2017.évi költségvetésének módosításáról</t>
  </si>
  <si>
    <t>Készletértékesítés bevétele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</si>
</sst>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\ _F_t_-;\-* #,##0.00\ _F_t_-;_-* &quot;-&quot;??\ _F_t_-;_-@_-"/>
    <numFmt numFmtId="164" formatCode="0__"/>
    <numFmt numFmtId="165" formatCode="#,###"/>
    <numFmt numFmtId="166" formatCode="#,##0\ ;\-#,##0"/>
    <numFmt numFmtId="167" formatCode="_-* #,##0\ _F_t_-;\-* #,##0\ _F_t_-;_-* &quot;-&quot;??\ _F_t_-;_-@_-"/>
    <numFmt numFmtId="168" formatCode="#,##0_ ;\-#,##0\ "/>
  </numFmts>
  <fonts count="79" x14ac:knownFonts="1"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0"/>
      <color indexed="8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color indexed="8"/>
      <name val="Times New Roman"/>
      <family val="1"/>
      <charset val="238"/>
    </font>
    <font>
      <sz val="10"/>
      <name val="Times New Roman"/>
      <family val="1"/>
      <charset val="238"/>
    </font>
    <font>
      <i/>
      <sz val="10"/>
      <color indexed="8"/>
      <name val="Times New Roman"/>
      <family val="1"/>
      <charset val="238"/>
    </font>
    <font>
      <i/>
      <sz val="10"/>
      <name val="Times New Roman"/>
      <family val="1"/>
      <charset val="238"/>
    </font>
    <font>
      <b/>
      <i/>
      <sz val="10"/>
      <name val="Times New Roman"/>
      <family val="1"/>
      <charset val="238"/>
    </font>
    <font>
      <sz val="12"/>
      <name val="Times New Roman CE"/>
      <charset val="238"/>
    </font>
    <font>
      <sz val="8"/>
      <name val="Times New Roman CE"/>
      <charset val="238"/>
    </font>
    <font>
      <b/>
      <sz val="12"/>
      <name val="Times New Roman CE"/>
      <charset val="238"/>
    </font>
    <font>
      <b/>
      <i/>
      <sz val="9"/>
      <name val="Times New Roman CE"/>
      <charset val="238"/>
    </font>
    <font>
      <b/>
      <i/>
      <sz val="10"/>
      <name val="Times New Roman CE"/>
      <charset val="238"/>
    </font>
    <font>
      <b/>
      <sz val="9"/>
      <name val="Times New Roman CE"/>
      <charset val="238"/>
    </font>
    <font>
      <b/>
      <sz val="8"/>
      <name val="Times New Roman CE"/>
      <charset val="238"/>
    </font>
    <font>
      <sz val="10"/>
      <name val="Times New Roman CE"/>
      <charset val="238"/>
    </font>
    <font>
      <b/>
      <sz val="10"/>
      <name val="Times New Roman CE"/>
      <charset val="238"/>
    </font>
    <font>
      <i/>
      <sz val="10"/>
      <name val="Times New Roman CE"/>
      <charset val="238"/>
    </font>
    <font>
      <b/>
      <sz val="12"/>
      <name val="Times New Roman"/>
      <family val="1"/>
      <charset val="238"/>
    </font>
    <font>
      <b/>
      <i/>
      <sz val="10"/>
      <name val="Times New Roman CE"/>
      <family val="1"/>
      <charset val="238"/>
    </font>
    <font>
      <b/>
      <sz val="9"/>
      <name val="Times New Roman CE"/>
      <family val="1"/>
      <charset val="238"/>
    </font>
    <font>
      <b/>
      <sz val="8"/>
      <name val="Times New Roman CE"/>
      <family val="1"/>
      <charset val="238"/>
    </font>
    <font>
      <sz val="8"/>
      <name val="Times New Roman"/>
      <family val="1"/>
      <charset val="238"/>
    </font>
    <font>
      <b/>
      <sz val="11"/>
      <name val="Times New Roman CE"/>
      <family val="1"/>
      <charset val="238"/>
    </font>
    <font>
      <sz val="8"/>
      <name val="Times New Roman CE"/>
      <family val="1"/>
      <charset val="238"/>
    </font>
    <font>
      <sz val="10"/>
      <name val="Times New Roman CE"/>
      <family val="1"/>
      <charset val="238"/>
    </font>
    <font>
      <i/>
      <sz val="8"/>
      <name val="Times New Roman CE"/>
      <charset val="238"/>
    </font>
    <font>
      <sz val="10"/>
      <color indexed="10"/>
      <name val="Times New Roman CE"/>
      <charset val="238"/>
    </font>
    <font>
      <b/>
      <sz val="11"/>
      <color theme="1"/>
      <name val="Calibri"/>
      <family val="2"/>
      <charset val="238"/>
      <scheme val="minor"/>
    </font>
    <font>
      <b/>
      <sz val="10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i/>
      <sz val="10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1"/>
      <color rgb="FF000000"/>
      <name val="Calibri"/>
      <family val="2"/>
      <charset val="238"/>
    </font>
    <font>
      <b/>
      <sz val="10"/>
      <color rgb="FF000000"/>
      <name val="Times New Roman"/>
      <family val="1"/>
      <charset val="238"/>
    </font>
    <font>
      <b/>
      <sz val="11"/>
      <color rgb="FF000000"/>
      <name val="Calibri"/>
      <family val="2"/>
      <charset val="238"/>
    </font>
    <font>
      <sz val="10"/>
      <color rgb="FF000000"/>
      <name val="Times New Roman"/>
      <family val="1"/>
      <charset val="238"/>
    </font>
    <font>
      <i/>
      <sz val="10"/>
      <color rgb="FF000000"/>
      <name val="Times New Roman"/>
      <family val="1"/>
      <charset val="238"/>
    </font>
    <font>
      <b/>
      <sz val="12"/>
      <color rgb="FF000000"/>
      <name val="Times new roman ce"/>
    </font>
    <font>
      <b/>
      <i/>
      <sz val="10"/>
      <color rgb="FF000000"/>
      <name val="Times new roman ce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8"/>
      <color indexed="62"/>
      <name val="Cambria"/>
      <family val="2"/>
      <charset val="238"/>
    </font>
    <font>
      <b/>
      <sz val="15"/>
      <color indexed="62"/>
      <name val="Calibri"/>
      <family val="2"/>
      <charset val="238"/>
    </font>
    <font>
      <b/>
      <sz val="13"/>
      <color indexed="62"/>
      <name val="Calibri"/>
      <family val="2"/>
      <charset val="238"/>
    </font>
    <font>
      <b/>
      <sz val="11"/>
      <color indexed="62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theme="1"/>
      <name val="Calibri"/>
      <family val="2"/>
      <scheme val="minor"/>
    </font>
    <font>
      <sz val="10"/>
      <name val="Arial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8"/>
      <name val="Times New Roman"/>
      <family val="1"/>
      <charset val="238"/>
    </font>
    <font>
      <sz val="12"/>
      <name val="Times New Roman"/>
      <family val="1"/>
      <charset val="238"/>
    </font>
    <font>
      <i/>
      <sz val="8"/>
      <name val="Times New Roman"/>
      <family val="1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b/>
      <u/>
      <sz val="8"/>
      <color indexed="81"/>
      <name val="Tahoma"/>
      <family val="2"/>
      <charset val="238"/>
    </font>
    <font>
      <b/>
      <sz val="8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8"/>
      <color theme="1"/>
      <name val="Calibri"/>
      <family val="2"/>
      <charset val="238"/>
      <scheme val="minor"/>
    </font>
    <font>
      <sz val="8"/>
      <color theme="1"/>
      <name val="Times New Roman"/>
      <family val="1"/>
      <charset val="238"/>
    </font>
    <font>
      <sz val="9"/>
      <color indexed="81"/>
      <name val="Segoe UI"/>
      <family val="2"/>
      <charset val="238"/>
    </font>
    <font>
      <b/>
      <sz val="9"/>
      <color indexed="81"/>
      <name val="Segoe UI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lightHorizontal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indexed="5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42"/>
      </patternFill>
    </fill>
    <fill>
      <patternFill patternType="solid">
        <fgColor indexed="9"/>
      </patternFill>
    </fill>
    <fill>
      <patternFill patternType="solid">
        <fgColor indexed="45"/>
      </patternFill>
    </fill>
    <fill>
      <patternFill patternType="solid">
        <fgColor indexed="31"/>
      </patternFill>
    </fill>
    <fill>
      <patternFill patternType="solid">
        <fgColor indexed="46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</fills>
  <borders count="7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00">
    <xf numFmtId="0" fontId="0" fillId="0" borderId="0"/>
    <xf numFmtId="0" fontId="1" fillId="0" borderId="0"/>
    <xf numFmtId="0" fontId="11" fillId="0" borderId="0"/>
    <xf numFmtId="0" fontId="11" fillId="0" borderId="0"/>
    <xf numFmtId="0" fontId="44" fillId="7" borderId="0" applyNumberFormat="0" applyBorder="0" applyAlignment="0" applyProtection="0"/>
    <xf numFmtId="0" fontId="44" fillId="8" borderId="0" applyNumberFormat="0" applyBorder="0" applyAlignment="0" applyProtection="0"/>
    <xf numFmtId="0" fontId="44" fillId="9" borderId="0" applyNumberFormat="0" applyBorder="0" applyAlignment="0" applyProtection="0"/>
    <xf numFmtId="0" fontId="44" fillId="7" borderId="0" applyNumberFormat="0" applyBorder="0" applyAlignment="0" applyProtection="0"/>
    <xf numFmtId="0" fontId="44" fillId="10" borderId="0" applyNumberFormat="0" applyBorder="0" applyAlignment="0" applyProtection="0"/>
    <xf numFmtId="0" fontId="44" fillId="9" borderId="0" applyNumberFormat="0" applyBorder="0" applyAlignment="0" applyProtection="0"/>
    <xf numFmtId="0" fontId="44" fillId="11" borderId="0" applyNumberFormat="0" applyBorder="0" applyAlignment="0" applyProtection="0"/>
    <xf numFmtId="0" fontId="44" fillId="8" borderId="0" applyNumberFormat="0" applyBorder="0" applyAlignment="0" applyProtection="0"/>
    <xf numFmtId="0" fontId="44" fillId="12" borderId="0" applyNumberFormat="0" applyBorder="0" applyAlignment="0" applyProtection="0"/>
    <xf numFmtId="0" fontId="44" fillId="11" borderId="0" applyNumberFormat="0" applyBorder="0" applyAlignment="0" applyProtection="0"/>
    <xf numFmtId="0" fontId="44" fillId="13" borderId="0" applyNumberFormat="0" applyBorder="0" applyAlignment="0" applyProtection="0"/>
    <xf numFmtId="0" fontId="44" fillId="12" borderId="0" applyNumberFormat="0" applyBorder="0" applyAlignment="0" applyProtection="0"/>
    <xf numFmtId="0" fontId="45" fillId="14" borderId="0" applyNumberFormat="0" applyBorder="0" applyAlignment="0" applyProtection="0"/>
    <xf numFmtId="0" fontId="45" fillId="8" borderId="0" applyNumberFormat="0" applyBorder="0" applyAlignment="0" applyProtection="0"/>
    <xf numFmtId="0" fontId="45" fillId="12" borderId="0" applyNumberFormat="0" applyBorder="0" applyAlignment="0" applyProtection="0"/>
    <xf numFmtId="0" fontId="45" fillId="11" borderId="0" applyNumberFormat="0" applyBorder="0" applyAlignment="0" applyProtection="0"/>
    <xf numFmtId="0" fontId="45" fillId="14" borderId="0" applyNumberFormat="0" applyBorder="0" applyAlignment="0" applyProtection="0"/>
    <xf numFmtId="0" fontId="45" fillId="8" borderId="0" applyNumberFormat="0" applyBorder="0" applyAlignment="0" applyProtection="0"/>
    <xf numFmtId="0" fontId="46" fillId="12" borderId="57" applyNumberFormat="0" applyAlignment="0" applyProtection="0"/>
    <xf numFmtId="0" fontId="47" fillId="0" borderId="0" applyNumberFormat="0" applyFill="0" applyBorder="0" applyAlignment="0" applyProtection="0"/>
    <xf numFmtId="0" fontId="48" fillId="0" borderId="58" applyNumberFormat="0" applyFill="0" applyAlignment="0" applyProtection="0"/>
    <xf numFmtId="0" fontId="49" fillId="0" borderId="59" applyNumberFormat="0" applyFill="0" applyAlignment="0" applyProtection="0"/>
    <xf numFmtId="0" fontId="50" fillId="0" borderId="60" applyNumberFormat="0" applyFill="0" applyAlignment="0" applyProtection="0"/>
    <xf numFmtId="0" fontId="50" fillId="0" borderId="0" applyNumberFormat="0" applyFill="0" applyBorder="0" applyAlignment="0" applyProtection="0"/>
    <xf numFmtId="0" fontId="51" fillId="15" borderId="61" applyNumberFormat="0" applyAlignment="0" applyProtection="0"/>
    <xf numFmtId="0" fontId="52" fillId="0" borderId="0" applyNumberFormat="0" applyFill="0" applyBorder="0" applyAlignment="0" applyProtection="0"/>
    <xf numFmtId="0" fontId="53" fillId="0" borderId="62" applyNumberFormat="0" applyFill="0" applyAlignment="0" applyProtection="0"/>
    <xf numFmtId="0" fontId="18" fillId="9" borderId="63" applyNumberFormat="0" applyFont="0" applyAlignment="0" applyProtection="0"/>
    <xf numFmtId="0" fontId="45" fillId="14" borderId="0" applyNumberFormat="0" applyBorder="0" applyAlignment="0" applyProtection="0"/>
    <xf numFmtId="0" fontId="45" fillId="16" borderId="0" applyNumberFormat="0" applyBorder="0" applyAlignment="0" applyProtection="0"/>
    <xf numFmtId="0" fontId="45" fillId="17" borderId="0" applyNumberFormat="0" applyBorder="0" applyAlignment="0" applyProtection="0"/>
    <xf numFmtId="0" fontId="45" fillId="18" borderId="0" applyNumberFormat="0" applyBorder="0" applyAlignment="0" applyProtection="0"/>
    <xf numFmtId="0" fontId="45" fillId="14" borderId="0" applyNumberFormat="0" applyBorder="0" applyAlignment="0" applyProtection="0"/>
    <xf numFmtId="0" fontId="45" fillId="19" borderId="0" applyNumberFormat="0" applyBorder="0" applyAlignment="0" applyProtection="0"/>
    <xf numFmtId="0" fontId="54" fillId="20" borderId="0" applyNumberFormat="0" applyBorder="0" applyAlignment="0" applyProtection="0"/>
    <xf numFmtId="0" fontId="55" fillId="21" borderId="64" applyNumberFormat="0" applyAlignment="0" applyProtection="0"/>
    <xf numFmtId="0" fontId="56" fillId="0" borderId="0" applyNumberFormat="0" applyFill="0" applyBorder="0" applyAlignment="0" applyProtection="0"/>
    <xf numFmtId="0" fontId="57" fillId="0" borderId="0"/>
    <xf numFmtId="0" fontId="44" fillId="0" borderId="0"/>
    <xf numFmtId="0" fontId="58" fillId="0" borderId="0"/>
    <xf numFmtId="0" fontId="18" fillId="0" borderId="0"/>
    <xf numFmtId="0" fontId="58" fillId="0" borderId="0"/>
    <xf numFmtId="0" fontId="43" fillId="0" borderId="0"/>
    <xf numFmtId="0" fontId="43" fillId="0" borderId="0"/>
    <xf numFmtId="0" fontId="43" fillId="0" borderId="0"/>
    <xf numFmtId="0" fontId="1" fillId="0" borderId="0"/>
    <xf numFmtId="0" fontId="58" fillId="0" borderId="0"/>
    <xf numFmtId="0" fontId="59" fillId="0" borderId="65" applyNumberFormat="0" applyFill="0" applyAlignment="0" applyProtection="0"/>
    <xf numFmtId="0" fontId="60" fillId="22" borderId="0" applyNumberFormat="0" applyBorder="0" applyAlignment="0" applyProtection="0"/>
    <xf numFmtId="0" fontId="61" fillId="12" borderId="0" applyNumberFormat="0" applyBorder="0" applyAlignment="0" applyProtection="0"/>
    <xf numFmtId="0" fontId="62" fillId="21" borderId="57" applyNumberFormat="0" applyAlignment="0" applyProtection="0"/>
    <xf numFmtId="9" fontId="58" fillId="0" borderId="0" applyFont="0" applyFill="0" applyBorder="0" applyAlignment="0" applyProtection="0"/>
    <xf numFmtId="43" fontId="58" fillId="0" borderId="0" applyFont="0" applyFill="0" applyBorder="0" applyAlignment="0" applyProtection="0"/>
    <xf numFmtId="0" fontId="44" fillId="23" borderId="0" applyNumberFormat="0" applyBorder="0" applyAlignment="0" applyProtection="0"/>
    <xf numFmtId="0" fontId="44" fillId="22" borderId="0" applyNumberFormat="0" applyBorder="0" applyAlignment="0" applyProtection="0"/>
    <xf numFmtId="0" fontId="44" fillId="20" borderId="0" applyNumberFormat="0" applyBorder="0" applyAlignment="0" applyProtection="0"/>
    <xf numFmtId="0" fontId="44" fillId="24" borderId="0" applyNumberFormat="0" applyBorder="0" applyAlignment="0" applyProtection="0"/>
    <xf numFmtId="0" fontId="44" fillId="10" borderId="0" applyNumberFormat="0" applyBorder="0" applyAlignment="0" applyProtection="0"/>
    <xf numFmtId="0" fontId="44" fillId="7" borderId="0" applyNumberFormat="0" applyBorder="0" applyAlignment="0" applyProtection="0"/>
    <xf numFmtId="0" fontId="44" fillId="13" borderId="0" applyNumberFormat="0" applyBorder="0" applyAlignment="0" applyProtection="0"/>
    <xf numFmtId="0" fontId="44" fillId="8" borderId="0" applyNumberFormat="0" applyBorder="0" applyAlignment="0" applyProtection="0"/>
    <xf numFmtId="0" fontId="44" fillId="25" borderId="0" applyNumberFormat="0" applyBorder="0" applyAlignment="0" applyProtection="0"/>
    <xf numFmtId="0" fontId="44" fillId="24" borderId="0" applyNumberFormat="0" applyBorder="0" applyAlignment="0" applyProtection="0"/>
    <xf numFmtId="0" fontId="44" fillId="13" borderId="0" applyNumberFormat="0" applyBorder="0" applyAlignment="0" applyProtection="0"/>
    <xf numFmtId="0" fontId="44" fillId="26" borderId="0" applyNumberFormat="0" applyBorder="0" applyAlignment="0" applyProtection="0"/>
    <xf numFmtId="0" fontId="45" fillId="27" borderId="0" applyNumberFormat="0" applyBorder="0" applyAlignment="0" applyProtection="0"/>
    <xf numFmtId="0" fontId="45" fillId="8" borderId="0" applyNumberFormat="0" applyBorder="0" applyAlignment="0" applyProtection="0"/>
    <xf numFmtId="0" fontId="45" fillId="25" borderId="0" applyNumberFormat="0" applyBorder="0" applyAlignment="0" applyProtection="0"/>
    <xf numFmtId="0" fontId="45" fillId="28" borderId="0" applyNumberFormat="0" applyBorder="0" applyAlignment="0" applyProtection="0"/>
    <xf numFmtId="0" fontId="45" fillId="14" borderId="0" applyNumberFormat="0" applyBorder="0" applyAlignment="0" applyProtection="0"/>
    <xf numFmtId="0" fontId="45" fillId="29" borderId="0" applyNumberFormat="0" applyBorder="0" applyAlignment="0" applyProtection="0"/>
    <xf numFmtId="0" fontId="45" fillId="30" borderId="0" applyNumberFormat="0" applyBorder="0" applyAlignment="0" applyProtection="0"/>
    <xf numFmtId="0" fontId="45" fillId="16" borderId="0" applyNumberFormat="0" applyBorder="0" applyAlignment="0" applyProtection="0"/>
    <xf numFmtId="0" fontId="45" fillId="17" borderId="0" applyNumberFormat="0" applyBorder="0" applyAlignment="0" applyProtection="0"/>
    <xf numFmtId="0" fontId="45" fillId="28" borderId="0" applyNumberFormat="0" applyBorder="0" applyAlignment="0" applyProtection="0"/>
    <xf numFmtId="0" fontId="45" fillId="14" borderId="0" applyNumberFormat="0" applyBorder="0" applyAlignment="0" applyProtection="0"/>
    <xf numFmtId="0" fontId="45" fillId="19" borderId="0" applyNumberFormat="0" applyBorder="0" applyAlignment="0" applyProtection="0"/>
    <xf numFmtId="0" fontId="60" fillId="22" borderId="0" applyNumberFormat="0" applyBorder="0" applyAlignment="0" applyProtection="0"/>
    <xf numFmtId="0" fontId="62" fillId="11" borderId="57" applyNumberFormat="0" applyAlignment="0" applyProtection="0"/>
    <xf numFmtId="0" fontId="51" fillId="15" borderId="61" applyNumberFormat="0" applyAlignment="0" applyProtection="0"/>
    <xf numFmtId="0" fontId="56" fillId="0" borderId="0" applyNumberFormat="0" applyFill="0" applyBorder="0" applyAlignment="0" applyProtection="0"/>
    <xf numFmtId="0" fontId="54" fillId="20" borderId="0" applyNumberFormat="0" applyBorder="0" applyAlignment="0" applyProtection="0"/>
    <xf numFmtId="0" fontId="63" fillId="0" borderId="67" applyNumberFormat="0" applyFill="0" applyAlignment="0" applyProtection="0"/>
    <xf numFmtId="0" fontId="64" fillId="0" borderId="59" applyNumberFormat="0" applyFill="0" applyAlignment="0" applyProtection="0"/>
    <xf numFmtId="0" fontId="65" fillId="0" borderId="68" applyNumberFormat="0" applyFill="0" applyAlignment="0" applyProtection="0"/>
    <xf numFmtId="0" fontId="65" fillId="0" borderId="0" applyNumberFormat="0" applyFill="0" applyBorder="0" applyAlignment="0" applyProtection="0"/>
    <xf numFmtId="0" fontId="46" fillId="7" borderId="57" applyNumberFormat="0" applyAlignment="0" applyProtection="0"/>
    <xf numFmtId="0" fontId="53" fillId="0" borderId="62" applyNumberFormat="0" applyFill="0" applyAlignment="0" applyProtection="0"/>
    <xf numFmtId="0" fontId="61" fillId="12" borderId="0" applyNumberFormat="0" applyBorder="0" applyAlignment="0" applyProtection="0"/>
    <xf numFmtId="0" fontId="58" fillId="9" borderId="63" applyNumberFormat="0" applyFont="0" applyAlignment="0" applyProtection="0"/>
    <xf numFmtId="0" fontId="55" fillId="11" borderId="64" applyNumberFormat="0" applyAlignment="0" applyProtection="0"/>
    <xf numFmtId="0" fontId="66" fillId="0" borderId="0" applyNumberFormat="0" applyFill="0" applyBorder="0" applyAlignment="0" applyProtection="0"/>
    <xf numFmtId="0" fontId="59" fillId="0" borderId="69" applyNumberFormat="0" applyFill="0" applyAlignment="0" applyProtection="0"/>
    <xf numFmtId="0" fontId="52" fillId="0" borderId="0" applyNumberFormat="0" applyFill="0" applyBorder="0" applyAlignment="0" applyProtection="0"/>
    <xf numFmtId="43" fontId="43" fillId="0" borderId="0" applyFont="0" applyFill="0" applyBorder="0" applyAlignment="0" applyProtection="0"/>
    <xf numFmtId="9" fontId="43" fillId="0" borderId="0" applyFont="0" applyFill="0" applyBorder="0" applyAlignment="0" applyProtection="0"/>
  </cellStyleXfs>
  <cellXfs count="1022">
    <xf numFmtId="0" fontId="0" fillId="0" borderId="0" xfId="0"/>
    <xf numFmtId="0" fontId="0" fillId="0" borderId="0" xfId="0" applyBorder="1"/>
    <xf numFmtId="0" fontId="31" fillId="0" borderId="0" xfId="0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6" fillId="0" borderId="1" xfId="1" applyFont="1" applyFill="1" applyBorder="1" applyAlignment="1">
      <alignment horizontal="right" vertical="center"/>
    </xf>
    <xf numFmtId="0" fontId="7" fillId="0" borderId="1" xfId="1" applyFont="1" applyBorder="1"/>
    <xf numFmtId="0" fontId="4" fillId="0" borderId="1" xfId="1" applyFont="1" applyFill="1" applyBorder="1" applyAlignment="1">
      <alignment horizontal="right" vertical="center"/>
    </xf>
    <xf numFmtId="0" fontId="4" fillId="0" borderId="2" xfId="1" applyFont="1" applyFill="1" applyBorder="1" applyAlignment="1">
      <alignment horizontal="right" vertical="center"/>
    </xf>
    <xf numFmtId="0" fontId="4" fillId="0" borderId="3" xfId="1" applyFont="1" applyFill="1" applyBorder="1" applyAlignment="1">
      <alignment horizontal="right" vertical="center"/>
    </xf>
    <xf numFmtId="0" fontId="6" fillId="0" borderId="4" xfId="1" applyFont="1" applyFill="1" applyBorder="1" applyAlignment="1">
      <alignment horizontal="left" vertical="center" wrapText="1"/>
    </xf>
    <xf numFmtId="0" fontId="4" fillId="0" borderId="5" xfId="1" applyFont="1" applyFill="1" applyBorder="1" applyAlignment="1">
      <alignment horizontal="right" vertical="center"/>
    </xf>
    <xf numFmtId="0" fontId="6" fillId="0" borderId="3" xfId="1" applyFont="1" applyFill="1" applyBorder="1" applyAlignment="1">
      <alignment horizontal="right" vertical="center"/>
    </xf>
    <xf numFmtId="164" fontId="6" fillId="0" borderId="6" xfId="1" applyNumberFormat="1" applyFont="1" applyFill="1" applyBorder="1" applyAlignment="1">
      <alignment horizontal="left" vertical="center" wrapText="1"/>
    </xf>
    <xf numFmtId="0" fontId="6" fillId="0" borderId="5" xfId="1" applyFont="1" applyFill="1" applyBorder="1" applyAlignment="1">
      <alignment horizontal="right" vertical="center"/>
    </xf>
    <xf numFmtId="0" fontId="7" fillId="0" borderId="1" xfId="1" applyFont="1" applyFill="1" applyBorder="1" applyAlignment="1">
      <alignment horizontal="right" vertical="center"/>
    </xf>
    <xf numFmtId="0" fontId="7" fillId="0" borderId="1" xfId="0" applyFont="1" applyFill="1" applyBorder="1" applyAlignment="1">
      <alignment vertical="center" wrapText="1"/>
    </xf>
    <xf numFmtId="0" fontId="4" fillId="0" borderId="7" xfId="1" applyFont="1" applyFill="1" applyBorder="1" applyAlignment="1">
      <alignment horizontal="right" vertical="center"/>
    </xf>
    <xf numFmtId="0" fontId="4" fillId="0" borderId="4" xfId="1" applyFont="1" applyFill="1" applyBorder="1" applyAlignment="1">
      <alignment horizontal="left" vertical="center" wrapText="1"/>
    </xf>
    <xf numFmtId="0" fontId="4" fillId="0" borderId="5" xfId="1" applyFont="1" applyFill="1" applyBorder="1" applyAlignment="1">
      <alignment horizontal="right" vertical="center" wrapText="1"/>
    </xf>
    <xf numFmtId="0" fontId="32" fillId="0" borderId="0" xfId="0" applyFont="1" applyBorder="1" applyAlignment="1">
      <alignment horizontal="center" vertical="center" wrapText="1"/>
    </xf>
    <xf numFmtId="0" fontId="33" fillId="0" borderId="0" xfId="0" applyFont="1" applyBorder="1"/>
    <xf numFmtId="0" fontId="33" fillId="0" borderId="1" xfId="0" applyFont="1" applyBorder="1"/>
    <xf numFmtId="0" fontId="33" fillId="0" borderId="2" xfId="0" applyFont="1" applyBorder="1"/>
    <xf numFmtId="0" fontId="33" fillId="0" borderId="4" xfId="0" applyFont="1" applyBorder="1"/>
    <xf numFmtId="0" fontId="33" fillId="0" borderId="8" xfId="0" applyFont="1" applyBorder="1"/>
    <xf numFmtId="0" fontId="33" fillId="0" borderId="5" xfId="0" applyFont="1" applyBorder="1"/>
    <xf numFmtId="0" fontId="33" fillId="0" borderId="9" xfId="0" applyFont="1" applyBorder="1"/>
    <xf numFmtId="0" fontId="33" fillId="0" borderId="6" xfId="0" applyFont="1" applyBorder="1" applyAlignment="1">
      <alignment horizontal="left"/>
    </xf>
    <xf numFmtId="0" fontId="33" fillId="0" borderId="0" xfId="0" applyFont="1" applyBorder="1" applyAlignment="1">
      <alignment horizontal="right"/>
    </xf>
    <xf numFmtId="0" fontId="33" fillId="0" borderId="0" xfId="0" applyFont="1" applyBorder="1" applyAlignment="1">
      <alignment horizontal="left"/>
    </xf>
    <xf numFmtId="3" fontId="7" fillId="0" borderId="1" xfId="1" applyNumberFormat="1" applyFont="1" applyBorder="1"/>
    <xf numFmtId="3" fontId="33" fillId="0" borderId="1" xfId="0" applyNumberFormat="1" applyFont="1" applyBorder="1"/>
    <xf numFmtId="3" fontId="33" fillId="0" borderId="4" xfId="0" applyNumberFormat="1" applyFont="1" applyBorder="1"/>
    <xf numFmtId="3" fontId="33" fillId="0" borderId="8" xfId="0" applyNumberFormat="1" applyFont="1" applyBorder="1"/>
    <xf numFmtId="3" fontId="33" fillId="0" borderId="5" xfId="0" applyNumberFormat="1" applyFont="1" applyBorder="1"/>
    <xf numFmtId="49" fontId="33" fillId="0" borderId="0" xfId="0" applyNumberFormat="1" applyFont="1" applyBorder="1" applyAlignment="1">
      <alignment horizontal="center" vertical="center" wrapText="1"/>
    </xf>
    <xf numFmtId="0" fontId="8" fillId="0" borderId="3" xfId="1" applyFont="1" applyFill="1" applyBorder="1" applyAlignment="1">
      <alignment horizontal="right" vertical="center"/>
    </xf>
    <xf numFmtId="164" fontId="8" fillId="0" borderId="8" xfId="1" applyNumberFormat="1" applyFont="1" applyFill="1" applyBorder="1" applyAlignment="1">
      <alignment horizontal="left" vertical="center" wrapText="1"/>
    </xf>
    <xf numFmtId="0" fontId="8" fillId="0" borderId="10" xfId="1" applyFont="1" applyFill="1" applyBorder="1" applyAlignment="1">
      <alignment horizontal="right" vertical="center"/>
    </xf>
    <xf numFmtId="0" fontId="9" fillId="0" borderId="8" xfId="1" applyFont="1" applyFill="1" applyBorder="1" applyAlignment="1">
      <alignment horizontal="left" vertical="center" wrapText="1"/>
    </xf>
    <xf numFmtId="0" fontId="8" fillId="0" borderId="1" xfId="1" applyFont="1" applyFill="1" applyBorder="1" applyAlignment="1">
      <alignment horizontal="right" vertical="center"/>
    </xf>
    <xf numFmtId="0" fontId="9" fillId="0" borderId="3" xfId="0" applyFont="1" applyFill="1" applyBorder="1" applyAlignment="1">
      <alignment horizontal="right" vertical="center" wrapText="1"/>
    </xf>
    <xf numFmtId="0" fontId="34" fillId="0" borderId="3" xfId="0" applyFont="1" applyBorder="1" applyAlignment="1">
      <alignment horizontal="left"/>
    </xf>
    <xf numFmtId="0" fontId="34" fillId="0" borderId="0" xfId="0" applyFont="1" applyBorder="1"/>
    <xf numFmtId="0" fontId="8" fillId="0" borderId="3" xfId="1" applyFont="1" applyFill="1" applyBorder="1" applyAlignment="1">
      <alignment horizontal="right" vertical="center" wrapText="1"/>
    </xf>
    <xf numFmtId="0" fontId="8" fillId="0" borderId="8" xfId="1" applyFont="1" applyFill="1" applyBorder="1" applyAlignment="1">
      <alignment horizontal="left" vertical="center" wrapText="1"/>
    </xf>
    <xf numFmtId="0" fontId="32" fillId="0" borderId="2" xfId="0" applyFont="1" applyBorder="1"/>
    <xf numFmtId="0" fontId="32" fillId="0" borderId="0" xfId="0" applyFont="1" applyBorder="1"/>
    <xf numFmtId="0" fontId="32" fillId="0" borderId="1" xfId="0" applyFont="1" applyBorder="1"/>
    <xf numFmtId="0" fontId="32" fillId="0" borderId="5" xfId="0" applyFont="1" applyBorder="1"/>
    <xf numFmtId="0" fontId="31" fillId="0" borderId="0" xfId="0" applyFont="1" applyBorder="1"/>
    <xf numFmtId="0" fontId="4" fillId="0" borderId="10" xfId="1" applyFont="1" applyFill="1" applyBorder="1" applyAlignment="1">
      <alignment horizontal="right" vertical="center"/>
    </xf>
    <xf numFmtId="0" fontId="4" fillId="0" borderId="11" xfId="1" applyFont="1" applyFill="1" applyBorder="1" applyAlignment="1">
      <alignment horizontal="left" vertical="center" wrapText="1"/>
    </xf>
    <xf numFmtId="0" fontId="33" fillId="0" borderId="11" xfId="0" applyFont="1" applyBorder="1"/>
    <xf numFmtId="0" fontId="4" fillId="0" borderId="12" xfId="1" applyFont="1" applyFill="1" applyBorder="1" applyAlignment="1">
      <alignment horizontal="right" vertical="center" wrapText="1"/>
    </xf>
    <xf numFmtId="0" fontId="32" fillId="0" borderId="13" xfId="0" applyFont="1" applyBorder="1"/>
    <xf numFmtId="3" fontId="34" fillId="0" borderId="1" xfId="0" applyNumberFormat="1" applyFont="1" applyBorder="1"/>
    <xf numFmtId="3" fontId="32" fillId="0" borderId="7" xfId="0" applyNumberFormat="1" applyFont="1" applyBorder="1"/>
    <xf numFmtId="3" fontId="32" fillId="0" borderId="5" xfId="0" applyNumberFormat="1" applyFont="1" applyBorder="1"/>
    <xf numFmtId="3" fontId="32" fillId="0" borderId="2" xfId="0" applyNumberFormat="1" applyFont="1" applyBorder="1"/>
    <xf numFmtId="3" fontId="9" fillId="0" borderId="1" xfId="0" applyNumberFormat="1" applyFont="1" applyFill="1" applyBorder="1" applyAlignment="1">
      <alignment vertical="center" wrapText="1"/>
    </xf>
    <xf numFmtId="3" fontId="34" fillId="0" borderId="8" xfId="0" applyNumberFormat="1" applyFont="1" applyBorder="1"/>
    <xf numFmtId="3" fontId="32" fillId="0" borderId="1" xfId="0" applyNumberFormat="1" applyFont="1" applyBorder="1"/>
    <xf numFmtId="3" fontId="34" fillId="0" borderId="2" xfId="0" applyNumberFormat="1" applyFont="1" applyBorder="1"/>
    <xf numFmtId="3" fontId="6" fillId="0" borderId="1" xfId="0" applyNumberFormat="1" applyFont="1" applyFill="1" applyBorder="1" applyAlignment="1">
      <alignment vertical="center"/>
    </xf>
    <xf numFmtId="0" fontId="6" fillId="0" borderId="0" xfId="0" applyFont="1" applyFill="1"/>
    <xf numFmtId="0" fontId="7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3" fontId="33" fillId="0" borderId="0" xfId="0" applyNumberFormat="1" applyFont="1" applyBorder="1"/>
    <xf numFmtId="3" fontId="32" fillId="0" borderId="13" xfId="0" applyNumberFormat="1" applyFont="1" applyBorder="1"/>
    <xf numFmtId="0" fontId="5" fillId="0" borderId="3" xfId="0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right" vertical="center" wrapText="1"/>
    </xf>
    <xf numFmtId="0" fontId="6" fillId="0" borderId="3" xfId="0" applyFont="1" applyFill="1" applyBorder="1" applyAlignment="1">
      <alignment horizontal="right" vertical="center" wrapText="1"/>
    </xf>
    <xf numFmtId="3" fontId="4" fillId="0" borderId="1" xfId="0" applyNumberFormat="1" applyFont="1" applyFill="1" applyBorder="1" applyAlignment="1">
      <alignment vertical="center"/>
    </xf>
    <xf numFmtId="0" fontId="7" fillId="0" borderId="1" xfId="0" applyFont="1" applyFill="1" applyBorder="1" applyAlignment="1">
      <alignment horizontal="left" vertical="center"/>
    </xf>
    <xf numFmtId="0" fontId="4" fillId="0" borderId="1" xfId="1" applyFont="1" applyFill="1" applyBorder="1" applyAlignment="1">
      <alignment horizontal="right" vertical="center" wrapText="1"/>
    </xf>
    <xf numFmtId="0" fontId="33" fillId="0" borderId="0" xfId="0" applyFont="1" applyBorder="1" applyAlignment="1"/>
    <xf numFmtId="0" fontId="6" fillId="0" borderId="0" xfId="0" applyFont="1" applyFill="1" applyAlignment="1"/>
    <xf numFmtId="0" fontId="7" fillId="0" borderId="1" xfId="0" applyFont="1" applyFill="1" applyBorder="1" applyAlignment="1">
      <alignment horizontal="right" vertical="center"/>
    </xf>
    <xf numFmtId="0" fontId="5" fillId="0" borderId="1" xfId="0" applyFont="1" applyFill="1" applyBorder="1" applyAlignment="1">
      <alignment horizontal="right" vertical="center"/>
    </xf>
    <xf numFmtId="0" fontId="6" fillId="0" borderId="0" xfId="0" applyFont="1" applyFill="1" applyAlignment="1">
      <alignment horizontal="right"/>
    </xf>
    <xf numFmtId="0" fontId="7" fillId="0" borderId="3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/>
    </xf>
    <xf numFmtId="0" fontId="32" fillId="0" borderId="1" xfId="0" applyFont="1" applyBorder="1" applyAlignment="1">
      <alignment horizontal="right"/>
    </xf>
    <xf numFmtId="0" fontId="32" fillId="0" borderId="1" xfId="0" applyFont="1" applyBorder="1" applyAlignment="1"/>
    <xf numFmtId="0" fontId="0" fillId="0" borderId="0" xfId="0" applyFont="1" applyBorder="1" applyAlignment="1">
      <alignment horizontal="center" vertical="center" wrapText="1"/>
    </xf>
    <xf numFmtId="49" fontId="7" fillId="0" borderId="0" xfId="0" applyNumberFormat="1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3" fontId="7" fillId="0" borderId="1" xfId="0" applyNumberFormat="1" applyFont="1" applyFill="1" applyBorder="1" applyAlignment="1">
      <alignment vertical="center"/>
    </xf>
    <xf numFmtId="0" fontId="5" fillId="0" borderId="0" xfId="0" applyFont="1" applyFill="1"/>
    <xf numFmtId="0" fontId="7" fillId="0" borderId="0" xfId="0" applyFont="1" applyFill="1"/>
    <xf numFmtId="0" fontId="7" fillId="0" borderId="0" xfId="0" applyFont="1" applyFill="1" applyBorder="1"/>
    <xf numFmtId="3" fontId="5" fillId="0" borderId="1" xfId="0" applyNumberFormat="1" applyFont="1" applyFill="1" applyBorder="1" applyAlignment="1">
      <alignment vertical="center"/>
    </xf>
    <xf numFmtId="0" fontId="7" fillId="0" borderId="0" xfId="0" applyFont="1" applyFill="1" applyAlignment="1">
      <alignment horizontal="left"/>
    </xf>
    <xf numFmtId="0" fontId="32" fillId="0" borderId="1" xfId="0" applyFont="1" applyBorder="1" applyAlignment="1">
      <alignment horizontal="left"/>
    </xf>
    <xf numFmtId="49" fontId="13" fillId="0" borderId="0" xfId="2" applyNumberFormat="1" applyFont="1" applyFill="1" applyBorder="1" applyAlignment="1" applyProtection="1">
      <alignment horizontal="centerContinuous" vertical="center"/>
    </xf>
    <xf numFmtId="3" fontId="13" fillId="0" borderId="0" xfId="2" applyNumberFormat="1" applyFont="1" applyFill="1" applyBorder="1" applyAlignment="1" applyProtection="1">
      <alignment horizontal="centerContinuous" vertical="center"/>
    </xf>
    <xf numFmtId="3" fontId="17" fillId="0" borderId="1" xfId="2" applyNumberFormat="1" applyFont="1" applyFill="1" applyBorder="1" applyAlignment="1" applyProtection="1">
      <alignment horizontal="right" vertical="center" wrapText="1"/>
    </xf>
    <xf numFmtId="3" fontId="12" fillId="0" borderId="1" xfId="2" applyNumberFormat="1" applyFont="1" applyFill="1" applyBorder="1" applyAlignment="1" applyProtection="1">
      <alignment horizontal="left" vertical="center" wrapText="1" indent="1"/>
    </xf>
    <xf numFmtId="3" fontId="12" fillId="0" borderId="1" xfId="2" applyNumberFormat="1" applyFont="1" applyFill="1" applyBorder="1" applyAlignment="1" applyProtection="1">
      <alignment horizontal="right" vertical="center" wrapText="1"/>
    </xf>
    <xf numFmtId="3" fontId="17" fillId="0" borderId="1" xfId="2" applyNumberFormat="1" applyFont="1" applyFill="1" applyBorder="1" applyAlignment="1" applyProtection="1">
      <alignment vertical="center" wrapText="1"/>
    </xf>
    <xf numFmtId="3" fontId="12" fillId="0" borderId="0" xfId="2" applyNumberFormat="1" applyFont="1" applyFill="1" applyBorder="1"/>
    <xf numFmtId="3" fontId="5" fillId="0" borderId="1" xfId="1" applyNumberFormat="1" applyFont="1" applyBorder="1"/>
    <xf numFmtId="0" fontId="9" fillId="0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left" vertical="center" wrapText="1" indent="5"/>
    </xf>
    <xf numFmtId="3" fontId="9" fillId="0" borderId="1" xfId="0" applyNumberFormat="1" applyFont="1" applyFill="1" applyBorder="1" applyAlignment="1">
      <alignment vertical="center"/>
    </xf>
    <xf numFmtId="0" fontId="9" fillId="0" borderId="0" xfId="0" applyFont="1" applyFill="1"/>
    <xf numFmtId="0" fontId="9" fillId="0" borderId="1" xfId="0" applyFont="1" applyFill="1" applyBorder="1" applyAlignment="1">
      <alignment horizontal="right" vertical="center"/>
    </xf>
    <xf numFmtId="0" fontId="7" fillId="0" borderId="1" xfId="1" applyFont="1" applyBorder="1" applyAlignment="1">
      <alignment horizontal="right" vertical="center" wrapText="1"/>
    </xf>
    <xf numFmtId="0" fontId="9" fillId="0" borderId="1" xfId="1" applyFont="1" applyBorder="1" applyAlignment="1">
      <alignment horizontal="right" vertical="center" wrapText="1"/>
    </xf>
    <xf numFmtId="0" fontId="5" fillId="0" borderId="1" xfId="1" applyFont="1" applyBorder="1" applyAlignment="1">
      <alignment horizontal="right" vertical="center" wrapText="1"/>
    </xf>
    <xf numFmtId="165" fontId="0" fillId="0" borderId="0" xfId="0" applyNumberFormat="1" applyFont="1" applyFill="1" applyAlignment="1">
      <alignment vertical="center" wrapText="1"/>
    </xf>
    <xf numFmtId="165" fontId="0" fillId="0" borderId="0" xfId="0" applyNumberFormat="1" applyFont="1" applyFill="1" applyAlignment="1">
      <alignment horizontal="center" vertical="center" wrapText="1"/>
    </xf>
    <xf numFmtId="165" fontId="19" fillId="0" borderId="0" xfId="0" applyNumberFormat="1" applyFont="1" applyFill="1" applyAlignment="1">
      <alignment horizontal="center" vertical="center" wrapText="1"/>
    </xf>
    <xf numFmtId="165" fontId="0" fillId="0" borderId="0" xfId="0" applyNumberFormat="1" applyFont="1" applyFill="1" applyAlignment="1" applyProtection="1">
      <alignment vertical="center" wrapText="1"/>
    </xf>
    <xf numFmtId="165" fontId="19" fillId="0" borderId="0" xfId="0" applyNumberFormat="1" applyFont="1" applyFill="1" applyAlignment="1">
      <alignment vertical="center" wrapText="1"/>
    </xf>
    <xf numFmtId="0" fontId="19" fillId="0" borderId="18" xfId="0" applyNumberFormat="1" applyFont="1" applyFill="1" applyBorder="1" applyAlignment="1">
      <alignment horizontal="center"/>
    </xf>
    <xf numFmtId="0" fontId="19" fillId="0" borderId="1" xfId="0" applyFont="1" applyFill="1" applyBorder="1"/>
    <xf numFmtId="0" fontId="19" fillId="0" borderId="19" xfId="0" applyFont="1" applyFill="1" applyBorder="1"/>
    <xf numFmtId="0" fontId="0" fillId="0" borderId="1" xfId="0" applyFont="1" applyFill="1" applyBorder="1"/>
    <xf numFmtId="0" fontId="0" fillId="0" borderId="19" xfId="0" applyFont="1" applyFill="1" applyBorder="1"/>
    <xf numFmtId="0" fontId="19" fillId="0" borderId="1" xfId="0" applyFont="1" applyFill="1" applyBorder="1" applyAlignment="1">
      <alignment horizontal="right"/>
    </xf>
    <xf numFmtId="0" fontId="19" fillId="0" borderId="20" xfId="0" applyNumberFormat="1" applyFont="1" applyFill="1" applyBorder="1" applyAlignment="1">
      <alignment horizontal="center"/>
    </xf>
    <xf numFmtId="0" fontId="19" fillId="0" borderId="21" xfId="0" applyFont="1" applyFill="1" applyBorder="1" applyAlignment="1">
      <alignment horizontal="right"/>
    </xf>
    <xf numFmtId="49" fontId="17" fillId="0" borderId="0" xfId="2" applyNumberFormat="1" applyFont="1" applyFill="1" applyBorder="1" applyAlignment="1" applyProtection="1">
      <alignment horizontal="left" vertical="center" wrapText="1" indent="1"/>
    </xf>
    <xf numFmtId="0" fontId="6" fillId="0" borderId="32" xfId="1" applyFont="1" applyFill="1" applyBorder="1" applyAlignment="1">
      <alignment horizontal="right" vertical="center"/>
    </xf>
    <xf numFmtId="3" fontId="33" fillId="0" borderId="6" xfId="0" applyNumberFormat="1" applyFont="1" applyBorder="1"/>
    <xf numFmtId="3" fontId="33" fillId="0" borderId="33" xfId="0" applyNumberFormat="1" applyFont="1" applyBorder="1"/>
    <xf numFmtId="165" fontId="7" fillId="0" borderId="1" xfId="0" applyNumberFormat="1" applyFont="1" applyFill="1" applyBorder="1" applyAlignment="1" applyProtection="1">
      <alignment horizontal="left" vertical="center" wrapText="1"/>
      <protection locked="0"/>
    </xf>
    <xf numFmtId="3" fontId="7" fillId="0" borderId="1" xfId="0" applyNumberFormat="1" applyFont="1" applyFill="1" applyBorder="1" applyAlignment="1" applyProtection="1">
      <alignment vertical="center" wrapText="1"/>
      <protection locked="0"/>
    </xf>
    <xf numFmtId="165" fontId="7" fillId="0" borderId="1" xfId="0" applyNumberFormat="1" applyFont="1" applyFill="1" applyBorder="1" applyAlignment="1" applyProtection="1">
      <alignment vertical="center" wrapText="1"/>
      <protection locked="0"/>
    </xf>
    <xf numFmtId="165" fontId="33" fillId="0" borderId="1" xfId="0" applyNumberFormat="1" applyFont="1" applyFill="1" applyBorder="1" applyAlignment="1" applyProtection="1">
      <alignment horizontal="left" vertical="center" wrapText="1" indent="1"/>
      <protection locked="0"/>
    </xf>
    <xf numFmtId="3" fontId="33" fillId="0" borderId="1" xfId="0" applyNumberFormat="1" applyFont="1" applyFill="1" applyBorder="1" applyAlignment="1" applyProtection="1">
      <alignment vertical="center" wrapText="1"/>
      <protection locked="0"/>
    </xf>
    <xf numFmtId="3" fontId="33" fillId="0" borderId="1" xfId="0" applyNumberFormat="1" applyFont="1" applyFill="1" applyBorder="1" applyAlignment="1" applyProtection="1">
      <alignment horizontal="right" vertical="center" wrapText="1"/>
      <protection locked="0"/>
    </xf>
    <xf numFmtId="3" fontId="5" fillId="0" borderId="1" xfId="0" applyNumberFormat="1" applyFont="1" applyFill="1" applyBorder="1" applyAlignment="1" applyProtection="1">
      <alignment horizontal="right" vertical="center" wrapText="1"/>
      <protection locked="0"/>
    </xf>
    <xf numFmtId="165" fontId="5" fillId="0" borderId="1" xfId="0" applyNumberFormat="1" applyFont="1" applyFill="1" applyBorder="1" applyAlignment="1" applyProtection="1">
      <alignment vertical="center" wrapText="1"/>
      <protection locked="0"/>
    </xf>
    <xf numFmtId="165" fontId="5" fillId="0" borderId="0" xfId="0" applyNumberFormat="1" applyFont="1" applyFill="1" applyBorder="1" applyAlignment="1" applyProtection="1">
      <alignment vertical="center" wrapText="1"/>
      <protection locked="0"/>
    </xf>
    <xf numFmtId="0" fontId="6" fillId="0" borderId="1" xfId="1" applyFont="1" applyFill="1" applyBorder="1" applyAlignment="1">
      <alignment vertical="center" wrapText="1"/>
    </xf>
    <xf numFmtId="0" fontId="7" fillId="0" borderId="1" xfId="1" applyFont="1" applyFill="1" applyBorder="1" applyAlignment="1">
      <alignment vertical="center" wrapText="1"/>
    </xf>
    <xf numFmtId="0" fontId="9" fillId="0" borderId="3" xfId="0" applyFont="1" applyFill="1" applyBorder="1" applyAlignment="1">
      <alignment horizontal="left" vertical="center" wrapText="1" indent="5"/>
    </xf>
    <xf numFmtId="49" fontId="33" fillId="0" borderId="1" xfId="0" applyNumberFormat="1" applyFont="1" applyBorder="1" applyAlignment="1">
      <alignment horizontal="center" vertical="center" wrapText="1"/>
    </xf>
    <xf numFmtId="0" fontId="4" fillId="0" borderId="1" xfId="1" applyFont="1" applyFill="1" applyBorder="1" applyAlignment="1">
      <alignment vertical="center" wrapText="1"/>
    </xf>
    <xf numFmtId="0" fontId="33" fillId="0" borderId="0" xfId="0" applyFont="1" applyBorder="1" applyAlignment="1">
      <alignment horizontal="left" wrapText="1"/>
    </xf>
    <xf numFmtId="0" fontId="7" fillId="0" borderId="0" xfId="0" applyFont="1" applyFill="1" applyBorder="1" applyAlignment="1">
      <alignment horizontal="left"/>
    </xf>
    <xf numFmtId="3" fontId="11" fillId="0" borderId="0" xfId="2" applyNumberFormat="1" applyFont="1" applyFill="1" applyBorder="1"/>
    <xf numFmtId="3" fontId="18" fillId="0" borderId="0" xfId="2" applyNumberFormat="1" applyFont="1" applyFill="1" applyBorder="1"/>
    <xf numFmtId="3" fontId="15" fillId="0" borderId="0" xfId="0" applyNumberFormat="1" applyFont="1" applyFill="1" applyBorder="1" applyAlignment="1" applyProtection="1">
      <alignment horizontal="right"/>
    </xf>
    <xf numFmtId="49" fontId="12" fillId="0" borderId="0" xfId="2" applyNumberFormat="1" applyFont="1" applyFill="1" applyBorder="1"/>
    <xf numFmtId="49" fontId="14" fillId="0" borderId="0" xfId="2" applyNumberFormat="1" applyFont="1" applyFill="1" applyBorder="1" applyAlignment="1" applyProtection="1">
      <alignment horizontal="left" vertical="center"/>
    </xf>
    <xf numFmtId="3" fontId="14" fillId="0" borderId="0" xfId="2" applyNumberFormat="1" applyFont="1" applyFill="1" applyBorder="1" applyAlignment="1" applyProtection="1">
      <alignment horizontal="left" vertical="center"/>
    </xf>
    <xf numFmtId="49" fontId="11" fillId="0" borderId="0" xfId="2" applyNumberFormat="1" applyFont="1" applyFill="1" applyBorder="1"/>
    <xf numFmtId="0" fontId="7" fillId="0" borderId="1" xfId="1" applyFont="1" applyFill="1" applyBorder="1" applyAlignment="1">
      <alignment horizontal="center" vertical="center" wrapText="1"/>
    </xf>
    <xf numFmtId="0" fontId="6" fillId="0" borderId="1" xfId="1" applyFont="1" applyFill="1" applyBorder="1" applyAlignment="1">
      <alignment horizontal="center" vertical="center" wrapText="1"/>
    </xf>
    <xf numFmtId="49" fontId="17" fillId="0" borderId="1" xfId="2" applyNumberFormat="1" applyFont="1" applyFill="1" applyBorder="1" applyAlignment="1" applyProtection="1">
      <alignment horizontal="left" vertical="center" wrapText="1" indent="1"/>
    </xf>
    <xf numFmtId="49" fontId="12" fillId="0" borderId="1" xfId="2" applyNumberFormat="1" applyFont="1" applyFill="1" applyBorder="1" applyAlignment="1" applyProtection="1">
      <alignment horizontal="left" vertical="center" wrapText="1" indent="1"/>
    </xf>
    <xf numFmtId="0" fontId="5" fillId="0" borderId="1" xfId="1" applyFont="1" applyFill="1" applyBorder="1" applyAlignment="1">
      <alignment horizontal="left" vertical="center" wrapText="1"/>
    </xf>
    <xf numFmtId="3" fontId="7" fillId="0" borderId="1" xfId="0" applyNumberFormat="1" applyFont="1" applyFill="1" applyBorder="1"/>
    <xf numFmtId="0" fontId="7" fillId="0" borderId="1" xfId="1" applyFont="1" applyFill="1" applyBorder="1" applyAlignment="1">
      <alignment horizontal="right" vertical="center" wrapText="1"/>
    </xf>
    <xf numFmtId="3" fontId="7" fillId="0" borderId="0" xfId="0" applyNumberFormat="1" applyFont="1" applyFill="1" applyBorder="1"/>
    <xf numFmtId="0" fontId="33" fillId="0" borderId="6" xfId="0" applyFont="1" applyBorder="1" applyAlignment="1"/>
    <xf numFmtId="0" fontId="5" fillId="0" borderId="3" xfId="0" applyFont="1" applyFill="1" applyBorder="1" applyAlignment="1">
      <alignment horizontal="right" vertical="center" wrapText="1"/>
    </xf>
    <xf numFmtId="3" fontId="8" fillId="0" borderId="1" xfId="0" applyNumberFormat="1" applyFont="1" applyFill="1" applyBorder="1" applyAlignment="1">
      <alignment vertical="center"/>
    </xf>
    <xf numFmtId="0" fontId="9" fillId="0" borderId="3" xfId="0" applyFont="1" applyFill="1" applyBorder="1" applyAlignment="1">
      <alignment horizontal="left" vertical="center" wrapText="1"/>
    </xf>
    <xf numFmtId="0" fontId="5" fillId="0" borderId="1" xfId="1" applyFont="1" applyFill="1" applyBorder="1" applyAlignment="1">
      <alignment horizontal="right" vertical="center" wrapText="1"/>
    </xf>
    <xf numFmtId="3" fontId="17" fillId="0" borderId="0" xfId="2" applyNumberFormat="1" applyFont="1" applyFill="1" applyBorder="1"/>
    <xf numFmtId="3" fontId="13" fillId="0" borderId="0" xfId="2" applyNumberFormat="1" applyFont="1" applyFill="1" applyBorder="1"/>
    <xf numFmtId="3" fontId="19" fillId="0" borderId="0" xfId="2" applyNumberFormat="1" applyFont="1" applyFill="1" applyBorder="1"/>
    <xf numFmtId="0" fontId="9" fillId="0" borderId="1" xfId="1" applyFont="1" applyFill="1" applyBorder="1" applyAlignment="1">
      <alignment horizontal="right" vertical="center" wrapText="1"/>
    </xf>
    <xf numFmtId="0" fontId="9" fillId="0" borderId="1" xfId="0" applyFont="1" applyFill="1" applyBorder="1" applyAlignment="1">
      <alignment horizontal="left" vertical="center" wrapText="1" indent="3"/>
    </xf>
    <xf numFmtId="3" fontId="5" fillId="0" borderId="1" xfId="1" applyNumberFormat="1" applyFont="1" applyBorder="1" applyAlignment="1">
      <alignment horizontal="right" vertical="center" wrapText="1"/>
    </xf>
    <xf numFmtId="3" fontId="5" fillId="0" borderId="1" xfId="0" applyNumberFormat="1" applyFont="1" applyFill="1" applyBorder="1"/>
    <xf numFmtId="0" fontId="5" fillId="0" borderId="1" xfId="0" applyFont="1" applyFill="1" applyBorder="1" applyAlignment="1">
      <alignment vertical="center" wrapText="1"/>
    </xf>
    <xf numFmtId="165" fontId="10" fillId="0" borderId="1" xfId="0" applyNumberFormat="1" applyFont="1" applyFill="1" applyBorder="1" applyAlignment="1" applyProtection="1">
      <alignment vertical="center" wrapText="1"/>
      <protection locked="0"/>
    </xf>
    <xf numFmtId="3" fontId="5" fillId="0" borderId="1" xfId="0" applyNumberFormat="1" applyFont="1" applyFill="1" applyBorder="1" applyAlignment="1" applyProtection="1">
      <alignment vertical="center" wrapText="1"/>
      <protection locked="0"/>
    </xf>
    <xf numFmtId="165" fontId="33" fillId="0" borderId="0" xfId="0" applyNumberFormat="1" applyFont="1" applyFill="1" applyAlignment="1">
      <alignment vertical="center" wrapText="1"/>
    </xf>
    <xf numFmtId="165" fontId="33" fillId="0" borderId="0" xfId="0" applyNumberFormat="1" applyFont="1" applyFill="1" applyAlignment="1">
      <alignment horizontal="center" vertical="center" wrapText="1"/>
    </xf>
    <xf numFmtId="165" fontId="33" fillId="0" borderId="0" xfId="0" applyNumberFormat="1" applyFont="1" applyFill="1" applyAlignment="1">
      <alignment horizontal="right" vertical="center" wrapText="1"/>
    </xf>
    <xf numFmtId="165" fontId="32" fillId="0" borderId="0" xfId="0" applyNumberFormat="1" applyFont="1" applyFill="1" applyAlignment="1">
      <alignment vertical="center" wrapText="1"/>
    </xf>
    <xf numFmtId="165" fontId="10" fillId="0" borderId="1" xfId="0" applyNumberFormat="1" applyFont="1" applyFill="1" applyBorder="1" applyAlignment="1" applyProtection="1">
      <alignment horizontal="left" vertical="center" wrapText="1"/>
      <protection locked="0"/>
    </xf>
    <xf numFmtId="165" fontId="7" fillId="0" borderId="1" xfId="0" applyNumberFormat="1" applyFont="1" applyFill="1" applyBorder="1" applyAlignment="1" applyProtection="1">
      <alignment horizontal="left" vertical="center" wrapText="1" indent="1"/>
      <protection locked="0"/>
    </xf>
    <xf numFmtId="3" fontId="33" fillId="0" borderId="0" xfId="0" applyNumberFormat="1" applyFont="1" applyFill="1" applyAlignment="1">
      <alignment vertical="center" wrapText="1"/>
    </xf>
    <xf numFmtId="3" fontId="33" fillId="0" borderId="0" xfId="0" applyNumberFormat="1" applyFont="1" applyFill="1" applyAlignment="1">
      <alignment horizontal="right" vertical="center" wrapText="1"/>
    </xf>
    <xf numFmtId="0" fontId="36" fillId="0" borderId="0" xfId="0" applyFont="1"/>
    <xf numFmtId="0" fontId="0" fillId="0" borderId="0" xfId="0" applyAlignment="1">
      <alignment wrapText="1"/>
    </xf>
    <xf numFmtId="0" fontId="36" fillId="0" borderId="6" xfId="0" applyFont="1" applyBorder="1" applyAlignment="1">
      <alignment horizontal="right"/>
    </xf>
    <xf numFmtId="0" fontId="36" fillId="0" borderId="6" xfId="0" applyFont="1" applyBorder="1" applyAlignment="1">
      <alignment horizontal="left"/>
    </xf>
    <xf numFmtId="0" fontId="36" fillId="0" borderId="6" xfId="0" applyFont="1" applyBorder="1"/>
    <xf numFmtId="0" fontId="38" fillId="0" borderId="0" xfId="0" applyFont="1" applyAlignment="1">
      <alignment horizontal="center" vertical="center" wrapText="1"/>
    </xf>
    <xf numFmtId="0" fontId="39" fillId="0" borderId="1" xfId="0" applyFont="1" applyBorder="1" applyAlignment="1">
      <alignment horizontal="right" vertical="center"/>
    </xf>
    <xf numFmtId="0" fontId="37" fillId="0" borderId="3" xfId="0" applyFont="1" applyBorder="1" applyAlignment="1">
      <alignment horizontal="right" vertical="center"/>
    </xf>
    <xf numFmtId="0" fontId="39" fillId="0" borderId="4" xfId="0" applyFont="1" applyBorder="1" applyAlignment="1">
      <alignment horizontal="left" vertical="center" wrapText="1"/>
    </xf>
    <xf numFmtId="0" fontId="39" fillId="0" borderId="4" xfId="0" applyFont="1" applyBorder="1"/>
    <xf numFmtId="0" fontId="39" fillId="0" borderId="8" xfId="0" applyFont="1" applyBorder="1"/>
    <xf numFmtId="0" fontId="39" fillId="0" borderId="3" xfId="0" applyFont="1" applyBorder="1"/>
    <xf numFmtId="0" fontId="40" fillId="0" borderId="1" xfId="0" applyFont="1" applyBorder="1" applyAlignment="1">
      <alignment horizontal="right" vertical="center"/>
    </xf>
    <xf numFmtId="0" fontId="40" fillId="0" borderId="3" xfId="0" applyFont="1" applyBorder="1" applyAlignment="1">
      <alignment horizontal="left"/>
    </xf>
    <xf numFmtId="1" fontId="40" fillId="0" borderId="8" xfId="0" applyNumberFormat="1" applyFont="1" applyBorder="1" applyAlignment="1">
      <alignment horizontal="left" vertical="center" wrapText="1"/>
    </xf>
    <xf numFmtId="0" fontId="40" fillId="0" borderId="11" xfId="0" applyFont="1" applyBorder="1" applyAlignment="1">
      <alignment horizontal="right" vertical="center"/>
    </xf>
    <xf numFmtId="0" fontId="40" fillId="0" borderId="11" xfId="0" applyFont="1" applyBorder="1" applyAlignment="1">
      <alignment horizontal="left"/>
    </xf>
    <xf numFmtId="1" fontId="40" fillId="0" borderId="11" xfId="0" applyNumberFormat="1" applyFont="1" applyBorder="1" applyAlignment="1">
      <alignment horizontal="left" vertical="center" wrapText="1"/>
    </xf>
    <xf numFmtId="0" fontId="39" fillId="0" borderId="11" xfId="0" applyFont="1" applyBorder="1"/>
    <xf numFmtId="0" fontId="39" fillId="0" borderId="6" xfId="0" applyFont="1" applyBorder="1" applyAlignment="1">
      <alignment horizontal="right" vertical="center"/>
    </xf>
    <xf numFmtId="0" fontId="39" fillId="0" borderId="6" xfId="0" applyFont="1" applyBorder="1" applyAlignment="1">
      <alignment horizontal="left"/>
    </xf>
    <xf numFmtId="1" fontId="39" fillId="0" borderId="6" xfId="0" applyNumberFormat="1" applyFont="1" applyBorder="1" applyAlignment="1">
      <alignment horizontal="left" vertical="center" wrapText="1"/>
    </xf>
    <xf numFmtId="0" fontId="39" fillId="0" borderId="6" xfId="0" applyFont="1" applyBorder="1"/>
    <xf numFmtId="0" fontId="40" fillId="0" borderId="1" xfId="0" applyFont="1" applyBorder="1" applyAlignment="1">
      <alignment horizontal="right" vertical="center" wrapText="1"/>
    </xf>
    <xf numFmtId="0" fontId="40" fillId="0" borderId="8" xfId="0" applyFont="1" applyBorder="1" applyAlignment="1">
      <alignment horizontal="left" vertical="center" wrapText="1"/>
    </xf>
    <xf numFmtId="0" fontId="37" fillId="0" borderId="11" xfId="0" applyFont="1" applyBorder="1" applyAlignment="1">
      <alignment horizontal="right" vertical="center"/>
    </xf>
    <xf numFmtId="0" fontId="37" fillId="0" borderId="11" xfId="0" applyFont="1" applyBorder="1" applyAlignment="1">
      <alignment horizontal="left" vertical="center" wrapText="1"/>
    </xf>
    <xf numFmtId="0" fontId="37" fillId="0" borderId="11" xfId="0" applyFont="1" applyBorder="1"/>
    <xf numFmtId="0" fontId="37" fillId="0" borderId="6" xfId="0" applyFont="1" applyBorder="1" applyAlignment="1">
      <alignment horizontal="right" vertical="center"/>
    </xf>
    <xf numFmtId="0" fontId="39" fillId="0" borderId="6" xfId="0" applyFont="1" applyBorder="1" applyAlignment="1">
      <alignment horizontal="left" vertical="center" wrapText="1"/>
    </xf>
    <xf numFmtId="0" fontId="37" fillId="0" borderId="12" xfId="0" applyFont="1" applyBorder="1" applyAlignment="1">
      <alignment horizontal="right" vertical="center" wrapText="1"/>
    </xf>
    <xf numFmtId="0" fontId="37" fillId="0" borderId="13" xfId="0" applyFont="1" applyBorder="1"/>
    <xf numFmtId="0" fontId="39" fillId="0" borderId="0" xfId="0" applyFont="1" applyAlignment="1">
      <alignment horizontal="right"/>
    </xf>
    <xf numFmtId="0" fontId="39" fillId="0" borderId="0" xfId="0" applyFont="1" applyAlignment="1">
      <alignment horizontal="left"/>
    </xf>
    <xf numFmtId="0" fontId="39" fillId="0" borderId="0" xfId="0" applyFont="1"/>
    <xf numFmtId="0" fontId="36" fillId="0" borderId="24" xfId="0" applyFont="1" applyBorder="1"/>
    <xf numFmtId="9" fontId="39" fillId="0" borderId="37" xfId="0" applyNumberFormat="1" applyFont="1" applyBorder="1"/>
    <xf numFmtId="3" fontId="39" fillId="0" borderId="37" xfId="0" applyNumberFormat="1" applyFont="1" applyBorder="1" applyAlignment="1">
      <alignment wrapText="1"/>
    </xf>
    <xf numFmtId="3" fontId="37" fillId="4" borderId="37" xfId="0" applyNumberFormat="1" applyFont="1" applyFill="1" applyBorder="1" applyAlignment="1">
      <alignment horizontal="center" vertical="center" wrapText="1"/>
    </xf>
    <xf numFmtId="0" fontId="37" fillId="0" borderId="37" xfId="0" applyFont="1" applyBorder="1"/>
    <xf numFmtId="0" fontId="39" fillId="4" borderId="0" xfId="0" applyFont="1" applyFill="1"/>
    <xf numFmtId="0" fontId="37" fillId="0" borderId="31" xfId="0" applyFont="1" applyBorder="1" applyAlignment="1">
      <alignment vertical="center"/>
    </xf>
    <xf numFmtId="3" fontId="37" fillId="0" borderId="31" xfId="0" applyNumberFormat="1" applyFont="1" applyBorder="1" applyAlignment="1">
      <alignment vertical="center"/>
    </xf>
    <xf numFmtId="0" fontId="39" fillId="0" borderId="0" xfId="0" applyFont="1" applyAlignment="1">
      <alignment vertical="center"/>
    </xf>
    <xf numFmtId="0" fontId="36" fillId="0" borderId="34" xfId="0" applyFont="1" applyBorder="1"/>
    <xf numFmtId="0" fontId="39" fillId="0" borderId="34" xfId="0" applyFont="1" applyBorder="1"/>
    <xf numFmtId="9" fontId="39" fillId="0" borderId="34" xfId="0" applyNumberFormat="1" applyFont="1" applyBorder="1"/>
    <xf numFmtId="0" fontId="37" fillId="0" borderId="36" xfId="0" applyFont="1" applyBorder="1" applyAlignment="1">
      <alignment horizontal="center" vertical="center"/>
    </xf>
    <xf numFmtId="166" fontId="39" fillId="0" borderId="37" xfId="0" applyNumberFormat="1" applyFont="1" applyBorder="1"/>
    <xf numFmtId="166" fontId="39" fillId="0" borderId="0" xfId="0" applyNumberFormat="1" applyFont="1"/>
    <xf numFmtId="3" fontId="37" fillId="0" borderId="37" xfId="0" applyNumberFormat="1" applyFont="1" applyBorder="1" applyAlignment="1">
      <alignment horizontal="center"/>
    </xf>
    <xf numFmtId="166" fontId="39" fillId="0" borderId="37" xfId="0" applyNumberFormat="1" applyFont="1" applyBorder="1" applyAlignment="1">
      <alignment horizontal="right"/>
    </xf>
    <xf numFmtId="166" fontId="37" fillId="0" borderId="37" xfId="0" applyNumberFormat="1" applyFont="1" applyBorder="1" applyAlignment="1">
      <alignment horizontal="center"/>
    </xf>
    <xf numFmtId="0" fontId="36" fillId="0" borderId="38" xfId="0" applyFont="1" applyBorder="1"/>
    <xf numFmtId="3" fontId="39" fillId="0" borderId="38" xfId="0" applyNumberFormat="1" applyFont="1" applyBorder="1"/>
    <xf numFmtId="3" fontId="39" fillId="0" borderId="0" xfId="0" applyNumberFormat="1" applyFont="1"/>
    <xf numFmtId="0" fontId="39" fillId="0" borderId="1" xfId="0" applyFont="1" applyBorder="1"/>
    <xf numFmtId="0" fontId="37" fillId="0" borderId="1" xfId="0" applyFont="1" applyBorder="1" applyAlignment="1">
      <alignment horizontal="right" vertical="center"/>
    </xf>
    <xf numFmtId="0" fontId="37" fillId="0" borderId="1" xfId="0" applyFont="1" applyBorder="1"/>
    <xf numFmtId="0" fontId="31" fillId="0" borderId="0" xfId="0" applyFont="1" applyAlignment="1">
      <alignment wrapText="1"/>
    </xf>
    <xf numFmtId="0" fontId="38" fillId="0" borderId="0" xfId="0" applyFont="1"/>
    <xf numFmtId="0" fontId="39" fillId="0" borderId="37" xfId="0" applyFont="1" applyBorder="1"/>
    <xf numFmtId="3" fontId="39" fillId="0" borderId="37" xfId="0" applyNumberFormat="1" applyFont="1" applyBorder="1"/>
    <xf numFmtId="3" fontId="39" fillId="0" borderId="26" xfId="0" applyNumberFormat="1" applyFont="1" applyBorder="1"/>
    <xf numFmtId="0" fontId="37" fillId="0" borderId="37" xfId="0" applyFont="1" applyBorder="1" applyAlignment="1">
      <alignment horizontal="left" vertical="center"/>
    </xf>
    <xf numFmtId="0" fontId="36" fillId="0" borderId="0" xfId="0" applyFont="1" applyBorder="1"/>
    <xf numFmtId="3" fontId="32" fillId="0" borderId="0" xfId="0" applyNumberFormat="1" applyFont="1" applyBorder="1"/>
    <xf numFmtId="3" fontId="7" fillId="0" borderId="5" xfId="1" applyNumberFormat="1" applyFont="1" applyBorder="1"/>
    <xf numFmtId="3" fontId="33" fillId="0" borderId="11" xfId="0" applyNumberFormat="1" applyFont="1" applyBorder="1"/>
    <xf numFmtId="3" fontId="34" fillId="0" borderId="11" xfId="0" applyNumberFormat="1" applyFont="1" applyBorder="1"/>
    <xf numFmtId="0" fontId="8" fillId="0" borderId="11" xfId="1" applyFont="1" applyFill="1" applyBorder="1" applyAlignment="1">
      <alignment horizontal="right" vertical="center"/>
    </xf>
    <xf numFmtId="0" fontId="34" fillId="0" borderId="11" xfId="0" applyFont="1" applyBorder="1" applyAlignment="1">
      <alignment horizontal="left"/>
    </xf>
    <xf numFmtId="164" fontId="8" fillId="0" borderId="11" xfId="1" applyNumberFormat="1" applyFont="1" applyFill="1" applyBorder="1" applyAlignment="1">
      <alignment horizontal="left" vertical="center" wrapText="1"/>
    </xf>
    <xf numFmtId="3" fontId="0" fillId="0" borderId="0" xfId="0" applyNumberFormat="1" applyFill="1" applyAlignment="1">
      <alignment horizontal="center" vertical="center" wrapText="1"/>
    </xf>
    <xf numFmtId="3" fontId="0" fillId="0" borderId="0" xfId="0" applyNumberFormat="1" applyFill="1" applyAlignment="1">
      <alignment vertical="center" wrapText="1"/>
    </xf>
    <xf numFmtId="3" fontId="12" fillId="0" borderId="1" xfId="0" applyNumberFormat="1" applyFont="1" applyFill="1" applyBorder="1" applyAlignment="1" applyProtection="1">
      <alignment vertical="center" wrapText="1"/>
      <protection locked="0"/>
    </xf>
    <xf numFmtId="3" fontId="7" fillId="0" borderId="0" xfId="3" applyNumberFormat="1" applyFont="1" applyFill="1" applyProtection="1"/>
    <xf numFmtId="3" fontId="7" fillId="0" borderId="0" xfId="3" applyNumberFormat="1" applyFont="1" applyFill="1" applyProtection="1">
      <protection locked="0"/>
    </xf>
    <xf numFmtId="3" fontId="5" fillId="0" borderId="0" xfId="3" applyNumberFormat="1" applyFont="1" applyFill="1" applyAlignment="1" applyProtection="1">
      <alignment horizontal="right"/>
    </xf>
    <xf numFmtId="3" fontId="5" fillId="0" borderId="16" xfId="3" applyNumberFormat="1" applyFont="1" applyFill="1" applyBorder="1" applyAlignment="1" applyProtection="1">
      <alignment horizontal="center" vertical="center"/>
    </xf>
    <xf numFmtId="3" fontId="5" fillId="0" borderId="16" xfId="3" applyNumberFormat="1" applyFont="1" applyFill="1" applyBorder="1" applyAlignment="1" applyProtection="1">
      <alignment horizontal="center" vertical="center" wrapText="1"/>
    </xf>
    <xf numFmtId="3" fontId="5" fillId="0" borderId="17" xfId="3" applyNumberFormat="1" applyFont="1" applyFill="1" applyBorder="1" applyAlignment="1" applyProtection="1">
      <alignment horizontal="center" vertical="center"/>
    </xf>
    <xf numFmtId="3" fontId="7" fillId="0" borderId="0" xfId="3" applyNumberFormat="1" applyFont="1" applyFill="1" applyAlignment="1" applyProtection="1">
      <alignment vertical="center"/>
    </xf>
    <xf numFmtId="3" fontId="7" fillId="0" borderId="1" xfId="3" applyNumberFormat="1" applyFont="1" applyFill="1" applyBorder="1" applyAlignment="1" applyProtection="1">
      <alignment vertical="center"/>
      <protection locked="0"/>
    </xf>
    <xf numFmtId="3" fontId="5" fillId="0" borderId="19" xfId="3" applyNumberFormat="1" applyFont="1" applyFill="1" applyBorder="1" applyAlignment="1" applyProtection="1">
      <alignment vertical="center"/>
    </xf>
    <xf numFmtId="3" fontId="7" fillId="0" borderId="0" xfId="3" applyNumberFormat="1" applyFont="1" applyFill="1" applyAlignment="1" applyProtection="1">
      <alignment vertical="center"/>
      <protection locked="0"/>
    </xf>
    <xf numFmtId="3" fontId="5" fillId="0" borderId="1" xfId="3" applyNumberFormat="1" applyFont="1" applyFill="1" applyBorder="1" applyAlignment="1" applyProtection="1">
      <alignment vertical="center"/>
      <protection locked="0"/>
    </xf>
    <xf numFmtId="3" fontId="5" fillId="0" borderId="19" xfId="3" applyNumberFormat="1" applyFont="1" applyFill="1" applyBorder="1" applyAlignment="1" applyProtection="1">
      <alignment vertical="center"/>
      <protection locked="0"/>
    </xf>
    <xf numFmtId="3" fontId="5" fillId="0" borderId="0" xfId="3" applyNumberFormat="1" applyFont="1" applyFill="1" applyAlignment="1" applyProtection="1">
      <alignment vertical="center"/>
      <protection locked="0"/>
    </xf>
    <xf numFmtId="0" fontId="5" fillId="5" borderId="1" xfId="1" applyFont="1" applyFill="1" applyBorder="1" applyAlignment="1">
      <alignment horizontal="left" vertical="center" wrapText="1"/>
    </xf>
    <xf numFmtId="3" fontId="5" fillId="5" borderId="1" xfId="0" applyNumberFormat="1" applyFont="1" applyFill="1" applyBorder="1" applyAlignment="1">
      <alignment vertical="center"/>
    </xf>
    <xf numFmtId="3" fontId="5" fillId="5" borderId="19" xfId="0" applyNumberFormat="1" applyFont="1" applyFill="1" applyBorder="1" applyAlignment="1">
      <alignment vertical="center"/>
    </xf>
    <xf numFmtId="3" fontId="5" fillId="0" borderId="19" xfId="0" applyNumberFormat="1" applyFont="1" applyFill="1" applyBorder="1" applyAlignment="1">
      <alignment vertical="center"/>
    </xf>
    <xf numFmtId="0" fontId="5" fillId="5" borderId="1" xfId="0" applyFont="1" applyFill="1" applyBorder="1" applyAlignment="1">
      <alignment horizontal="left" vertical="center" wrapText="1"/>
    </xf>
    <xf numFmtId="3" fontId="5" fillId="6" borderId="21" xfId="3" applyNumberFormat="1" applyFont="1" applyFill="1" applyBorder="1" applyAlignment="1" applyProtection="1">
      <alignment horizontal="left" vertical="center"/>
    </xf>
    <xf numFmtId="3" fontId="5" fillId="6" borderId="21" xfId="3" applyNumberFormat="1" applyFont="1" applyFill="1" applyBorder="1" applyAlignment="1" applyProtection="1">
      <alignment vertical="center"/>
    </xf>
    <xf numFmtId="3" fontId="5" fillId="6" borderId="22" xfId="3" applyNumberFormat="1" applyFont="1" applyFill="1" applyBorder="1" applyAlignment="1" applyProtection="1">
      <alignment vertical="center"/>
    </xf>
    <xf numFmtId="3" fontId="5" fillId="5" borderId="1" xfId="1" applyNumberFormat="1" applyFont="1" applyFill="1" applyBorder="1" applyAlignment="1">
      <alignment horizontal="right" vertical="center" wrapText="1"/>
    </xf>
    <xf numFmtId="3" fontId="5" fillId="5" borderId="19" xfId="1" applyNumberFormat="1" applyFont="1" applyFill="1" applyBorder="1" applyAlignment="1">
      <alignment horizontal="right" vertical="center" wrapText="1"/>
    </xf>
    <xf numFmtId="3" fontId="5" fillId="5" borderId="1" xfId="0" applyNumberFormat="1" applyFont="1" applyFill="1" applyBorder="1"/>
    <xf numFmtId="3" fontId="5" fillId="5" borderId="19" xfId="0" applyNumberFormat="1" applyFont="1" applyFill="1" applyBorder="1"/>
    <xf numFmtId="0" fontId="5" fillId="5" borderId="1" xfId="0" applyFont="1" applyFill="1" applyBorder="1" applyAlignment="1">
      <alignment vertical="center" wrapText="1"/>
    </xf>
    <xf numFmtId="3" fontId="5" fillId="5" borderId="19" xfId="3" applyNumberFormat="1" applyFont="1" applyFill="1" applyBorder="1" applyAlignment="1" applyProtection="1">
      <alignment vertical="center"/>
    </xf>
    <xf numFmtId="3" fontId="5" fillId="0" borderId="13" xfId="3" applyNumberFormat="1" applyFont="1" applyFill="1" applyBorder="1" applyAlignment="1" applyProtection="1">
      <alignment horizontal="left" indent="1"/>
      <protection locked="0"/>
    </xf>
    <xf numFmtId="3" fontId="5" fillId="0" borderId="13" xfId="3" applyNumberFormat="1" applyFont="1" applyFill="1" applyBorder="1" applyAlignment="1" applyProtection="1"/>
    <xf numFmtId="3" fontId="5" fillId="0" borderId="14" xfId="3" applyNumberFormat="1" applyFont="1" applyFill="1" applyBorder="1" applyAlignment="1" applyProtection="1"/>
    <xf numFmtId="3" fontId="22" fillId="0" borderId="0" xfId="0" applyNumberFormat="1" applyFont="1" applyFill="1" applyAlignment="1">
      <alignment horizontal="right"/>
    </xf>
    <xf numFmtId="3" fontId="26" fillId="0" borderId="0" xfId="0" applyNumberFormat="1" applyFont="1" applyFill="1" applyAlignment="1">
      <alignment vertical="center"/>
    </xf>
    <xf numFmtId="3" fontId="26" fillId="0" borderId="0" xfId="0" applyNumberFormat="1" applyFont="1" applyFill="1" applyAlignment="1">
      <alignment horizontal="center" vertical="center"/>
    </xf>
    <xf numFmtId="3" fontId="23" fillId="0" borderId="49" xfId="0" applyNumberFormat="1" applyFont="1" applyFill="1" applyBorder="1" applyAlignment="1">
      <alignment horizontal="center" vertical="center"/>
    </xf>
    <xf numFmtId="3" fontId="23" fillId="0" borderId="48" xfId="0" applyNumberFormat="1" applyFont="1" applyFill="1" applyBorder="1" applyAlignment="1">
      <alignment horizontal="center" vertical="center" wrapText="1"/>
    </xf>
    <xf numFmtId="3" fontId="23" fillId="0" borderId="40" xfId="0" applyNumberFormat="1" applyFont="1" applyFill="1" applyBorder="1" applyAlignment="1">
      <alignment horizontal="center" vertical="center" wrapText="1"/>
    </xf>
    <xf numFmtId="3" fontId="26" fillId="0" borderId="0" xfId="0" applyNumberFormat="1" applyFont="1" applyFill="1" applyAlignment="1">
      <alignment horizontal="center" vertical="center" wrapText="1"/>
    </xf>
    <xf numFmtId="3" fontId="24" fillId="0" borderId="42" xfId="0" applyNumberFormat="1" applyFont="1" applyFill="1" applyBorder="1" applyAlignment="1">
      <alignment horizontal="center" vertical="center" wrapText="1"/>
    </xf>
    <xf numFmtId="3" fontId="24" fillId="0" borderId="46" xfId="0" applyNumberFormat="1" applyFont="1" applyFill="1" applyBorder="1" applyAlignment="1">
      <alignment horizontal="center" vertical="center" wrapText="1"/>
    </xf>
    <xf numFmtId="3" fontId="24" fillId="0" borderId="33" xfId="0" applyNumberFormat="1" applyFont="1" applyFill="1" applyBorder="1" applyAlignment="1">
      <alignment horizontal="center" vertical="center" wrapText="1"/>
    </xf>
    <xf numFmtId="3" fontId="24" fillId="0" borderId="5" xfId="0" applyNumberFormat="1" applyFont="1" applyFill="1" applyBorder="1" applyAlignment="1">
      <alignment horizontal="center" vertical="center" wrapText="1"/>
    </xf>
    <xf numFmtId="3" fontId="24" fillId="0" borderId="32" xfId="0" applyNumberFormat="1" applyFont="1" applyFill="1" applyBorder="1" applyAlignment="1">
      <alignment horizontal="center" vertical="center" wrapText="1"/>
    </xf>
    <xf numFmtId="3" fontId="17" fillId="0" borderId="37" xfId="0" applyNumberFormat="1" applyFont="1" applyFill="1" applyBorder="1" applyAlignment="1">
      <alignment horizontal="center" vertical="center" wrapText="1"/>
    </xf>
    <xf numFmtId="3" fontId="17" fillId="0" borderId="26" xfId="0" applyNumberFormat="1" applyFont="1" applyFill="1" applyBorder="1" applyAlignment="1">
      <alignment horizontal="left" vertical="center" wrapText="1" indent="1"/>
    </xf>
    <xf numFmtId="3" fontId="17" fillId="0" borderId="37" xfId="0" applyNumberFormat="1" applyFont="1" applyFill="1" applyBorder="1" applyAlignment="1" applyProtection="1">
      <alignment horizontal="left" vertical="center" wrapText="1" indent="2"/>
    </xf>
    <xf numFmtId="3" fontId="17" fillId="0" borderId="37" xfId="0" applyNumberFormat="1" applyFont="1" applyFill="1" applyBorder="1" applyAlignment="1" applyProtection="1">
      <alignment vertical="center" wrapText="1"/>
    </xf>
    <xf numFmtId="3" fontId="17" fillId="0" borderId="8" xfId="0" applyNumberFormat="1" applyFont="1" applyFill="1" applyBorder="1" applyAlignment="1" applyProtection="1">
      <alignment vertical="center" wrapText="1"/>
    </xf>
    <xf numFmtId="3" fontId="17" fillId="0" borderId="1" xfId="0" applyNumberFormat="1" applyFont="1" applyFill="1" applyBorder="1" applyAlignment="1" applyProtection="1">
      <alignment vertical="center" wrapText="1"/>
    </xf>
    <xf numFmtId="3" fontId="17" fillId="0" borderId="3" xfId="0" applyNumberFormat="1" applyFont="1" applyFill="1" applyBorder="1" applyAlignment="1" applyProtection="1">
      <alignment vertical="center" wrapText="1"/>
    </xf>
    <xf numFmtId="3" fontId="17" fillId="0" borderId="37" xfId="0" applyNumberFormat="1" applyFont="1" applyFill="1" applyBorder="1" applyAlignment="1">
      <alignment vertical="center" wrapText="1"/>
    </xf>
    <xf numFmtId="3" fontId="19" fillId="0" borderId="0" xfId="0" applyNumberFormat="1" applyFont="1" applyFill="1" applyAlignment="1">
      <alignment vertical="center" wrapText="1"/>
    </xf>
    <xf numFmtId="3" fontId="27" fillId="0" borderId="26" xfId="0" applyNumberFormat="1" applyFont="1" applyFill="1" applyBorder="1" applyAlignment="1" applyProtection="1">
      <alignment horizontal="left" vertical="center" wrapText="1" indent="1"/>
      <protection locked="0"/>
    </xf>
    <xf numFmtId="3" fontId="28" fillId="0" borderId="37" xfId="0" applyNumberFormat="1" applyFont="1" applyFill="1" applyBorder="1" applyAlignment="1" applyProtection="1">
      <alignment horizontal="left" vertical="center" wrapText="1" indent="2"/>
      <protection locked="0"/>
    </xf>
    <xf numFmtId="3" fontId="27" fillId="0" borderId="37" xfId="0" applyNumberFormat="1" applyFont="1" applyFill="1" applyBorder="1" applyAlignment="1" applyProtection="1">
      <alignment vertical="center" wrapText="1"/>
      <protection locked="0"/>
    </xf>
    <xf numFmtId="3" fontId="27" fillId="0" borderId="8" xfId="0" applyNumberFormat="1" applyFont="1" applyFill="1" applyBorder="1" applyAlignment="1" applyProtection="1">
      <alignment vertical="center" wrapText="1"/>
      <protection locked="0"/>
    </xf>
    <xf numFmtId="3" fontId="27" fillId="0" borderId="1" xfId="0" applyNumberFormat="1" applyFont="1" applyFill="1" applyBorder="1" applyAlignment="1" applyProtection="1">
      <alignment vertical="center" wrapText="1"/>
      <protection locked="0"/>
    </xf>
    <xf numFmtId="3" fontId="27" fillId="0" borderId="3" xfId="0" applyNumberFormat="1" applyFont="1" applyFill="1" applyBorder="1" applyAlignment="1" applyProtection="1">
      <alignment vertical="center" wrapText="1"/>
      <protection locked="0"/>
    </xf>
    <xf numFmtId="3" fontId="0" fillId="0" borderId="26" xfId="0" applyNumberFormat="1" applyFill="1" applyBorder="1" applyAlignment="1">
      <alignment vertical="center" wrapText="1"/>
    </xf>
    <xf numFmtId="3" fontId="28" fillId="2" borderId="37" xfId="0" applyNumberFormat="1" applyFont="1" applyFill="1" applyBorder="1" applyAlignment="1" applyProtection="1">
      <alignment horizontal="left" vertical="center" wrapText="1" indent="2"/>
      <protection locked="0"/>
    </xf>
    <xf numFmtId="3" fontId="17" fillId="0" borderId="26" xfId="0" applyNumberFormat="1" applyFont="1" applyFill="1" applyBorder="1" applyAlignment="1" applyProtection="1">
      <alignment horizontal="left" vertical="center" wrapText="1" indent="1"/>
      <protection locked="0"/>
    </xf>
    <xf numFmtId="3" fontId="19" fillId="0" borderId="37" xfId="0" applyNumberFormat="1" applyFont="1" applyFill="1" applyBorder="1" applyAlignment="1" applyProtection="1">
      <alignment horizontal="left" vertical="center" wrapText="1" indent="2"/>
    </xf>
    <xf numFmtId="3" fontId="0" fillId="0" borderId="0" xfId="0" applyNumberFormat="1" applyFill="1" applyAlignment="1" applyProtection="1">
      <alignment vertical="center" wrapText="1"/>
      <protection locked="0"/>
    </xf>
    <xf numFmtId="3" fontId="29" fillId="0" borderId="26" xfId="0" applyNumberFormat="1" applyFont="1" applyFill="1" applyBorder="1" applyAlignment="1" applyProtection="1">
      <alignment horizontal="left" vertical="center" wrapText="1" indent="1"/>
      <protection locked="0"/>
    </xf>
    <xf numFmtId="3" fontId="20" fillId="0" borderId="37" xfId="0" applyNumberFormat="1" applyFont="1" applyFill="1" applyBorder="1" applyAlignment="1" applyProtection="1">
      <alignment horizontal="left" vertical="center" wrapText="1" indent="2"/>
      <protection locked="0"/>
    </xf>
    <xf numFmtId="3" fontId="29" fillId="0" borderId="37" xfId="0" applyNumberFormat="1" applyFont="1" applyFill="1" applyBorder="1" applyAlignment="1" applyProtection="1">
      <alignment vertical="center" wrapText="1"/>
      <protection locked="0"/>
    </xf>
    <xf numFmtId="3" fontId="29" fillId="0" borderId="8" xfId="0" applyNumberFormat="1" applyFont="1" applyFill="1" applyBorder="1" applyAlignment="1" applyProtection="1">
      <alignment vertical="center" wrapText="1"/>
      <protection locked="0"/>
    </xf>
    <xf numFmtId="3" fontId="29" fillId="0" borderId="1" xfId="0" applyNumberFormat="1" applyFont="1" applyFill="1" applyBorder="1" applyAlignment="1" applyProtection="1">
      <alignment vertical="center" wrapText="1"/>
      <protection locked="0"/>
    </xf>
    <xf numFmtId="3" fontId="29" fillId="0" borderId="3" xfId="0" applyNumberFormat="1" applyFont="1" applyFill="1" applyBorder="1" applyAlignment="1" applyProtection="1">
      <alignment vertical="center" wrapText="1"/>
      <protection locked="0"/>
    </xf>
    <xf numFmtId="3" fontId="17" fillId="0" borderId="26" xfId="0" applyNumberFormat="1" applyFont="1" applyFill="1" applyBorder="1" applyAlignment="1">
      <alignment vertical="center" wrapText="1"/>
    </xf>
    <xf numFmtId="3" fontId="17" fillId="0" borderId="37" xfId="0" applyNumberFormat="1" applyFont="1" applyFill="1" applyBorder="1" applyAlignment="1" applyProtection="1">
      <alignment vertical="center" wrapText="1"/>
      <protection locked="0"/>
    </xf>
    <xf numFmtId="3" fontId="0" fillId="0" borderId="37" xfId="0" applyNumberFormat="1" applyFont="1" applyFill="1" applyBorder="1" applyAlignment="1" applyProtection="1">
      <alignment horizontal="left" vertical="center" wrapText="1" indent="2"/>
      <protection locked="0"/>
    </xf>
    <xf numFmtId="3" fontId="12" fillId="0" borderId="37" xfId="0" applyNumberFormat="1" applyFont="1" applyFill="1" applyBorder="1" applyAlignment="1" applyProtection="1">
      <alignment vertical="center" wrapText="1"/>
      <protection locked="0"/>
    </xf>
    <xf numFmtId="3" fontId="12" fillId="0" borderId="8" xfId="0" applyNumberFormat="1" applyFont="1" applyFill="1" applyBorder="1" applyAlignment="1" applyProtection="1">
      <alignment vertical="center" wrapText="1"/>
      <protection locked="0"/>
    </xf>
    <xf numFmtId="3" fontId="12" fillId="0" borderId="3" xfId="0" applyNumberFormat="1" applyFont="1" applyFill="1" applyBorder="1" applyAlignment="1" applyProtection="1">
      <alignment vertical="center" wrapText="1"/>
      <protection locked="0"/>
    </xf>
    <xf numFmtId="3" fontId="30" fillId="0" borderId="0" xfId="0" applyNumberFormat="1" applyFont="1" applyFill="1" applyAlignment="1">
      <alignment vertical="center" wrapText="1"/>
    </xf>
    <xf numFmtId="3" fontId="17" fillId="0" borderId="44" xfId="0" applyNumberFormat="1" applyFont="1" applyFill="1" applyBorder="1" applyAlignment="1">
      <alignment horizontal="center" vertical="center" wrapText="1"/>
    </xf>
    <xf numFmtId="3" fontId="27" fillId="0" borderId="44" xfId="0" applyNumberFormat="1" applyFont="1" applyFill="1" applyBorder="1" applyAlignment="1" applyProtection="1">
      <alignment vertical="center" wrapText="1"/>
      <protection locked="0"/>
    </xf>
    <xf numFmtId="3" fontId="27" fillId="0" borderId="9" xfId="0" applyNumberFormat="1" applyFont="1" applyFill="1" applyBorder="1" applyAlignment="1" applyProtection="1">
      <alignment vertical="center" wrapText="1"/>
      <protection locked="0"/>
    </xf>
    <xf numFmtId="3" fontId="27" fillId="0" borderId="2" xfId="0" applyNumberFormat="1" applyFont="1" applyFill="1" applyBorder="1" applyAlignment="1" applyProtection="1">
      <alignment vertical="center" wrapText="1"/>
      <protection locked="0"/>
    </xf>
    <xf numFmtId="3" fontId="27" fillId="0" borderId="10" xfId="0" applyNumberFormat="1" applyFont="1" applyFill="1" applyBorder="1" applyAlignment="1" applyProtection="1">
      <alignment vertical="center" wrapText="1"/>
      <protection locked="0"/>
    </xf>
    <xf numFmtId="3" fontId="19" fillId="3" borderId="31" xfId="0" applyNumberFormat="1" applyFont="1" applyFill="1" applyBorder="1" applyAlignment="1" applyProtection="1">
      <alignment horizontal="left" vertical="center" wrapText="1" indent="2"/>
    </xf>
    <xf numFmtId="3" fontId="17" fillId="0" borderId="31" xfId="0" applyNumberFormat="1" applyFont="1" applyFill="1" applyBorder="1" applyAlignment="1" applyProtection="1">
      <alignment vertical="center" wrapText="1"/>
    </xf>
    <xf numFmtId="3" fontId="17" fillId="0" borderId="51" xfId="0" applyNumberFormat="1" applyFont="1" applyFill="1" applyBorder="1" applyAlignment="1" applyProtection="1">
      <alignment vertical="center" wrapText="1"/>
    </xf>
    <xf numFmtId="3" fontId="17" fillId="0" borderId="13" xfId="0" applyNumberFormat="1" applyFont="1" applyFill="1" applyBorder="1" applyAlignment="1" applyProtection="1">
      <alignment vertical="center" wrapText="1"/>
    </xf>
    <xf numFmtId="3" fontId="17" fillId="0" borderId="39" xfId="0" applyNumberFormat="1" applyFont="1" applyFill="1" applyBorder="1" applyAlignment="1" applyProtection="1">
      <alignment vertical="center" wrapText="1"/>
    </xf>
    <xf numFmtId="3" fontId="5" fillId="0" borderId="1" xfId="1" applyNumberFormat="1" applyFont="1" applyBorder="1" applyAlignment="1">
      <alignment horizontal="center" vertical="center" wrapText="1"/>
    </xf>
    <xf numFmtId="3" fontId="33" fillId="0" borderId="9" xfId="0" applyNumberFormat="1" applyFont="1" applyBorder="1"/>
    <xf numFmtId="0" fontId="9" fillId="0" borderId="0" xfId="0" applyFont="1" applyFill="1" applyAlignment="1">
      <alignment horizontal="center"/>
    </xf>
    <xf numFmtId="3" fontId="33" fillId="0" borderId="0" xfId="0" applyNumberFormat="1" applyFont="1" applyBorder="1" applyAlignment="1">
      <alignment horizontal="center" vertical="center" wrapText="1"/>
    </xf>
    <xf numFmtId="0" fontId="33" fillId="0" borderId="0" xfId="0" applyFont="1"/>
    <xf numFmtId="49" fontId="33" fillId="0" borderId="0" xfId="0" applyNumberFormat="1" applyFont="1"/>
    <xf numFmtId="49" fontId="33" fillId="0" borderId="1" xfId="0" applyNumberFormat="1" applyFont="1" applyBorder="1" applyAlignment="1">
      <alignment vertical="center" wrapText="1"/>
    </xf>
    <xf numFmtId="0" fontId="33" fillId="0" borderId="1" xfId="0" applyFont="1" applyBorder="1" applyAlignment="1">
      <alignment vertical="center" wrapText="1"/>
    </xf>
    <xf numFmtId="0" fontId="33" fillId="0" borderId="0" xfId="0" applyFont="1" applyAlignment="1">
      <alignment vertical="center"/>
    </xf>
    <xf numFmtId="49" fontId="33" fillId="0" borderId="1" xfId="0" applyNumberFormat="1" applyFont="1" applyBorder="1" applyAlignment="1">
      <alignment horizontal="center" vertical="center" wrapText="1"/>
    </xf>
    <xf numFmtId="0" fontId="33" fillId="0" borderId="1" xfId="0" applyFont="1" applyBorder="1" applyAlignment="1">
      <alignment horizontal="center" vertical="center" wrapText="1"/>
    </xf>
    <xf numFmtId="0" fontId="33" fillId="0" borderId="0" xfId="0" applyFont="1" applyBorder="1" applyAlignment="1">
      <alignment horizontal="right"/>
    </xf>
    <xf numFmtId="3" fontId="32" fillId="0" borderId="0" xfId="0" applyNumberFormat="1" applyFont="1" applyBorder="1" applyAlignment="1">
      <alignment horizontal="center" vertical="center" wrapText="1"/>
    </xf>
    <xf numFmtId="3" fontId="0" fillId="0" borderId="0" xfId="0" applyNumberFormat="1" applyBorder="1"/>
    <xf numFmtId="0" fontId="33" fillId="0" borderId="6" xfId="0" applyFont="1" applyBorder="1"/>
    <xf numFmtId="0" fontId="33" fillId="0" borderId="33" xfId="0" applyFont="1" applyBorder="1"/>
    <xf numFmtId="3" fontId="33" fillId="0" borderId="1" xfId="0" applyNumberFormat="1" applyFont="1" applyBorder="1" applyAlignment="1">
      <alignment vertical="center" wrapText="1"/>
    </xf>
    <xf numFmtId="3" fontId="7" fillId="0" borderId="37" xfId="0" applyNumberFormat="1" applyFont="1" applyBorder="1"/>
    <xf numFmtId="3" fontId="32" fillId="0" borderId="1" xfId="0" applyNumberFormat="1" applyFont="1" applyBorder="1" applyAlignment="1">
      <alignment vertical="center"/>
    </xf>
    <xf numFmtId="0" fontId="6" fillId="0" borderId="2" xfId="1" applyFont="1" applyFill="1" applyBorder="1" applyAlignment="1">
      <alignment horizontal="left" vertical="center" wrapText="1"/>
    </xf>
    <xf numFmtId="167" fontId="32" fillId="0" borderId="1" xfId="98" applyNumberFormat="1" applyFont="1" applyBorder="1"/>
    <xf numFmtId="167" fontId="32" fillId="0" borderId="2" xfId="98" applyNumberFormat="1" applyFont="1" applyBorder="1"/>
    <xf numFmtId="167" fontId="32" fillId="0" borderId="1" xfId="98" applyNumberFormat="1" applyFont="1" applyBorder="1" applyAlignment="1">
      <alignment horizontal="right"/>
    </xf>
    <xf numFmtId="167" fontId="32" fillId="0" borderId="2" xfId="98" applyNumberFormat="1" applyFont="1" applyBorder="1" applyAlignment="1">
      <alignment horizontal="right"/>
    </xf>
    <xf numFmtId="167" fontId="33" fillId="0" borderId="6" xfId="98" applyNumberFormat="1" applyFont="1" applyBorder="1"/>
    <xf numFmtId="167" fontId="33" fillId="0" borderId="5" xfId="98" applyNumberFormat="1" applyFont="1" applyBorder="1"/>
    <xf numFmtId="167" fontId="33" fillId="0" borderId="1" xfId="98" applyNumberFormat="1" applyFont="1" applyBorder="1"/>
    <xf numFmtId="167" fontId="33" fillId="0" borderId="4" xfId="98" applyNumberFormat="1" applyFont="1" applyBorder="1"/>
    <xf numFmtId="167" fontId="33" fillId="0" borderId="11" xfId="98" applyNumberFormat="1" applyFont="1" applyBorder="1"/>
    <xf numFmtId="167" fontId="32" fillId="0" borderId="13" xfId="98" applyNumberFormat="1" applyFont="1" applyBorder="1"/>
    <xf numFmtId="0" fontId="6" fillId="0" borderId="2" xfId="1" applyFont="1" applyFill="1" applyBorder="1" applyAlignment="1">
      <alignment horizontal="right" vertical="center"/>
    </xf>
    <xf numFmtId="3" fontId="33" fillId="0" borderId="2" xfId="0" applyNumberFormat="1" applyFont="1" applyBorder="1"/>
    <xf numFmtId="167" fontId="7" fillId="0" borderId="1" xfId="98" applyNumberFormat="1" applyFont="1" applyFill="1" applyBorder="1" applyAlignment="1">
      <alignment vertical="center"/>
    </xf>
    <xf numFmtId="167" fontId="7" fillId="0" borderId="1" xfId="98" quotePrefix="1" applyNumberFormat="1" applyFont="1" applyFill="1" applyBorder="1" applyAlignment="1">
      <alignment vertical="center"/>
    </xf>
    <xf numFmtId="167" fontId="5" fillId="0" borderId="1" xfId="98" applyNumberFormat="1" applyFont="1" applyFill="1" applyBorder="1" applyAlignment="1">
      <alignment vertical="center"/>
    </xf>
    <xf numFmtId="167" fontId="9" fillId="0" borderId="1" xfId="98" applyNumberFormat="1" applyFont="1" applyFill="1" applyBorder="1" applyAlignment="1">
      <alignment vertical="center"/>
    </xf>
    <xf numFmtId="167" fontId="7" fillId="0" borderId="1" xfId="98" applyNumberFormat="1" applyFont="1" applyFill="1" applyBorder="1"/>
    <xf numFmtId="0" fontId="7" fillId="0" borderId="1" xfId="0" applyFont="1" applyFill="1" applyBorder="1" applyAlignment="1">
      <alignment horizontal="right" vertical="center" wrapText="1"/>
    </xf>
    <xf numFmtId="0" fontId="9" fillId="0" borderId="1" xfId="0" applyFont="1" applyFill="1" applyBorder="1" applyAlignment="1">
      <alignment horizontal="right" vertical="center" wrapText="1"/>
    </xf>
    <xf numFmtId="0" fontId="7" fillId="0" borderId="0" xfId="46" applyFont="1" applyAlignment="1">
      <alignment vertical="center"/>
    </xf>
    <xf numFmtId="0" fontId="5" fillId="0" borderId="0" xfId="46" applyFont="1" applyAlignment="1">
      <alignment vertical="center"/>
    </xf>
    <xf numFmtId="0" fontId="7" fillId="0" borderId="0" xfId="46" applyFont="1" applyAlignment="1">
      <alignment horizontal="center" vertical="center" wrapText="1"/>
    </xf>
    <xf numFmtId="0" fontId="7" fillId="0" borderId="0" xfId="46" applyFont="1" applyBorder="1" applyAlignment="1">
      <alignment vertical="center"/>
    </xf>
    <xf numFmtId="0" fontId="7" fillId="0" borderId="0" xfId="46" applyFont="1" applyBorder="1" applyAlignment="1">
      <alignment horizontal="center" vertical="center"/>
    </xf>
    <xf numFmtId="0" fontId="7" fillId="0" borderId="0" xfId="46" applyFont="1" applyAlignment="1">
      <alignment vertical="center" wrapText="1"/>
    </xf>
    <xf numFmtId="3" fontId="7" fillId="0" borderId="1" xfId="0" applyNumberFormat="1" applyFont="1" applyBorder="1" applyAlignment="1">
      <alignment horizontal="right" vertical="center" wrapText="1"/>
    </xf>
    <xf numFmtId="3" fontId="5" fillId="0" borderId="1" xfId="0" applyNumberFormat="1" applyFont="1" applyBorder="1" applyAlignment="1">
      <alignment horizontal="right" vertical="center" wrapText="1"/>
    </xf>
    <xf numFmtId="0" fontId="37" fillId="0" borderId="10" xfId="0" applyFont="1" applyBorder="1" applyAlignment="1">
      <alignment horizontal="right" vertical="center"/>
    </xf>
    <xf numFmtId="0" fontId="39" fillId="0" borderId="9" xfId="0" applyFont="1" applyBorder="1"/>
    <xf numFmtId="0" fontId="39" fillId="0" borderId="10" xfId="0" applyFont="1" applyBorder="1"/>
    <xf numFmtId="0" fontId="7" fillId="0" borderId="0" xfId="46" applyFont="1" applyFill="1" applyAlignment="1">
      <alignment vertical="center"/>
    </xf>
    <xf numFmtId="0" fontId="7" fillId="0" borderId="3" xfId="0" applyFont="1" applyFill="1" applyBorder="1" applyAlignment="1">
      <alignment horizontal="left" vertical="center"/>
    </xf>
    <xf numFmtId="167" fontId="37" fillId="4" borderId="37" xfId="98" applyNumberFormat="1" applyFont="1" applyFill="1" applyBorder="1" applyAlignment="1">
      <alignment horizontal="center" vertical="center" wrapText="1"/>
    </xf>
    <xf numFmtId="165" fontId="5" fillId="0" borderId="21" xfId="0" applyNumberFormat="1" applyFont="1" applyFill="1" applyBorder="1" applyAlignment="1">
      <alignment horizontal="left" vertical="center" wrapText="1"/>
    </xf>
    <xf numFmtId="3" fontId="5" fillId="0" borderId="21" xfId="0" applyNumberFormat="1" applyFont="1" applyFill="1" applyBorder="1" applyAlignment="1" applyProtection="1">
      <alignment vertical="center" wrapText="1"/>
    </xf>
    <xf numFmtId="0" fontId="34" fillId="0" borderId="1" xfId="0" applyFont="1" applyBorder="1" applyAlignment="1">
      <alignment vertical="center" wrapText="1"/>
    </xf>
    <xf numFmtId="0" fontId="34" fillId="0" borderId="1" xfId="0" applyFont="1" applyBorder="1" applyAlignment="1">
      <alignment vertical="center"/>
    </xf>
    <xf numFmtId="3" fontId="34" fillId="0" borderId="1" xfId="0" applyNumberFormat="1" applyFont="1" applyBorder="1" applyAlignment="1">
      <alignment vertical="center" wrapText="1"/>
    </xf>
    <xf numFmtId="0" fontId="34" fillId="0" borderId="2" xfId="0" applyFont="1" applyBorder="1" applyAlignment="1">
      <alignment vertical="center" wrapText="1"/>
    </xf>
    <xf numFmtId="0" fontId="34" fillId="0" borderId="2" xfId="0" applyFont="1" applyBorder="1" applyAlignment="1">
      <alignment vertical="center"/>
    </xf>
    <xf numFmtId="3" fontId="34" fillId="0" borderId="2" xfId="0" applyNumberFormat="1" applyFont="1" applyBorder="1" applyAlignment="1">
      <alignment vertical="center" wrapText="1"/>
    </xf>
    <xf numFmtId="3" fontId="32" fillId="0" borderId="13" xfId="0" applyNumberFormat="1" applyFont="1" applyBorder="1" applyAlignment="1">
      <alignment vertical="center" wrapText="1"/>
    </xf>
    <xf numFmtId="0" fontId="67" fillId="0" borderId="0" xfId="42" applyFont="1"/>
    <xf numFmtId="0" fontId="6" fillId="0" borderId="18" xfId="42" applyFont="1" applyBorder="1"/>
    <xf numFmtId="3" fontId="6" fillId="0" borderId="8" xfId="42" applyNumberFormat="1" applyFont="1" applyBorder="1"/>
    <xf numFmtId="3" fontId="6" fillId="0" borderId="1" xfId="42" applyNumberFormat="1" applyFont="1" applyBorder="1"/>
    <xf numFmtId="0" fontId="4" fillId="0" borderId="20" xfId="42" applyFont="1" applyBorder="1"/>
    <xf numFmtId="3" fontId="4" fillId="0" borderId="35" xfId="42" applyNumberFormat="1" applyFont="1" applyBorder="1"/>
    <xf numFmtId="0" fontId="4" fillId="0" borderId="0" xfId="42" applyFont="1" applyBorder="1"/>
    <xf numFmtId="3" fontId="4" fillId="0" borderId="0" xfId="42" applyNumberFormat="1" applyFont="1" applyBorder="1"/>
    <xf numFmtId="0" fontId="6" fillId="0" borderId="0" xfId="42" applyFont="1"/>
    <xf numFmtId="3" fontId="6" fillId="0" borderId="0" xfId="42" applyNumberFormat="1" applyFont="1"/>
    <xf numFmtId="0" fontId="6" fillId="0" borderId="0" xfId="42" applyFont="1" applyBorder="1"/>
    <xf numFmtId="3" fontId="6" fillId="0" borderId="0" xfId="42" applyNumberFormat="1" applyFont="1" applyBorder="1"/>
    <xf numFmtId="0" fontId="6" fillId="0" borderId="18" xfId="42" applyFont="1" applyBorder="1" applyAlignment="1">
      <alignment horizontal="left"/>
    </xf>
    <xf numFmtId="3" fontId="6" fillId="0" borderId="8" xfId="42" applyNumberFormat="1" applyFont="1" applyBorder="1" applyAlignment="1">
      <alignment horizontal="right"/>
    </xf>
    <xf numFmtId="3" fontId="6" fillId="0" borderId="1" xfId="42" applyNumberFormat="1" applyFont="1" applyBorder="1" applyAlignment="1">
      <alignment horizontal="right"/>
    </xf>
    <xf numFmtId="3" fontId="4" fillId="0" borderId="35" xfId="42" applyNumberFormat="1" applyFont="1" applyBorder="1" applyAlignment="1">
      <alignment horizontal="right"/>
    </xf>
    <xf numFmtId="0" fontId="7" fillId="0" borderId="0" xfId="50" applyFont="1"/>
    <xf numFmtId="0" fontId="7" fillId="0" borderId="18" xfId="50" applyFont="1" applyBorder="1"/>
    <xf numFmtId="3" fontId="7" fillId="0" borderId="8" xfId="50" applyNumberFormat="1" applyFont="1" applyBorder="1"/>
    <xf numFmtId="3" fontId="7" fillId="0" borderId="1" xfId="50" applyNumberFormat="1" applyFont="1" applyFill="1" applyBorder="1"/>
    <xf numFmtId="3" fontId="7" fillId="0" borderId="1" xfId="50" applyNumberFormat="1" applyFont="1" applyBorder="1"/>
    <xf numFmtId="0" fontId="7" fillId="0" borderId="8" xfId="50" applyFont="1" applyBorder="1"/>
    <xf numFmtId="0" fontId="5" fillId="0" borderId="20" xfId="50" applyFont="1" applyBorder="1"/>
    <xf numFmtId="3" fontId="5" fillId="0" borderId="35" xfId="50" applyNumberFormat="1" applyFont="1" applyBorder="1"/>
    <xf numFmtId="3" fontId="5" fillId="0" borderId="21" xfId="50" applyNumberFormat="1" applyFont="1" applyBorder="1"/>
    <xf numFmtId="0" fontId="7" fillId="0" borderId="23" xfId="50" applyFont="1" applyBorder="1"/>
    <xf numFmtId="0" fontId="7" fillId="0" borderId="9" xfId="50" applyFont="1" applyBorder="1"/>
    <xf numFmtId="0" fontId="7" fillId="0" borderId="2" xfId="50" applyFont="1" applyBorder="1"/>
    <xf numFmtId="3" fontId="7" fillId="0" borderId="2" xfId="50" applyNumberFormat="1" applyFont="1" applyBorder="1"/>
    <xf numFmtId="0" fontId="5" fillId="0" borderId="35" xfId="50" applyFont="1" applyBorder="1"/>
    <xf numFmtId="0" fontId="5" fillId="0" borderId="21" xfId="50" applyFont="1" applyBorder="1"/>
    <xf numFmtId="3" fontId="5" fillId="0" borderId="8" xfId="50" applyNumberFormat="1" applyFont="1" applyBorder="1"/>
    <xf numFmtId="3" fontId="5" fillId="0" borderId="1" xfId="50" applyNumberFormat="1" applyFont="1" applyBorder="1"/>
    <xf numFmtId="3" fontId="7" fillId="0" borderId="0" xfId="50" applyNumberFormat="1" applyFont="1"/>
    <xf numFmtId="0" fontId="68" fillId="0" borderId="0" xfId="0" applyFont="1" applyFill="1"/>
    <xf numFmtId="0" fontId="67" fillId="0" borderId="0" xfId="42" applyFont="1" applyAlignment="1">
      <alignment wrapText="1"/>
    </xf>
    <xf numFmtId="0" fontId="7" fillId="0" borderId="0" xfId="50" applyFont="1" applyAlignment="1">
      <alignment wrapText="1"/>
    </xf>
    <xf numFmtId="0" fontId="5" fillId="0" borderId="15" xfId="50" applyFont="1" applyBorder="1" applyAlignment="1">
      <alignment horizontal="center" vertical="center" wrapText="1"/>
    </xf>
    <xf numFmtId="0" fontId="6" fillId="0" borderId="43" xfId="1" applyFont="1" applyFill="1" applyBorder="1" applyAlignment="1">
      <alignment horizontal="right" vertical="center"/>
    </xf>
    <xf numFmtId="3" fontId="32" fillId="0" borderId="1" xfId="98" applyNumberFormat="1" applyFont="1" applyBorder="1"/>
    <xf numFmtId="3" fontId="32" fillId="0" borderId="18" xfId="98" applyNumberFormat="1" applyFont="1" applyBorder="1"/>
    <xf numFmtId="3" fontId="32" fillId="0" borderId="19" xfId="98" applyNumberFormat="1" applyFont="1" applyBorder="1"/>
    <xf numFmtId="3" fontId="33" fillId="0" borderId="0" xfId="98" applyNumberFormat="1" applyFont="1" applyBorder="1"/>
    <xf numFmtId="3" fontId="33" fillId="0" borderId="1" xfId="98" applyNumberFormat="1" applyFont="1" applyBorder="1"/>
    <xf numFmtId="3" fontId="33" fillId="0" borderId="18" xfId="98" applyNumberFormat="1" applyFont="1" applyBorder="1"/>
    <xf numFmtId="3" fontId="33" fillId="0" borderId="19" xfId="98" applyNumberFormat="1" applyFont="1" applyBorder="1"/>
    <xf numFmtId="0" fontId="21" fillId="0" borderId="34" xfId="50" applyFont="1" applyBorder="1" applyAlignment="1">
      <alignment wrapText="1"/>
    </xf>
    <xf numFmtId="3" fontId="7" fillId="0" borderId="1" xfId="1" applyNumberFormat="1" applyFont="1" applyBorder="1" applyAlignment="1">
      <alignment horizontal="right" vertical="center" wrapText="1"/>
    </xf>
    <xf numFmtId="0" fontId="69" fillId="0" borderId="1" xfId="0" applyFont="1" applyFill="1" applyBorder="1" applyAlignment="1">
      <alignment horizontal="center" vertical="center" wrapText="1"/>
    </xf>
    <xf numFmtId="0" fontId="69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/>
    </xf>
    <xf numFmtId="167" fontId="32" fillId="0" borderId="1" xfId="98" applyNumberFormat="1" applyFont="1" applyFill="1" applyBorder="1" applyAlignment="1">
      <alignment horizontal="right"/>
    </xf>
    <xf numFmtId="3" fontId="33" fillId="0" borderId="1" xfId="0" applyNumberFormat="1" applyFont="1" applyFill="1" applyBorder="1"/>
    <xf numFmtId="0" fontId="39" fillId="0" borderId="0" xfId="0" applyFont="1" applyBorder="1"/>
    <xf numFmtId="3" fontId="39" fillId="0" borderId="0" xfId="0" applyNumberFormat="1" applyFont="1" applyBorder="1"/>
    <xf numFmtId="167" fontId="37" fillId="4" borderId="44" xfId="98" applyNumberFormat="1" applyFont="1" applyFill="1" applyBorder="1" applyAlignment="1">
      <alignment horizontal="center" vertical="center" wrapText="1"/>
    </xf>
    <xf numFmtId="3" fontId="37" fillId="4" borderId="25" xfId="0" applyNumberFormat="1" applyFont="1" applyFill="1" applyBorder="1" applyAlignment="1">
      <alignment horizontal="center" vertical="center"/>
    </xf>
    <xf numFmtId="3" fontId="37" fillId="4" borderId="31" xfId="0" applyNumberFormat="1" applyFont="1" applyFill="1" applyBorder="1" applyAlignment="1">
      <alignment vertical="center"/>
    </xf>
    <xf numFmtId="3" fontId="37" fillId="4" borderId="37" xfId="0" applyNumberFormat="1" applyFont="1" applyFill="1" applyBorder="1" applyAlignment="1">
      <alignment horizontal="right" vertical="center" wrapText="1"/>
    </xf>
    <xf numFmtId="3" fontId="39" fillId="4" borderId="44" xfId="0" applyNumberFormat="1" applyFont="1" applyFill="1" applyBorder="1"/>
    <xf numFmtId="3" fontId="7" fillId="0" borderId="8" xfId="50" applyNumberFormat="1" applyFont="1" applyFill="1" applyBorder="1"/>
    <xf numFmtId="3" fontId="15" fillId="0" borderId="6" xfId="0" applyNumberFormat="1" applyFont="1" applyFill="1" applyBorder="1" applyAlignment="1" applyProtection="1"/>
    <xf numFmtId="0" fontId="33" fillId="0" borderId="0" xfId="0" applyFont="1" applyAlignment="1">
      <alignment wrapText="1"/>
    </xf>
    <xf numFmtId="0" fontId="33" fillId="0" borderId="0" xfId="0" applyFont="1" applyAlignment="1">
      <alignment horizontal="left" vertical="center"/>
    </xf>
    <xf numFmtId="0" fontId="33" fillId="0" borderId="0" xfId="0" applyFont="1" applyAlignment="1">
      <alignment vertical="center" wrapText="1"/>
    </xf>
    <xf numFmtId="0" fontId="6" fillId="0" borderId="2" xfId="1" applyFont="1" applyFill="1" applyBorder="1" applyAlignment="1">
      <alignment horizontal="left" vertical="center" wrapText="1"/>
    </xf>
    <xf numFmtId="0" fontId="6" fillId="0" borderId="2" xfId="1" applyFont="1" applyFill="1" applyBorder="1" applyAlignment="1">
      <alignment horizontal="left" vertical="center" wrapText="1"/>
    </xf>
    <xf numFmtId="0" fontId="6" fillId="0" borderId="2" xfId="1" applyFont="1" applyFill="1" applyBorder="1" applyAlignment="1">
      <alignment horizontal="left" vertical="center" wrapText="1"/>
    </xf>
    <xf numFmtId="0" fontId="6" fillId="0" borderId="2" xfId="1" applyFont="1" applyFill="1" applyBorder="1" applyAlignment="1">
      <alignment horizontal="left" vertical="center" wrapText="1"/>
    </xf>
    <xf numFmtId="0" fontId="37" fillId="0" borderId="12" xfId="0" applyFont="1" applyBorder="1" applyAlignment="1">
      <alignment vertical="center" wrapText="1"/>
    </xf>
    <xf numFmtId="0" fontId="0" fillId="0" borderId="0" xfId="0" applyAlignment="1">
      <alignment vertical="center" wrapText="1"/>
    </xf>
    <xf numFmtId="3" fontId="37" fillId="0" borderId="13" xfId="98" applyNumberFormat="1" applyFont="1" applyBorder="1" applyAlignment="1">
      <alignment horizontal="right" vertical="center"/>
    </xf>
    <xf numFmtId="3" fontId="37" fillId="0" borderId="14" xfId="98" applyNumberFormat="1" applyFont="1" applyBorder="1" applyAlignment="1">
      <alignment horizontal="right" vertical="center"/>
    </xf>
    <xf numFmtId="49" fontId="32" fillId="0" borderId="0" xfId="0" applyNumberFormat="1" applyFont="1" applyBorder="1" applyAlignment="1">
      <alignment horizontal="center" vertical="center"/>
    </xf>
    <xf numFmtId="3" fontId="32" fillId="0" borderId="0" xfId="0" applyNumberFormat="1" applyFont="1" applyBorder="1" applyAlignment="1">
      <alignment vertical="center"/>
    </xf>
    <xf numFmtId="49" fontId="33" fillId="0" borderId="0" xfId="0" applyNumberFormat="1" applyFont="1" applyBorder="1" applyAlignment="1">
      <alignment vertical="center" wrapText="1"/>
    </xf>
    <xf numFmtId="0" fontId="33" fillId="0" borderId="0" xfId="0" applyFont="1" applyBorder="1" applyAlignment="1">
      <alignment vertical="center" wrapText="1"/>
    </xf>
    <xf numFmtId="3" fontId="33" fillId="0" borderId="0" xfId="0" applyNumberFormat="1" applyFont="1" applyBorder="1" applyAlignment="1">
      <alignment vertical="center" wrapText="1"/>
    </xf>
    <xf numFmtId="3" fontId="12" fillId="0" borderId="26" xfId="0" applyNumberFormat="1" applyFont="1" applyFill="1" applyBorder="1" applyAlignment="1">
      <alignment horizontal="left" vertical="center" wrapText="1"/>
    </xf>
    <xf numFmtId="0" fontId="5" fillId="0" borderId="1" xfId="1" applyFont="1" applyBorder="1" applyAlignment="1">
      <alignment horizontal="center" vertical="center" wrapText="1"/>
    </xf>
    <xf numFmtId="49" fontId="34" fillId="0" borderId="1" xfId="0" applyNumberFormat="1" applyFont="1" applyBorder="1" applyAlignment="1">
      <alignment vertical="center" wrapText="1"/>
    </xf>
    <xf numFmtId="0" fontId="34" fillId="0" borderId="0" xfId="0" applyFont="1" applyAlignment="1">
      <alignment vertical="center"/>
    </xf>
    <xf numFmtId="49" fontId="34" fillId="0" borderId="2" xfId="0" applyNumberFormat="1" applyFont="1" applyBorder="1" applyAlignment="1">
      <alignment vertical="center" wrapText="1"/>
    </xf>
    <xf numFmtId="0" fontId="5" fillId="0" borderId="1" xfId="0" applyFont="1" applyFill="1" applyBorder="1" applyAlignment="1">
      <alignment horizontal="left" vertical="center"/>
    </xf>
    <xf numFmtId="3" fontId="7" fillId="0" borderId="1" xfId="42" applyNumberFormat="1" applyFont="1" applyBorder="1"/>
    <xf numFmtId="0" fontId="7" fillId="0" borderId="23" xfId="42" applyFont="1" applyBorder="1"/>
    <xf numFmtId="3" fontId="7" fillId="0" borderId="9" xfId="42" applyNumberFormat="1" applyFont="1" applyBorder="1"/>
    <xf numFmtId="3" fontId="7" fillId="0" borderId="2" xfId="42" applyNumberFormat="1" applyFont="1" applyBorder="1"/>
    <xf numFmtId="0" fontId="5" fillId="0" borderId="20" xfId="42" applyFont="1" applyBorder="1"/>
    <xf numFmtId="3" fontId="5" fillId="0" borderId="35" xfId="42" applyNumberFormat="1" applyFont="1" applyBorder="1"/>
    <xf numFmtId="0" fontId="6" fillId="0" borderId="23" xfId="42" applyFont="1" applyBorder="1"/>
    <xf numFmtId="3" fontId="6" fillId="0" borderId="9" xfId="42" applyNumberFormat="1" applyFont="1" applyBorder="1"/>
    <xf numFmtId="165" fontId="33" fillId="0" borderId="18" xfId="0" applyNumberFormat="1" applyFont="1" applyFill="1" applyBorder="1" applyAlignment="1">
      <alignment horizontal="center" vertical="center" wrapText="1"/>
    </xf>
    <xf numFmtId="0" fontId="19" fillId="0" borderId="19" xfId="0" applyFont="1" applyFill="1" applyBorder="1" applyAlignment="1">
      <alignment horizontal="center"/>
    </xf>
    <xf numFmtId="0" fontId="7" fillId="0" borderId="18" xfId="42" applyFont="1" applyBorder="1" applyAlignment="1">
      <alignment vertical="center"/>
    </xf>
    <xf numFmtId="43" fontId="33" fillId="0" borderId="0" xfId="98" applyFont="1" applyAlignment="1">
      <alignment vertical="center"/>
    </xf>
    <xf numFmtId="0" fontId="33" fillId="0" borderId="0" xfId="0" applyFont="1" applyBorder="1" applyAlignment="1">
      <alignment horizontal="right"/>
    </xf>
    <xf numFmtId="0" fontId="7" fillId="0" borderId="1" xfId="0" applyFont="1" applyFill="1" applyBorder="1" applyAlignment="1">
      <alignment vertical="center" wrapText="1"/>
    </xf>
    <xf numFmtId="0" fontId="4" fillId="0" borderId="18" xfId="1" applyFont="1" applyFill="1" applyBorder="1" applyAlignment="1">
      <alignment horizontal="right" vertical="center"/>
    </xf>
    <xf numFmtId="0" fontId="6" fillId="0" borderId="18" xfId="1" applyFont="1" applyFill="1" applyBorder="1" applyAlignment="1">
      <alignment horizontal="right" vertical="center"/>
    </xf>
    <xf numFmtId="49" fontId="7" fillId="0" borderId="1" xfId="0" applyNumberFormat="1" applyFont="1" applyFill="1" applyBorder="1" applyAlignment="1">
      <alignment vertical="center" wrapText="1"/>
    </xf>
    <xf numFmtId="3" fontId="7" fillId="0" borderId="1" xfId="0" applyNumberFormat="1" applyFont="1" applyFill="1" applyBorder="1" applyAlignment="1">
      <alignment vertical="center" wrapText="1"/>
    </xf>
    <xf numFmtId="3" fontId="33" fillId="0" borderId="1" xfId="0" applyNumberFormat="1" applyFont="1" applyFill="1" applyBorder="1" applyAlignment="1">
      <alignment vertical="center" wrapText="1"/>
    </xf>
    <xf numFmtId="0" fontId="6" fillId="0" borderId="2" xfId="1" applyFont="1" applyFill="1" applyBorder="1" applyAlignment="1">
      <alignment horizontal="left" vertical="center" wrapText="1"/>
    </xf>
    <xf numFmtId="0" fontId="6" fillId="0" borderId="2" xfId="1" applyFont="1" applyFill="1" applyBorder="1" applyAlignment="1">
      <alignment horizontal="left" vertical="center" wrapText="1"/>
    </xf>
    <xf numFmtId="3" fontId="33" fillId="0" borderId="2" xfId="0" applyNumberFormat="1" applyFont="1" applyFill="1" applyBorder="1"/>
    <xf numFmtId="3" fontId="7" fillId="0" borderId="7" xfId="0" applyNumberFormat="1" applyFont="1" applyFill="1" applyBorder="1" applyAlignment="1" applyProtection="1">
      <alignment vertical="center" wrapText="1"/>
      <protection locked="0"/>
    </xf>
    <xf numFmtId="165" fontId="33" fillId="0" borderId="23" xfId="0" applyNumberFormat="1" applyFont="1" applyFill="1" applyBorder="1" applyAlignment="1">
      <alignment horizontal="center" vertical="center" wrapText="1"/>
    </xf>
    <xf numFmtId="165" fontId="33" fillId="0" borderId="29" xfId="0" applyNumberFormat="1" applyFont="1" applyFill="1" applyBorder="1" applyAlignment="1">
      <alignment horizontal="center" vertical="center" wrapText="1"/>
    </xf>
    <xf numFmtId="165" fontId="33" fillId="0" borderId="12" xfId="0" applyNumberFormat="1" applyFont="1" applyFill="1" applyBorder="1" applyAlignment="1">
      <alignment horizontal="center" vertical="center" wrapText="1"/>
    </xf>
    <xf numFmtId="165" fontId="5" fillId="0" borderId="7" xfId="0" applyNumberFormat="1" applyFont="1" applyFill="1" applyBorder="1" applyAlignment="1" applyProtection="1">
      <alignment vertical="center" wrapText="1"/>
      <protection locked="0"/>
    </xf>
    <xf numFmtId="3" fontId="5" fillId="0" borderId="7" xfId="0" applyNumberFormat="1" applyFont="1" applyFill="1" applyBorder="1" applyAlignment="1" applyProtection="1">
      <alignment vertical="center" wrapText="1"/>
      <protection locked="0"/>
    </xf>
    <xf numFmtId="165" fontId="5" fillId="0" borderId="1" xfId="0" applyNumberFormat="1" applyFont="1" applyFill="1" applyBorder="1" applyAlignment="1" applyProtection="1">
      <alignment horizontal="left" vertical="center" wrapText="1"/>
      <protection locked="0"/>
    </xf>
    <xf numFmtId="49" fontId="33" fillId="0" borderId="1" xfId="0" applyNumberFormat="1" applyFont="1" applyBorder="1" applyAlignment="1">
      <alignment horizontal="center" vertical="center" wrapText="1"/>
    </xf>
    <xf numFmtId="49" fontId="33" fillId="0" borderId="3" xfId="0" applyNumberFormat="1" applyFont="1" applyBorder="1" applyAlignment="1">
      <alignment horizontal="center" vertical="center" wrapText="1"/>
    </xf>
    <xf numFmtId="3" fontId="7" fillId="0" borderId="4" xfId="1" applyNumberFormat="1" applyFont="1" applyBorder="1"/>
    <xf numFmtId="3" fontId="34" fillId="0" borderId="4" xfId="0" applyNumberFormat="1" applyFont="1" applyBorder="1"/>
    <xf numFmtId="0" fontId="0" fillId="0" borderId="0" xfId="0" applyBorder="1" applyAlignment="1">
      <alignment wrapText="1"/>
    </xf>
    <xf numFmtId="165" fontId="5" fillId="0" borderId="2" xfId="0" applyNumberFormat="1" applyFont="1" applyFill="1" applyBorder="1" applyAlignment="1" applyProtection="1">
      <alignment vertical="center" wrapText="1"/>
      <protection locked="0"/>
    </xf>
    <xf numFmtId="165" fontId="5" fillId="0" borderId="13" xfId="0" applyNumberFormat="1" applyFont="1" applyFill="1" applyBorder="1" applyAlignment="1">
      <alignment horizontal="left" vertical="center" wrapText="1"/>
    </xf>
    <xf numFmtId="3" fontId="5" fillId="0" borderId="13" xfId="0" applyNumberFormat="1" applyFont="1" applyFill="1" applyBorder="1" applyAlignment="1" applyProtection="1">
      <alignment vertical="center" wrapText="1"/>
    </xf>
    <xf numFmtId="165" fontId="33" fillId="0" borderId="5" xfId="0" applyNumberFormat="1" applyFont="1" applyFill="1" applyBorder="1" applyAlignment="1" applyProtection="1">
      <alignment vertical="center" wrapText="1"/>
      <protection locked="0"/>
    </xf>
    <xf numFmtId="3" fontId="33" fillId="0" borderId="5" xfId="0" applyNumberFormat="1" applyFont="1" applyFill="1" applyBorder="1" applyAlignment="1" applyProtection="1">
      <alignment vertical="center" wrapText="1"/>
      <protection locked="0"/>
    </xf>
    <xf numFmtId="165" fontId="5" fillId="0" borderId="12" xfId="0" applyNumberFormat="1" applyFont="1" applyFill="1" applyBorder="1" applyAlignment="1">
      <alignment horizontal="center" vertical="center" wrapText="1"/>
    </xf>
    <xf numFmtId="165" fontId="5" fillId="0" borderId="13" xfId="0" applyNumberFormat="1" applyFont="1" applyFill="1" applyBorder="1" applyAlignment="1">
      <alignment horizontal="center" vertical="center" wrapText="1"/>
    </xf>
    <xf numFmtId="3" fontId="7" fillId="0" borderId="2" xfId="0" applyNumberFormat="1" applyFont="1" applyFill="1" applyBorder="1" applyAlignment="1" applyProtection="1">
      <alignment vertical="center" wrapText="1"/>
      <protection locked="0"/>
    </xf>
    <xf numFmtId="3" fontId="5" fillId="0" borderId="2" xfId="0" applyNumberFormat="1" applyFont="1" applyFill="1" applyBorder="1" applyAlignment="1" applyProtection="1">
      <alignment horizontal="right" vertical="center" wrapText="1"/>
      <protection locked="0"/>
    </xf>
    <xf numFmtId="165" fontId="33" fillId="0" borderId="15" xfId="0" applyNumberFormat="1" applyFont="1" applyFill="1" applyBorder="1" applyAlignment="1">
      <alignment horizontal="center" vertical="center" wrapText="1"/>
    </xf>
    <xf numFmtId="165" fontId="10" fillId="0" borderId="16" xfId="0" applyNumberFormat="1" applyFont="1" applyFill="1" applyBorder="1" applyAlignment="1" applyProtection="1">
      <alignment vertical="center" wrapText="1"/>
      <protection locked="0"/>
    </xf>
    <xf numFmtId="3" fontId="7" fillId="0" borderId="16" xfId="0" applyNumberFormat="1" applyFont="1" applyFill="1" applyBorder="1" applyAlignment="1" applyProtection="1">
      <alignment vertical="center" wrapText="1"/>
      <protection locked="0"/>
    </xf>
    <xf numFmtId="3" fontId="5" fillId="0" borderId="16" xfId="0" applyNumberFormat="1" applyFont="1" applyFill="1" applyBorder="1" applyAlignment="1" applyProtection="1">
      <alignment horizontal="right" vertical="center" wrapText="1"/>
      <protection locked="0"/>
    </xf>
    <xf numFmtId="165" fontId="33" fillId="0" borderId="20" xfId="0" applyNumberFormat="1" applyFont="1" applyFill="1" applyBorder="1" applyAlignment="1">
      <alignment horizontal="center" vertical="center" wrapText="1"/>
    </xf>
    <xf numFmtId="165" fontId="5" fillId="0" borderId="21" xfId="0" applyNumberFormat="1" applyFont="1" applyFill="1" applyBorder="1" applyAlignment="1" applyProtection="1">
      <alignment vertical="center" wrapText="1"/>
      <protection locked="0"/>
    </xf>
    <xf numFmtId="3" fontId="5" fillId="0" borderId="21" xfId="0" applyNumberFormat="1" applyFont="1" applyFill="1" applyBorder="1" applyAlignment="1" applyProtection="1">
      <alignment vertical="center" wrapText="1"/>
      <protection locked="0"/>
    </xf>
    <xf numFmtId="165" fontId="33" fillId="0" borderId="66" xfId="0" applyNumberFormat="1" applyFont="1" applyFill="1" applyBorder="1" applyAlignment="1">
      <alignment horizontal="center" vertical="center" wrapText="1"/>
    </xf>
    <xf numFmtId="3" fontId="33" fillId="0" borderId="16" xfId="0" applyNumberFormat="1" applyFont="1" applyFill="1" applyBorder="1" applyAlignment="1" applyProtection="1">
      <alignment vertical="center" wrapText="1"/>
      <protection locked="0"/>
    </xf>
    <xf numFmtId="165" fontId="5" fillId="0" borderId="16" xfId="0" applyNumberFormat="1" applyFont="1" applyFill="1" applyBorder="1" applyAlignment="1" applyProtection="1">
      <alignment vertical="center" wrapText="1"/>
      <protection locked="0"/>
    </xf>
    <xf numFmtId="165" fontId="9" fillId="0" borderId="1" xfId="0" applyNumberFormat="1" applyFont="1" applyFill="1" applyBorder="1" applyAlignment="1" applyProtection="1">
      <alignment vertical="center" wrapText="1"/>
      <protection locked="0"/>
    </xf>
    <xf numFmtId="165" fontId="9" fillId="0" borderId="1" xfId="0" applyNumberFormat="1" applyFont="1" applyFill="1" applyBorder="1" applyAlignment="1" applyProtection="1">
      <alignment horizontal="left" vertical="center" wrapText="1"/>
      <protection locked="0"/>
    </xf>
    <xf numFmtId="165" fontId="5" fillId="0" borderId="70" xfId="0" applyNumberFormat="1" applyFont="1" applyFill="1" applyBorder="1" applyAlignment="1">
      <alignment horizontal="center" vertical="center" wrapText="1"/>
    </xf>
    <xf numFmtId="165" fontId="5" fillId="0" borderId="72" xfId="0" applyNumberFormat="1" applyFont="1" applyFill="1" applyBorder="1" applyAlignment="1">
      <alignment horizontal="center" vertical="center" wrapText="1"/>
    </xf>
    <xf numFmtId="165" fontId="33" fillId="0" borderId="16" xfId="0" applyNumberFormat="1" applyFont="1" applyFill="1" applyBorder="1" applyAlignment="1" applyProtection="1">
      <alignment vertical="center" wrapText="1"/>
      <protection locked="0"/>
    </xf>
    <xf numFmtId="3" fontId="7" fillId="0" borderId="21" xfId="0" applyNumberFormat="1" applyFont="1" applyFill="1" applyBorder="1" applyAlignment="1" applyProtection="1">
      <alignment vertical="center" wrapText="1"/>
      <protection locked="0"/>
    </xf>
    <xf numFmtId="165" fontId="33" fillId="0" borderId="5" xfId="0" applyNumberFormat="1" applyFont="1" applyFill="1" applyBorder="1" applyAlignment="1">
      <alignment vertical="center" wrapText="1"/>
    </xf>
    <xf numFmtId="165" fontId="33" fillId="0" borderId="5" xfId="0" applyNumberFormat="1" applyFont="1" applyFill="1" applyBorder="1" applyAlignment="1">
      <alignment horizontal="right" vertical="center" wrapText="1"/>
    </xf>
    <xf numFmtId="165" fontId="7" fillId="0" borderId="16" xfId="0" applyNumberFormat="1" applyFont="1" applyFill="1" applyBorder="1" applyAlignment="1" applyProtection="1">
      <alignment vertical="center" wrapText="1"/>
      <protection locked="0"/>
    </xf>
    <xf numFmtId="3" fontId="33" fillId="0" borderId="16" xfId="0" applyNumberFormat="1" applyFont="1" applyFill="1" applyBorder="1" applyAlignment="1" applyProtection="1">
      <alignment horizontal="right" vertical="center" wrapText="1"/>
      <protection locked="0"/>
    </xf>
    <xf numFmtId="3" fontId="15" fillId="0" borderId="6" xfId="0" applyNumberFormat="1" applyFont="1" applyFill="1" applyBorder="1" applyAlignment="1" applyProtection="1">
      <alignment horizontal="center"/>
    </xf>
    <xf numFmtId="0" fontId="67" fillId="0" borderId="34" xfId="42" applyFont="1" applyBorder="1" applyAlignment="1">
      <alignment horizontal="right"/>
    </xf>
    <xf numFmtId="0" fontId="4" fillId="0" borderId="15" xfId="42" applyFont="1" applyBorder="1" applyAlignment="1">
      <alignment horizontal="center" wrapText="1"/>
    </xf>
    <xf numFmtId="0" fontId="4" fillId="0" borderId="29" xfId="42" applyFont="1" applyBorder="1" applyAlignment="1">
      <alignment horizontal="center" wrapText="1"/>
    </xf>
    <xf numFmtId="0" fontId="6" fillId="0" borderId="20" xfId="42" applyFont="1" applyBorder="1"/>
    <xf numFmtId="0" fontId="6" fillId="0" borderId="35" xfId="42" applyFont="1" applyBorder="1"/>
    <xf numFmtId="0" fontId="6" fillId="0" borderId="21" xfId="42" applyFont="1" applyBorder="1"/>
    <xf numFmtId="0" fontId="6" fillId="0" borderId="22" xfId="42" applyFont="1" applyBorder="1"/>
    <xf numFmtId="0" fontId="5" fillId="0" borderId="29" xfId="42" applyFont="1" applyBorder="1" applyAlignment="1">
      <alignment horizontal="center" wrapText="1"/>
    </xf>
    <xf numFmtId="0" fontId="4" fillId="0" borderId="73" xfId="42" applyFont="1" applyBorder="1" applyAlignment="1">
      <alignment horizontal="center"/>
    </xf>
    <xf numFmtId="0" fontId="4" fillId="0" borderId="34" xfId="42" applyFont="1" applyBorder="1" applyAlignment="1">
      <alignment horizontal="center"/>
    </xf>
    <xf numFmtId="0" fontId="4" fillId="0" borderId="74" xfId="42" applyFont="1" applyBorder="1" applyAlignment="1">
      <alignment horizontal="center"/>
    </xf>
    <xf numFmtId="0" fontId="7" fillId="0" borderId="15" xfId="50" applyFont="1" applyBorder="1"/>
    <xf numFmtId="0" fontId="7" fillId="0" borderId="56" xfId="50" applyFont="1" applyBorder="1"/>
    <xf numFmtId="0" fontId="7" fillId="0" borderId="16" xfId="50" applyFont="1" applyBorder="1"/>
    <xf numFmtId="3" fontId="7" fillId="0" borderId="16" xfId="50" applyNumberFormat="1" applyFont="1" applyBorder="1"/>
    <xf numFmtId="0" fontId="7" fillId="0" borderId="0" xfId="50" applyFont="1" applyBorder="1" applyAlignment="1">
      <alignment horizontal="right"/>
    </xf>
    <xf numFmtId="0" fontId="5" fillId="0" borderId="36" xfId="50" applyFont="1" applyBorder="1" applyAlignment="1">
      <alignment horizontal="center" vertical="center" wrapText="1"/>
    </xf>
    <xf numFmtId="0" fontId="7" fillId="0" borderId="37" xfId="50" applyFont="1" applyBorder="1"/>
    <xf numFmtId="0" fontId="5" fillId="0" borderId="37" xfId="50" applyFont="1" applyBorder="1"/>
    <xf numFmtId="0" fontId="5" fillId="0" borderId="30" xfId="50" applyFont="1" applyBorder="1"/>
    <xf numFmtId="3" fontId="4" fillId="0" borderId="0" xfId="98" applyNumberFormat="1" applyFont="1" applyFill="1" applyBorder="1" applyAlignment="1">
      <alignment horizontal="left" vertical="center"/>
    </xf>
    <xf numFmtId="9" fontId="33" fillId="0" borderId="0" xfId="99" applyNumberFormat="1" applyFont="1" applyBorder="1"/>
    <xf numFmtId="3" fontId="6" fillId="0" borderId="19" xfId="42" applyNumberFormat="1" applyFont="1" applyBorder="1" applyAlignment="1">
      <alignment horizontal="right"/>
    </xf>
    <xf numFmtId="3" fontId="4" fillId="0" borderId="47" xfId="42" applyNumberFormat="1" applyFont="1" applyBorder="1" applyAlignment="1">
      <alignment horizontal="right"/>
    </xf>
    <xf numFmtId="0" fontId="32" fillId="0" borderId="0" xfId="0" applyFont="1" applyBorder="1" applyAlignment="1">
      <alignment vertical="center"/>
    </xf>
    <xf numFmtId="0" fontId="19" fillId="0" borderId="1" xfId="0" applyFont="1" applyFill="1" applyBorder="1" applyAlignment="1">
      <alignment horizontal="center"/>
    </xf>
    <xf numFmtId="0" fontId="19" fillId="0" borderId="19" xfId="0" applyFont="1" applyFill="1" applyBorder="1" applyAlignment="1">
      <alignment horizontal="right"/>
    </xf>
    <xf numFmtId="0" fontId="19" fillId="0" borderId="21" xfId="0" applyFont="1" applyFill="1" applyBorder="1"/>
    <xf numFmtId="0" fontId="19" fillId="0" borderId="22" xfId="0" applyFont="1" applyFill="1" applyBorder="1" applyAlignment="1">
      <alignment horizontal="right"/>
    </xf>
    <xf numFmtId="49" fontId="19" fillId="0" borderId="29" xfId="0" applyNumberFormat="1" applyFont="1" applyFill="1" applyBorder="1" applyAlignment="1">
      <alignment horizontal="center" vertical="center"/>
    </xf>
    <xf numFmtId="0" fontId="19" fillId="0" borderId="5" xfId="0" applyFont="1" applyFill="1" applyBorder="1" applyAlignment="1">
      <alignment horizontal="center" vertical="center"/>
    </xf>
    <xf numFmtId="0" fontId="19" fillId="0" borderId="5" xfId="0" applyFont="1" applyFill="1" applyBorder="1" applyAlignment="1">
      <alignment horizontal="center" vertical="center" wrapText="1"/>
    </xf>
    <xf numFmtId="0" fontId="19" fillId="0" borderId="28" xfId="0" applyFont="1" applyFill="1" applyBorder="1" applyAlignment="1">
      <alignment horizontal="center" vertical="center" wrapText="1"/>
    </xf>
    <xf numFmtId="0" fontId="7" fillId="0" borderId="0" xfId="43" applyFont="1"/>
    <xf numFmtId="0" fontId="7" fillId="0" borderId="0" xfId="43" applyFont="1" applyFill="1"/>
    <xf numFmtId="0" fontId="25" fillId="0" borderId="0" xfId="43" applyFont="1"/>
    <xf numFmtId="0" fontId="25" fillId="0" borderId="1" xfId="43" applyFont="1" applyBorder="1" applyAlignment="1">
      <alignment horizontal="center" vertical="center" wrapText="1"/>
    </xf>
    <xf numFmtId="0" fontId="7" fillId="0" borderId="18" xfId="43" applyFont="1" applyFill="1" applyBorder="1" applyAlignment="1">
      <alignment vertical="center"/>
    </xf>
    <xf numFmtId="0" fontId="7" fillId="0" borderId="1" xfId="43" applyFont="1" applyFill="1" applyBorder="1"/>
    <xf numFmtId="0" fontId="7" fillId="0" borderId="1" xfId="43" applyFont="1" applyFill="1" applyBorder="1" applyAlignment="1">
      <alignment horizontal="right" wrapText="1"/>
    </xf>
    <xf numFmtId="0" fontId="5" fillId="0" borderId="1" xfId="43" applyFont="1" applyFill="1" applyBorder="1" applyAlignment="1">
      <alignment horizontal="right" wrapText="1"/>
    </xf>
    <xf numFmtId="3" fontId="5" fillId="32" borderId="1" xfId="43" applyNumberFormat="1" applyFont="1" applyFill="1" applyBorder="1" applyAlignment="1">
      <alignment horizontal="right"/>
    </xf>
    <xf numFmtId="3" fontId="7" fillId="0" borderId="1" xfId="43" applyNumberFormat="1" applyFont="1" applyFill="1" applyBorder="1" applyAlignment="1">
      <alignment horizontal="right"/>
    </xf>
    <xf numFmtId="3" fontId="5" fillId="0" borderId="1" xfId="43" applyNumberFormat="1" applyFont="1" applyFill="1" applyBorder="1" applyAlignment="1">
      <alignment horizontal="right" wrapText="1"/>
    </xf>
    <xf numFmtId="3" fontId="7" fillId="0" borderId="1" xfId="43" applyNumberFormat="1" applyFont="1" applyFill="1" applyBorder="1" applyAlignment="1">
      <alignment horizontal="right" wrapText="1"/>
    </xf>
    <xf numFmtId="3" fontId="5" fillId="32" borderId="19" xfId="43" applyNumberFormat="1" applyFont="1" applyFill="1" applyBorder="1" applyAlignment="1">
      <alignment horizontal="right"/>
    </xf>
    <xf numFmtId="0" fontId="33" fillId="21" borderId="1" xfId="0" applyFont="1" applyFill="1" applyBorder="1" applyAlignment="1" applyProtection="1"/>
    <xf numFmtId="3" fontId="73" fillId="0" borderId="1" xfId="43" applyNumberFormat="1" applyFont="1" applyFill="1" applyBorder="1" applyAlignment="1">
      <alignment horizontal="right" wrapText="1"/>
    </xf>
    <xf numFmtId="0" fontId="7" fillId="0" borderId="1" xfId="43" applyFont="1" applyBorder="1" applyAlignment="1">
      <alignment horizontal="right" wrapText="1"/>
    </xf>
    <xf numFmtId="3" fontId="7" fillId="0" borderId="1" xfId="43" applyNumberFormat="1" applyFont="1" applyBorder="1" applyAlignment="1">
      <alignment horizontal="right" wrapText="1"/>
    </xf>
    <xf numFmtId="3" fontId="73" fillId="0" borderId="1" xfId="43" applyNumberFormat="1" applyFont="1" applyBorder="1" applyAlignment="1">
      <alignment horizontal="right" wrapText="1"/>
    </xf>
    <xf numFmtId="3" fontId="25" fillId="0" borderId="1" xfId="43" applyNumberFormat="1" applyFont="1" applyBorder="1" applyAlignment="1">
      <alignment horizontal="right" wrapText="1"/>
    </xf>
    <xf numFmtId="3" fontId="5" fillId="0" borderId="1" xfId="43" applyNumberFormat="1" applyFont="1" applyBorder="1" applyAlignment="1">
      <alignment horizontal="right" wrapText="1"/>
    </xf>
    <xf numFmtId="0" fontId="33" fillId="21" borderId="1" xfId="0" applyFont="1" applyFill="1" applyBorder="1" applyAlignment="1" applyProtection="1">
      <alignment wrapText="1"/>
    </xf>
    <xf numFmtId="3" fontId="7" fillId="0" borderId="1" xfId="43" applyNumberFormat="1" applyFont="1" applyBorder="1" applyAlignment="1">
      <alignment horizontal="right"/>
    </xf>
    <xf numFmtId="0" fontId="5" fillId="0" borderId="20" xfId="43" applyFont="1" applyBorder="1"/>
    <xf numFmtId="0" fontId="5" fillId="0" borderId="21" xfId="43" applyFont="1" applyBorder="1"/>
    <xf numFmtId="0" fontId="5" fillId="0" borderId="21" xfId="43" applyFont="1" applyBorder="1" applyAlignment="1">
      <alignment horizontal="right"/>
    </xf>
    <xf numFmtId="3" fontId="5" fillId="0" borderId="21" xfId="43" applyNumberFormat="1" applyFont="1" applyFill="1" applyBorder="1" applyAlignment="1">
      <alignment horizontal="right"/>
    </xf>
    <xf numFmtId="0" fontId="5" fillId="0" borderId="0" xfId="43" applyFont="1"/>
    <xf numFmtId="0" fontId="7" fillId="0" borderId="0" xfId="43" applyFont="1" applyAlignment="1">
      <alignment horizontal="center" vertical="center"/>
    </xf>
    <xf numFmtId="0" fontId="25" fillId="0" borderId="1" xfId="43" applyFont="1" applyBorder="1" applyAlignment="1">
      <alignment horizontal="center" vertical="center"/>
    </xf>
    <xf numFmtId="0" fontId="7" fillId="0" borderId="18" xfId="43" applyFont="1" applyBorder="1"/>
    <xf numFmtId="0" fontId="7" fillId="0" borderId="1" xfId="43" applyFont="1" applyBorder="1"/>
    <xf numFmtId="3" fontId="7" fillId="0" borderId="1" xfId="43" applyNumberFormat="1" applyFont="1" applyBorder="1"/>
    <xf numFmtId="3" fontId="5" fillId="31" borderId="1" xfId="43" applyNumberFormat="1" applyFont="1" applyFill="1" applyBorder="1"/>
    <xf numFmtId="3" fontId="7" fillId="0" borderId="1" xfId="43" applyNumberFormat="1" applyFont="1" applyFill="1" applyBorder="1"/>
    <xf numFmtId="3" fontId="5" fillId="32" borderId="19" xfId="43" applyNumberFormat="1" applyFont="1" applyFill="1" applyBorder="1"/>
    <xf numFmtId="0" fontId="7" fillId="0" borderId="20" xfId="43" applyFont="1" applyBorder="1"/>
    <xf numFmtId="0" fontId="32" fillId="21" borderId="21" xfId="0" applyFont="1" applyFill="1" applyBorder="1" applyAlignment="1" applyProtection="1"/>
    <xf numFmtId="0" fontId="7" fillId="0" borderId="21" xfId="43" applyFont="1" applyBorder="1"/>
    <xf numFmtId="3" fontId="5" fillId="0" borderId="21" xfId="43" applyNumberFormat="1" applyFont="1" applyBorder="1"/>
    <xf numFmtId="3" fontId="5" fillId="31" borderId="21" xfId="43" applyNumberFormat="1" applyFont="1" applyFill="1" applyBorder="1"/>
    <xf numFmtId="3" fontId="5" fillId="32" borderId="22" xfId="43" applyNumberFormat="1" applyFont="1" applyFill="1" applyBorder="1"/>
    <xf numFmtId="0" fontId="5" fillId="0" borderId="1" xfId="43" applyFont="1" applyBorder="1"/>
    <xf numFmtId="3" fontId="5" fillId="0" borderId="1" xfId="43" applyNumberFormat="1" applyFont="1" applyBorder="1"/>
    <xf numFmtId="3" fontId="5" fillId="0" borderId="1" xfId="43" applyNumberFormat="1" applyFont="1" applyFill="1" applyBorder="1"/>
    <xf numFmtId="3" fontId="5" fillId="0" borderId="19" xfId="43" applyNumberFormat="1" applyFont="1" applyFill="1" applyBorder="1"/>
    <xf numFmtId="0" fontId="7" fillId="0" borderId="19" xfId="43" applyFont="1" applyBorder="1"/>
    <xf numFmtId="3" fontId="5" fillId="0" borderId="19" xfId="43" applyNumberFormat="1" applyFont="1" applyBorder="1"/>
    <xf numFmtId="0" fontId="5" fillId="0" borderId="19" xfId="43" applyFont="1" applyBorder="1"/>
    <xf numFmtId="0" fontId="5" fillId="33" borderId="21" xfId="43" applyFont="1" applyFill="1" applyBorder="1"/>
    <xf numFmtId="3" fontId="5" fillId="33" borderId="21" xfId="43" applyNumberFormat="1" applyFont="1" applyFill="1" applyBorder="1"/>
    <xf numFmtId="3" fontId="5" fillId="33" borderId="22" xfId="43" applyNumberFormat="1" applyFont="1" applyFill="1" applyBorder="1"/>
    <xf numFmtId="0" fontId="4" fillId="0" borderId="0" xfId="1" applyFont="1" applyFill="1" applyBorder="1" applyAlignment="1">
      <alignment horizontal="left" vertical="center"/>
    </xf>
    <xf numFmtId="0" fontId="33" fillId="0" borderId="1" xfId="0" applyFont="1" applyBorder="1" applyAlignment="1">
      <alignment horizontal="center"/>
    </xf>
    <xf numFmtId="0" fontId="5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vertical="center" wrapText="1"/>
    </xf>
    <xf numFmtId="0" fontId="37" fillId="0" borderId="4" xfId="0" applyFont="1" applyBorder="1" applyAlignment="1">
      <alignment horizontal="left" vertical="center" wrapText="1"/>
    </xf>
    <xf numFmtId="3" fontId="32" fillId="0" borderId="0" xfId="98" applyNumberFormat="1" applyFont="1" applyBorder="1"/>
    <xf numFmtId="9" fontId="32" fillId="0" borderId="0" xfId="99" applyNumberFormat="1" applyFont="1" applyBorder="1"/>
    <xf numFmtId="0" fontId="4" fillId="0" borderId="0" xfId="1" applyFont="1" applyFill="1" applyBorder="1" applyAlignment="1">
      <alignment horizontal="left" vertical="center"/>
    </xf>
    <xf numFmtId="0" fontId="25" fillId="0" borderId="1" xfId="43" applyFont="1" applyBorder="1" applyAlignment="1">
      <alignment horizontal="center" vertical="center"/>
    </xf>
    <xf numFmtId="167" fontId="32" fillId="0" borderId="1" xfId="0" applyNumberFormat="1" applyFont="1" applyBorder="1"/>
    <xf numFmtId="167" fontId="33" fillId="0" borderId="5" xfId="0" applyNumberFormat="1" applyFont="1" applyBorder="1"/>
    <xf numFmtId="167" fontId="32" fillId="0" borderId="2" xfId="0" applyNumberFormat="1" applyFont="1" applyBorder="1"/>
    <xf numFmtId="167" fontId="32" fillId="0" borderId="13" xfId="0" applyNumberFormat="1" applyFont="1" applyBorder="1"/>
    <xf numFmtId="168" fontId="32" fillId="0" borderId="1" xfId="98" applyNumberFormat="1" applyFont="1" applyBorder="1"/>
    <xf numFmtId="0" fontId="32" fillId="0" borderId="1" xfId="0" applyFont="1" applyBorder="1" applyAlignment="1">
      <alignment horizontal="center"/>
    </xf>
    <xf numFmtId="167" fontId="32" fillId="0" borderId="2" xfId="98" applyNumberFormat="1" applyFont="1" applyBorder="1" applyAlignment="1">
      <alignment horizontal="center"/>
    </xf>
    <xf numFmtId="0" fontId="33" fillId="0" borderId="5" xfId="0" applyFont="1" applyBorder="1" applyAlignment="1">
      <alignment horizontal="center"/>
    </xf>
    <xf numFmtId="167" fontId="32" fillId="0" borderId="1" xfId="98" applyNumberFormat="1" applyFont="1" applyBorder="1" applyAlignment="1">
      <alignment horizontal="center"/>
    </xf>
    <xf numFmtId="0" fontId="32" fillId="0" borderId="2" xfId="0" applyFont="1" applyBorder="1" applyAlignment="1">
      <alignment horizontal="center"/>
    </xf>
    <xf numFmtId="0" fontId="5" fillId="0" borderId="21" xfId="43" applyFont="1" applyFill="1" applyBorder="1" applyAlignment="1">
      <alignment horizontal="right"/>
    </xf>
    <xf numFmtId="167" fontId="7" fillId="0" borderId="0" xfId="0" applyNumberFormat="1" applyFont="1" applyFill="1"/>
    <xf numFmtId="0" fontId="7" fillId="0" borderId="23" xfId="42" applyFont="1" applyBorder="1" applyAlignment="1">
      <alignment vertical="center"/>
    </xf>
    <xf numFmtId="3" fontId="6" fillId="0" borderId="9" xfId="42" applyNumberFormat="1" applyFont="1" applyBorder="1" applyAlignment="1">
      <alignment horizontal="right"/>
    </xf>
    <xf numFmtId="0" fontId="5" fillId="0" borderId="1" xfId="0" applyFont="1" applyBorder="1" applyAlignment="1">
      <alignment vertical="center"/>
    </xf>
    <xf numFmtId="3" fontId="5" fillId="0" borderId="1" xfId="0" applyNumberFormat="1" applyFont="1" applyBorder="1" applyAlignment="1">
      <alignment horizontal="right" vertical="center"/>
    </xf>
    <xf numFmtId="0" fontId="7" fillId="0" borderId="1" xfId="0" applyFont="1" applyBorder="1" applyAlignment="1">
      <alignment vertical="center"/>
    </xf>
    <xf numFmtId="0" fontId="7" fillId="0" borderId="1" xfId="0" applyFont="1" applyFill="1" applyBorder="1" applyAlignment="1">
      <alignment vertical="center"/>
    </xf>
    <xf numFmtId="3" fontId="7" fillId="0" borderId="1" xfId="0" applyNumberFormat="1" applyFont="1" applyFill="1" applyBorder="1" applyAlignment="1">
      <alignment horizontal="right" vertical="center" wrapText="1"/>
    </xf>
    <xf numFmtId="0" fontId="9" fillId="0" borderId="1" xfId="0" applyFont="1" applyBorder="1" applyAlignment="1">
      <alignment vertical="center" wrapText="1"/>
    </xf>
    <xf numFmtId="3" fontId="9" fillId="0" borderId="1" xfId="0" applyNumberFormat="1" applyFont="1" applyBorder="1" applyAlignment="1">
      <alignment horizontal="right" vertical="center" wrapText="1"/>
    </xf>
    <xf numFmtId="3" fontId="10" fillId="0" borderId="1" xfId="0" applyNumberFormat="1" applyFont="1" applyBorder="1" applyAlignment="1">
      <alignment horizontal="right" vertical="center"/>
    </xf>
    <xf numFmtId="0" fontId="7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17" fontId="7" fillId="0" borderId="1" xfId="0" applyNumberFormat="1" applyFont="1" applyFill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3" fontId="7" fillId="0" borderId="1" xfId="0" applyNumberFormat="1" applyFont="1" applyFill="1" applyBorder="1" applyAlignment="1" applyProtection="1">
      <alignment horizontal="right" vertical="center" wrapText="1"/>
      <protection locked="0"/>
    </xf>
    <xf numFmtId="0" fontId="39" fillId="0" borderId="3" xfId="0" applyFont="1" applyBorder="1" applyAlignment="1">
      <alignment horizontal="right" vertical="center"/>
    </xf>
    <xf numFmtId="0" fontId="6" fillId="0" borderId="0" xfId="1" applyFont="1" applyFill="1" applyBorder="1" applyAlignment="1">
      <alignment horizontal="left" vertical="center" wrapText="1"/>
    </xf>
    <xf numFmtId="0" fontId="7" fillId="34" borderId="18" xfId="43" applyFont="1" applyFill="1" applyBorder="1"/>
    <xf numFmtId="0" fontId="4" fillId="0" borderId="0" xfId="1" applyFont="1" applyFill="1" applyBorder="1" applyAlignment="1">
      <alignment horizontal="right" vertical="center"/>
    </xf>
    <xf numFmtId="3" fontId="6" fillId="0" borderId="50" xfId="42" applyNumberFormat="1" applyFont="1" applyBorder="1" applyAlignment="1">
      <alignment horizontal="right"/>
    </xf>
    <xf numFmtId="3" fontId="25" fillId="0" borderId="1" xfId="43" applyNumberFormat="1" applyFont="1" applyFill="1" applyBorder="1" applyAlignment="1">
      <alignment horizontal="right" wrapText="1"/>
    </xf>
    <xf numFmtId="0" fontId="7" fillId="0" borderId="1" xfId="0" applyFont="1" applyFill="1" applyBorder="1" applyAlignment="1">
      <alignment vertical="center" wrapText="1"/>
    </xf>
    <xf numFmtId="0" fontId="6" fillId="0" borderId="1" xfId="1" applyFont="1" applyFill="1" applyBorder="1" applyAlignment="1">
      <alignment vertical="center" wrapText="1"/>
    </xf>
    <xf numFmtId="0" fontId="7" fillId="0" borderId="1" xfId="1" applyFont="1" applyFill="1" applyBorder="1" applyAlignment="1">
      <alignment vertical="center" wrapText="1"/>
    </xf>
    <xf numFmtId="3" fontId="5" fillId="0" borderId="32" xfId="3" applyNumberFormat="1" applyFont="1" applyFill="1" applyBorder="1" applyAlignment="1" applyProtection="1">
      <alignment horizontal="center" vertical="center"/>
    </xf>
    <xf numFmtId="3" fontId="5" fillId="0" borderId="6" xfId="3" applyNumberFormat="1" applyFont="1" applyFill="1" applyBorder="1" applyAlignment="1" applyProtection="1">
      <alignment horizontal="center" vertical="center" wrapText="1"/>
    </xf>
    <xf numFmtId="3" fontId="5" fillId="0" borderId="4" xfId="3" applyNumberFormat="1" applyFont="1" applyFill="1" applyBorder="1" applyAlignment="1" applyProtection="1">
      <alignment horizontal="center" vertical="center"/>
    </xf>
    <xf numFmtId="3" fontId="5" fillId="0" borderId="6" xfId="3" applyNumberFormat="1" applyFont="1" applyFill="1" applyBorder="1" applyAlignment="1" applyProtection="1">
      <alignment horizontal="center" vertical="center"/>
    </xf>
    <xf numFmtId="3" fontId="5" fillId="0" borderId="46" xfId="3" applyNumberFormat="1" applyFont="1" applyFill="1" applyBorder="1" applyAlignment="1" applyProtection="1">
      <alignment horizontal="center" vertical="center"/>
    </xf>
    <xf numFmtId="3" fontId="5" fillId="5" borderId="1" xfId="3" applyNumberFormat="1" applyFont="1" applyFill="1" applyBorder="1" applyAlignment="1" applyProtection="1">
      <alignment vertical="center"/>
      <protection locked="0"/>
    </xf>
    <xf numFmtId="3" fontId="32" fillId="0" borderId="43" xfId="98" applyNumberFormat="1" applyFont="1" applyBorder="1"/>
    <xf numFmtId="3" fontId="33" fillId="0" borderId="43" xfId="98" applyNumberFormat="1" applyFont="1" applyBorder="1"/>
    <xf numFmtId="3" fontId="33" fillId="0" borderId="4" xfId="98" applyNumberFormat="1" applyFont="1" applyBorder="1"/>
    <xf numFmtId="3" fontId="33" fillId="0" borderId="26" xfId="98" applyNumberFormat="1" applyFont="1" applyBorder="1"/>
    <xf numFmtId="0" fontId="5" fillId="0" borderId="1" xfId="1" applyFont="1" applyBorder="1" applyAlignment="1">
      <alignment horizontal="center" vertical="center" wrapText="1"/>
    </xf>
    <xf numFmtId="165" fontId="5" fillId="0" borderId="55" xfId="0" applyNumberFormat="1" applyFont="1" applyFill="1" applyBorder="1" applyAlignment="1" applyProtection="1">
      <alignment vertical="center" wrapText="1"/>
      <protection locked="0"/>
    </xf>
    <xf numFmtId="165" fontId="33" fillId="0" borderId="31" xfId="0" applyNumberFormat="1" applyFont="1" applyFill="1" applyBorder="1" applyAlignment="1">
      <alignment horizontal="center" vertical="center" wrapText="1"/>
    </xf>
    <xf numFmtId="3" fontId="5" fillId="0" borderId="3" xfId="0" applyNumberFormat="1" applyFont="1" applyBorder="1" applyAlignment="1">
      <alignment horizontal="right" vertical="center"/>
    </xf>
    <xf numFmtId="3" fontId="5" fillId="0" borderId="0" xfId="0" applyNumberFormat="1" applyFont="1" applyBorder="1" applyAlignment="1">
      <alignment horizontal="right" vertical="center"/>
    </xf>
    <xf numFmtId="3" fontId="5" fillId="0" borderId="2" xfId="0" applyNumberFormat="1" applyFont="1" applyBorder="1" applyAlignment="1">
      <alignment horizontal="right" vertical="center"/>
    </xf>
    <xf numFmtId="0" fontId="33" fillId="0" borderId="1" xfId="0" applyFont="1" applyBorder="1" applyAlignment="1">
      <alignment horizontal="center"/>
    </xf>
    <xf numFmtId="0" fontId="7" fillId="0" borderId="8" xfId="43" applyFont="1" applyFill="1" applyBorder="1" applyAlignment="1">
      <alignment vertical="center"/>
    </xf>
    <xf numFmtId="0" fontId="5" fillId="0" borderId="35" xfId="43" applyFont="1" applyBorder="1"/>
    <xf numFmtId="0" fontId="5" fillId="0" borderId="1" xfId="1" applyFont="1" applyBorder="1" applyAlignment="1">
      <alignment horizontal="center" vertical="center" wrapText="1"/>
    </xf>
    <xf numFmtId="0" fontId="74" fillId="0" borderId="16" xfId="0" applyFont="1" applyBorder="1" applyAlignment="1">
      <alignment horizontal="center" vertical="center"/>
    </xf>
    <xf numFmtId="0" fontId="7" fillId="0" borderId="8" xfId="43" applyFont="1" applyBorder="1"/>
    <xf numFmtId="0" fontId="7" fillId="0" borderId="35" xfId="43" applyFont="1" applyBorder="1"/>
    <xf numFmtId="3" fontId="7" fillId="0" borderId="19" xfId="50" applyNumberFormat="1" applyFont="1" applyBorder="1"/>
    <xf numFmtId="3" fontId="5" fillId="0" borderId="26" xfId="50" applyNumberFormat="1" applyFont="1" applyBorder="1"/>
    <xf numFmtId="3" fontId="5" fillId="0" borderId="19" xfId="50" applyNumberFormat="1" applyFont="1" applyBorder="1"/>
    <xf numFmtId="3" fontId="5" fillId="0" borderId="47" xfId="50" applyNumberFormat="1" applyFont="1" applyBorder="1"/>
    <xf numFmtId="3" fontId="7" fillId="0" borderId="2" xfId="0" applyNumberFormat="1" applyFont="1" applyFill="1" applyBorder="1" applyAlignment="1" applyProtection="1">
      <alignment horizontal="right" vertical="center" wrapText="1"/>
      <protection locked="0"/>
    </xf>
    <xf numFmtId="0" fontId="33" fillId="21" borderId="2" xfId="0" applyFont="1" applyFill="1" applyBorder="1" applyAlignment="1" applyProtection="1"/>
    <xf numFmtId="0" fontId="5" fillId="0" borderId="1" xfId="1" applyFont="1" applyBorder="1" applyAlignment="1">
      <alignment horizontal="center" vertical="center" wrapText="1"/>
    </xf>
    <xf numFmtId="0" fontId="39" fillId="0" borderId="26" xfId="0" applyFont="1" applyBorder="1"/>
    <xf numFmtId="167" fontId="37" fillId="4" borderId="26" xfId="98" applyNumberFormat="1" applyFont="1" applyFill="1" applyBorder="1" applyAlignment="1">
      <alignment horizontal="center" vertical="center" wrapText="1"/>
    </xf>
    <xf numFmtId="3" fontId="7" fillId="0" borderId="26" xfId="0" applyNumberFormat="1" applyFont="1" applyBorder="1"/>
    <xf numFmtId="0" fontId="37" fillId="0" borderId="30" xfId="0" applyFont="1" applyBorder="1" applyAlignment="1">
      <alignment vertical="center"/>
    </xf>
    <xf numFmtId="167" fontId="37" fillId="4" borderId="4" xfId="98" applyNumberFormat="1" applyFont="1" applyFill="1" applyBorder="1" applyAlignment="1">
      <alignment horizontal="center" vertical="center" wrapText="1"/>
    </xf>
    <xf numFmtId="3" fontId="7" fillId="0" borderId="4" xfId="0" applyNumberFormat="1" applyFont="1" applyBorder="1"/>
    <xf numFmtId="3" fontId="39" fillId="0" borderId="4" xfId="0" applyNumberFormat="1" applyFont="1" applyBorder="1"/>
    <xf numFmtId="167" fontId="37" fillId="4" borderId="11" xfId="98" applyNumberFormat="1" applyFont="1" applyFill="1" applyBorder="1" applyAlignment="1">
      <alignment horizontal="center" vertical="center" wrapText="1"/>
    </xf>
    <xf numFmtId="3" fontId="37" fillId="4" borderId="71" xfId="0" applyNumberFormat="1" applyFont="1" applyFill="1" applyBorder="1" applyAlignment="1">
      <alignment vertical="center"/>
    </xf>
    <xf numFmtId="3" fontId="37" fillId="4" borderId="26" xfId="0" applyNumberFormat="1" applyFont="1" applyFill="1" applyBorder="1" applyAlignment="1">
      <alignment horizontal="right" vertical="center" wrapText="1"/>
    </xf>
    <xf numFmtId="166" fontId="39" fillId="0" borderId="26" xfId="0" applyNumberFormat="1" applyFont="1" applyBorder="1"/>
    <xf numFmtId="166" fontId="37" fillId="0" borderId="26" xfId="0" applyNumberFormat="1" applyFont="1" applyBorder="1" applyAlignment="1">
      <alignment horizontal="center"/>
    </xf>
    <xf numFmtId="166" fontId="39" fillId="0" borderId="26" xfId="0" applyNumberFormat="1" applyFont="1" applyBorder="1" applyAlignment="1">
      <alignment horizontal="right"/>
    </xf>
    <xf numFmtId="0" fontId="37" fillId="0" borderId="44" xfId="0" applyFont="1" applyBorder="1" applyAlignment="1">
      <alignment vertical="center"/>
    </xf>
    <xf numFmtId="3" fontId="37" fillId="0" borderId="50" xfId="0" applyNumberFormat="1" applyFont="1" applyBorder="1" applyAlignment="1">
      <alignment vertical="center"/>
    </xf>
    <xf numFmtId="3" fontId="37" fillId="0" borderId="44" xfId="0" applyNumberFormat="1" applyFont="1" applyBorder="1" applyAlignment="1">
      <alignment vertical="center"/>
    </xf>
    <xf numFmtId="3" fontId="37" fillId="4" borderId="31" xfId="0" applyNumberFormat="1" applyFont="1" applyFill="1" applyBorder="1" applyAlignment="1">
      <alignment horizontal="center" vertical="center"/>
    </xf>
    <xf numFmtId="166" fontId="37" fillId="4" borderId="27" xfId="0" applyNumberFormat="1" applyFont="1" applyFill="1" applyBorder="1" applyAlignment="1">
      <alignment horizontal="center" vertical="center"/>
    </xf>
    <xf numFmtId="166" fontId="37" fillId="4" borderId="31" xfId="0" applyNumberFormat="1" applyFont="1" applyFill="1" applyBorder="1" applyAlignment="1">
      <alignment horizontal="center" vertical="center"/>
    </xf>
    <xf numFmtId="3" fontId="41" fillId="0" borderId="0" xfId="0" applyNumberFormat="1" applyFont="1" applyBorder="1" applyAlignment="1">
      <alignment horizontal="center"/>
    </xf>
    <xf numFmtId="3" fontId="42" fillId="0" borderId="0" xfId="0" applyNumberFormat="1" applyFont="1" applyBorder="1" applyAlignment="1">
      <alignment horizontal="right"/>
    </xf>
    <xf numFmtId="3" fontId="37" fillId="0" borderId="0" xfId="0" applyNumberFormat="1" applyFont="1" applyBorder="1"/>
    <xf numFmtId="9" fontId="39" fillId="0" borderId="0" xfId="0" applyNumberFormat="1" applyFont="1" applyBorder="1"/>
    <xf numFmtId="3" fontId="39" fillId="4" borderId="37" xfId="0" applyNumberFormat="1" applyFont="1" applyFill="1" applyBorder="1"/>
    <xf numFmtId="9" fontId="39" fillId="0" borderId="26" xfId="0" applyNumberFormat="1" applyFont="1" applyBorder="1"/>
    <xf numFmtId="3" fontId="37" fillId="4" borderId="26" xfId="0" applyNumberFormat="1" applyFont="1" applyFill="1" applyBorder="1" applyAlignment="1">
      <alignment horizontal="center" vertical="center" wrapText="1"/>
    </xf>
    <xf numFmtId="167" fontId="37" fillId="4" borderId="37" xfId="98" applyNumberFormat="1" applyFont="1" applyFill="1" applyBorder="1" applyAlignment="1">
      <alignment vertical="center" wrapText="1"/>
    </xf>
    <xf numFmtId="167" fontId="37" fillId="4" borderId="26" xfId="98" applyNumberFormat="1" applyFont="1" applyFill="1" applyBorder="1" applyAlignment="1">
      <alignment vertical="center" wrapText="1"/>
    </xf>
    <xf numFmtId="3" fontId="39" fillId="0" borderId="26" xfId="0" applyNumberFormat="1" applyFont="1" applyBorder="1" applyAlignment="1">
      <alignment wrapText="1"/>
    </xf>
    <xf numFmtId="3" fontId="37" fillId="0" borderId="26" xfId="0" applyNumberFormat="1" applyFont="1" applyBorder="1" applyAlignment="1">
      <alignment horizontal="center"/>
    </xf>
    <xf numFmtId="0" fontId="39" fillId="4" borderId="44" xfId="0" applyFont="1" applyFill="1" applyBorder="1"/>
    <xf numFmtId="9" fontId="39" fillId="0" borderId="50" xfId="0" applyNumberFormat="1" applyFont="1" applyBorder="1"/>
    <xf numFmtId="3" fontId="39" fillId="0" borderId="44" xfId="0" applyNumberFormat="1" applyFont="1" applyBorder="1"/>
    <xf numFmtId="3" fontId="37" fillId="0" borderId="27" xfId="0" applyNumberFormat="1" applyFont="1" applyBorder="1" applyAlignment="1">
      <alignment vertical="center"/>
    </xf>
    <xf numFmtId="3" fontId="32" fillId="0" borderId="2" xfId="98" applyNumberFormat="1" applyFont="1" applyBorder="1"/>
    <xf numFmtId="3" fontId="32" fillId="0" borderId="23" xfId="98" applyNumberFormat="1" applyFont="1" applyBorder="1"/>
    <xf numFmtId="3" fontId="32" fillId="0" borderId="75" xfId="98" applyNumberFormat="1" applyFont="1" applyBorder="1"/>
    <xf numFmtId="0" fontId="4" fillId="0" borderId="4" xfId="1" applyFont="1" applyFill="1" applyBorder="1" applyAlignment="1">
      <alignment horizontal="right" vertical="center"/>
    </xf>
    <xf numFmtId="3" fontId="5" fillId="0" borderId="4" xfId="1" applyNumberFormat="1" applyFont="1" applyBorder="1"/>
    <xf numFmtId="3" fontId="32" fillId="0" borderId="4" xfId="0" applyNumberFormat="1" applyFont="1" applyBorder="1"/>
    <xf numFmtId="0" fontId="4" fillId="0" borderId="11" xfId="1" applyFont="1" applyFill="1" applyBorder="1" applyAlignment="1">
      <alignment horizontal="right" vertical="center"/>
    </xf>
    <xf numFmtId="0" fontId="6" fillId="0" borderId="11" xfId="1" applyFont="1" applyFill="1" applyBorder="1" applyAlignment="1">
      <alignment horizontal="left" vertical="center" wrapText="1"/>
    </xf>
    <xf numFmtId="3" fontId="5" fillId="0" borderId="11" xfId="1" applyNumberFormat="1" applyFont="1" applyBorder="1"/>
    <xf numFmtId="3" fontId="32" fillId="0" borderId="11" xfId="0" applyNumberFormat="1" applyFont="1" applyBorder="1"/>
    <xf numFmtId="0" fontId="4" fillId="0" borderId="6" xfId="1" applyFont="1" applyFill="1" applyBorder="1" applyAlignment="1">
      <alignment horizontal="right" vertical="center"/>
    </xf>
    <xf numFmtId="0" fontId="6" fillId="0" borderId="6" xfId="1" applyFont="1" applyFill="1" applyBorder="1" applyAlignment="1">
      <alignment horizontal="left" vertical="center" wrapText="1"/>
    </xf>
    <xf numFmtId="3" fontId="5" fillId="0" borderId="6" xfId="1" applyNumberFormat="1" applyFont="1" applyBorder="1"/>
    <xf numFmtId="3" fontId="32" fillId="0" borderId="6" xfId="0" applyNumberFormat="1" applyFont="1" applyBorder="1"/>
    <xf numFmtId="3" fontId="4" fillId="0" borderId="23" xfId="98" applyNumberFormat="1" applyFont="1" applyFill="1" applyBorder="1"/>
    <xf numFmtId="3" fontId="4" fillId="0" borderId="2" xfId="98" applyNumberFormat="1" applyFont="1" applyFill="1" applyBorder="1"/>
    <xf numFmtId="3" fontId="5" fillId="0" borderId="12" xfId="98" applyNumberFormat="1" applyFont="1" applyFill="1" applyBorder="1" applyAlignment="1">
      <alignment horizontal="center" vertical="center" wrapText="1"/>
    </xf>
    <xf numFmtId="3" fontId="5" fillId="0" borderId="13" xfId="98" applyNumberFormat="1" applyFont="1" applyFill="1" applyBorder="1" applyAlignment="1">
      <alignment horizontal="center" vertical="center" wrapText="1"/>
    </xf>
    <xf numFmtId="3" fontId="5" fillId="0" borderId="14" xfId="98" applyNumberFormat="1" applyFont="1" applyFill="1" applyBorder="1" applyAlignment="1">
      <alignment horizontal="center" vertical="center" wrapText="1"/>
    </xf>
    <xf numFmtId="0" fontId="4" fillId="0" borderId="18" xfId="1" applyFont="1" applyFill="1" applyBorder="1" applyAlignment="1">
      <alignment horizontal="right" vertical="center" wrapText="1"/>
    </xf>
    <xf numFmtId="0" fontId="4" fillId="0" borderId="23" xfId="0" applyFont="1" applyFill="1" applyBorder="1" applyAlignment="1">
      <alignment horizontal="right" vertical="center" wrapText="1"/>
    </xf>
    <xf numFmtId="167" fontId="7" fillId="0" borderId="1" xfId="98" applyNumberFormat="1" applyFont="1" applyFill="1" applyBorder="1" applyAlignment="1">
      <alignment horizontal="right" wrapText="1"/>
    </xf>
    <xf numFmtId="167" fontId="7" fillId="0" borderId="1" xfId="98" applyNumberFormat="1" applyFont="1" applyBorder="1" applyAlignment="1">
      <alignment horizontal="right" wrapText="1"/>
    </xf>
    <xf numFmtId="167" fontId="7" fillId="0" borderId="1" xfId="98" applyNumberFormat="1" applyFont="1" applyBorder="1" applyAlignment="1">
      <alignment horizontal="right"/>
    </xf>
    <xf numFmtId="167" fontId="7" fillId="0" borderId="0" xfId="98" applyNumberFormat="1" applyFont="1"/>
    <xf numFmtId="167" fontId="5" fillId="0" borderId="21" xfId="98" applyNumberFormat="1" applyFont="1" applyBorder="1" applyAlignment="1">
      <alignment horizontal="right"/>
    </xf>
    <xf numFmtId="0" fontId="25" fillId="0" borderId="1" xfId="43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25" fillId="0" borderId="1" xfId="43" applyFont="1" applyBorder="1" applyAlignment="1">
      <alignment horizontal="center" vertical="center" wrapText="1"/>
    </xf>
    <xf numFmtId="165" fontId="33" fillId="0" borderId="16" xfId="0" applyNumberFormat="1" applyFont="1" applyFill="1" applyBorder="1" applyAlignment="1">
      <alignment horizontal="center" vertical="center" wrapText="1"/>
    </xf>
    <xf numFmtId="165" fontId="33" fillId="0" borderId="1" xfId="0" applyNumberFormat="1" applyFont="1" applyFill="1" applyBorder="1" applyAlignment="1">
      <alignment horizontal="center" vertical="center" wrapText="1"/>
    </xf>
    <xf numFmtId="165" fontId="33" fillId="0" borderId="1" xfId="0" applyNumberFormat="1" applyFont="1" applyFill="1" applyBorder="1" applyAlignment="1" applyProtection="1">
      <alignment vertical="center" wrapText="1"/>
      <protection locked="0"/>
    </xf>
    <xf numFmtId="165" fontId="32" fillId="0" borderId="20" xfId="0" applyNumberFormat="1" applyFont="1" applyFill="1" applyBorder="1" applyAlignment="1">
      <alignment horizontal="center" vertical="center" wrapText="1"/>
    </xf>
    <xf numFmtId="165" fontId="32" fillId="0" borderId="15" xfId="0" applyNumberFormat="1" applyFont="1" applyFill="1" applyBorder="1" applyAlignment="1">
      <alignment horizontal="center" vertical="center" wrapText="1"/>
    </xf>
    <xf numFmtId="165" fontId="32" fillId="0" borderId="18" xfId="0" applyNumberFormat="1" applyFont="1" applyFill="1" applyBorder="1" applyAlignment="1">
      <alignment horizontal="center" vertical="center" wrapText="1"/>
    </xf>
    <xf numFmtId="165" fontId="32" fillId="0" borderId="29" xfId="0" applyNumberFormat="1" applyFont="1" applyFill="1" applyBorder="1" applyAlignment="1">
      <alignment horizontal="center" vertical="center" wrapText="1"/>
    </xf>
    <xf numFmtId="0" fontId="5" fillId="0" borderId="56" xfId="1" applyFont="1" applyBorder="1" applyAlignment="1">
      <alignment horizontal="center" vertical="center" wrapText="1"/>
    </xf>
    <xf numFmtId="0" fontId="5" fillId="0" borderId="36" xfId="1" applyFont="1" applyBorder="1" applyAlignment="1">
      <alignment horizontal="center" vertical="center" wrapText="1"/>
    </xf>
    <xf numFmtId="0" fontId="5" fillId="0" borderId="54" xfId="1" applyFont="1" applyBorder="1" applyAlignment="1">
      <alignment horizontal="center" vertical="center" wrapText="1"/>
    </xf>
    <xf numFmtId="0" fontId="5" fillId="0" borderId="13" xfId="1" applyFont="1" applyBorder="1" applyAlignment="1">
      <alignment horizontal="center" vertical="center" wrapText="1"/>
    </xf>
    <xf numFmtId="0" fontId="5" fillId="0" borderId="14" xfId="1" applyFont="1" applyBorder="1" applyAlignment="1">
      <alignment horizontal="center" vertical="center" wrapText="1"/>
    </xf>
    <xf numFmtId="165" fontId="33" fillId="0" borderId="2" xfId="0" applyNumberFormat="1" applyFont="1" applyFill="1" applyBorder="1" applyAlignment="1">
      <alignment vertical="center" wrapText="1"/>
    </xf>
    <xf numFmtId="3" fontId="33" fillId="0" borderId="2" xfId="0" applyNumberFormat="1" applyFont="1" applyFill="1" applyBorder="1" applyAlignment="1" applyProtection="1">
      <alignment vertical="center" wrapText="1"/>
      <protection locked="0"/>
    </xf>
    <xf numFmtId="3" fontId="33" fillId="0" borderId="2" xfId="0" applyNumberFormat="1" applyFont="1" applyFill="1" applyBorder="1" applyAlignment="1" applyProtection="1">
      <alignment horizontal="right" vertical="center" wrapText="1"/>
      <protection locked="0"/>
    </xf>
    <xf numFmtId="165" fontId="33" fillId="0" borderId="5" xfId="0" applyNumberFormat="1" applyFont="1" applyFill="1" applyBorder="1" applyAlignment="1" applyProtection="1">
      <alignment horizontal="left" vertical="center" wrapText="1" indent="1"/>
      <protection locked="0"/>
    </xf>
    <xf numFmtId="165" fontId="5" fillId="0" borderId="13" xfId="0" applyNumberFormat="1" applyFont="1" applyFill="1" applyBorder="1" applyAlignment="1" applyProtection="1">
      <alignment vertical="center" wrapText="1"/>
      <protection locked="0"/>
    </xf>
    <xf numFmtId="3" fontId="5" fillId="0" borderId="13" xfId="0" applyNumberFormat="1" applyFont="1" applyFill="1" applyBorder="1" applyAlignment="1" applyProtection="1">
      <alignment vertical="center" wrapText="1"/>
      <protection locked="0"/>
    </xf>
    <xf numFmtId="3" fontId="5" fillId="0" borderId="14" xfId="0" applyNumberFormat="1" applyFont="1" applyFill="1" applyBorder="1" applyAlignment="1" applyProtection="1">
      <alignment horizontal="right" vertical="center" wrapText="1"/>
      <protection locked="0"/>
    </xf>
    <xf numFmtId="0" fontId="5" fillId="0" borderId="1" xfId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3" fontId="5" fillId="0" borderId="1" xfId="0" applyNumberFormat="1" applyFont="1" applyFill="1" applyBorder="1" applyAlignment="1">
      <alignment horizontal="right" vertical="center" wrapText="1"/>
    </xf>
    <xf numFmtId="0" fontId="5" fillId="0" borderId="18" xfId="1" applyFont="1" applyBorder="1" applyAlignment="1">
      <alignment horizontal="center" vertical="center" wrapText="1"/>
    </xf>
    <xf numFmtId="0" fontId="5" fillId="0" borderId="19" xfId="1" applyFont="1" applyBorder="1" applyAlignment="1">
      <alignment horizontal="center" vertical="center" wrapText="1"/>
    </xf>
    <xf numFmtId="0" fontId="35" fillId="0" borderId="0" xfId="0" applyFont="1" applyAlignment="1">
      <alignment horizontal="center" vertical="center" wrapText="1"/>
    </xf>
    <xf numFmtId="0" fontId="5" fillId="0" borderId="3" xfId="0" applyFont="1" applyFill="1" applyBorder="1" applyAlignment="1">
      <alignment horizontal="center"/>
    </xf>
    <xf numFmtId="0" fontId="5" fillId="0" borderId="8" xfId="0" applyFont="1" applyFill="1" applyBorder="1" applyAlignment="1">
      <alignment horizontal="center"/>
    </xf>
    <xf numFmtId="0" fontId="5" fillId="0" borderId="3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3" fontId="13" fillId="0" borderId="0" xfId="2" applyNumberFormat="1" applyFont="1" applyFill="1" applyBorder="1" applyAlignment="1">
      <alignment horizontal="center"/>
    </xf>
    <xf numFmtId="3" fontId="14" fillId="0" borderId="0" xfId="2" applyNumberFormat="1" applyFont="1" applyFill="1" applyBorder="1" applyAlignment="1" applyProtection="1">
      <alignment horizontal="left" vertical="center"/>
    </xf>
    <xf numFmtId="3" fontId="13" fillId="0" borderId="0" xfId="2" applyNumberFormat="1" applyFont="1" applyFill="1" applyBorder="1" applyAlignment="1" applyProtection="1">
      <alignment horizontal="center" vertical="center"/>
    </xf>
    <xf numFmtId="0" fontId="0" fillId="0" borderId="0" xfId="0" applyBorder="1" applyAlignment="1">
      <alignment vertical="center"/>
    </xf>
    <xf numFmtId="0" fontId="21" fillId="0" borderId="0" xfId="0" applyFont="1" applyFill="1" applyAlignment="1">
      <alignment horizontal="center"/>
    </xf>
    <xf numFmtId="0" fontId="5" fillId="0" borderId="1" xfId="1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7" fillId="0" borderId="6" xfId="0" applyFont="1" applyFill="1" applyBorder="1" applyAlignment="1">
      <alignment horizontal="right"/>
    </xf>
    <xf numFmtId="0" fontId="4" fillId="0" borderId="15" xfId="42" applyFont="1" applyBorder="1" applyAlignment="1">
      <alignment horizontal="center"/>
    </xf>
    <xf numFmtId="0" fontId="4" fillId="0" borderId="56" xfId="42" applyFont="1" applyBorder="1" applyAlignment="1">
      <alignment horizontal="center"/>
    </xf>
    <xf numFmtId="0" fontId="4" fillId="0" borderId="16" xfId="42" applyFont="1" applyBorder="1" applyAlignment="1">
      <alignment horizontal="center"/>
    </xf>
    <xf numFmtId="0" fontId="4" fillId="0" borderId="17" xfId="42" applyFont="1" applyBorder="1" applyAlignment="1">
      <alignment horizontal="center"/>
    </xf>
    <xf numFmtId="0" fontId="4" fillId="0" borderId="53" xfId="42" applyFont="1" applyBorder="1" applyAlignment="1">
      <alignment horizontal="center"/>
    </xf>
    <xf numFmtId="0" fontId="4" fillId="0" borderId="45" xfId="42" applyFont="1" applyBorder="1" applyAlignment="1">
      <alignment horizontal="center"/>
    </xf>
    <xf numFmtId="0" fontId="4" fillId="0" borderId="54" xfId="42" applyFont="1" applyBorder="1" applyAlignment="1">
      <alignment horizontal="center"/>
    </xf>
    <xf numFmtId="0" fontId="7" fillId="0" borderId="34" xfId="50" applyFont="1" applyBorder="1" applyAlignment="1">
      <alignment horizontal="right" wrapText="1"/>
    </xf>
    <xf numFmtId="0" fontId="5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 wrapText="1"/>
    </xf>
    <xf numFmtId="0" fontId="5" fillId="0" borderId="4" xfId="1" applyFont="1" applyBorder="1" applyAlignment="1">
      <alignment horizontal="center" vertical="center" wrapText="1"/>
    </xf>
    <xf numFmtId="0" fontId="5" fillId="0" borderId="8" xfId="1" applyFont="1" applyBorder="1" applyAlignment="1">
      <alignment horizontal="center" vertical="center" wrapText="1"/>
    </xf>
    <xf numFmtId="0" fontId="6" fillId="0" borderId="1" xfId="1" applyFont="1" applyFill="1" applyBorder="1" applyAlignment="1">
      <alignment horizontal="left" vertical="center" wrapText="1"/>
    </xf>
    <xf numFmtId="0" fontId="6" fillId="0" borderId="3" xfId="1" applyFont="1" applyFill="1" applyBorder="1" applyAlignment="1">
      <alignment horizontal="left" vertical="center" wrapText="1"/>
    </xf>
    <xf numFmtId="0" fontId="4" fillId="0" borderId="1" xfId="1" applyFont="1" applyFill="1" applyBorder="1" applyAlignment="1">
      <alignment horizontal="left" vertical="center" wrapText="1"/>
    </xf>
    <xf numFmtId="0" fontId="4" fillId="0" borderId="3" xfId="1" applyFont="1" applyFill="1" applyBorder="1" applyAlignment="1">
      <alignment horizontal="left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4" fillId="0" borderId="39" xfId="0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left" vertical="center" wrapText="1"/>
    </xf>
    <xf numFmtId="0" fontId="5" fillId="0" borderId="3" xfId="1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10" xfId="0" applyFont="1" applyFill="1" applyBorder="1" applyAlignment="1">
      <alignment horizontal="left" vertical="center" wrapText="1"/>
    </xf>
    <xf numFmtId="0" fontId="6" fillId="0" borderId="15" xfId="1" applyFont="1" applyFill="1" applyBorder="1" applyAlignment="1">
      <alignment horizontal="center" vertical="center" wrapText="1"/>
    </xf>
    <xf numFmtId="0" fontId="6" fillId="0" borderId="18" xfId="1" applyFont="1" applyFill="1" applyBorder="1" applyAlignment="1">
      <alignment horizontal="center" vertical="center" wrapText="1"/>
    </xf>
    <xf numFmtId="0" fontId="6" fillId="0" borderId="16" xfId="1" applyFont="1" applyFill="1" applyBorder="1" applyAlignment="1">
      <alignment horizontal="center" vertical="center" wrapText="1"/>
    </xf>
    <xf numFmtId="0" fontId="6" fillId="0" borderId="41" xfId="1" applyFont="1" applyFill="1" applyBorder="1" applyAlignment="1">
      <alignment horizontal="center" vertical="center" wrapText="1"/>
    </xf>
    <xf numFmtId="0" fontId="6" fillId="0" borderId="1" xfId="1" applyFont="1" applyFill="1" applyBorder="1" applyAlignment="1">
      <alignment horizontal="center" vertical="center" wrapText="1"/>
    </xf>
    <xf numFmtId="0" fontId="6" fillId="0" borderId="3" xfId="1" applyFont="1" applyFill="1" applyBorder="1" applyAlignment="1">
      <alignment horizontal="center" vertical="center" wrapText="1"/>
    </xf>
    <xf numFmtId="3" fontId="32" fillId="0" borderId="15" xfId="0" applyNumberFormat="1" applyFont="1" applyBorder="1" applyAlignment="1">
      <alignment horizontal="center" vertical="center" wrapText="1"/>
    </xf>
    <xf numFmtId="3" fontId="32" fillId="0" borderId="16" xfId="0" applyNumberFormat="1" applyFont="1" applyBorder="1" applyAlignment="1">
      <alignment horizontal="center" vertical="center" wrapText="1"/>
    </xf>
    <xf numFmtId="3" fontId="32" fillId="0" borderId="17" xfId="0" applyNumberFormat="1" applyFont="1" applyBorder="1" applyAlignment="1">
      <alignment horizontal="center" vertical="center" wrapText="1"/>
    </xf>
    <xf numFmtId="3" fontId="33" fillId="0" borderId="15" xfId="0" applyNumberFormat="1" applyFont="1" applyBorder="1" applyAlignment="1">
      <alignment horizontal="center" vertical="center" wrapText="1"/>
    </xf>
    <xf numFmtId="3" fontId="33" fillId="0" borderId="16" xfId="0" applyNumberFormat="1" applyFont="1" applyBorder="1" applyAlignment="1">
      <alignment horizontal="center" vertical="center" wrapText="1"/>
    </xf>
    <xf numFmtId="3" fontId="33" fillId="0" borderId="17" xfId="0" applyNumberFormat="1" applyFont="1" applyBorder="1" applyAlignment="1">
      <alignment horizontal="center" vertical="center" wrapText="1"/>
    </xf>
    <xf numFmtId="0" fontId="7" fillId="0" borderId="1" xfId="1" applyFont="1" applyFill="1" applyBorder="1" applyAlignment="1">
      <alignment horizontal="left" vertical="center" wrapText="1"/>
    </xf>
    <xf numFmtId="0" fontId="4" fillId="0" borderId="2" xfId="1" applyFont="1" applyFill="1" applyBorder="1" applyAlignment="1">
      <alignment horizontal="left" vertical="center" wrapText="1"/>
    </xf>
    <xf numFmtId="0" fontId="6" fillId="0" borderId="5" xfId="1" applyFont="1" applyFill="1" applyBorder="1" applyAlignment="1">
      <alignment horizontal="left" vertical="center" wrapText="1"/>
    </xf>
    <xf numFmtId="0" fontId="4" fillId="0" borderId="1" xfId="1" applyFont="1" applyFill="1" applyBorder="1" applyAlignment="1">
      <alignment horizontal="center" vertical="center" wrapText="1"/>
    </xf>
    <xf numFmtId="0" fontId="4" fillId="0" borderId="7" xfId="1" applyFont="1" applyFill="1" applyBorder="1" applyAlignment="1">
      <alignment horizontal="left" vertical="center" wrapText="1"/>
    </xf>
    <xf numFmtId="0" fontId="4" fillId="0" borderId="13" xfId="1" applyFont="1" applyFill="1" applyBorder="1" applyAlignment="1">
      <alignment horizontal="left" vertical="center" wrapText="1"/>
    </xf>
    <xf numFmtId="0" fontId="6" fillId="0" borderId="8" xfId="1" applyFont="1" applyFill="1" applyBorder="1" applyAlignment="1">
      <alignment horizontal="left" vertical="center" wrapText="1"/>
    </xf>
    <xf numFmtId="0" fontId="33" fillId="0" borderId="6" xfId="0" applyFont="1" applyBorder="1" applyAlignment="1">
      <alignment horizontal="right"/>
    </xf>
    <xf numFmtId="0" fontId="33" fillId="0" borderId="3" xfId="0" applyFont="1" applyFill="1" applyBorder="1" applyAlignment="1">
      <alignment horizontal="center" vertical="center"/>
    </xf>
    <xf numFmtId="0" fontId="33" fillId="0" borderId="4" xfId="0" applyFont="1" applyFill="1" applyBorder="1" applyAlignment="1">
      <alignment horizontal="center" vertical="center"/>
    </xf>
    <xf numFmtId="0" fontId="33" fillId="0" borderId="8" xfId="0" applyFont="1" applyFill="1" applyBorder="1" applyAlignment="1">
      <alignment horizontal="center" vertical="center"/>
    </xf>
    <xf numFmtId="0" fontId="5" fillId="0" borderId="1" xfId="1" applyFont="1" applyBorder="1" applyAlignment="1">
      <alignment horizontal="center" vertical="center" wrapText="1"/>
    </xf>
    <xf numFmtId="49" fontId="33" fillId="0" borderId="1" xfId="0" applyNumberFormat="1" applyFont="1" applyBorder="1" applyAlignment="1">
      <alignment horizontal="center" vertical="center" wrapText="1"/>
    </xf>
    <xf numFmtId="49" fontId="32" fillId="0" borderId="1" xfId="0" applyNumberFormat="1" applyFont="1" applyBorder="1" applyAlignment="1">
      <alignment horizontal="center" vertical="center" wrapText="1"/>
    </xf>
    <xf numFmtId="0" fontId="5" fillId="0" borderId="4" xfId="1" applyFont="1" applyFill="1" applyBorder="1" applyAlignment="1">
      <alignment horizontal="left" vertical="center" wrapText="1"/>
    </xf>
    <xf numFmtId="0" fontId="4" fillId="0" borderId="5" xfId="1" applyFont="1" applyFill="1" applyBorder="1" applyAlignment="1">
      <alignment horizontal="left" vertical="center" wrapText="1"/>
    </xf>
    <xf numFmtId="49" fontId="33" fillId="0" borderId="1" xfId="0" applyNumberFormat="1" applyFont="1" applyFill="1" applyBorder="1" applyAlignment="1">
      <alignment horizontal="center" vertical="center" wrapText="1"/>
    </xf>
    <xf numFmtId="49" fontId="32" fillId="0" borderId="3" xfId="0" applyNumberFormat="1" applyFont="1" applyBorder="1" applyAlignment="1">
      <alignment horizontal="center" vertical="center"/>
    </xf>
    <xf numFmtId="49" fontId="32" fillId="0" borderId="8" xfId="0" applyNumberFormat="1" applyFont="1" applyBorder="1" applyAlignment="1">
      <alignment horizontal="center" vertical="center"/>
    </xf>
    <xf numFmtId="49" fontId="33" fillId="0" borderId="3" xfId="0" applyNumberFormat="1" applyFont="1" applyBorder="1" applyAlignment="1">
      <alignment horizontal="center" vertical="center" wrapText="1"/>
    </xf>
    <xf numFmtId="49" fontId="33" fillId="0" borderId="8" xfId="0" applyNumberFormat="1" applyFont="1" applyBorder="1" applyAlignment="1">
      <alignment horizontal="center" vertical="center" wrapText="1"/>
    </xf>
    <xf numFmtId="0" fontId="33" fillId="0" borderId="10" xfId="0" applyFont="1" applyBorder="1" applyAlignment="1">
      <alignment horizontal="center" vertical="center"/>
    </xf>
    <xf numFmtId="0" fontId="33" fillId="0" borderId="11" xfId="0" applyFont="1" applyBorder="1" applyAlignment="1">
      <alignment horizontal="center" vertical="center"/>
    </xf>
    <xf numFmtId="0" fontId="33" fillId="0" borderId="9" xfId="0" applyFont="1" applyBorder="1" applyAlignment="1">
      <alignment horizontal="center" vertical="center"/>
    </xf>
    <xf numFmtId="0" fontId="33" fillId="0" borderId="32" xfId="0" applyFont="1" applyBorder="1" applyAlignment="1">
      <alignment horizontal="center" vertical="center"/>
    </xf>
    <xf numFmtId="0" fontId="33" fillId="0" borderId="6" xfId="0" applyFont="1" applyBorder="1" applyAlignment="1">
      <alignment horizontal="center" vertical="center"/>
    </xf>
    <xf numFmtId="0" fontId="33" fillId="0" borderId="33" xfId="0" applyFont="1" applyBorder="1" applyAlignment="1">
      <alignment horizontal="center" vertical="center"/>
    </xf>
    <xf numFmtId="0" fontId="7" fillId="0" borderId="1" xfId="1" applyFont="1" applyFill="1" applyBorder="1" applyAlignment="1">
      <alignment horizontal="center" vertical="center" wrapText="1"/>
    </xf>
    <xf numFmtId="49" fontId="32" fillId="0" borderId="25" xfId="0" applyNumberFormat="1" applyFont="1" applyBorder="1" applyAlignment="1">
      <alignment horizontal="center"/>
    </xf>
    <xf numFmtId="49" fontId="32" fillId="0" borderId="51" xfId="0" applyNumberFormat="1" applyFont="1" applyBorder="1" applyAlignment="1">
      <alignment horizontal="center"/>
    </xf>
    <xf numFmtId="0" fontId="33" fillId="0" borderId="3" xfId="0" applyFont="1" applyFill="1" applyBorder="1" applyAlignment="1">
      <alignment horizontal="left" vertical="center" wrapText="1"/>
    </xf>
    <xf numFmtId="0" fontId="33" fillId="0" borderId="8" xfId="0" applyFont="1" applyFill="1" applyBorder="1" applyAlignment="1">
      <alignment horizontal="left" vertical="center" wrapText="1"/>
    </xf>
    <xf numFmtId="49" fontId="33" fillId="0" borderId="3" xfId="0" applyNumberFormat="1" applyFont="1" applyBorder="1" applyAlignment="1">
      <alignment horizontal="left" vertical="center" wrapText="1"/>
    </xf>
    <xf numFmtId="49" fontId="33" fillId="0" borderId="8" xfId="0" applyNumberFormat="1" applyFont="1" applyBorder="1" applyAlignment="1">
      <alignment horizontal="left" vertical="center" wrapText="1"/>
    </xf>
    <xf numFmtId="0" fontId="33" fillId="0" borderId="3" xfId="0" applyFont="1" applyBorder="1" applyAlignment="1">
      <alignment horizontal="left" vertical="center" wrapText="1"/>
    </xf>
    <xf numFmtId="0" fontId="33" fillId="0" borderId="8" xfId="0" applyFont="1" applyBorder="1" applyAlignment="1">
      <alignment horizontal="left" vertical="center" wrapText="1"/>
    </xf>
    <xf numFmtId="49" fontId="33" fillId="0" borderId="1" xfId="0" applyNumberFormat="1" applyFont="1" applyBorder="1" applyAlignment="1">
      <alignment horizontal="center"/>
    </xf>
    <xf numFmtId="0" fontId="33" fillId="0" borderId="1" xfId="0" applyFont="1" applyBorder="1" applyAlignment="1">
      <alignment horizontal="center" vertical="center"/>
    </xf>
    <xf numFmtId="0" fontId="33" fillId="0" borderId="1" xfId="0" applyFont="1" applyBorder="1" applyAlignment="1">
      <alignment horizontal="center"/>
    </xf>
    <xf numFmtId="0" fontId="7" fillId="0" borderId="3" xfId="0" applyFont="1" applyFill="1" applyBorder="1" applyAlignment="1">
      <alignment horizontal="left" vertical="center" wrapText="1"/>
    </xf>
    <xf numFmtId="0" fontId="7" fillId="0" borderId="8" xfId="0" applyFont="1" applyFill="1" applyBorder="1" applyAlignment="1">
      <alignment horizontal="left" vertical="center" wrapText="1"/>
    </xf>
    <xf numFmtId="0" fontId="6" fillId="0" borderId="2" xfId="1" applyFont="1" applyFill="1" applyBorder="1" applyAlignment="1">
      <alignment horizontal="left" vertical="center" wrapText="1"/>
    </xf>
    <xf numFmtId="0" fontId="7" fillId="0" borderId="5" xfId="1" applyFont="1" applyFill="1" applyBorder="1" applyAlignment="1">
      <alignment horizontal="left" vertical="center" wrapText="1"/>
    </xf>
    <xf numFmtId="0" fontId="7" fillId="0" borderId="2" xfId="1" applyFont="1" applyFill="1" applyBorder="1" applyAlignment="1">
      <alignment horizontal="left" vertical="center" wrapText="1"/>
    </xf>
    <xf numFmtId="0" fontId="5" fillId="0" borderId="7" xfId="1" applyFont="1" applyFill="1" applyBorder="1" applyAlignment="1">
      <alignment horizontal="left" vertical="center" wrapText="1"/>
    </xf>
    <xf numFmtId="0" fontId="5" fillId="0" borderId="2" xfId="1" applyFont="1" applyFill="1" applyBorder="1" applyAlignment="1">
      <alignment horizontal="left" vertical="center" wrapText="1"/>
    </xf>
    <xf numFmtId="49" fontId="33" fillId="0" borderId="3" xfId="0" applyNumberFormat="1" applyFont="1" applyFill="1" applyBorder="1" applyAlignment="1">
      <alignment horizontal="center" vertical="center" wrapText="1"/>
    </xf>
    <xf numFmtId="49" fontId="33" fillId="0" borderId="4" xfId="0" applyNumberFormat="1" applyFont="1" applyFill="1" applyBorder="1" applyAlignment="1">
      <alignment horizontal="center" vertical="center" wrapText="1"/>
    </xf>
    <xf numFmtId="49" fontId="33" fillId="0" borderId="8" xfId="0" applyNumberFormat="1" applyFont="1" applyFill="1" applyBorder="1" applyAlignment="1">
      <alignment horizontal="center" vertical="center" wrapText="1"/>
    </xf>
    <xf numFmtId="49" fontId="33" fillId="0" borderId="4" xfId="0" applyNumberFormat="1" applyFont="1" applyBorder="1" applyAlignment="1">
      <alignment horizontal="center" vertical="center" wrapText="1"/>
    </xf>
    <xf numFmtId="0" fontId="35" fillId="0" borderId="0" xfId="0" applyFont="1" applyBorder="1" applyAlignment="1">
      <alignment horizontal="center"/>
    </xf>
    <xf numFmtId="0" fontId="35" fillId="0" borderId="6" xfId="0" applyFont="1" applyBorder="1" applyAlignment="1">
      <alignment horizontal="center"/>
    </xf>
    <xf numFmtId="0" fontId="39" fillId="0" borderId="1" xfId="0" applyFont="1" applyBorder="1" applyAlignment="1">
      <alignment horizontal="center" vertical="center" wrapText="1"/>
    </xf>
    <xf numFmtId="0" fontId="32" fillId="0" borderId="1" xfId="0" applyFont="1" applyBorder="1" applyAlignment="1">
      <alignment horizontal="left"/>
    </xf>
    <xf numFmtId="0" fontId="32" fillId="0" borderId="1" xfId="0" applyFont="1" applyBorder="1" applyAlignment="1">
      <alignment horizontal="center" vertical="center" wrapText="1"/>
    </xf>
    <xf numFmtId="0" fontId="7" fillId="0" borderId="3" xfId="0" applyFont="1" applyFill="1" applyBorder="1" applyAlignment="1">
      <alignment vertical="center" wrapText="1"/>
    </xf>
    <xf numFmtId="0" fontId="7" fillId="0" borderId="8" xfId="0" applyFont="1" applyFill="1" applyBorder="1" applyAlignment="1">
      <alignment vertical="center" wrapText="1"/>
    </xf>
    <xf numFmtId="0" fontId="6" fillId="0" borderId="1" xfId="1" applyFont="1" applyFill="1" applyBorder="1" applyAlignment="1">
      <alignment vertical="center" wrapText="1"/>
    </xf>
    <xf numFmtId="0" fontId="9" fillId="0" borderId="3" xfId="0" applyFont="1" applyFill="1" applyBorder="1" applyAlignment="1">
      <alignment horizontal="left" vertical="center" wrapText="1" indent="5"/>
    </xf>
    <xf numFmtId="0" fontId="9" fillId="0" borderId="8" xfId="0" applyFont="1" applyFill="1" applyBorder="1" applyAlignment="1">
      <alignment horizontal="left" vertical="center" wrapText="1" indent="5"/>
    </xf>
    <xf numFmtId="3" fontId="32" fillId="0" borderId="1" xfId="0" applyNumberFormat="1" applyFont="1" applyBorder="1" applyAlignment="1">
      <alignment horizontal="center" vertical="center" wrapText="1"/>
    </xf>
    <xf numFmtId="0" fontId="4" fillId="0" borderId="10" xfId="1" applyFont="1" applyFill="1" applyBorder="1" applyAlignment="1">
      <alignment horizontal="center" vertical="center" wrapText="1"/>
    </xf>
    <xf numFmtId="0" fontId="4" fillId="0" borderId="11" xfId="1" applyFont="1" applyFill="1" applyBorder="1" applyAlignment="1">
      <alignment horizontal="center" vertical="center" wrapText="1"/>
    </xf>
    <xf numFmtId="0" fontId="4" fillId="0" borderId="32" xfId="1" applyFont="1" applyFill="1" applyBorder="1" applyAlignment="1">
      <alignment horizontal="center" vertical="center" wrapText="1"/>
    </xf>
    <xf numFmtId="0" fontId="4" fillId="0" borderId="6" xfId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8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vertical="center" wrapText="1"/>
    </xf>
    <xf numFmtId="0" fontId="4" fillId="0" borderId="0" xfId="1" applyFont="1" applyFill="1" applyBorder="1" applyAlignment="1">
      <alignment horizontal="left" vertical="center"/>
    </xf>
    <xf numFmtId="0" fontId="39" fillId="0" borderId="3" xfId="0" applyFont="1" applyBorder="1" applyAlignment="1">
      <alignment horizontal="left" vertical="center" wrapText="1"/>
    </xf>
    <xf numFmtId="0" fontId="39" fillId="0" borderId="8" xfId="0" applyFont="1" applyBorder="1" applyAlignment="1">
      <alignment horizontal="left" vertical="center" wrapText="1"/>
    </xf>
    <xf numFmtId="0" fontId="7" fillId="0" borderId="1" xfId="1" applyFont="1" applyFill="1" applyBorder="1" applyAlignment="1">
      <alignment vertical="center" wrapText="1"/>
    </xf>
    <xf numFmtId="0" fontId="4" fillId="0" borderId="1" xfId="1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0" fontId="5" fillId="0" borderId="3" xfId="0" applyFont="1" applyFill="1" applyBorder="1" applyAlignment="1">
      <alignment vertical="center" wrapText="1"/>
    </xf>
    <xf numFmtId="0" fontId="5" fillId="0" borderId="8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33" fillId="0" borderId="1" xfId="0" applyFont="1" applyBorder="1" applyAlignment="1">
      <alignment horizontal="center" vertical="center" wrapText="1"/>
    </xf>
    <xf numFmtId="0" fontId="7" fillId="0" borderId="3" xfId="1" applyFont="1" applyBorder="1" applyAlignment="1">
      <alignment horizontal="center" vertical="center" wrapText="1"/>
    </xf>
    <xf numFmtId="0" fontId="7" fillId="0" borderId="4" xfId="1" applyFont="1" applyBorder="1" applyAlignment="1">
      <alignment horizontal="center" vertical="center" wrapText="1"/>
    </xf>
    <xf numFmtId="0" fontId="7" fillId="0" borderId="8" xfId="1" applyFont="1" applyBorder="1" applyAlignment="1">
      <alignment horizontal="center" vertical="center" wrapText="1"/>
    </xf>
    <xf numFmtId="0" fontId="4" fillId="0" borderId="9" xfId="1" applyFont="1" applyFill="1" applyBorder="1" applyAlignment="1">
      <alignment horizontal="center" vertical="center" wrapText="1"/>
    </xf>
    <xf numFmtId="0" fontId="4" fillId="0" borderId="0" xfId="1" applyFont="1" applyFill="1" applyBorder="1" applyAlignment="1">
      <alignment horizontal="center" vertical="center" wrapText="1"/>
    </xf>
    <xf numFmtId="0" fontId="4" fillId="0" borderId="55" xfId="1" applyFont="1" applyFill="1" applyBorder="1" applyAlignment="1">
      <alignment horizontal="center" vertical="center" wrapText="1"/>
    </xf>
    <xf numFmtId="0" fontId="4" fillId="0" borderId="33" xfId="1" applyFont="1" applyFill="1" applyBorder="1" applyAlignment="1">
      <alignment horizontal="center" vertical="center" wrapText="1"/>
    </xf>
    <xf numFmtId="0" fontId="4" fillId="0" borderId="2" xfId="1" applyFont="1" applyFill="1" applyBorder="1" applyAlignment="1">
      <alignment horizontal="center" vertical="center" wrapText="1"/>
    </xf>
    <xf numFmtId="0" fontId="4" fillId="0" borderId="7" xfId="1" applyFont="1" applyFill="1" applyBorder="1" applyAlignment="1">
      <alignment horizontal="center" vertical="center" wrapText="1"/>
    </xf>
    <xf numFmtId="0" fontId="4" fillId="0" borderId="5" xfId="1" applyFont="1" applyFill="1" applyBorder="1" applyAlignment="1">
      <alignment horizontal="center" vertical="center" wrapText="1"/>
    </xf>
    <xf numFmtId="0" fontId="37" fillId="0" borderId="39" xfId="0" applyFont="1" applyBorder="1" applyAlignment="1">
      <alignment horizontal="left" vertical="center" wrapText="1"/>
    </xf>
    <xf numFmtId="0" fontId="37" fillId="0" borderId="51" xfId="0" applyFont="1" applyBorder="1" applyAlignment="1">
      <alignment horizontal="left" vertical="center" wrapText="1"/>
    </xf>
    <xf numFmtId="0" fontId="37" fillId="0" borderId="3" xfId="0" applyFont="1" applyBorder="1" applyAlignment="1">
      <alignment horizontal="left" vertical="center" wrapText="1"/>
    </xf>
    <xf numFmtId="0" fontId="37" fillId="0" borderId="8" xfId="0" applyFont="1" applyBorder="1" applyAlignment="1">
      <alignment horizontal="left" vertical="center" wrapText="1"/>
    </xf>
    <xf numFmtId="0" fontId="37" fillId="0" borderId="2" xfId="0" applyFont="1" applyBorder="1" applyAlignment="1">
      <alignment horizontal="center" vertical="center" wrapText="1"/>
    </xf>
    <xf numFmtId="0" fontId="37" fillId="0" borderId="7" xfId="0" applyFont="1" applyBorder="1" applyAlignment="1">
      <alignment horizontal="center" vertical="center" wrapText="1"/>
    </xf>
    <xf numFmtId="0" fontId="37" fillId="0" borderId="5" xfId="0" applyFont="1" applyBorder="1" applyAlignment="1">
      <alignment horizontal="center" vertical="center" wrapText="1"/>
    </xf>
    <xf numFmtId="0" fontId="37" fillId="0" borderId="10" xfId="0" applyFont="1" applyBorder="1" applyAlignment="1">
      <alignment horizontal="center" vertical="center" wrapText="1"/>
    </xf>
    <xf numFmtId="0" fontId="37" fillId="0" borderId="9" xfId="0" applyFont="1" applyBorder="1" applyAlignment="1">
      <alignment horizontal="center" vertical="center" wrapText="1"/>
    </xf>
    <xf numFmtId="0" fontId="37" fillId="0" borderId="52" xfId="0" applyFont="1" applyBorder="1" applyAlignment="1">
      <alignment horizontal="center" vertical="center" wrapText="1"/>
    </xf>
    <xf numFmtId="0" fontId="37" fillId="0" borderId="55" xfId="0" applyFont="1" applyBorder="1" applyAlignment="1">
      <alignment horizontal="center" vertical="center" wrapText="1"/>
    </xf>
    <xf numFmtId="0" fontId="37" fillId="0" borderId="32" xfId="0" applyFont="1" applyBorder="1" applyAlignment="1">
      <alignment horizontal="center" vertical="center" wrapText="1"/>
    </xf>
    <xf numFmtId="0" fontId="37" fillId="0" borderId="33" xfId="0" applyFont="1" applyBorder="1" applyAlignment="1">
      <alignment horizontal="center" vertical="center" wrapText="1"/>
    </xf>
    <xf numFmtId="0" fontId="37" fillId="0" borderId="4" xfId="0" applyFont="1" applyBorder="1" applyAlignment="1">
      <alignment horizontal="left" vertical="center" wrapText="1"/>
    </xf>
    <xf numFmtId="0" fontId="39" fillId="0" borderId="1" xfId="0" applyFont="1" applyBorder="1" applyAlignment="1">
      <alignment horizontal="left" vertical="center" wrapText="1"/>
    </xf>
    <xf numFmtId="0" fontId="39" fillId="0" borderId="6" xfId="0" applyFont="1" applyBorder="1" applyAlignment="1">
      <alignment horizontal="right"/>
    </xf>
    <xf numFmtId="0" fontId="39" fillId="0" borderId="3" xfId="0" applyFont="1" applyBorder="1" applyAlignment="1">
      <alignment horizontal="center" vertical="center" wrapText="1"/>
    </xf>
    <xf numFmtId="0" fontId="39" fillId="0" borderId="4" xfId="0" applyFont="1" applyBorder="1" applyAlignment="1">
      <alignment horizontal="center" vertical="center" wrapText="1"/>
    </xf>
    <xf numFmtId="0" fontId="39" fillId="0" borderId="8" xfId="0" applyFont="1" applyBorder="1" applyAlignment="1">
      <alignment horizontal="center" vertical="center" wrapText="1"/>
    </xf>
    <xf numFmtId="0" fontId="39" fillId="0" borderId="10" xfId="0" applyFont="1" applyBorder="1" applyAlignment="1">
      <alignment horizontal="center" vertical="center" wrapText="1"/>
    </xf>
    <xf numFmtId="0" fontId="39" fillId="0" borderId="11" xfId="0" applyFont="1" applyBorder="1" applyAlignment="1">
      <alignment horizontal="center" vertical="center" wrapText="1"/>
    </xf>
    <xf numFmtId="0" fontId="39" fillId="0" borderId="9" xfId="0" applyFont="1" applyBorder="1" applyAlignment="1">
      <alignment horizontal="center" vertical="center" wrapText="1"/>
    </xf>
    <xf numFmtId="0" fontId="39" fillId="0" borderId="32" xfId="0" applyFont="1" applyBorder="1" applyAlignment="1">
      <alignment horizontal="center" vertical="center" wrapText="1"/>
    </xf>
    <xf numFmtId="0" fontId="39" fillId="0" borderId="6" xfId="0" applyFont="1" applyBorder="1" applyAlignment="1">
      <alignment horizontal="center" vertical="center" wrapText="1"/>
    </xf>
    <xf numFmtId="0" fontId="39" fillId="0" borderId="33" xfId="0" applyFont="1" applyBorder="1" applyAlignment="1">
      <alignment horizontal="center" vertical="center" wrapText="1"/>
    </xf>
    <xf numFmtId="0" fontId="39" fillId="0" borderId="4" xfId="0" applyFont="1" applyBorder="1" applyAlignment="1">
      <alignment horizontal="left" vertical="center" wrapText="1"/>
    </xf>
    <xf numFmtId="49" fontId="19" fillId="0" borderId="15" xfId="0" applyNumberFormat="1" applyFont="1" applyFill="1" applyBorder="1" applyAlignment="1">
      <alignment horizontal="center" vertical="center"/>
    </xf>
    <xf numFmtId="49" fontId="19" fillId="0" borderId="18" xfId="0" applyNumberFormat="1" applyFont="1" applyFill="1" applyBorder="1" applyAlignment="1">
      <alignment horizontal="center" vertical="center"/>
    </xf>
    <xf numFmtId="49" fontId="19" fillId="0" borderId="20" xfId="0" applyNumberFormat="1" applyFont="1" applyFill="1" applyBorder="1" applyAlignment="1">
      <alignment horizontal="center" vertical="center"/>
    </xf>
    <xf numFmtId="0" fontId="19" fillId="0" borderId="16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19" fillId="0" borderId="21" xfId="0" applyFont="1" applyFill="1" applyBorder="1" applyAlignment="1">
      <alignment horizontal="center" vertical="center"/>
    </xf>
    <xf numFmtId="0" fontId="19" fillId="0" borderId="16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9" fillId="0" borderId="21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0" fontId="19" fillId="0" borderId="19" xfId="0" applyFont="1" applyFill="1" applyBorder="1" applyAlignment="1">
      <alignment horizontal="center" vertical="center" wrapText="1"/>
    </xf>
    <xf numFmtId="0" fontId="19" fillId="0" borderId="22" xfId="0" applyFont="1" applyFill="1" applyBorder="1" applyAlignment="1">
      <alignment horizontal="center" vertical="center" wrapText="1"/>
    </xf>
    <xf numFmtId="3" fontId="23" fillId="0" borderId="12" xfId="0" applyNumberFormat="1" applyFont="1" applyFill="1" applyBorder="1" applyAlignment="1">
      <alignment horizontal="center" vertical="center"/>
    </xf>
    <xf numFmtId="3" fontId="23" fillId="0" borderId="13" xfId="0" applyNumberFormat="1" applyFont="1" applyFill="1" applyBorder="1" applyAlignment="1">
      <alignment horizontal="center" vertical="center"/>
    </xf>
    <xf numFmtId="3" fontId="23" fillId="0" borderId="39" xfId="0" applyNumberFormat="1" applyFont="1" applyFill="1" applyBorder="1" applyAlignment="1">
      <alignment horizontal="center" vertical="center"/>
    </xf>
    <xf numFmtId="3" fontId="23" fillId="0" borderId="36" xfId="0" applyNumberFormat="1" applyFont="1" applyFill="1" applyBorder="1" applyAlignment="1">
      <alignment horizontal="center" vertical="center"/>
    </xf>
    <xf numFmtId="3" fontId="23" fillId="0" borderId="30" xfId="0" applyNumberFormat="1" applyFont="1" applyFill="1" applyBorder="1" applyAlignment="1">
      <alignment horizontal="center" vertical="center"/>
    </xf>
    <xf numFmtId="3" fontId="16" fillId="0" borderId="12" xfId="0" applyNumberFormat="1" applyFont="1" applyFill="1" applyBorder="1" applyAlignment="1">
      <alignment horizontal="left" vertical="center" wrapText="1" indent="2"/>
    </xf>
    <xf numFmtId="3" fontId="16" fillId="0" borderId="14" xfId="0" applyNumberFormat="1" applyFont="1" applyFill="1" applyBorder="1" applyAlignment="1">
      <alignment horizontal="left" vertical="center" wrapText="1" indent="2"/>
    </xf>
    <xf numFmtId="3" fontId="23" fillId="0" borderId="36" xfId="0" applyNumberFormat="1" applyFont="1" applyFill="1" applyBorder="1" applyAlignment="1">
      <alignment horizontal="center" vertical="center" wrapText="1"/>
    </xf>
    <xf numFmtId="3" fontId="23" fillId="0" borderId="30" xfId="0" applyNumberFormat="1" applyFont="1" applyFill="1" applyBorder="1" applyAlignment="1">
      <alignment horizontal="center" vertical="center" wrapText="1"/>
    </xf>
    <xf numFmtId="3" fontId="23" fillId="0" borderId="54" xfId="0" applyNumberFormat="1" applyFont="1" applyFill="1" applyBorder="1" applyAlignment="1">
      <alignment horizontal="center" vertical="center"/>
    </xf>
    <xf numFmtId="3" fontId="23" fillId="0" borderId="47" xfId="0" applyNumberFormat="1" applyFont="1" applyFill="1" applyBorder="1" applyAlignment="1">
      <alignment horizontal="center" vertical="center"/>
    </xf>
    <xf numFmtId="3" fontId="5" fillId="0" borderId="0" xfId="3" applyNumberFormat="1" applyFont="1" applyFill="1" applyBorder="1" applyAlignment="1" applyProtection="1">
      <alignment horizontal="left" vertical="center" indent="1"/>
    </xf>
    <xf numFmtId="0" fontId="7" fillId="0" borderId="34" xfId="43" applyFont="1" applyBorder="1" applyAlignment="1">
      <alignment horizontal="center"/>
    </xf>
    <xf numFmtId="0" fontId="39" fillId="0" borderId="34" xfId="0" applyFont="1" applyBorder="1" applyAlignment="1">
      <alignment horizontal="right"/>
    </xf>
    <xf numFmtId="0" fontId="7" fillId="0" borderId="15" xfId="43" applyFont="1" applyBorder="1" applyAlignment="1">
      <alignment vertical="center"/>
    </xf>
    <xf numFmtId="0" fontId="7" fillId="0" borderId="18" xfId="43" applyFont="1" applyBorder="1" applyAlignment="1">
      <alignment vertical="center"/>
    </xf>
    <xf numFmtId="0" fontId="73" fillId="0" borderId="16" xfId="43" applyFont="1" applyBorder="1" applyAlignment="1">
      <alignment horizontal="center" vertical="center" wrapText="1"/>
    </xf>
    <xf numFmtId="0" fontId="25" fillId="0" borderId="1" xfId="43" applyFont="1" applyBorder="1" applyAlignment="1">
      <alignment horizontal="center" vertical="center" wrapText="1"/>
    </xf>
    <xf numFmtId="0" fontId="73" fillId="0" borderId="16" xfId="43" applyFont="1" applyBorder="1" applyAlignment="1">
      <alignment horizontal="center" vertical="center"/>
    </xf>
    <xf numFmtId="0" fontId="74" fillId="0" borderId="16" xfId="0" applyFont="1" applyBorder="1" applyAlignment="1">
      <alignment horizontal="center" vertical="center"/>
    </xf>
    <xf numFmtId="0" fontId="73" fillId="31" borderId="16" xfId="43" applyFont="1" applyFill="1" applyBorder="1" applyAlignment="1">
      <alignment horizontal="center" vertical="center" wrapText="1"/>
    </xf>
    <xf numFmtId="0" fontId="73" fillId="31" borderId="1" xfId="43" applyFont="1" applyFill="1" applyBorder="1" applyAlignment="1">
      <alignment horizontal="center" vertical="center" wrapText="1"/>
    </xf>
    <xf numFmtId="0" fontId="73" fillId="31" borderId="17" xfId="43" applyFont="1" applyFill="1" applyBorder="1" applyAlignment="1">
      <alignment horizontal="center" vertical="center" wrapText="1"/>
    </xf>
    <xf numFmtId="0" fontId="73" fillId="31" borderId="19" xfId="43" applyFont="1" applyFill="1" applyBorder="1" applyAlignment="1">
      <alignment horizontal="center" vertical="center" wrapText="1"/>
    </xf>
    <xf numFmtId="0" fontId="25" fillId="0" borderId="1" xfId="43" applyFont="1" applyFill="1" applyBorder="1" applyAlignment="1">
      <alignment horizontal="center" vertical="center" wrapText="1"/>
    </xf>
    <xf numFmtId="0" fontId="7" fillId="0" borderId="1" xfId="44" applyFont="1" applyBorder="1" applyAlignment="1">
      <alignment horizontal="center" vertical="center" wrapText="1"/>
    </xf>
    <xf numFmtId="167" fontId="25" fillId="0" borderId="1" xfId="98" applyNumberFormat="1" applyFont="1" applyBorder="1" applyAlignment="1">
      <alignment horizontal="center" vertical="center"/>
    </xf>
    <xf numFmtId="0" fontId="74" fillId="0" borderId="1" xfId="0" applyFont="1" applyBorder="1" applyAlignment="1">
      <alignment horizontal="center" vertical="center" wrapText="1"/>
    </xf>
    <xf numFmtId="0" fontId="7" fillId="0" borderId="72" xfId="43" applyFont="1" applyBorder="1" applyAlignment="1">
      <alignment horizontal="center" vertical="center"/>
    </xf>
    <xf numFmtId="0" fontId="7" fillId="0" borderId="7" xfId="43" applyFont="1" applyBorder="1" applyAlignment="1">
      <alignment horizontal="center" vertical="center"/>
    </xf>
    <xf numFmtId="0" fontId="7" fillId="0" borderId="5" xfId="43" applyFont="1" applyBorder="1" applyAlignment="1">
      <alignment horizontal="center" vertical="center"/>
    </xf>
    <xf numFmtId="0" fontId="25" fillId="0" borderId="2" xfId="43" applyFont="1" applyBorder="1" applyAlignment="1">
      <alignment horizontal="center" vertical="center" wrapText="1"/>
    </xf>
    <xf numFmtId="0" fontId="25" fillId="0" borderId="5" xfId="43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73" fillId="0" borderId="1" xfId="43" applyFont="1" applyBorder="1" applyAlignment="1">
      <alignment horizontal="center" vertical="center" wrapText="1"/>
    </xf>
    <xf numFmtId="0" fontId="73" fillId="32" borderId="17" xfId="43" applyFont="1" applyFill="1" applyBorder="1" applyAlignment="1">
      <alignment horizontal="center" vertical="center" wrapText="1"/>
    </xf>
    <xf numFmtId="0" fontId="73" fillId="32" borderId="19" xfId="43" applyFont="1" applyFill="1" applyBorder="1" applyAlignment="1">
      <alignment horizontal="center" vertical="center" wrapText="1"/>
    </xf>
    <xf numFmtId="0" fontId="25" fillId="0" borderId="1" xfId="44" applyFont="1" applyBorder="1" applyAlignment="1">
      <alignment horizontal="center" vertical="center" wrapText="1"/>
    </xf>
    <xf numFmtId="0" fontId="76" fillId="0" borderId="1" xfId="0" applyFont="1" applyBorder="1" applyAlignment="1">
      <alignment horizontal="center" vertical="center" wrapText="1"/>
    </xf>
    <xf numFmtId="0" fontId="75" fillId="0" borderId="1" xfId="0" applyFont="1" applyBorder="1" applyAlignment="1">
      <alignment horizontal="center" vertical="center" wrapText="1"/>
    </xf>
    <xf numFmtId="0" fontId="73" fillId="0" borderId="16" xfId="43" applyFont="1" applyFill="1" applyBorder="1" applyAlignment="1">
      <alignment horizontal="center" vertical="center" wrapText="1"/>
    </xf>
    <xf numFmtId="0" fontId="73" fillId="0" borderId="1" xfId="43" applyFont="1" applyFill="1" applyBorder="1" applyAlignment="1">
      <alignment horizontal="center" vertical="center" wrapText="1"/>
    </xf>
    <xf numFmtId="0" fontId="7" fillId="0" borderId="16" xfId="44" applyFont="1" applyBorder="1" applyAlignment="1">
      <alignment horizontal="center" vertical="center"/>
    </xf>
    <xf numFmtId="0" fontId="73" fillId="0" borderId="17" xfId="43" applyFont="1" applyFill="1" applyBorder="1" applyAlignment="1">
      <alignment horizontal="center" vertical="center" wrapText="1"/>
    </xf>
    <xf numFmtId="0" fontId="73" fillId="0" borderId="19" xfId="43" applyFont="1" applyFill="1" applyBorder="1" applyAlignment="1">
      <alignment horizontal="center" vertical="center" wrapText="1"/>
    </xf>
  </cellXfs>
  <cellStyles count="100">
    <cellStyle name="20% - 1. jelölőszín 2" xfId="4"/>
    <cellStyle name="20% - 2. jelölőszín 2" xfId="5"/>
    <cellStyle name="20% - 3. jelölőszín 2" xfId="6"/>
    <cellStyle name="20% - 4. jelölőszín 2" xfId="7"/>
    <cellStyle name="20% - 5. jelölőszín 2" xfId="8"/>
    <cellStyle name="20% - 6. jelölőszín 2" xfId="9"/>
    <cellStyle name="20% - Accent1" xfId="57"/>
    <cellStyle name="20% - Accent2" xfId="58"/>
    <cellStyle name="20% - Accent3" xfId="59"/>
    <cellStyle name="20% - Accent4" xfId="60"/>
    <cellStyle name="20% - Accent5" xfId="61"/>
    <cellStyle name="20% - Accent6" xfId="62"/>
    <cellStyle name="40% - 1. jelölőszín 2" xfId="10"/>
    <cellStyle name="40% - 2. jelölőszín 2" xfId="11"/>
    <cellStyle name="40% - 3. jelölőszín 2" xfId="12"/>
    <cellStyle name="40% - 4. jelölőszín 2" xfId="13"/>
    <cellStyle name="40% - 5. jelölőszín 2" xfId="14"/>
    <cellStyle name="40% - 6. jelölőszín 2" xfId="15"/>
    <cellStyle name="40% - Accent1" xfId="63"/>
    <cellStyle name="40% - Accent2" xfId="64"/>
    <cellStyle name="40% - Accent3" xfId="65"/>
    <cellStyle name="40% - Accent4" xfId="66"/>
    <cellStyle name="40% - Accent5" xfId="67"/>
    <cellStyle name="40% - Accent6" xfId="68"/>
    <cellStyle name="60% - 1. jelölőszín 2" xfId="16"/>
    <cellStyle name="60% - 2. jelölőszín 2" xfId="17"/>
    <cellStyle name="60% - 3. jelölőszín 2" xfId="18"/>
    <cellStyle name="60% - 4. jelölőszín 2" xfId="19"/>
    <cellStyle name="60% - 5. jelölőszín 2" xfId="20"/>
    <cellStyle name="60% - 6. jelölőszín 2" xfId="21"/>
    <cellStyle name="60% - Accent1" xfId="69"/>
    <cellStyle name="60% - Accent2" xfId="70"/>
    <cellStyle name="60% - Accent3" xfId="71"/>
    <cellStyle name="60% - Accent4" xfId="72"/>
    <cellStyle name="60% - Accent5" xfId="73"/>
    <cellStyle name="60% - Accent6" xfId="74"/>
    <cellStyle name="Accent1" xfId="75"/>
    <cellStyle name="Accent2" xfId="76"/>
    <cellStyle name="Accent3" xfId="77"/>
    <cellStyle name="Accent4" xfId="78"/>
    <cellStyle name="Accent5" xfId="79"/>
    <cellStyle name="Accent6" xfId="80"/>
    <cellStyle name="Bad" xfId="81"/>
    <cellStyle name="Bevitel 2" xfId="22"/>
    <cellStyle name="Calculation" xfId="82"/>
    <cellStyle name="Check Cell" xfId="83"/>
    <cellStyle name="Cím 2" xfId="23"/>
    <cellStyle name="Címsor 1 2" xfId="24"/>
    <cellStyle name="Címsor 2 2" xfId="25"/>
    <cellStyle name="Címsor 3 2" xfId="26"/>
    <cellStyle name="Címsor 4 2" xfId="27"/>
    <cellStyle name="Ellenőrzőcella 2" xfId="28"/>
    <cellStyle name="Explanatory Text" xfId="84"/>
    <cellStyle name="Ezres" xfId="98" builtinId="3"/>
    <cellStyle name="Ezres 2" xfId="56"/>
    <cellStyle name="Figyelmeztetés 2" xfId="29"/>
    <cellStyle name="Good" xfId="85"/>
    <cellStyle name="Heading 1" xfId="86"/>
    <cellStyle name="Heading 2" xfId="87"/>
    <cellStyle name="Heading 3" xfId="88"/>
    <cellStyle name="Heading 4" xfId="89"/>
    <cellStyle name="Hivatkozott cella 2" xfId="30"/>
    <cellStyle name="Input" xfId="90"/>
    <cellStyle name="Jegyzet 2" xfId="31"/>
    <cellStyle name="Jelölőszín (1) 2" xfId="32"/>
    <cellStyle name="Jelölőszín (2) 2" xfId="33"/>
    <cellStyle name="Jelölőszín (3) 2" xfId="34"/>
    <cellStyle name="Jelölőszín (4) 2" xfId="35"/>
    <cellStyle name="Jelölőszín (5) 2" xfId="36"/>
    <cellStyle name="Jelölőszín (6) 2" xfId="37"/>
    <cellStyle name="Jó 2" xfId="38"/>
    <cellStyle name="Kimenet 2" xfId="39"/>
    <cellStyle name="Linked Cell" xfId="91"/>
    <cellStyle name="Magyarázó szöveg 2" xfId="40"/>
    <cellStyle name="Neutral" xfId="92"/>
    <cellStyle name="Normál" xfId="0" builtinId="0"/>
    <cellStyle name="Normál 2" xfId="1"/>
    <cellStyle name="Normál 2 2" xfId="41"/>
    <cellStyle name="Normál 2_TÁJÉKOZTATÓ _TÁBLÁK" xfId="42"/>
    <cellStyle name="Normál 3" xfId="43"/>
    <cellStyle name="Normál 4" xfId="44"/>
    <cellStyle name="Normál 4 2" xfId="45"/>
    <cellStyle name="Normál 5" xfId="46"/>
    <cellStyle name="Normál 5 2" xfId="47"/>
    <cellStyle name="Normál 5 3" xfId="48"/>
    <cellStyle name="Normal_KARSZJ3" xfId="49"/>
    <cellStyle name="Normál_KVRENMUNKA" xfId="2"/>
    <cellStyle name="Normál_SEGEDLETEK" xfId="3"/>
    <cellStyle name="Normál_TÁJÉKOZTATÓ _TÁBLÁK" xfId="50"/>
    <cellStyle name="Note" xfId="93"/>
    <cellStyle name="Output" xfId="94"/>
    <cellStyle name="Összesen 2" xfId="51"/>
    <cellStyle name="Rossz 2" xfId="52"/>
    <cellStyle name="Semleges 2" xfId="53"/>
    <cellStyle name="Számítás 2" xfId="54"/>
    <cellStyle name="Százalék" xfId="99" builtinId="5"/>
    <cellStyle name="Százalék 2" xfId="55"/>
    <cellStyle name="Title" xfId="95"/>
    <cellStyle name="Total" xfId="96"/>
    <cellStyle name="Warning Text" xfId="9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2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21</xdr:row>
      <xdr:rowOff>0</xdr:rowOff>
    </xdr:from>
    <xdr:to>
      <xdr:col>5</xdr:col>
      <xdr:colOff>9525</xdr:colOff>
      <xdr:row>21</xdr:row>
      <xdr:rowOff>0</xdr:rowOff>
    </xdr:to>
    <xdr:sp macro="" textlink="">
      <xdr:nvSpPr>
        <xdr:cNvPr id="57349" name="Line 2"/>
        <xdr:cNvSpPr>
          <a:spLocks noChangeShapeType="1"/>
        </xdr:cNvSpPr>
      </xdr:nvSpPr>
      <xdr:spPr bwMode="auto">
        <a:xfrm flipV="1">
          <a:off x="1257300" y="4943475"/>
          <a:ext cx="474345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kumentumok/T&#246;bbc&#233;l&#250;Kist&#233;rs&#233;giT&#225;rsul&#225;s/Normat&#237;va_2006/BMelfogadott2006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kumentumok\T&#246;bbc&#233;l&#250;Kist&#233;rs&#233;giT&#225;rsul&#225;s\Normat&#237;va_2006\BMelfogadott2006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vasar\k&#246;z&#246;s\Users\cora\AppData\Local\Microsoft\Messenger\irodavezeto@rkt.hu\Sharing%20Folders\csermenyih@freemail.hu\Normat&#237;va\2008\Szent%20L&#225;szl&#243;%20V&#246;lgye%20T&#246;bbc&#233;l&#250;%20Kist&#233;rs&#233;gi%20T&#225;rsul&#225;s,700107,2008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kumentumok\T&#246;bbc&#233;l&#250;Kist&#233;rs&#233;giT&#225;rsul&#225;s\Normat&#237;va_2007\normat&#237;vafelm&#233;r&#233;s200611h&#243;\4002_kit&#246;lt&#246;tt1204(V&#201;GLEGES)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2017.&#233;vi%20besz&#225;mol&#243;\Besz&#225;mol&#243;%202017.06.3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d"/>
      <sheetName val="Segéd-összesítő"/>
      <sheetName val="Összesítő"/>
      <sheetName val="Adat-felmérő"/>
      <sheetName val="Közokt. kieg"/>
    </sheetNames>
    <sheetDataSet>
      <sheetData sheetId="0" refreshError="1">
        <row r="8">
          <cell r="CD8" t="str">
            <v>Aba</v>
          </cell>
        </row>
        <row r="9">
          <cell r="CD9" t="str">
            <v>Abádszalók</v>
          </cell>
        </row>
        <row r="10">
          <cell r="CD10" t="str">
            <v>Abaliget</v>
          </cell>
        </row>
        <row r="11">
          <cell r="CD11" t="str">
            <v>Abasár</v>
          </cell>
        </row>
        <row r="12">
          <cell r="CD12" t="str">
            <v>Abaújalpár</v>
          </cell>
        </row>
        <row r="13">
          <cell r="CD13" t="str">
            <v>Abaújkér</v>
          </cell>
        </row>
        <row r="14">
          <cell r="CD14" t="str">
            <v>Abaújlak</v>
          </cell>
        </row>
        <row r="15">
          <cell r="CD15" t="str">
            <v>Abaújszántó</v>
          </cell>
        </row>
        <row r="16">
          <cell r="CD16" t="str">
            <v>Abaújszolnok</v>
          </cell>
        </row>
        <row r="17">
          <cell r="CD17" t="str">
            <v>Abaújvár</v>
          </cell>
        </row>
        <row r="18">
          <cell r="CD18" t="str">
            <v>Abda</v>
          </cell>
        </row>
        <row r="19">
          <cell r="CD19" t="str">
            <v>Abod</v>
          </cell>
        </row>
        <row r="20">
          <cell r="CD20" t="str">
            <v>Abony</v>
          </cell>
        </row>
        <row r="21">
          <cell r="CD21" t="str">
            <v>Ábrahámhegy</v>
          </cell>
        </row>
        <row r="22">
          <cell r="CD22" t="str">
            <v>Ács</v>
          </cell>
        </row>
        <row r="23">
          <cell r="CD23" t="str">
            <v>Acsa</v>
          </cell>
        </row>
        <row r="24">
          <cell r="CD24" t="str">
            <v>Acsád</v>
          </cell>
        </row>
        <row r="25">
          <cell r="CD25" t="str">
            <v>Acsalag</v>
          </cell>
        </row>
        <row r="26">
          <cell r="CD26" t="str">
            <v>Ácsteszér</v>
          </cell>
        </row>
        <row r="27">
          <cell r="CD27" t="str">
            <v>Adács</v>
          </cell>
        </row>
        <row r="28">
          <cell r="CD28" t="str">
            <v>Ádánd</v>
          </cell>
        </row>
        <row r="29">
          <cell r="CD29" t="str">
            <v>Adásztevel</v>
          </cell>
        </row>
        <row r="30">
          <cell r="CD30" t="e">
            <v>#N/A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d"/>
      <sheetName val="Segéd-összesítő"/>
      <sheetName val="Összesítő"/>
      <sheetName val="Adat-felmérő"/>
      <sheetName val="Közokt. kieg"/>
    </sheetNames>
    <sheetDataSet>
      <sheetData sheetId="0" refreshError="1">
        <row r="8">
          <cell r="CD8" t="str">
            <v>Aba</v>
          </cell>
        </row>
        <row r="9">
          <cell r="CD9" t="str">
            <v>Abádszalók</v>
          </cell>
        </row>
        <row r="10">
          <cell r="CD10" t="str">
            <v>Abaliget</v>
          </cell>
        </row>
        <row r="11">
          <cell r="CD11" t="str">
            <v>Abasár</v>
          </cell>
        </row>
        <row r="12">
          <cell r="CD12" t="str">
            <v>Abaújalpár</v>
          </cell>
        </row>
        <row r="13">
          <cell r="CD13" t="str">
            <v>Abaújkér</v>
          </cell>
        </row>
        <row r="14">
          <cell r="CD14" t="str">
            <v>Abaújlak</v>
          </cell>
        </row>
        <row r="15">
          <cell r="CD15" t="str">
            <v>Abaújszántó</v>
          </cell>
        </row>
        <row r="16">
          <cell r="CD16" t="str">
            <v>Abaújszolnok</v>
          </cell>
        </row>
        <row r="17">
          <cell r="CD17" t="str">
            <v>Abaújvár</v>
          </cell>
        </row>
        <row r="18">
          <cell r="CD18" t="str">
            <v>Abda</v>
          </cell>
        </row>
        <row r="19">
          <cell r="CD19" t="str">
            <v>Abod</v>
          </cell>
        </row>
        <row r="20">
          <cell r="CD20" t="str">
            <v>Abony</v>
          </cell>
        </row>
        <row r="21">
          <cell r="CD21" t="str">
            <v>Ábrahámhegy</v>
          </cell>
        </row>
        <row r="22">
          <cell r="CD22" t="str">
            <v>Ács</v>
          </cell>
        </row>
        <row r="23">
          <cell r="CD23" t="str">
            <v>Acsa</v>
          </cell>
        </row>
        <row r="24">
          <cell r="CD24" t="str">
            <v>Acsád</v>
          </cell>
        </row>
        <row r="25">
          <cell r="CD25" t="str">
            <v>Acsalag</v>
          </cell>
        </row>
        <row r="26">
          <cell r="CD26" t="str">
            <v>Ácsteszér</v>
          </cell>
        </row>
        <row r="27">
          <cell r="CD27" t="str">
            <v>Adács</v>
          </cell>
        </row>
        <row r="28">
          <cell r="CD28" t="str">
            <v>Ádánd</v>
          </cell>
        </row>
        <row r="29">
          <cell r="CD29" t="str">
            <v>Adásztevel</v>
          </cell>
        </row>
        <row r="30">
          <cell r="CD30" t="e">
            <v>#N/A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d"/>
      <sheetName val="Összesítő"/>
      <sheetName val="2.2.1. (önálló fennt.)"/>
      <sheetName val="2.2.1. (int társ)"/>
      <sheetName val="2.2.1. (TKT fennt.2007-2008)"/>
      <sheetName val="2.2.1. (TKT fennt.2008-2009)"/>
      <sheetName val="2.2.2.-2.3. feladatok"/>
      <sheetName val="szakszolgálati adatok"/>
      <sheetName val="2.4. feladat-szoc. étkeztetés"/>
      <sheetName val="2.4. feladat"/>
      <sheetName val="2.5.-2.8. feladatok"/>
      <sheetName val="info"/>
    </sheetNames>
    <sheetDataSet>
      <sheetData sheetId="0" refreshError="1">
        <row r="34">
          <cell r="BT34" t="e">
            <v>#N/A</v>
          </cell>
        </row>
        <row r="35">
          <cell r="BT35" t="str">
            <v>Abádszalók</v>
          </cell>
        </row>
        <row r="36">
          <cell r="BT36" t="str">
            <v>Abaliget</v>
          </cell>
        </row>
        <row r="37">
          <cell r="BT37" t="str">
            <v>Abasár</v>
          </cell>
        </row>
        <row r="38">
          <cell r="BT38" t="str">
            <v>Abaújalpár</v>
          </cell>
        </row>
        <row r="39">
          <cell r="BT39" t="str">
            <v>Abaújkér</v>
          </cell>
        </row>
        <row r="40">
          <cell r="BT40" t="str">
            <v>Abaújlak</v>
          </cell>
        </row>
        <row r="41">
          <cell r="BT41" t="str">
            <v>Abaújszántó</v>
          </cell>
        </row>
        <row r="42">
          <cell r="BT42" t="str">
            <v>Abaújszolnok</v>
          </cell>
        </row>
        <row r="43">
          <cell r="BT43" t="e">
            <v>#N/A</v>
          </cell>
        </row>
        <row r="44">
          <cell r="BT44" t="e">
            <v>#N/A</v>
          </cell>
        </row>
        <row r="45">
          <cell r="BT45" t="e">
            <v>#N/A</v>
          </cell>
        </row>
        <row r="46">
          <cell r="BT46" t="e">
            <v>#N/A</v>
          </cell>
        </row>
        <row r="47">
          <cell r="BT47" t="e">
            <v>#N/A</v>
          </cell>
        </row>
        <row r="48">
          <cell r="BT48" t="str">
            <v>Ács</v>
          </cell>
        </row>
        <row r="49">
          <cell r="BT49" t="e">
            <v>#N/A</v>
          </cell>
        </row>
        <row r="50">
          <cell r="BT50" t="str">
            <v>Acsád</v>
          </cell>
        </row>
        <row r="51">
          <cell r="BT51" t="e">
            <v>#N/A</v>
          </cell>
        </row>
        <row r="52">
          <cell r="BT52" t="str">
            <v>Ácsteszér</v>
          </cell>
        </row>
        <row r="53">
          <cell r="BT53" t="str">
            <v>Adács</v>
          </cell>
        </row>
        <row r="54">
          <cell r="BT54" t="e">
            <v>#N/A</v>
          </cell>
        </row>
        <row r="55">
          <cell r="BT55" t="e">
            <v>#N/A</v>
          </cell>
        </row>
        <row r="56">
          <cell r="BT56" t="str">
            <v>Adony</v>
          </cell>
        </row>
        <row r="57">
          <cell r="BT57" t="e">
            <v>#N/A</v>
          </cell>
        </row>
        <row r="58">
          <cell r="BT58" t="str">
            <v>Adorjás</v>
          </cell>
        </row>
        <row r="59">
          <cell r="BT59" t="str">
            <v>Ág</v>
          </cell>
        </row>
        <row r="60">
          <cell r="BT60" t="e">
            <v>#N/A</v>
          </cell>
        </row>
        <row r="61">
          <cell r="BT61" t="e">
            <v>#N/A</v>
          </cell>
        </row>
        <row r="62">
          <cell r="BT62" t="e">
            <v>#N/A</v>
          </cell>
        </row>
        <row r="63">
          <cell r="BT63" t="e">
            <v>#N/A</v>
          </cell>
        </row>
        <row r="64">
          <cell r="BT64" t="e">
            <v>#N/A</v>
          </cell>
        </row>
        <row r="65">
          <cell r="BT65" t="str">
            <v>Ajka</v>
          </cell>
        </row>
        <row r="66">
          <cell r="BT66" t="e">
            <v>#N/A</v>
          </cell>
        </row>
        <row r="67">
          <cell r="BT67" t="e">
            <v>#N/A</v>
          </cell>
        </row>
        <row r="68">
          <cell r="BT68" t="e">
            <v>#N/A</v>
          </cell>
        </row>
        <row r="69">
          <cell r="BT69" t="e">
            <v>#N/A</v>
          </cell>
        </row>
        <row r="70">
          <cell r="BT70" t="str">
            <v>Alattyán</v>
          </cell>
        </row>
        <row r="71">
          <cell r="BT71" t="str">
            <v>Albertirsa</v>
          </cell>
        </row>
        <row r="72">
          <cell r="BT72" t="e">
            <v>#N/A</v>
          </cell>
        </row>
        <row r="73">
          <cell r="BT73" t="str">
            <v>Aldebrő</v>
          </cell>
        </row>
        <row r="74">
          <cell r="BT74" t="str">
            <v>Algyő</v>
          </cell>
        </row>
        <row r="75">
          <cell r="BT75" t="str">
            <v>Alibánfa</v>
          </cell>
        </row>
        <row r="76">
          <cell r="BT76" t="str">
            <v>Almamellék</v>
          </cell>
        </row>
        <row r="77">
          <cell r="BT77" t="str">
            <v>Almásfüzitő</v>
          </cell>
        </row>
        <row r="78">
          <cell r="BT78" t="str">
            <v>Almásháza</v>
          </cell>
        </row>
        <row r="79">
          <cell r="BT79" t="str">
            <v>Almáskamarás</v>
          </cell>
        </row>
        <row r="80">
          <cell r="BT80" t="e">
            <v>#N/A</v>
          </cell>
        </row>
        <row r="81">
          <cell r="BT81" t="e">
            <v>#N/A</v>
          </cell>
        </row>
        <row r="82">
          <cell r="BT82" t="e">
            <v>#N/A</v>
          </cell>
        </row>
        <row r="83">
          <cell r="BT83" t="e">
            <v>#N/A</v>
          </cell>
        </row>
        <row r="84">
          <cell r="BT84" t="e">
            <v>#N/A</v>
          </cell>
        </row>
        <row r="85">
          <cell r="BT85" t="e">
            <v>#N/A</v>
          </cell>
        </row>
        <row r="86">
          <cell r="BT86" t="e">
            <v>#N/A</v>
          </cell>
        </row>
        <row r="87">
          <cell r="BT87" t="str">
            <v>Alsónána</v>
          </cell>
        </row>
        <row r="88">
          <cell r="BT88" t="str">
            <v>Alsónémedi</v>
          </cell>
        </row>
        <row r="89">
          <cell r="BT89" t="e">
            <v>#N/A</v>
          </cell>
        </row>
        <row r="90">
          <cell r="BT90" t="str">
            <v>Alsónyék</v>
          </cell>
        </row>
        <row r="91">
          <cell r="BT91" t="e">
            <v>#N/A</v>
          </cell>
        </row>
        <row r="92">
          <cell r="BT92" t="str">
            <v>Szücs Attila Gábor</v>
          </cell>
        </row>
        <row r="93">
          <cell r="BT93" t="str">
            <v>Alsópetény</v>
          </cell>
        </row>
        <row r="94">
          <cell r="BT94" t="str">
            <v>Szent István u. 8.</v>
          </cell>
        </row>
        <row r="95">
          <cell r="BT95" t="e">
            <v>#N/A</v>
          </cell>
        </row>
        <row r="96">
          <cell r="BT96" t="str">
            <v>500_1000</v>
          </cell>
        </row>
        <row r="97">
          <cell r="BT97" t="e">
            <v>#N/A</v>
          </cell>
        </row>
        <row r="98">
          <cell r="BT98" t="str">
            <v>Alsószentmárton</v>
          </cell>
        </row>
        <row r="99">
          <cell r="BT99" t="str">
            <v>Alsószölnök</v>
          </cell>
        </row>
        <row r="100">
          <cell r="BT100" t="e">
            <v>#N/A</v>
          </cell>
        </row>
        <row r="101">
          <cell r="BT101" t="str">
            <v>Alsótelekes</v>
          </cell>
        </row>
        <row r="102">
          <cell r="BT102" t="str">
            <v>Alsótold</v>
          </cell>
        </row>
        <row r="103">
          <cell r="BT103" t="str">
            <v>Alsóújlak</v>
          </cell>
        </row>
        <row r="104">
          <cell r="BT104" t="str">
            <v>Alsóvadász</v>
          </cell>
        </row>
        <row r="105">
          <cell r="BT105" t="str">
            <v>Alsózsolca</v>
          </cell>
        </row>
        <row r="106">
          <cell r="BT106" t="str">
            <v>Ambrózfalva</v>
          </cell>
        </row>
        <row r="107">
          <cell r="BT107" t="e">
            <v>#N/A</v>
          </cell>
        </row>
        <row r="108">
          <cell r="BT108" t="e">
            <v>#N/A</v>
          </cell>
        </row>
        <row r="109">
          <cell r="BT109" t="str">
            <v>Andornaktálya</v>
          </cell>
        </row>
        <row r="110">
          <cell r="BT110" t="str">
            <v>Andrásfa</v>
          </cell>
        </row>
        <row r="111">
          <cell r="BT111" t="str">
            <v>Annavölgy</v>
          </cell>
        </row>
        <row r="112">
          <cell r="BT112" t="e">
            <v>#N/A</v>
          </cell>
        </row>
        <row r="113">
          <cell r="BT113" t="e">
            <v>#N/A</v>
          </cell>
        </row>
        <row r="114">
          <cell r="BT114" t="str">
            <v>Apaj</v>
          </cell>
        </row>
        <row r="115">
          <cell r="BT115" t="str">
            <v>Aparhant</v>
          </cell>
        </row>
        <row r="116">
          <cell r="BT116" t="e">
            <v>#N/A</v>
          </cell>
        </row>
        <row r="117">
          <cell r="BT117" t="str">
            <v>Apátistvánfalva</v>
          </cell>
        </row>
        <row r="118">
          <cell r="BT118" t="e">
            <v>#N/A</v>
          </cell>
        </row>
        <row r="119">
          <cell r="BT119" t="str">
            <v>Apc</v>
          </cell>
        </row>
        <row r="120">
          <cell r="BT120" t="e">
            <v>#N/A</v>
          </cell>
        </row>
        <row r="121">
          <cell r="BT121" t="e">
            <v>#N/A</v>
          </cell>
        </row>
        <row r="122">
          <cell r="BT122" t="e">
            <v>#N/A</v>
          </cell>
        </row>
        <row r="123">
          <cell r="BT123" t="e">
            <v>#N/A</v>
          </cell>
        </row>
        <row r="124">
          <cell r="BT124" t="str">
            <v>Arka</v>
          </cell>
        </row>
        <row r="125">
          <cell r="BT125" t="str">
            <v>Arló</v>
          </cell>
        </row>
        <row r="126">
          <cell r="BT126" t="str">
            <v>Arnót</v>
          </cell>
        </row>
        <row r="127">
          <cell r="BT127" t="e">
            <v>#N/A</v>
          </cell>
        </row>
        <row r="128">
          <cell r="BT128" t="e">
            <v>#N/A</v>
          </cell>
        </row>
        <row r="129">
          <cell r="BT129" t="e">
            <v>#N/A</v>
          </cell>
        </row>
        <row r="130">
          <cell r="BT130" t="e">
            <v>#N/A</v>
          </cell>
        </row>
        <row r="131">
          <cell r="BT131" t="e">
            <v>#N/A</v>
          </cell>
        </row>
        <row r="132">
          <cell r="BT132" t="e">
            <v>#N/A</v>
          </cell>
        </row>
        <row r="133">
          <cell r="BT133" t="str">
            <v>Aszaló</v>
          </cell>
        </row>
        <row r="134">
          <cell r="BT134" t="str">
            <v>Ászár</v>
          </cell>
        </row>
        <row r="135">
          <cell r="BT135" t="str">
            <v>Aszód</v>
          </cell>
        </row>
        <row r="136">
          <cell r="BT136" t="e">
            <v>#N/A</v>
          </cell>
        </row>
        <row r="137">
          <cell r="BT137" t="str">
            <v>Áta</v>
          </cell>
        </row>
        <row r="138">
          <cell r="BT138" t="str">
            <v>Átány</v>
          </cell>
        </row>
        <row r="139">
          <cell r="BT139" t="str">
            <v>Atkár</v>
          </cell>
        </row>
        <row r="140">
          <cell r="BT140" t="str">
            <v>Attala</v>
          </cell>
        </row>
        <row r="141">
          <cell r="BT141" t="str">
            <v>Babarc</v>
          </cell>
        </row>
        <row r="142">
          <cell r="BT142" t="str">
            <v>Babarcszőlős</v>
          </cell>
        </row>
        <row r="143">
          <cell r="BT143" t="str">
            <v>Babócsa</v>
          </cell>
        </row>
        <row r="144">
          <cell r="BT144" t="e">
            <v>#N/A</v>
          </cell>
        </row>
        <row r="145">
          <cell r="BT145" t="str">
            <v>Bábonymegyer</v>
          </cell>
        </row>
        <row r="146">
          <cell r="BT146" t="str">
            <v>Babosdöbréte</v>
          </cell>
        </row>
        <row r="147">
          <cell r="BT147" t="e">
            <v>#N/A</v>
          </cell>
        </row>
        <row r="148">
          <cell r="BT148" t="str">
            <v>Bácsalmás</v>
          </cell>
        </row>
        <row r="149">
          <cell r="BT149" t="e">
            <v>#N/A</v>
          </cell>
        </row>
        <row r="150">
          <cell r="BT150" t="e">
            <v>#N/A</v>
          </cell>
        </row>
        <row r="151">
          <cell r="BT151" t="str">
            <v>Bácsszentgyörgy</v>
          </cell>
        </row>
        <row r="152">
          <cell r="BT152" t="str">
            <v>Bácsszőlős</v>
          </cell>
        </row>
        <row r="153">
          <cell r="BT153" t="e">
            <v>#N/A</v>
          </cell>
        </row>
        <row r="154">
          <cell r="BT154" t="e">
            <v>#N/A</v>
          </cell>
        </row>
        <row r="155">
          <cell r="BT155" t="e">
            <v>#N/A</v>
          </cell>
        </row>
        <row r="156">
          <cell r="BT156" t="str">
            <v>Bagamér</v>
          </cell>
        </row>
        <row r="157">
          <cell r="BT157" t="str">
            <v>Baglad</v>
          </cell>
        </row>
        <row r="158">
          <cell r="BT158" t="e">
            <v>#N/A</v>
          </cell>
        </row>
        <row r="159">
          <cell r="BT159" t="e">
            <v>#N/A</v>
          </cell>
        </row>
        <row r="160">
          <cell r="BT160" t="str">
            <v>Baj</v>
          </cell>
        </row>
        <row r="161">
          <cell r="BT161" t="str">
            <v>Baja</v>
          </cell>
        </row>
        <row r="162">
          <cell r="BT162" t="str">
            <v>Bajánsenye</v>
          </cell>
        </row>
        <row r="163">
          <cell r="BT163" t="str">
            <v>Bajna</v>
          </cell>
        </row>
        <row r="164">
          <cell r="BT164" t="str">
            <v>Bajót</v>
          </cell>
        </row>
        <row r="165">
          <cell r="BT165" t="str">
            <v>Bak</v>
          </cell>
        </row>
        <row r="166">
          <cell r="BT166" t="str">
            <v>Bakháza</v>
          </cell>
        </row>
        <row r="167">
          <cell r="BT167" t="str">
            <v>Bakóca</v>
          </cell>
        </row>
        <row r="168">
          <cell r="BT168" t="str">
            <v>Bakonszeg</v>
          </cell>
        </row>
        <row r="169">
          <cell r="BT169" t="e">
            <v>#N/A</v>
          </cell>
        </row>
        <row r="170">
          <cell r="BT170" t="str">
            <v>Bakonybánk</v>
          </cell>
        </row>
        <row r="171">
          <cell r="BT171" t="str">
            <v>Bakonybél</v>
          </cell>
        </row>
        <row r="172">
          <cell r="BT172" t="e">
            <v>#N/A</v>
          </cell>
        </row>
        <row r="173">
          <cell r="BT173" t="e">
            <v>#N/A</v>
          </cell>
        </row>
        <row r="174">
          <cell r="BT174" t="e">
            <v>#N/A</v>
          </cell>
        </row>
        <row r="175">
          <cell r="BT175" t="e">
            <v>#N/A</v>
          </cell>
        </row>
        <row r="176">
          <cell r="BT176" t="e">
            <v>#N/A</v>
          </cell>
        </row>
        <row r="177">
          <cell r="BT177" t="e">
            <v>#N/A</v>
          </cell>
        </row>
        <row r="178">
          <cell r="BT178" t="str">
            <v>Bakonyoszlop</v>
          </cell>
        </row>
        <row r="179">
          <cell r="BT179" t="str">
            <v>Bakonypéterd</v>
          </cell>
        </row>
        <row r="180">
          <cell r="BT180" t="e">
            <v>#N/A</v>
          </cell>
        </row>
        <row r="181">
          <cell r="BT181" t="e">
            <v>#N/A</v>
          </cell>
        </row>
        <row r="182">
          <cell r="BT182" t="str">
            <v>Bakonysárkány</v>
          </cell>
        </row>
        <row r="183">
          <cell r="BT183" t="e">
            <v>#N/A</v>
          </cell>
        </row>
        <row r="184">
          <cell r="BT184" t="str">
            <v>Bakonyszentkirály</v>
          </cell>
        </row>
        <row r="185">
          <cell r="BT185" t="str">
            <v>Bakonyszentlászló</v>
          </cell>
        </row>
        <row r="186">
          <cell r="BT186" t="str">
            <v>Bakonyszombathely</v>
          </cell>
        </row>
        <row r="187">
          <cell r="BT187" t="str">
            <v>Bakonyszücs</v>
          </cell>
        </row>
        <row r="188">
          <cell r="BT188" t="str">
            <v>Bakonytamási</v>
          </cell>
        </row>
        <row r="189">
          <cell r="BT189" t="str">
            <v>Baks</v>
          </cell>
        </row>
        <row r="190">
          <cell r="BT190" t="str">
            <v>Baksa</v>
          </cell>
        </row>
        <row r="191">
          <cell r="BT191" t="e">
            <v>#N/A</v>
          </cell>
        </row>
        <row r="192">
          <cell r="BT192" t="e">
            <v>#N/A</v>
          </cell>
        </row>
        <row r="193">
          <cell r="BT193" t="str">
            <v>Baktüttös</v>
          </cell>
        </row>
        <row r="194">
          <cell r="BT194" t="e">
            <v>#N/A</v>
          </cell>
        </row>
        <row r="195">
          <cell r="BT195" t="str">
            <v>Balassagyarmat</v>
          </cell>
        </row>
        <row r="196">
          <cell r="BT196" t="str">
            <v>Balástya</v>
          </cell>
        </row>
        <row r="197">
          <cell r="BT197" t="str">
            <v>Balaton</v>
          </cell>
        </row>
        <row r="198">
          <cell r="BT198" t="str">
            <v>Balatonakali</v>
          </cell>
        </row>
        <row r="199">
          <cell r="BT199" t="str">
            <v>Balatonalmádi</v>
          </cell>
        </row>
        <row r="200">
          <cell r="BT200" t="str">
            <v>Balatonberény</v>
          </cell>
        </row>
        <row r="201">
          <cell r="BT201" t="e">
            <v>#N/A</v>
          </cell>
        </row>
        <row r="202">
          <cell r="BT202" t="str">
            <v>Balatoncsicsó</v>
          </cell>
        </row>
        <row r="203">
          <cell r="BT203" t="str">
            <v>Balatonederics</v>
          </cell>
        </row>
        <row r="204">
          <cell r="BT204" t="e">
            <v>#N/A</v>
          </cell>
        </row>
        <row r="205">
          <cell r="BT205" t="e">
            <v>#N/A</v>
          </cell>
        </row>
        <row r="206">
          <cell r="BT206" t="str">
            <v>Balatonfőkajár</v>
          </cell>
        </row>
        <row r="207">
          <cell r="BT207" t="e">
            <v>#N/A</v>
          </cell>
        </row>
        <row r="208">
          <cell r="BT208" t="str">
            <v>Balatonfüred</v>
          </cell>
        </row>
        <row r="209">
          <cell r="BT209" t="e">
            <v>#N/A</v>
          </cell>
        </row>
        <row r="210">
          <cell r="BT210" t="e">
            <v>#N/A</v>
          </cell>
        </row>
        <row r="211">
          <cell r="BT211" t="e">
            <v>#N/A</v>
          </cell>
        </row>
        <row r="212">
          <cell r="BT212" t="e">
            <v>#N/A</v>
          </cell>
        </row>
        <row r="213">
          <cell r="BT213" t="str">
            <v>Balatonkeresztúr</v>
          </cell>
        </row>
        <row r="214">
          <cell r="BT214" t="e">
            <v>#N/A</v>
          </cell>
        </row>
        <row r="215">
          <cell r="BT215" t="e">
            <v>#N/A</v>
          </cell>
        </row>
        <row r="216">
          <cell r="BT216" t="e">
            <v>#N/A</v>
          </cell>
        </row>
        <row r="217">
          <cell r="BT217" t="e">
            <v>#N/A</v>
          </cell>
        </row>
        <row r="218">
          <cell r="BT218" t="str">
            <v>Balatonrendes</v>
          </cell>
        </row>
        <row r="219">
          <cell r="BT219" t="str">
            <v>Balatonszabadi</v>
          </cell>
        </row>
        <row r="220">
          <cell r="BT220" t="str">
            <v>Balatonszárszó</v>
          </cell>
        </row>
        <row r="221">
          <cell r="BT221" t="str">
            <v>Balatonszemes</v>
          </cell>
        </row>
        <row r="222">
          <cell r="BT222" t="str">
            <v>Balatonszentgyörgy</v>
          </cell>
        </row>
        <row r="223">
          <cell r="BT223" t="str">
            <v>Balatonszepezd</v>
          </cell>
        </row>
        <row r="224">
          <cell r="BT224" t="str">
            <v>Balatonszőlős</v>
          </cell>
        </row>
        <row r="225">
          <cell r="BT225" t="str">
            <v>Balatonudvari</v>
          </cell>
        </row>
        <row r="226">
          <cell r="BT226" t="str">
            <v>Balatonújlak</v>
          </cell>
        </row>
        <row r="227">
          <cell r="BT227" t="str">
            <v>Balatonvilágos</v>
          </cell>
        </row>
        <row r="228">
          <cell r="BT228" t="e">
            <v>#N/A</v>
          </cell>
        </row>
        <row r="229">
          <cell r="BT229" t="e">
            <v>#N/A</v>
          </cell>
        </row>
        <row r="230">
          <cell r="BT230" t="e">
            <v>#N/A</v>
          </cell>
        </row>
        <row r="231">
          <cell r="BT231" t="str">
            <v>Balmazújváros</v>
          </cell>
        </row>
        <row r="232">
          <cell r="BT232" t="str">
            <v>Balogunyom</v>
          </cell>
        </row>
        <row r="233">
          <cell r="BT233" t="str">
            <v>Balotaszállás</v>
          </cell>
        </row>
        <row r="234">
          <cell r="BT234" t="e">
            <v>#N/A</v>
          </cell>
        </row>
        <row r="235">
          <cell r="BT235" t="str">
            <v>Bálványos</v>
          </cell>
        </row>
        <row r="236">
          <cell r="BT236" t="str">
            <v>Bana</v>
          </cell>
        </row>
        <row r="237">
          <cell r="BT237" t="str">
            <v>Bánd</v>
          </cell>
        </row>
        <row r="238">
          <cell r="BT238" t="e">
            <v>#N/A</v>
          </cell>
        </row>
        <row r="239">
          <cell r="BT239" t="str">
            <v>Bánhorváti</v>
          </cell>
        </row>
        <row r="240">
          <cell r="BT240" t="str">
            <v>Bánk</v>
          </cell>
        </row>
        <row r="241">
          <cell r="BT241" t="str">
            <v>Bánokszentgyörgy</v>
          </cell>
        </row>
        <row r="242">
          <cell r="BT242" t="str">
            <v>Bánréve</v>
          </cell>
        </row>
        <row r="243">
          <cell r="BT243" t="e">
            <v>#N/A</v>
          </cell>
        </row>
        <row r="244">
          <cell r="BT244" t="e">
            <v>#N/A</v>
          </cell>
        </row>
        <row r="245">
          <cell r="BT245" t="e">
            <v>#N/A</v>
          </cell>
        </row>
        <row r="246">
          <cell r="BT246" t="e">
            <v>#N/A</v>
          </cell>
        </row>
        <row r="247">
          <cell r="BT247" t="str">
            <v>Báránd</v>
          </cell>
        </row>
        <row r="248">
          <cell r="BT248" t="e">
            <v>#N/A</v>
          </cell>
        </row>
        <row r="249">
          <cell r="BT249" t="str">
            <v>Baranyajenő</v>
          </cell>
        </row>
        <row r="250">
          <cell r="BT250" t="str">
            <v>Baranyaszentgyörgy</v>
          </cell>
        </row>
        <row r="251">
          <cell r="BT251" t="e">
            <v>#N/A</v>
          </cell>
        </row>
        <row r="252">
          <cell r="BT252" t="str">
            <v>Barcs</v>
          </cell>
        </row>
        <row r="253">
          <cell r="BT253" t="str">
            <v>Bárdudvarnok</v>
          </cell>
        </row>
        <row r="254">
          <cell r="BT254" t="e">
            <v>#N/A</v>
          </cell>
        </row>
        <row r="255">
          <cell r="BT255" t="str">
            <v>Bárna</v>
          </cell>
        </row>
        <row r="256">
          <cell r="BT256" t="str">
            <v>Barnag</v>
          </cell>
        </row>
        <row r="257">
          <cell r="BT257" t="e">
            <v>#N/A</v>
          </cell>
        </row>
        <row r="258">
          <cell r="BT258" t="str">
            <v>Basal</v>
          </cell>
        </row>
        <row r="259">
          <cell r="BT259" t="e">
            <v>#N/A</v>
          </cell>
        </row>
        <row r="260">
          <cell r="BT260" t="str">
            <v>Báta</v>
          </cell>
        </row>
        <row r="261">
          <cell r="BT261" t="e">
            <v>#N/A</v>
          </cell>
        </row>
        <row r="262">
          <cell r="BT262" t="e">
            <v>#N/A</v>
          </cell>
        </row>
        <row r="263">
          <cell r="BT263" t="e">
            <v>#N/A</v>
          </cell>
        </row>
        <row r="264">
          <cell r="BT264" t="str">
            <v>Bátmonostor</v>
          </cell>
        </row>
        <row r="265">
          <cell r="BT265" t="str">
            <v>Bátonyterenye</v>
          </cell>
        </row>
        <row r="266">
          <cell r="BT266" t="str">
            <v>Bátor</v>
          </cell>
        </row>
        <row r="267">
          <cell r="BT267" t="e">
            <v>#N/A</v>
          </cell>
        </row>
        <row r="268">
          <cell r="BT268" t="str">
            <v>Battonya</v>
          </cell>
        </row>
        <row r="269">
          <cell r="BT269" t="str">
            <v>Bátya</v>
          </cell>
        </row>
        <row r="270">
          <cell r="BT270" t="str">
            <v>Batyk</v>
          </cell>
        </row>
        <row r="271">
          <cell r="BT271" t="str">
            <v>Bázakerettye</v>
          </cell>
        </row>
        <row r="272">
          <cell r="BT272" t="str">
            <v>Bazsi</v>
          </cell>
        </row>
        <row r="273">
          <cell r="BT273" t="str">
            <v>Béb</v>
          </cell>
        </row>
        <row r="274">
          <cell r="BT274" t="e">
            <v>#N/A</v>
          </cell>
        </row>
        <row r="275">
          <cell r="BT275" t="str">
            <v>Becske</v>
          </cell>
        </row>
        <row r="276">
          <cell r="BT276" t="str">
            <v>Becskeháza</v>
          </cell>
        </row>
        <row r="277">
          <cell r="BT277" t="str">
            <v>Becsvölgye</v>
          </cell>
        </row>
        <row r="278">
          <cell r="BT278" t="str">
            <v>Bedegkér</v>
          </cell>
        </row>
        <row r="279">
          <cell r="BT279" t="str">
            <v>Bedő</v>
          </cell>
        </row>
        <row r="280">
          <cell r="BT280" t="str">
            <v>Bejcgyertyános</v>
          </cell>
        </row>
        <row r="281">
          <cell r="BT281" t="str">
            <v>Békás</v>
          </cell>
        </row>
        <row r="282">
          <cell r="BT282" t="str">
            <v>Bekecs</v>
          </cell>
        </row>
        <row r="283">
          <cell r="BT283" t="str">
            <v>Békés</v>
          </cell>
        </row>
        <row r="284">
          <cell r="BT284" t="str">
            <v>Békéscsaba</v>
          </cell>
        </row>
        <row r="285">
          <cell r="BT285" t="e">
            <v>#N/A</v>
          </cell>
        </row>
        <row r="286">
          <cell r="BT286" t="str">
            <v>Békésszentandrás</v>
          </cell>
        </row>
        <row r="287">
          <cell r="BT287" t="str">
            <v>Bekölce</v>
          </cell>
        </row>
        <row r="288">
          <cell r="BT288" t="str">
            <v>Bélapátfalva</v>
          </cell>
        </row>
        <row r="289">
          <cell r="BT289" t="e">
            <v>#N/A</v>
          </cell>
        </row>
        <row r="290">
          <cell r="BT290" t="e">
            <v>#N/A</v>
          </cell>
        </row>
        <row r="291">
          <cell r="BT291" t="e">
            <v>#N/A</v>
          </cell>
        </row>
        <row r="292">
          <cell r="BT292" t="e">
            <v>#N/A</v>
          </cell>
        </row>
        <row r="293">
          <cell r="BT293" t="str">
            <v>Belezna</v>
          </cell>
        </row>
        <row r="294">
          <cell r="BT294" t="str">
            <v>Bélmegyer</v>
          </cell>
        </row>
        <row r="295">
          <cell r="BT295" t="e">
            <v>#N/A</v>
          </cell>
        </row>
        <row r="296">
          <cell r="BT296" t="str">
            <v>Belsősárd</v>
          </cell>
        </row>
        <row r="297">
          <cell r="BT297" t="e">
            <v>#N/A</v>
          </cell>
        </row>
        <row r="298">
          <cell r="BT298" t="e">
            <v>#N/A</v>
          </cell>
        </row>
        <row r="299">
          <cell r="BT299" t="e">
            <v>#N/A</v>
          </cell>
        </row>
        <row r="300">
          <cell r="BT300" t="e">
            <v>#N/A</v>
          </cell>
        </row>
        <row r="301">
          <cell r="BT301" t="str">
            <v>Bérbaltavár</v>
          </cell>
        </row>
        <row r="302">
          <cell r="BT302" t="str">
            <v>Bercel</v>
          </cell>
        </row>
        <row r="303">
          <cell r="BT303" t="e">
            <v>#N/A</v>
          </cell>
        </row>
        <row r="304">
          <cell r="BT304" t="e">
            <v>#N/A</v>
          </cell>
        </row>
        <row r="305">
          <cell r="BT305" t="str">
            <v>Berekböszörmény</v>
          </cell>
        </row>
        <row r="306">
          <cell r="BT306" t="str">
            <v>Berekfürdő</v>
          </cell>
        </row>
        <row r="307">
          <cell r="BT307" t="str">
            <v>Beremend</v>
          </cell>
        </row>
        <row r="308">
          <cell r="BT308" t="str">
            <v>Berente</v>
          </cell>
        </row>
        <row r="309">
          <cell r="BT309" t="str">
            <v>Beret</v>
          </cell>
        </row>
        <row r="310">
          <cell r="BT310" t="str">
            <v>Berettyóújfalu</v>
          </cell>
        </row>
        <row r="311">
          <cell r="BT311" t="str">
            <v>Berhida</v>
          </cell>
        </row>
        <row r="312">
          <cell r="BT312" t="e">
            <v>#N/A</v>
          </cell>
        </row>
        <row r="313">
          <cell r="BT313" t="str">
            <v>Berkesd</v>
          </cell>
        </row>
        <row r="314">
          <cell r="BT314" t="e">
            <v>#N/A</v>
          </cell>
        </row>
        <row r="315">
          <cell r="BT315" t="e">
            <v>#N/A</v>
          </cell>
        </row>
        <row r="316">
          <cell r="BT316" t="str">
            <v>Berzék</v>
          </cell>
        </row>
        <row r="317">
          <cell r="BT317" t="e">
            <v>#N/A</v>
          </cell>
        </row>
        <row r="318">
          <cell r="BT318" t="str">
            <v>Besence</v>
          </cell>
        </row>
        <row r="319">
          <cell r="BT319" t="e">
            <v>#N/A</v>
          </cell>
        </row>
        <row r="320">
          <cell r="BT320" t="str">
            <v>Besenyőtelek</v>
          </cell>
        </row>
        <row r="321">
          <cell r="BT321" t="str">
            <v>Besenyszög</v>
          </cell>
        </row>
        <row r="322">
          <cell r="BT322" t="e">
            <v>#N/A</v>
          </cell>
        </row>
        <row r="323">
          <cell r="BT323" t="e">
            <v>#N/A</v>
          </cell>
        </row>
        <row r="324">
          <cell r="BT324" t="e">
            <v>#N/A</v>
          </cell>
        </row>
        <row r="325">
          <cell r="BT325" t="str">
            <v>Bezenye</v>
          </cell>
        </row>
        <row r="326">
          <cell r="BT326" t="str">
            <v>Bezeréd</v>
          </cell>
        </row>
        <row r="327">
          <cell r="BT327" t="str">
            <v>Bezi</v>
          </cell>
        </row>
        <row r="328">
          <cell r="BT328" t="e">
            <v>#N/A</v>
          </cell>
        </row>
        <row r="329">
          <cell r="BT329" t="str">
            <v>Bicsérd</v>
          </cell>
        </row>
        <row r="330">
          <cell r="BT330" t="e">
            <v>#N/A</v>
          </cell>
        </row>
        <row r="331">
          <cell r="BT331" t="str">
            <v>Bihardancsháza</v>
          </cell>
        </row>
        <row r="332">
          <cell r="BT332" t="str">
            <v>Biharkeresztes</v>
          </cell>
        </row>
        <row r="333">
          <cell r="BT333" t="str">
            <v>Biharnagybajom</v>
          </cell>
        </row>
        <row r="334">
          <cell r="BT334" t="str">
            <v>Bihartorda</v>
          </cell>
        </row>
        <row r="335">
          <cell r="BT335" t="str">
            <v>Biharugra</v>
          </cell>
        </row>
        <row r="336">
          <cell r="BT336" t="e">
            <v>#N/A</v>
          </cell>
        </row>
        <row r="337">
          <cell r="BT337" t="str">
            <v>Bikal</v>
          </cell>
        </row>
        <row r="338">
          <cell r="BT338" t="e">
            <v>#N/A</v>
          </cell>
        </row>
        <row r="339">
          <cell r="BT339" t="str">
            <v>Birján</v>
          </cell>
        </row>
        <row r="340">
          <cell r="BT340" t="str">
            <v>Bisse</v>
          </cell>
        </row>
        <row r="341">
          <cell r="BT341" t="str">
            <v>Boba</v>
          </cell>
        </row>
        <row r="342">
          <cell r="BT342" t="str">
            <v>Bocfölde</v>
          </cell>
        </row>
        <row r="343">
          <cell r="BT343" t="str">
            <v>Boconád</v>
          </cell>
        </row>
        <row r="344">
          <cell r="BT344" t="str">
            <v>Bócsa</v>
          </cell>
        </row>
        <row r="345">
          <cell r="BT345" t="str">
            <v>Bocska</v>
          </cell>
        </row>
        <row r="346">
          <cell r="BT346" t="str">
            <v>Bocskaikert</v>
          </cell>
        </row>
        <row r="347">
          <cell r="BT347" t="str">
            <v>Boda</v>
          </cell>
        </row>
        <row r="348">
          <cell r="BT348" t="e">
            <v>#N/A</v>
          </cell>
        </row>
        <row r="349">
          <cell r="BT349" t="e">
            <v>#N/A</v>
          </cell>
        </row>
        <row r="350">
          <cell r="BT350" t="str">
            <v>Bodolyabér</v>
          </cell>
        </row>
        <row r="351">
          <cell r="BT351" t="str">
            <v>Bodonhely</v>
          </cell>
        </row>
        <row r="352">
          <cell r="BT352" t="str">
            <v>Bodony</v>
          </cell>
        </row>
        <row r="353">
          <cell r="BT353" t="str">
            <v>Bodorfa</v>
          </cell>
        </row>
        <row r="354">
          <cell r="BT354" t="e">
            <v>#N/A</v>
          </cell>
        </row>
        <row r="355">
          <cell r="BT355" t="str">
            <v>Bodroghalom</v>
          </cell>
        </row>
        <row r="356">
          <cell r="BT356" t="str">
            <v>Bodrogkeresztúr</v>
          </cell>
        </row>
        <row r="357">
          <cell r="BT357" t="str">
            <v>Bodrogkisfalud</v>
          </cell>
        </row>
        <row r="358">
          <cell r="BT358" t="str">
            <v>Bodrogolaszi</v>
          </cell>
        </row>
        <row r="359">
          <cell r="BT359" t="e">
            <v>#N/A</v>
          </cell>
        </row>
        <row r="360">
          <cell r="BT360" t="str">
            <v>步渠灡扺湥⁩汥慳E⠀戲 湉浺滩楹琠狡畳⁳泡慴⁬汥潴瑴朠敹浲步步渠灡扺湥⁩汥慳ó؉䄀 ㄀　 　　　 昀儀渁氀 渀愀最礀漀戀戀 氀愀欀漀猀猀最猀稀洀切 渀欀漀爀洀渀礀稀愀琀 氀琀愀氀 渀氀氀愀渀 昀攀渀渀琀愀爀琀漀琀琀 瘀漀搀欀戀愀渀 愀稀 渀氀氀愀渀 攀氀椀渀搀琀漀琀琀 ㄀⸀ 渀攀瘀攀氀猀椀 瘀 渀攀洀 瘀攀最礀攀猀 挀猀漀瀀漀爀琀樀愀椀戀愀 樀爀 最礀攀爀洀攀欀攀欀 猀稀洀愀 ⠀愀 ㄀　 　　　 昀儀渁氀 渀愀最礀漀戀戀 氀愀欀漀猀猀最猀稀洀</v>
          </cell>
        </row>
        <row r="361">
          <cell r="BT361" t="e">
            <v>#N/A</v>
          </cell>
        </row>
        <row r="362">
          <cell r="BT362" t="str">
            <v>Bogács</v>
          </cell>
        </row>
        <row r="363">
          <cell r="BT363" t="e">
            <v>#N/A</v>
          </cell>
        </row>
        <row r="364">
          <cell r="BT364" t="str">
            <v>Bogádmindszent</v>
          </cell>
        </row>
        <row r="365">
          <cell r="BT365" t="str">
            <v>Bogdása</v>
          </cell>
        </row>
        <row r="366">
          <cell r="BT366" t="e">
            <v>#N/A</v>
          </cell>
        </row>
        <row r="367">
          <cell r="BT367" t="str">
            <v>Bogyoszló</v>
          </cell>
        </row>
        <row r="368">
          <cell r="BT368" t="str">
            <v>Dr. Ferencz Márton</v>
          </cell>
        </row>
        <row r="369">
          <cell r="BT369" t="str">
            <v>Bókaháza</v>
          </cell>
        </row>
        <row r="370">
          <cell r="BT370" t="e">
            <v>#N/A</v>
          </cell>
        </row>
        <row r="371">
          <cell r="BT371" t="str">
            <v>Bokor</v>
          </cell>
        </row>
        <row r="372">
          <cell r="BT372" t="str">
            <v>Boldog</v>
          </cell>
        </row>
        <row r="373">
          <cell r="BT373" t="e">
            <v>#N/A</v>
          </cell>
        </row>
        <row r="374">
          <cell r="BT374" t="str">
            <v>Boldogkőújfalu</v>
          </cell>
        </row>
        <row r="375">
          <cell r="BT375" t="str">
            <v>Boldogkőváralja</v>
          </cell>
        </row>
        <row r="376">
          <cell r="BT376" t="e">
            <v>#N/A</v>
          </cell>
        </row>
        <row r="377">
          <cell r="BT377" t="e">
            <v>#N/A</v>
          </cell>
        </row>
        <row r="378">
          <cell r="BT378" t="str">
            <v>Bolhó</v>
          </cell>
        </row>
        <row r="379">
          <cell r="BT379" t="str">
            <v>Bóly</v>
          </cell>
        </row>
        <row r="380">
          <cell r="BT380" t="str">
            <v>Boncodfölde</v>
          </cell>
        </row>
        <row r="381">
          <cell r="BT381" t="str">
            <v>Bonnya</v>
          </cell>
        </row>
        <row r="382">
          <cell r="BT382" t="str">
            <v>Bonyhád</v>
          </cell>
        </row>
        <row r="383">
          <cell r="BT383" t="e">
            <v>#N/A</v>
          </cell>
        </row>
        <row r="384">
          <cell r="BT384" t="str">
            <v>Bordány</v>
          </cell>
        </row>
        <row r="385">
          <cell r="BT385" t="str">
            <v>Borgáta</v>
          </cell>
        </row>
        <row r="386">
          <cell r="BT386" t="e">
            <v>#N/A</v>
          </cell>
        </row>
        <row r="387">
          <cell r="BT387" t="str">
            <v>Borota</v>
          </cell>
        </row>
        <row r="388">
          <cell r="BT388" t="str">
            <v>Borsfa</v>
          </cell>
        </row>
        <row r="389">
          <cell r="BT389" t="str">
            <v>Borsodbóta</v>
          </cell>
        </row>
        <row r="390">
          <cell r="BT390" t="str">
            <v>Borsodgeszt</v>
          </cell>
        </row>
        <row r="391">
          <cell r="BT391" t="str">
            <v>Borsodivánka</v>
          </cell>
        </row>
        <row r="392">
          <cell r="BT392" t="str">
            <v>Borsodnádasd</v>
          </cell>
        </row>
        <row r="393">
          <cell r="BT393" t="str">
            <v>Borsodszentgyörgy</v>
          </cell>
        </row>
        <row r="394">
          <cell r="BT394" t="str">
            <v>Borsodszirák</v>
          </cell>
        </row>
        <row r="395">
          <cell r="BT395" t="str">
            <v>Borsosberény</v>
          </cell>
        </row>
        <row r="396">
          <cell r="BT396" t="str">
            <v>Borszörcsök</v>
          </cell>
        </row>
        <row r="397">
          <cell r="BT397" t="str">
            <v>Borzavár</v>
          </cell>
        </row>
        <row r="398">
          <cell r="BT398" t="e">
            <v>#N/A</v>
          </cell>
        </row>
        <row r="399">
          <cell r="BT399" t="e">
            <v>#N/A</v>
          </cell>
        </row>
        <row r="400">
          <cell r="BT400" t="e">
            <v>#N/A</v>
          </cell>
        </row>
        <row r="401">
          <cell r="BT401" t="str">
            <v>Bozsok</v>
          </cell>
        </row>
        <row r="402">
          <cell r="BT402" t="str">
            <v>Bozzai</v>
          </cell>
        </row>
        <row r="403">
          <cell r="BT403" t="e">
            <v>#N/A</v>
          </cell>
        </row>
        <row r="404">
          <cell r="BT404" t="e">
            <v>#N/A</v>
          </cell>
        </row>
        <row r="405">
          <cell r="BT405" t="e">
            <v>#N/A</v>
          </cell>
        </row>
        <row r="406">
          <cell r="BT406" t="str">
            <v>Böde</v>
          </cell>
        </row>
        <row r="407">
          <cell r="BT407" t="str">
            <v>Bödeháza</v>
          </cell>
        </row>
        <row r="408">
          <cell r="BT408" t="str">
            <v>Bögöt</v>
          </cell>
        </row>
        <row r="409">
          <cell r="BT409" t="str">
            <v>Bögöte</v>
          </cell>
        </row>
        <row r="410">
          <cell r="BT410" t="str">
            <v>Böhönye</v>
          </cell>
        </row>
        <row r="411">
          <cell r="BT411" t="e">
            <v>#N/A</v>
          </cell>
        </row>
        <row r="412">
          <cell r="BT412" t="e">
            <v>#N/A</v>
          </cell>
        </row>
        <row r="413">
          <cell r="BT413" t="str">
            <v>Bőny</v>
          </cell>
        </row>
        <row r="414">
          <cell r="BT414" t="str">
            <v>Börcs</v>
          </cell>
        </row>
        <row r="415">
          <cell r="BT415" t="str">
            <v>Börzönce</v>
          </cell>
        </row>
        <row r="416">
          <cell r="BT416" t="str">
            <v>Bősárkány</v>
          </cell>
        </row>
        <row r="417">
          <cell r="BT417" t="str">
            <v>Bőszénfa</v>
          </cell>
        </row>
        <row r="418">
          <cell r="BT418" t="str">
            <v>Bucsa</v>
          </cell>
        </row>
        <row r="419">
          <cell r="BT419" t="e">
            <v>#N/A</v>
          </cell>
        </row>
        <row r="420">
          <cell r="BT420" t="str">
            <v>Búcsúszentlászló</v>
          </cell>
        </row>
        <row r="421">
          <cell r="BT421" t="str">
            <v>Bucsuta</v>
          </cell>
        </row>
        <row r="422">
          <cell r="BT422" t="e">
            <v>#N/A</v>
          </cell>
        </row>
        <row r="423">
          <cell r="BT423" t="str">
            <v>Budakalász</v>
          </cell>
        </row>
        <row r="424">
          <cell r="BT424" t="str">
            <v>Budakeszi</v>
          </cell>
        </row>
        <row r="425">
          <cell r="BT425" t="e">
            <v>#N/A</v>
          </cell>
        </row>
        <row r="426">
          <cell r="BT426" t="str">
            <v>Bugac</v>
          </cell>
        </row>
        <row r="427">
          <cell r="BT427" t="str">
            <v>Bugacpusztaháza</v>
          </cell>
        </row>
        <row r="428">
          <cell r="BT428" t="str">
            <v>Bugyi</v>
          </cell>
        </row>
        <row r="429">
          <cell r="BT429" t="e">
            <v>#N/A</v>
          </cell>
        </row>
        <row r="430">
          <cell r="BT430" t="str">
            <v>Buják</v>
          </cell>
        </row>
        <row r="431">
          <cell r="BT431" t="str">
            <v>Buzsák</v>
          </cell>
        </row>
        <row r="432">
          <cell r="BT432" t="e">
            <v>#N/A</v>
          </cell>
        </row>
        <row r="433">
          <cell r="BT433" t="e">
            <v>#N/A</v>
          </cell>
        </row>
        <row r="434">
          <cell r="BT434" t="e">
            <v>#N/A</v>
          </cell>
        </row>
        <row r="435">
          <cell r="BT435" t="e">
            <v>#N/A</v>
          </cell>
        </row>
        <row r="436">
          <cell r="BT436" t="str">
            <v>Bükkösd</v>
          </cell>
        </row>
        <row r="437">
          <cell r="BT437" t="str">
            <v>Bükkszék</v>
          </cell>
        </row>
        <row r="438">
          <cell r="BT438" t="str">
            <v>Bükkszenterzsébet</v>
          </cell>
        </row>
        <row r="439">
          <cell r="BT439" t="e">
            <v>#N/A</v>
          </cell>
        </row>
        <row r="440">
          <cell r="BT440" t="str">
            <v>Bükkszentmárton</v>
          </cell>
        </row>
        <row r="441">
          <cell r="BT441" t="e">
            <v>#N/A</v>
          </cell>
        </row>
        <row r="442">
          <cell r="BT442" t="str">
            <v>Bürüs</v>
          </cell>
        </row>
        <row r="443">
          <cell r="BT443" t="str">
            <v>Büssü</v>
          </cell>
        </row>
        <row r="444">
          <cell r="BT444" t="e">
            <v>#N/A</v>
          </cell>
        </row>
        <row r="445">
          <cell r="BT445" t="e">
            <v>#N/A</v>
          </cell>
        </row>
        <row r="446">
          <cell r="BT446" t="str">
            <v>Cakóháza</v>
          </cell>
        </row>
        <row r="447">
          <cell r="BT447" t="e">
            <v>#N/A</v>
          </cell>
        </row>
        <row r="448">
          <cell r="BT448" t="e">
            <v>#N/A</v>
          </cell>
        </row>
        <row r="449">
          <cell r="BT449" t="e">
            <v>#N/A</v>
          </cell>
        </row>
        <row r="450">
          <cell r="BT450" t="str">
            <v>Dr. Jakab Róbert</v>
          </cell>
        </row>
        <row r="451">
          <cell r="BT451" t="str">
            <v>Celldömölk</v>
          </cell>
        </row>
        <row r="452">
          <cell r="BT452" t="str">
            <v>Cered</v>
          </cell>
        </row>
        <row r="453">
          <cell r="BT453" t="e">
            <v>#N/A</v>
          </cell>
        </row>
        <row r="454">
          <cell r="BT454" t="str">
            <v>Cibakháza</v>
          </cell>
        </row>
        <row r="455">
          <cell r="BT455" t="str">
            <v>Cigánd</v>
          </cell>
        </row>
        <row r="456">
          <cell r="BT456" t="e">
            <v>#N/A</v>
          </cell>
        </row>
        <row r="457">
          <cell r="BT457" t="str">
            <v>Cirák</v>
          </cell>
        </row>
        <row r="458">
          <cell r="BT458" t="str">
            <v>Csabacsűd</v>
          </cell>
        </row>
        <row r="459">
          <cell r="BT459" t="str">
            <v>Csabaszabadi</v>
          </cell>
        </row>
        <row r="460">
          <cell r="BT460" t="e">
            <v>#N/A</v>
          </cell>
        </row>
        <row r="461">
          <cell r="BT461" t="str">
            <v>Csabrendek</v>
          </cell>
        </row>
        <row r="462">
          <cell r="BT462" t="str">
            <v>Csáfordjánosfa</v>
          </cell>
        </row>
        <row r="463">
          <cell r="BT463" t="e">
            <v>#N/A</v>
          </cell>
        </row>
        <row r="464">
          <cell r="BT464" t="str">
            <v>Csajág</v>
          </cell>
        </row>
        <row r="465">
          <cell r="BT465" t="str">
            <v>Csákány</v>
          </cell>
        </row>
        <row r="466">
          <cell r="BT466" t="e">
            <v>#N/A</v>
          </cell>
        </row>
        <row r="467">
          <cell r="BT467" t="e">
            <v>#N/A</v>
          </cell>
        </row>
        <row r="468">
          <cell r="BT468" t="str">
            <v>Csákvár</v>
          </cell>
        </row>
        <row r="469">
          <cell r="BT469" t="str">
            <v>Csanádalberti</v>
          </cell>
        </row>
        <row r="470">
          <cell r="BT470" t="str">
            <v>Csanádapáca</v>
          </cell>
        </row>
        <row r="471">
          <cell r="BT471" t="str">
            <v>Csanádpalota</v>
          </cell>
        </row>
        <row r="472">
          <cell r="BT472" t="e">
            <v>#N/A</v>
          </cell>
        </row>
        <row r="473">
          <cell r="BT473" t="str">
            <v>Csány</v>
          </cell>
        </row>
        <row r="474">
          <cell r="BT474" t="str">
            <v>Csányoszró</v>
          </cell>
        </row>
        <row r="475">
          <cell r="BT475" t="str">
            <v>Csanytelek</v>
          </cell>
        </row>
        <row r="476">
          <cell r="BT476" t="str">
            <v>Csapi</v>
          </cell>
        </row>
        <row r="477">
          <cell r="BT477" t="str">
            <v>Csapod</v>
          </cell>
        </row>
        <row r="478">
          <cell r="BT478" t="str">
            <v>Csárdaszállás</v>
          </cell>
        </row>
        <row r="479">
          <cell r="BT479" t="str">
            <v>Csarnóta</v>
          </cell>
        </row>
        <row r="480">
          <cell r="BT480" t="e">
            <v>#N/A</v>
          </cell>
        </row>
        <row r="481">
          <cell r="BT481" t="str">
            <v>Császár</v>
          </cell>
        </row>
        <row r="482">
          <cell r="BT482" t="str">
            <v>Császártöltés</v>
          </cell>
        </row>
        <row r="483">
          <cell r="BT483" t="str">
            <v>Császló</v>
          </cell>
        </row>
        <row r="484">
          <cell r="BT484" t="str">
            <v>Csátalja</v>
          </cell>
        </row>
        <row r="485">
          <cell r="BT485" t="str">
            <v>Csatár</v>
          </cell>
        </row>
        <row r="486">
          <cell r="BT486" t="str">
            <v>Csataszög</v>
          </cell>
        </row>
        <row r="487">
          <cell r="BT487" t="e">
            <v>#N/A</v>
          </cell>
        </row>
        <row r="488">
          <cell r="BT488" t="str">
            <v>Csávoly</v>
          </cell>
        </row>
        <row r="489">
          <cell r="BT489" t="e">
            <v>#N/A</v>
          </cell>
        </row>
        <row r="490">
          <cell r="BT490" t="str">
            <v>Csécse</v>
          </cell>
        </row>
        <row r="491">
          <cell r="BT491" t="str">
            <v>Csegöld</v>
          </cell>
        </row>
        <row r="492">
          <cell r="BT492" t="str">
            <v>Csehbánya</v>
          </cell>
        </row>
        <row r="493">
          <cell r="BT493" t="e">
            <v>#N/A</v>
          </cell>
        </row>
        <row r="494">
          <cell r="BT494" t="e">
            <v>#N/A</v>
          </cell>
        </row>
        <row r="495">
          <cell r="BT495" t="str">
            <v>Csém</v>
          </cell>
        </row>
        <row r="496">
          <cell r="BT496" t="str">
            <v>Kossuth  L. u. 28.</v>
          </cell>
        </row>
        <row r="497">
          <cell r="BT497" t="e">
            <v>#N/A</v>
          </cell>
        </row>
        <row r="498">
          <cell r="BT498" t="str">
            <v>Csengele</v>
          </cell>
        </row>
        <row r="499">
          <cell r="BT499" t="e">
            <v>#N/A</v>
          </cell>
        </row>
        <row r="500">
          <cell r="BT500" t="str">
            <v>Csengersima</v>
          </cell>
        </row>
        <row r="501">
          <cell r="BT501" t="str">
            <v>Csengerújfalu</v>
          </cell>
        </row>
        <row r="502">
          <cell r="BT502" t="str">
            <v>Csengőd</v>
          </cell>
        </row>
        <row r="503">
          <cell r="BT503" t="e">
            <v>#N/A</v>
          </cell>
        </row>
        <row r="504">
          <cell r="BT504" t="e">
            <v>#N/A</v>
          </cell>
        </row>
        <row r="505">
          <cell r="BT505" t="str">
            <v>Csép</v>
          </cell>
        </row>
        <row r="506">
          <cell r="BT506" t="str">
            <v>Csépa</v>
          </cell>
        </row>
        <row r="507">
          <cell r="BT507" t="str">
            <v>Csepreg</v>
          </cell>
        </row>
        <row r="508">
          <cell r="BT508" t="e">
            <v>#N/A</v>
          </cell>
        </row>
        <row r="509">
          <cell r="BT509" t="e">
            <v>#N/A</v>
          </cell>
        </row>
        <row r="510">
          <cell r="BT510" t="e">
            <v>#N/A</v>
          </cell>
        </row>
        <row r="511">
          <cell r="BT511" t="e">
            <v>#N/A</v>
          </cell>
        </row>
        <row r="512">
          <cell r="BT512" t="e">
            <v>#N/A</v>
          </cell>
        </row>
        <row r="513">
          <cell r="BT513" t="str">
            <v>Cserháthaláp</v>
          </cell>
        </row>
        <row r="514">
          <cell r="BT514" t="str">
            <v>Cserhátsurány</v>
          </cell>
        </row>
        <row r="515">
          <cell r="BT515" t="str">
            <v>Cserhátszentiván</v>
          </cell>
        </row>
        <row r="516">
          <cell r="BT516" t="str">
            <v>Cserkeszőlő</v>
          </cell>
        </row>
        <row r="517">
          <cell r="BT517" t="str">
            <v>Cserkút</v>
          </cell>
        </row>
        <row r="518">
          <cell r="BT518" t="e">
            <v>#N/A</v>
          </cell>
        </row>
        <row r="519">
          <cell r="BT519" t="str">
            <v>Cserszegtomaj</v>
          </cell>
        </row>
        <row r="520">
          <cell r="BT520" t="str">
            <v>Csertalakos</v>
          </cell>
        </row>
        <row r="521">
          <cell r="BT521" t="str">
            <v>Csertő</v>
          </cell>
        </row>
        <row r="522">
          <cell r="BT522" t="str">
            <v>Csesznek</v>
          </cell>
        </row>
        <row r="523">
          <cell r="BT523" t="str">
            <v>Csesztreg</v>
          </cell>
        </row>
        <row r="524">
          <cell r="BT524" t="str">
            <v>Csesztve</v>
          </cell>
        </row>
        <row r="525">
          <cell r="BT525" t="str">
            <v>Csetény</v>
          </cell>
        </row>
        <row r="526">
          <cell r="BT526" t="str">
            <v>Bonyhádvarasd</v>
          </cell>
        </row>
        <row r="527">
          <cell r="BT527" t="e">
            <v>#N/A</v>
          </cell>
        </row>
        <row r="528">
          <cell r="BT528" t="e">
            <v>#N/A</v>
          </cell>
        </row>
        <row r="529">
          <cell r="BT529" t="e">
            <v>#N/A</v>
          </cell>
        </row>
        <row r="530">
          <cell r="BT530" t="e">
            <v>#N/A</v>
          </cell>
        </row>
        <row r="531">
          <cell r="BT531" t="e">
            <v>#N/A</v>
          </cell>
        </row>
        <row r="532">
          <cell r="BT532" t="e">
            <v>#N/A</v>
          </cell>
        </row>
        <row r="533">
          <cell r="BT533" t="str">
            <v>Csitár</v>
          </cell>
        </row>
        <row r="534">
          <cell r="BT534" t="e">
            <v>#N/A</v>
          </cell>
        </row>
        <row r="535">
          <cell r="BT535" t="e">
            <v>#N/A</v>
          </cell>
        </row>
        <row r="536">
          <cell r="BT536" t="e">
            <v>#N/A</v>
          </cell>
        </row>
        <row r="537">
          <cell r="BT537" t="str">
            <v>Csókakő</v>
          </cell>
        </row>
        <row r="538">
          <cell r="BT538" t="str">
            <v>Csokonyavisonta</v>
          </cell>
        </row>
        <row r="539">
          <cell r="BT539" t="str">
            <v>Csokvaomány</v>
          </cell>
        </row>
        <row r="540">
          <cell r="BT540" t="str">
            <v>Csolnok</v>
          </cell>
        </row>
        <row r="541">
          <cell r="BT541" t="e">
            <v>#N/A</v>
          </cell>
        </row>
        <row r="542">
          <cell r="BT542" t="str">
            <v>Csoma</v>
          </cell>
        </row>
        <row r="543">
          <cell r="BT543" t="e">
            <v>#N/A</v>
          </cell>
        </row>
        <row r="544">
          <cell r="BT544" t="e">
            <v>#N/A</v>
          </cell>
        </row>
        <row r="545">
          <cell r="BT545" t="str">
            <v>Csongrád</v>
          </cell>
        </row>
        <row r="546">
          <cell r="BT546" t="str">
            <v>Csonkahegyhát</v>
          </cell>
        </row>
        <row r="547">
          <cell r="BT547" t="str">
            <v>Csonkamindszent</v>
          </cell>
        </row>
        <row r="548">
          <cell r="BT548" t="str">
            <v>Csopak</v>
          </cell>
        </row>
        <row r="549">
          <cell r="BT549" t="str">
            <v>Orbán Zsolt</v>
          </cell>
        </row>
        <row r="550">
          <cell r="BT550" t="e">
            <v>#N/A</v>
          </cell>
        </row>
        <row r="551">
          <cell r="BT551" t="str">
            <v>Csorvás</v>
          </cell>
        </row>
        <row r="552">
          <cell r="BT552" t="str">
            <v>Csót</v>
          </cell>
        </row>
        <row r="553">
          <cell r="BT553" t="str">
            <v>Csöde</v>
          </cell>
        </row>
        <row r="554">
          <cell r="BT554" t="str">
            <v>Csögle</v>
          </cell>
        </row>
        <row r="555">
          <cell r="BT555" t="str">
            <v>Csökmő</v>
          </cell>
        </row>
        <row r="556">
          <cell r="BT556" t="e">
            <v>#N/A</v>
          </cell>
        </row>
        <row r="557">
          <cell r="BT557" t="e">
            <v>#N/A</v>
          </cell>
        </row>
        <row r="558">
          <cell r="BT558" t="str">
            <v>Csömödér</v>
          </cell>
        </row>
        <row r="559">
          <cell r="BT559" t="str">
            <v>Csömör</v>
          </cell>
        </row>
        <row r="560">
          <cell r="BT560" t="e">
            <v>#N/A</v>
          </cell>
        </row>
        <row r="561">
          <cell r="BT561" t="str">
            <v>Csörnyeföld</v>
          </cell>
        </row>
        <row r="562">
          <cell r="BT562" t="e">
            <v>#N/A</v>
          </cell>
        </row>
        <row r="563">
          <cell r="BT563" t="e">
            <v>#N/A</v>
          </cell>
        </row>
        <row r="564">
          <cell r="BT564" t="str">
            <v>Vaszari Dezső</v>
          </cell>
        </row>
        <row r="565">
          <cell r="BT565" t="str">
            <v>Csővár</v>
          </cell>
        </row>
        <row r="566">
          <cell r="BT566" t="str">
            <v>Csurgó</v>
          </cell>
        </row>
        <row r="567">
          <cell r="BT567" t="e">
            <v>#N/A</v>
          </cell>
        </row>
        <row r="568">
          <cell r="BT568" t="str">
            <v>Zalaszentlőrinc</v>
          </cell>
        </row>
        <row r="569">
          <cell r="BT569" t="e">
            <v>#N/A</v>
          </cell>
        </row>
        <row r="570">
          <cell r="BT570" t="str">
            <v>Dabronc</v>
          </cell>
        </row>
        <row r="571">
          <cell r="BT571" t="str">
            <v>Dabrony</v>
          </cell>
        </row>
        <row r="572">
          <cell r="BT572" t="str">
            <v>Dad</v>
          </cell>
        </row>
        <row r="573">
          <cell r="BT573" t="str">
            <v>Dág</v>
          </cell>
        </row>
        <row r="574">
          <cell r="BT574" t="str">
            <v>Dáka</v>
          </cell>
        </row>
        <row r="575">
          <cell r="BT575" t="e">
            <v>#N/A</v>
          </cell>
        </row>
        <row r="576">
          <cell r="BT576" t="str">
            <v>Damak</v>
          </cell>
        </row>
        <row r="577">
          <cell r="BT577" t="str">
            <v>Dámóc</v>
          </cell>
        </row>
        <row r="578">
          <cell r="BT578" t="str">
            <v>Dánszentmiklós</v>
          </cell>
        </row>
        <row r="579">
          <cell r="BT579" t="str">
            <v>Dány</v>
          </cell>
        </row>
        <row r="580">
          <cell r="BT580" t="e">
            <v>#N/A</v>
          </cell>
        </row>
        <row r="581">
          <cell r="BT581" t="e">
            <v>#N/A</v>
          </cell>
        </row>
        <row r="582">
          <cell r="BT582" t="str">
            <v>Darnó</v>
          </cell>
        </row>
        <row r="583">
          <cell r="BT583" t="e">
            <v>#N/A</v>
          </cell>
        </row>
        <row r="584">
          <cell r="BT584" t="e">
            <v>#N/A</v>
          </cell>
        </row>
        <row r="585">
          <cell r="BT585" t="str">
            <v>Darvas</v>
          </cell>
        </row>
        <row r="586">
          <cell r="BT586" t="e">
            <v>#N/A</v>
          </cell>
        </row>
        <row r="587">
          <cell r="BT587" t="str">
            <v>Debercsény</v>
          </cell>
        </row>
        <row r="588">
          <cell r="BT588" t="str">
            <v>Debrecen</v>
          </cell>
        </row>
        <row r="589">
          <cell r="BT589" t="str">
            <v>Debréte</v>
          </cell>
        </row>
        <row r="590">
          <cell r="BT590" t="e">
            <v>#N/A</v>
          </cell>
        </row>
        <row r="591">
          <cell r="BT591" t="str">
            <v>Dédestapolcsány</v>
          </cell>
        </row>
        <row r="592">
          <cell r="BT592" t="str">
            <v>Rákóczi u. 57.</v>
          </cell>
        </row>
        <row r="593">
          <cell r="BT593" t="str">
            <v>Dejtár</v>
          </cell>
        </row>
        <row r="594">
          <cell r="BT594" t="str">
            <v>Délegyháza</v>
          </cell>
        </row>
        <row r="595">
          <cell r="BT595" t="str">
            <v>Demecser</v>
          </cell>
        </row>
        <row r="596">
          <cell r="BT596" t="str">
            <v>Demjén</v>
          </cell>
        </row>
        <row r="597">
          <cell r="BT597" t="str">
            <v>Zalaújlak</v>
          </cell>
        </row>
        <row r="598">
          <cell r="BT598" t="e">
            <v>#N/A</v>
          </cell>
        </row>
        <row r="599">
          <cell r="BT599" t="str">
            <v>Derecske</v>
          </cell>
        </row>
        <row r="600">
          <cell r="BT600" t="str">
            <v>Derekegyház</v>
          </cell>
        </row>
        <row r="601">
          <cell r="BT601" t="str">
            <v>Deszk</v>
          </cell>
        </row>
        <row r="602">
          <cell r="BT602" t="str">
            <v>Detek</v>
          </cell>
        </row>
        <row r="603">
          <cell r="BT603" t="str">
            <v>Detk</v>
          </cell>
        </row>
        <row r="604">
          <cell r="BT604" t="str">
            <v>Dévaványa</v>
          </cell>
        </row>
        <row r="605">
          <cell r="BT605" t="str">
            <v>Devecser</v>
          </cell>
        </row>
        <row r="606">
          <cell r="BT606" t="str">
            <v>Dinnyeberki</v>
          </cell>
        </row>
        <row r="607">
          <cell r="BT607" t="str">
            <v>Diósberény</v>
          </cell>
        </row>
        <row r="608">
          <cell r="BT608" t="str">
            <v>Diósd</v>
          </cell>
        </row>
        <row r="609">
          <cell r="BT609" t="str">
            <v>Diósjenő</v>
          </cell>
        </row>
        <row r="610">
          <cell r="BT610" t="e">
            <v>#N/A</v>
          </cell>
        </row>
        <row r="611">
          <cell r="BT611" t="str">
            <v>Diósviszló</v>
          </cell>
        </row>
        <row r="612">
          <cell r="BT612" t="str">
            <v>Doba</v>
          </cell>
        </row>
        <row r="613">
          <cell r="BT613" t="str">
            <v>Doboz</v>
          </cell>
        </row>
        <row r="614">
          <cell r="BT614" t="e">
            <v>#N/A</v>
          </cell>
        </row>
        <row r="615">
          <cell r="BT615" t="e">
            <v>#N/A</v>
          </cell>
        </row>
        <row r="616">
          <cell r="BT616" t="e">
            <v>#N/A</v>
          </cell>
        </row>
        <row r="617">
          <cell r="BT617" t="str">
            <v>Domaháza</v>
          </cell>
        </row>
        <row r="618">
          <cell r="BT618" t="e">
            <v>#N/A</v>
          </cell>
        </row>
        <row r="619">
          <cell r="BT619" t="str">
            <v>Dombegyház</v>
          </cell>
        </row>
        <row r="620">
          <cell r="BT620" t="str">
            <v>Dombiratos</v>
          </cell>
        </row>
        <row r="621">
          <cell r="BT621" t="str">
            <v>Dombóvár</v>
          </cell>
        </row>
        <row r="622">
          <cell r="BT622" t="str">
            <v>Dombrád</v>
          </cell>
        </row>
        <row r="623">
          <cell r="BT623" t="str">
            <v>Domony</v>
          </cell>
        </row>
        <row r="624">
          <cell r="BT624" t="str">
            <v>Domoszló</v>
          </cell>
        </row>
        <row r="625">
          <cell r="BT625" t="str">
            <v>Dormánd</v>
          </cell>
        </row>
        <row r="626">
          <cell r="BT626" t="str">
            <v>Dorog</v>
          </cell>
        </row>
        <row r="627">
          <cell r="BT627" t="str">
            <v>Dorogháza</v>
          </cell>
        </row>
        <row r="628">
          <cell r="BT628" t="e">
            <v>#N/A</v>
          </cell>
        </row>
        <row r="629">
          <cell r="BT629" t="e">
            <v>#N/A</v>
          </cell>
        </row>
        <row r="630">
          <cell r="BT630" t="str">
            <v>Döbröce</v>
          </cell>
        </row>
        <row r="631">
          <cell r="BT631" t="str">
            <v>Döbrököz</v>
          </cell>
        </row>
        <row r="632">
          <cell r="BT632" t="str">
            <v>Döbrönte</v>
          </cell>
        </row>
        <row r="633">
          <cell r="BT633" t="e">
            <v>#N/A</v>
          </cell>
        </row>
        <row r="634">
          <cell r="BT634" t="e">
            <v>#N/A</v>
          </cell>
        </row>
        <row r="635">
          <cell r="BT635" t="str">
            <v>Dömsöd</v>
          </cell>
        </row>
        <row r="636">
          <cell r="BT636" t="e">
            <v>#N/A</v>
          </cell>
        </row>
        <row r="637">
          <cell r="BT637" t="str">
            <v>Dörgicse</v>
          </cell>
        </row>
        <row r="638">
          <cell r="BT638" t="e">
            <v>#N/A</v>
          </cell>
        </row>
        <row r="639">
          <cell r="BT639" t="str">
            <v>Dötk</v>
          </cell>
        </row>
        <row r="640">
          <cell r="BT640" t="str">
            <v>Dövény</v>
          </cell>
        </row>
        <row r="641">
          <cell r="BT641" t="e">
            <v>#N/A</v>
          </cell>
        </row>
        <row r="642">
          <cell r="BT642" t="str">
            <v>Drávacsehi</v>
          </cell>
        </row>
        <row r="643">
          <cell r="BT643" t="str">
            <v>Drávacsepely</v>
          </cell>
        </row>
        <row r="644">
          <cell r="BT644" t="str">
            <v>Drávafok</v>
          </cell>
        </row>
        <row r="645">
          <cell r="BT645" t="e">
            <v>#N/A</v>
          </cell>
        </row>
        <row r="646">
          <cell r="BT646" t="str">
            <v>Drávaiványi</v>
          </cell>
        </row>
        <row r="647">
          <cell r="BT647" t="str">
            <v>Drávakeresztúr</v>
          </cell>
        </row>
        <row r="648">
          <cell r="BT648" t="str">
            <v>Drávapalkonya</v>
          </cell>
        </row>
        <row r="649">
          <cell r="BT649" t="str">
            <v>Drávapiski</v>
          </cell>
        </row>
        <row r="650">
          <cell r="BT650" t="str">
            <v>Drávaszabolcs</v>
          </cell>
        </row>
        <row r="651">
          <cell r="BT651" t="str">
            <v>Drávaszerdahely</v>
          </cell>
        </row>
        <row r="652">
          <cell r="BT652" t="str">
            <v>Drávasztára</v>
          </cell>
        </row>
        <row r="653">
          <cell r="BT653" t="e">
            <v>#N/A</v>
          </cell>
        </row>
        <row r="654">
          <cell r="BT654" t="str">
            <v>Drégelypalánk</v>
          </cell>
        </row>
        <row r="655">
          <cell r="BT655" t="e">
            <v>#N/A</v>
          </cell>
        </row>
        <row r="656">
          <cell r="BT656" t="str">
            <v>Dudar</v>
          </cell>
        </row>
        <row r="657">
          <cell r="BT657" t="e">
            <v>#N/A</v>
          </cell>
        </row>
        <row r="658">
          <cell r="BT658" t="e">
            <v>#N/A</v>
          </cell>
        </row>
        <row r="659">
          <cell r="BT659" t="str">
            <v>Dunabogdány</v>
          </cell>
        </row>
        <row r="660">
          <cell r="BT660" t="e">
            <v>#N/A</v>
          </cell>
        </row>
        <row r="661">
          <cell r="BT661" t="e">
            <v>#N/A</v>
          </cell>
        </row>
        <row r="662">
          <cell r="BT662" t="str">
            <v>Dunaföldvár</v>
          </cell>
        </row>
        <row r="663">
          <cell r="BT663" t="str">
            <v>Dunaharaszti</v>
          </cell>
        </row>
        <row r="664">
          <cell r="BT664" t="e">
            <v>#N/A</v>
          </cell>
        </row>
        <row r="665">
          <cell r="BT665" t="e">
            <v>#N/A</v>
          </cell>
        </row>
        <row r="666">
          <cell r="BT666" t="e">
            <v>#N/A</v>
          </cell>
        </row>
        <row r="667">
          <cell r="BT667" t="str">
            <v>Dunaremete</v>
          </cell>
        </row>
        <row r="668">
          <cell r="BT668" t="str">
            <v>Dunaszeg</v>
          </cell>
        </row>
        <row r="669">
          <cell r="BT669" t="e">
            <v>#N/A</v>
          </cell>
        </row>
        <row r="670">
          <cell r="BT670" t="e">
            <v>#N/A</v>
          </cell>
        </row>
        <row r="671">
          <cell r="BT671" t="str">
            <v>Dunaszentgyörgy</v>
          </cell>
        </row>
        <row r="672">
          <cell r="BT672" t="e">
            <v>#N/A</v>
          </cell>
        </row>
        <row r="673">
          <cell r="BT673" t="str">
            <v>Dunaszentpál</v>
          </cell>
        </row>
        <row r="674">
          <cell r="BT674" t="str">
            <v>Dunasziget</v>
          </cell>
        </row>
        <row r="675">
          <cell r="BT675" t="e">
            <v>#N/A</v>
          </cell>
        </row>
        <row r="676">
          <cell r="BT676" t="str">
            <v>Dunaújváros</v>
          </cell>
        </row>
        <row r="677">
          <cell r="BT677" t="str">
            <v>潨⁬瑬穯珡瘠湡਩_x0000_汁敭楤_x0011_䐀⹲䜠杲⁹慂獺_x0007_䘁儀 甀 㔀㠀Ѐ_x0000_灁橡	一癯毡倠泡_x000F_䠁攀最攀搀焀猁 䰀愀樀漀猀渀ࠀĀFő tér 2_x000F_䐀竳慳䜠⹹甠‮⸳_x000B_䄀獬瓳汥步獥_x000C_䈀摯⁲楔潢୲_x0000_敫甠‮㘳ਮ_x0000_汁慶穳_x000D_䬀獩⁳穳_x001F_䬀獩⁳穳䜠潲正⁩敖潲楮慫	䘁儀 切琀 㘀㌀⸀਀_x0000_汁獺汯慣_x000F_娀楳潲⁳摮牯_x0012_䬀獯畳桴䰠‮⹵ㄠ㠲Ю_x0000_牁慫_x000E_嘀牡湡楡䰠珡決ჳ_x0000_畈祮摡⁩瑵慣㈠⸹_x0004_䄀汲ෳ_x0000_獚杩慲⁹狁൤_x0000_獚杩慲⁩狁ཤ_x0000_摁⁹⹅瑵慣ㄠ㈶Ԯ_x0000_牁൴_x0000_潋敬歮⃳潢ၲĀPetőfi utca 120._x0006_䄀穳污ೳ_x0000_狁慶</v>
          </cell>
        </row>
        <row r="678">
          <cell r="BT678" t="str">
            <v>Dunavecse</v>
          </cell>
        </row>
        <row r="679">
          <cell r="BT679" t="str">
            <v>Dusnok</v>
          </cell>
        </row>
        <row r="680">
          <cell r="BT680" t="str">
            <v>Dúzs</v>
          </cell>
        </row>
        <row r="681">
          <cell r="BT681" t="str">
            <v>Ebergőc</v>
          </cell>
        </row>
        <row r="682">
          <cell r="BT682" t="str">
            <v>Ebes</v>
          </cell>
        </row>
        <row r="683">
          <cell r="BT683" t="str">
            <v>Écs</v>
          </cell>
        </row>
        <row r="684">
          <cell r="BT684" t="str">
            <v>Ecséd</v>
          </cell>
        </row>
        <row r="685">
          <cell r="BT685" t="str">
            <v>Ecseg</v>
          </cell>
        </row>
        <row r="686">
          <cell r="BT686" t="str">
            <v>Ecsegfalva</v>
          </cell>
        </row>
        <row r="687">
          <cell r="BT687" t="e">
            <v>#N/A</v>
          </cell>
        </row>
        <row r="688">
          <cell r="BT688" t="e">
            <v>#N/A</v>
          </cell>
        </row>
        <row r="689">
          <cell r="BT689" t="e">
            <v>#N/A</v>
          </cell>
        </row>
        <row r="690">
          <cell r="BT690" t="str">
            <v>Edelény</v>
          </cell>
        </row>
        <row r="691">
          <cell r="BT691" t="str">
            <v>Edve</v>
          </cell>
        </row>
        <row r="692">
          <cell r="BT692" t="str">
            <v>Eger</v>
          </cell>
        </row>
        <row r="693">
          <cell r="BT693" t="str">
            <v>Egerág</v>
          </cell>
        </row>
        <row r="694">
          <cell r="BT694" t="str">
            <v>Egeralja</v>
          </cell>
        </row>
        <row r="695">
          <cell r="BT695" t="str">
            <v>Egeraracsa</v>
          </cell>
        </row>
        <row r="696">
          <cell r="BT696" t="e">
            <v>#N/A</v>
          </cell>
        </row>
        <row r="697">
          <cell r="BT697" t="str">
            <v>Egerbocs</v>
          </cell>
        </row>
        <row r="698">
          <cell r="BT698" t="str">
            <v>Egercsehi</v>
          </cell>
        </row>
        <row r="699">
          <cell r="BT699" t="e">
            <v>#N/A</v>
          </cell>
        </row>
        <row r="700">
          <cell r="BT700" t="e">
            <v>#N/A</v>
          </cell>
        </row>
        <row r="701">
          <cell r="BT701" t="e">
            <v>#N/A</v>
          </cell>
        </row>
        <row r="702">
          <cell r="BT702" t="str">
            <v>Egerszólát</v>
          </cell>
        </row>
        <row r="703">
          <cell r="BT703" t="str">
            <v>Égerszög</v>
          </cell>
        </row>
        <row r="704">
          <cell r="BT704" t="e">
            <v>#N/A</v>
          </cell>
        </row>
        <row r="705">
          <cell r="BT705" t="e">
            <v>#N/A</v>
          </cell>
        </row>
        <row r="706">
          <cell r="BT706" t="str">
            <v>Egyed</v>
          </cell>
        </row>
        <row r="707">
          <cell r="BT707" t="str">
            <v>Egyek</v>
          </cell>
        </row>
        <row r="708">
          <cell r="BT708" t="str">
            <v>Egyházasdengeleg</v>
          </cell>
        </row>
        <row r="709">
          <cell r="BT709" t="str">
            <v>Egyházasfalu</v>
          </cell>
        </row>
        <row r="710">
          <cell r="BT710" t="str">
            <v>Zsálek Ferenc Csaba</v>
          </cell>
        </row>
        <row r="711">
          <cell r="BT711" t="e">
            <v>#N/A</v>
          </cell>
        </row>
        <row r="712">
          <cell r="BT712" t="str">
            <v>Egyházashetye</v>
          </cell>
        </row>
        <row r="713">
          <cell r="BT713" t="str">
            <v>Egyházashollós</v>
          </cell>
        </row>
        <row r="714">
          <cell r="BT714" t="str">
            <v>Egyházaskesző</v>
          </cell>
        </row>
        <row r="715">
          <cell r="BT715" t="str">
            <v>Egyházaskozár</v>
          </cell>
        </row>
        <row r="716">
          <cell r="BT716" t="str">
            <v>Egyházasrádóc</v>
          </cell>
        </row>
        <row r="717">
          <cell r="BT717" t="str">
            <v>Elek</v>
          </cell>
        </row>
        <row r="718">
          <cell r="BT718" t="str">
            <v>Ellend</v>
          </cell>
        </row>
        <row r="719">
          <cell r="BT719" t="str">
            <v>Előszállás</v>
          </cell>
        </row>
        <row r="720">
          <cell r="BT720" t="e">
            <v>#N/A</v>
          </cell>
        </row>
        <row r="721">
          <cell r="BT721" t="str">
            <v>Encs</v>
          </cell>
        </row>
        <row r="722">
          <cell r="BT722" t="e">
            <v>#N/A</v>
          </cell>
        </row>
        <row r="723">
          <cell r="BT723" t="str">
            <v>Lovászi, Kútfej u. 112.</v>
          </cell>
        </row>
        <row r="724">
          <cell r="BT724" t="e">
            <v>#N/A</v>
          </cell>
        </row>
        <row r="725">
          <cell r="BT725" t="str">
            <v>Enese</v>
          </cell>
        </row>
        <row r="726">
          <cell r="BT726" t="str">
            <v>Enying</v>
          </cell>
        </row>
        <row r="727">
          <cell r="BT727" t="e">
            <v>#N/A</v>
          </cell>
        </row>
        <row r="728">
          <cell r="BT728" t="e">
            <v>#N/A</v>
          </cell>
        </row>
        <row r="729">
          <cell r="BT729" t="str">
            <v>Eplény</v>
          </cell>
        </row>
        <row r="730">
          <cell r="BT730" t="e">
            <v>#N/A</v>
          </cell>
        </row>
        <row r="731">
          <cell r="BT731" t="e">
            <v>#N/A</v>
          </cell>
        </row>
        <row r="732">
          <cell r="BT732" t="e">
            <v>#N/A</v>
          </cell>
        </row>
        <row r="733">
          <cell r="BT733" t="e">
            <v>#N/A</v>
          </cell>
        </row>
        <row r="734">
          <cell r="BT734" t="e">
            <v>#N/A</v>
          </cell>
        </row>
        <row r="735">
          <cell r="BT735" t="e">
            <v>#N/A</v>
          </cell>
        </row>
        <row r="736">
          <cell r="BT736" t="str">
            <v>Erdőkövesd</v>
          </cell>
        </row>
        <row r="737">
          <cell r="BT737" t="str">
            <v>Erdőkürt</v>
          </cell>
        </row>
        <row r="738">
          <cell r="BT738" t="e">
            <v>#N/A</v>
          </cell>
        </row>
        <row r="739">
          <cell r="BT739" t="str">
            <v>Erdősmecske</v>
          </cell>
        </row>
        <row r="740">
          <cell r="BT740" t="str">
            <v>Kiss u. 2.</v>
          </cell>
        </row>
        <row r="741">
          <cell r="BT741" t="str">
            <v>Erdőtelek</v>
          </cell>
        </row>
        <row r="742">
          <cell r="BT742" t="str">
            <v>Erk</v>
          </cell>
        </row>
        <row r="743">
          <cell r="BT743" t="str">
            <v>Érpatak</v>
          </cell>
        </row>
        <row r="744">
          <cell r="BT744" t="str">
            <v>Érsekcsanád</v>
          </cell>
        </row>
        <row r="745">
          <cell r="BT745" t="str">
            <v>Érsekhalma</v>
          </cell>
        </row>
        <row r="746">
          <cell r="BT746" t="str">
            <v>Kanizsai u. 6.</v>
          </cell>
        </row>
        <row r="747">
          <cell r="BT747" t="str">
            <v>Értény</v>
          </cell>
        </row>
        <row r="748">
          <cell r="BT748" t="str">
            <v>Erzsébet</v>
          </cell>
        </row>
        <row r="749">
          <cell r="BT749" t="str">
            <v>Esztár</v>
          </cell>
        </row>
        <row r="750">
          <cell r="BT750" t="str">
            <v>Eszteregnye</v>
          </cell>
        </row>
        <row r="751">
          <cell r="BT751" t="str">
            <v>Esztergályhorváti</v>
          </cell>
        </row>
        <row r="752">
          <cell r="BT752" t="str">
            <v>Esztergom</v>
          </cell>
        </row>
        <row r="753">
          <cell r="BT753" t="str">
            <v>Ete</v>
          </cell>
        </row>
        <row r="754">
          <cell r="BT754" t="str">
            <v>Blatt Antal</v>
          </cell>
        </row>
        <row r="755">
          <cell r="BT755" t="str">
            <v>Etyek</v>
          </cell>
        </row>
        <row r="756">
          <cell r="BT756" t="str">
            <v>Fábiánháza</v>
          </cell>
        </row>
        <row r="757">
          <cell r="BT757" t="e">
            <v>#N/A</v>
          </cell>
        </row>
        <row r="758">
          <cell r="BT758" t="str">
            <v>Fácánkert</v>
          </cell>
        </row>
        <row r="759">
          <cell r="BT759" t="str">
            <v>Fadd</v>
          </cell>
        </row>
        <row r="760">
          <cell r="BT760" t="str">
            <v>Fáj</v>
          </cell>
        </row>
        <row r="761">
          <cell r="BT761" t="str">
            <v>Fajsz</v>
          </cell>
        </row>
        <row r="762">
          <cell r="BT762" t="str">
            <v>Fancsal</v>
          </cell>
        </row>
        <row r="763">
          <cell r="BT763" t="str">
            <v>Farád</v>
          </cell>
        </row>
        <row r="764">
          <cell r="BT764" t="str">
            <v>Farkasgyepű</v>
          </cell>
        </row>
        <row r="765">
          <cell r="BT765" t="str">
            <v>Farkaslyuk</v>
          </cell>
        </row>
        <row r="766">
          <cell r="BT766" t="e">
            <v>#N/A</v>
          </cell>
        </row>
        <row r="767">
          <cell r="BT767" t="e">
            <v>#N/A</v>
          </cell>
        </row>
        <row r="768">
          <cell r="BT768" t="str">
            <v>Fedémes</v>
          </cell>
        </row>
        <row r="769">
          <cell r="BT769" t="str">
            <v>Fegyvernek</v>
          </cell>
        </row>
        <row r="770">
          <cell r="BT770" t="e">
            <v>#N/A</v>
          </cell>
        </row>
        <row r="771">
          <cell r="BT771" t="str">
            <v>Fehértó</v>
          </cell>
        </row>
        <row r="772">
          <cell r="BT772" t="str">
            <v>Fehérvárcsurgó</v>
          </cell>
        </row>
        <row r="773">
          <cell r="BT773" t="e">
            <v>#N/A</v>
          </cell>
        </row>
        <row r="774">
          <cell r="BT774" t="str">
            <v>Feketeerdő</v>
          </cell>
        </row>
        <row r="775">
          <cell r="BT775" t="str">
            <v>Felcsút</v>
          </cell>
        </row>
        <row r="776">
          <cell r="BT776" t="str">
            <v>Feldebrő</v>
          </cell>
        </row>
        <row r="777">
          <cell r="BT777" t="e">
            <v>#N/A</v>
          </cell>
        </row>
        <row r="778">
          <cell r="BT778" t="str">
            <v>Felpéc</v>
          </cell>
        </row>
        <row r="779">
          <cell r="BT779" t="e">
            <v>#N/A</v>
          </cell>
        </row>
        <row r="780">
          <cell r="BT780" t="str">
            <v>Felsőcsatár</v>
          </cell>
        </row>
        <row r="781">
          <cell r="BT781" t="e">
            <v>#N/A</v>
          </cell>
        </row>
        <row r="782">
          <cell r="BT782" t="str">
            <v>Felsőegerszeg</v>
          </cell>
        </row>
        <row r="783">
          <cell r="BT783" t="e">
            <v>#N/A</v>
          </cell>
        </row>
        <row r="784">
          <cell r="BT784" t="str">
            <v>Felsőjánosfa</v>
          </cell>
        </row>
        <row r="785">
          <cell r="BT785" t="e">
            <v>#N/A</v>
          </cell>
        </row>
        <row r="786">
          <cell r="BT786" t="e">
            <v>#N/A</v>
          </cell>
        </row>
        <row r="787">
          <cell r="BT787" t="e">
            <v>#N/A</v>
          </cell>
        </row>
        <row r="788">
          <cell r="BT788" t="e">
            <v>#N/A</v>
          </cell>
        </row>
        <row r="789">
          <cell r="BT789" t="str">
            <v>Felsőnána</v>
          </cell>
        </row>
        <row r="790">
          <cell r="BT790" t="e">
            <v>#N/A</v>
          </cell>
        </row>
        <row r="791">
          <cell r="BT791" t="str">
            <v>Felsőnyék</v>
          </cell>
        </row>
        <row r="792">
          <cell r="BT792" t="str">
            <v>Felsőörs</v>
          </cell>
        </row>
        <row r="793">
          <cell r="BT793" t="str">
            <v>Felsőpáhok</v>
          </cell>
        </row>
        <row r="794">
          <cell r="BT794" t="e">
            <v>#N/A</v>
          </cell>
        </row>
        <row r="795">
          <cell r="BT795" t="str">
            <v>Kossuth L. u. 112.</v>
          </cell>
        </row>
        <row r="796">
          <cell r="BT796" t="str">
            <v>Felsőrajk</v>
          </cell>
        </row>
        <row r="797">
          <cell r="BT797" t="str">
            <v>Felsőregmec</v>
          </cell>
        </row>
        <row r="798">
          <cell r="BT798" t="str">
            <v>Felsőszenterzsébet</v>
          </cell>
        </row>
        <row r="799">
          <cell r="BT799" t="e">
            <v>#N/A</v>
          </cell>
        </row>
        <row r="800">
          <cell r="BT800" t="str">
            <v>Felsőszentmárton</v>
          </cell>
        </row>
        <row r="801">
          <cell r="BT801" t="str">
            <v>Felsőszölnök</v>
          </cell>
        </row>
        <row r="802">
          <cell r="BT802" t="str">
            <v>Felsőtárkány</v>
          </cell>
        </row>
        <row r="803">
          <cell r="BT803" t="str">
            <v>Felsőtelekes</v>
          </cell>
        </row>
        <row r="804">
          <cell r="BT804" t="str">
            <v>Felsőtold</v>
          </cell>
        </row>
        <row r="805">
          <cell r="BT805" t="e">
            <v>#N/A</v>
          </cell>
        </row>
        <row r="806">
          <cell r="BT806" t="e">
            <v>#N/A</v>
          </cell>
        </row>
        <row r="807">
          <cell r="BT807" t="str">
            <v>Fényeslitke</v>
          </cell>
        </row>
        <row r="808">
          <cell r="BT808" t="str">
            <v>Fenyőfő</v>
          </cell>
        </row>
        <row r="809">
          <cell r="BT809" t="e">
            <v>#N/A</v>
          </cell>
        </row>
        <row r="810">
          <cell r="BT810" t="str">
            <v>Fertőboz</v>
          </cell>
        </row>
        <row r="811">
          <cell r="BT811" t="str">
            <v>Fertőd</v>
          </cell>
        </row>
        <row r="812">
          <cell r="BT812" t="str">
            <v>Fertőendréd</v>
          </cell>
        </row>
        <row r="813">
          <cell r="BT813" t="e">
            <v>#N/A</v>
          </cell>
        </row>
        <row r="814">
          <cell r="BT814" t="str">
            <v>Fertőrákos</v>
          </cell>
        </row>
        <row r="815">
          <cell r="BT815" t="str">
            <v>Fertőszentmiklós</v>
          </cell>
        </row>
        <row r="816">
          <cell r="BT816" t="str">
            <v>Fertőszéplak</v>
          </cell>
        </row>
        <row r="817">
          <cell r="BT817" t="e">
            <v>#N/A</v>
          </cell>
        </row>
        <row r="818">
          <cell r="BT818" t="e">
            <v>#N/A</v>
          </cell>
        </row>
        <row r="819">
          <cell r="BT819" t="str">
            <v>Fityeház</v>
          </cell>
        </row>
        <row r="820">
          <cell r="BT820" t="str">
            <v>Foktő</v>
          </cell>
        </row>
        <row r="821">
          <cell r="BT821" t="str">
            <v>Folyás</v>
          </cell>
        </row>
        <row r="822">
          <cell r="BT822" t="e">
            <v>#N/A</v>
          </cell>
        </row>
        <row r="823">
          <cell r="BT823" t="e">
            <v>#N/A</v>
          </cell>
        </row>
        <row r="824">
          <cell r="BT824" t="str">
            <v>Fonyód</v>
          </cell>
        </row>
        <row r="825">
          <cell r="BT825" t="str">
            <v>Forráskút</v>
          </cell>
        </row>
        <row r="826">
          <cell r="BT826" t="e">
            <v>#N/A</v>
          </cell>
        </row>
        <row r="827">
          <cell r="BT827" t="str">
            <v>Fót</v>
          </cell>
        </row>
        <row r="828">
          <cell r="BT828" t="str">
            <v>Földeák</v>
          </cell>
        </row>
        <row r="829">
          <cell r="BT829" t="str">
            <v>Földes</v>
          </cell>
        </row>
        <row r="830">
          <cell r="BT830" t="e">
            <v>#N/A</v>
          </cell>
        </row>
        <row r="831">
          <cell r="BT831" t="str">
            <v>Fulókércs</v>
          </cell>
        </row>
        <row r="832">
          <cell r="BT832" t="str">
            <v>Furta</v>
          </cell>
        </row>
        <row r="833">
          <cell r="BT833" t="str">
            <v>Füle</v>
          </cell>
        </row>
        <row r="834">
          <cell r="BT834" t="str">
            <v>Fülesd</v>
          </cell>
        </row>
        <row r="835">
          <cell r="BT835" t="str">
            <v>Fülöp</v>
          </cell>
        </row>
        <row r="836">
          <cell r="BT836" t="str">
            <v>Fülöpháza</v>
          </cell>
        </row>
        <row r="837">
          <cell r="BT837" t="str">
            <v>Fülöpjakab</v>
          </cell>
        </row>
        <row r="838">
          <cell r="BT838" t="str">
            <v>Fülöpszállás</v>
          </cell>
        </row>
        <row r="839">
          <cell r="BT839" t="str">
            <v>Fülpösdaróc</v>
          </cell>
        </row>
        <row r="840">
          <cell r="BT840" t="str">
            <v>Fürged</v>
          </cell>
        </row>
        <row r="841">
          <cell r="BT841" t="str">
            <v>Füzér</v>
          </cell>
        </row>
        <row r="842">
          <cell r="BT842" t="str">
            <v>Füzérkajata</v>
          </cell>
        </row>
        <row r="843">
          <cell r="BT843" t="str">
            <v>Füzérkomlós</v>
          </cell>
        </row>
        <row r="844">
          <cell r="BT844" t="str">
            <v>Füzérradvány</v>
          </cell>
        </row>
        <row r="845">
          <cell r="BT845" t="str">
            <v>Füzesabony</v>
          </cell>
        </row>
        <row r="846">
          <cell r="BT846" t="str">
            <v>Füzesgyarmat</v>
          </cell>
        </row>
        <row r="847">
          <cell r="BT847" t="str">
            <v>Fűzvölgy</v>
          </cell>
        </row>
        <row r="848">
          <cell r="BT848" t="str">
            <v>Gáborján</v>
          </cell>
        </row>
        <row r="849">
          <cell r="BT849" t="str">
            <v>Gáborjánháza</v>
          </cell>
        </row>
        <row r="850">
          <cell r="BT850" t="str">
            <v>Gacsály</v>
          </cell>
        </row>
        <row r="851">
          <cell r="BT851" t="str">
            <v>Gadács</v>
          </cell>
        </row>
        <row r="852">
          <cell r="BT852" t="str">
            <v>Gadány</v>
          </cell>
        </row>
        <row r="853">
          <cell r="BT853" t="str">
            <v>Gadna</v>
          </cell>
        </row>
        <row r="854">
          <cell r="BT854" t="str">
            <v>Gádoros</v>
          </cell>
        </row>
        <row r="855">
          <cell r="BT855" t="str">
            <v>Gagyapáti</v>
          </cell>
        </row>
        <row r="856">
          <cell r="BT856" t="str">
            <v>Gagybátor</v>
          </cell>
        </row>
        <row r="857">
          <cell r="BT857" t="str">
            <v>Gagyvendégi</v>
          </cell>
        </row>
        <row r="858">
          <cell r="BT858" t="str">
            <v>Galambok</v>
          </cell>
        </row>
        <row r="859">
          <cell r="BT859" t="e">
            <v>#N/A</v>
          </cell>
        </row>
        <row r="860">
          <cell r="BT860" t="str">
            <v>Galgagyörk</v>
          </cell>
        </row>
        <row r="861">
          <cell r="BT861" t="str">
            <v>Galgahévíz</v>
          </cell>
        </row>
        <row r="862">
          <cell r="BT862" t="str">
            <v>Galgamácsa</v>
          </cell>
        </row>
        <row r="863">
          <cell r="BT863" t="str">
            <v>Gálosfa</v>
          </cell>
        </row>
        <row r="864">
          <cell r="BT864" t="str">
            <v>Galvács</v>
          </cell>
        </row>
        <row r="865">
          <cell r="BT865" t="str">
            <v>Gamás</v>
          </cell>
        </row>
        <row r="866">
          <cell r="BT866" t="str">
            <v>Ganna</v>
          </cell>
        </row>
        <row r="867">
          <cell r="BT867" t="str">
            <v>Gánt</v>
          </cell>
        </row>
        <row r="868">
          <cell r="BT868" t="e">
            <v>#N/A</v>
          </cell>
        </row>
        <row r="869">
          <cell r="BT869" t="e">
            <v>#N/A</v>
          </cell>
        </row>
        <row r="870">
          <cell r="BT870" t="str">
            <v>Garabonc</v>
          </cell>
        </row>
        <row r="871">
          <cell r="BT871" t="e">
            <v>#N/A</v>
          </cell>
        </row>
        <row r="872">
          <cell r="BT872" t="str">
            <v>Garbolc</v>
          </cell>
        </row>
        <row r="873">
          <cell r="BT873" t="str">
            <v>Gárdony</v>
          </cell>
        </row>
        <row r="874">
          <cell r="BT874" t="e">
            <v>#N/A</v>
          </cell>
        </row>
        <row r="875">
          <cell r="BT875" t="str">
            <v>Gasztony</v>
          </cell>
        </row>
        <row r="876">
          <cell r="BT876" t="e">
            <v>#N/A</v>
          </cell>
        </row>
        <row r="877">
          <cell r="BT877" t="str">
            <v>Gávavencsellő</v>
          </cell>
        </row>
        <row r="878">
          <cell r="BT878" t="str">
            <v>Géberjén</v>
          </cell>
        </row>
        <row r="879">
          <cell r="BT879" t="str">
            <v>Gecse</v>
          </cell>
        </row>
        <row r="880">
          <cell r="BT880" t="e">
            <v>#N/A</v>
          </cell>
        </row>
        <row r="881">
          <cell r="BT881" t="str">
            <v>Gégény</v>
          </cell>
        </row>
        <row r="882">
          <cell r="BT882" t="e">
            <v>#N/A</v>
          </cell>
        </row>
        <row r="883">
          <cell r="BT883" t="str">
            <v>Gelénes</v>
          </cell>
        </row>
        <row r="884">
          <cell r="BT884" t="str">
            <v>Gellénháza</v>
          </cell>
        </row>
        <row r="885">
          <cell r="BT885" t="str">
            <v>Gelse</v>
          </cell>
        </row>
        <row r="886">
          <cell r="BT886" t="str">
            <v>Gelsesziget</v>
          </cell>
        </row>
        <row r="887">
          <cell r="BT887" t="str">
            <v>Gemzse</v>
          </cell>
        </row>
        <row r="888">
          <cell r="BT888" t="str">
            <v>Gencsapáti</v>
          </cell>
        </row>
        <row r="889">
          <cell r="BT889" t="str">
            <v>Gérce</v>
          </cell>
        </row>
        <row r="890">
          <cell r="BT890" t="e">
            <v>#N/A</v>
          </cell>
        </row>
        <row r="891">
          <cell r="BT891" t="str">
            <v>Gerendás</v>
          </cell>
        </row>
        <row r="892">
          <cell r="BT892" t="e">
            <v>#N/A</v>
          </cell>
        </row>
        <row r="893">
          <cell r="BT893" t="e">
            <v>#N/A</v>
          </cell>
        </row>
        <row r="894">
          <cell r="BT894" t="e">
            <v>#N/A</v>
          </cell>
        </row>
        <row r="895">
          <cell r="BT895" t="str">
            <v>Gersekarát</v>
          </cell>
        </row>
        <row r="896">
          <cell r="BT896" t="str">
            <v>Geszt</v>
          </cell>
        </row>
        <row r="897">
          <cell r="BT897" t="e">
            <v>#N/A</v>
          </cell>
        </row>
        <row r="898">
          <cell r="BT898" t="str">
            <v>Geszteréd</v>
          </cell>
        </row>
        <row r="899">
          <cell r="BT899" t="str">
            <v>Gétye</v>
          </cell>
        </row>
        <row r="900">
          <cell r="BT900" t="e">
            <v>#N/A</v>
          </cell>
        </row>
        <row r="901">
          <cell r="BT901" t="str">
            <v>Gic</v>
          </cell>
        </row>
        <row r="902">
          <cell r="BT902" t="str">
            <v>Gige</v>
          </cell>
        </row>
        <row r="903">
          <cell r="BT903" t="e">
            <v>#N/A</v>
          </cell>
        </row>
        <row r="904">
          <cell r="BT904" t="e">
            <v>#N/A</v>
          </cell>
        </row>
        <row r="905">
          <cell r="BT905" t="str">
            <v>Gógánfa</v>
          </cell>
        </row>
        <row r="906">
          <cell r="BT906" t="e">
            <v>#N/A</v>
          </cell>
        </row>
        <row r="907">
          <cell r="BT907" t="str">
            <v>Gomba</v>
          </cell>
        </row>
        <row r="908">
          <cell r="BT908" t="str">
            <v>Gombosszeg</v>
          </cell>
        </row>
        <row r="909">
          <cell r="BT909" t="str">
            <v>Gór</v>
          </cell>
        </row>
        <row r="910">
          <cell r="BT910" t="str">
            <v>Gordisa</v>
          </cell>
        </row>
        <row r="911">
          <cell r="BT911" t="str">
            <v>Gosztola</v>
          </cell>
        </row>
        <row r="912">
          <cell r="BT912" t="e">
            <v>#N/A</v>
          </cell>
        </row>
        <row r="913">
          <cell r="BT913" t="e">
            <v>#N/A</v>
          </cell>
        </row>
        <row r="914">
          <cell r="BT914" t="str">
            <v>Gödre</v>
          </cell>
        </row>
        <row r="915">
          <cell r="BT915" t="str">
            <v>Gölle</v>
          </cell>
        </row>
        <row r="916">
          <cell r="BT916" t="e">
            <v>#N/A</v>
          </cell>
        </row>
        <row r="917">
          <cell r="BT917" t="e">
            <v>#N/A</v>
          </cell>
        </row>
        <row r="918">
          <cell r="BT918" t="e">
            <v>#N/A</v>
          </cell>
        </row>
        <row r="919">
          <cell r="BT919" t="str">
            <v>Gönyű</v>
          </cell>
        </row>
        <row r="920">
          <cell r="BT920" t="str">
            <v>Görbeháza</v>
          </cell>
        </row>
        <row r="921">
          <cell r="BT921" t="str">
            <v>Görcsöny</v>
          </cell>
        </row>
        <row r="922">
          <cell r="BT922" t="str">
            <v>Görcsönydoboka</v>
          </cell>
        </row>
        <row r="923">
          <cell r="BT923" t="str">
            <v>Görgeteg</v>
          </cell>
        </row>
        <row r="924">
          <cell r="BT924" t="str">
            <v>Gősfa</v>
          </cell>
        </row>
        <row r="925">
          <cell r="BT925" t="e">
            <v>#N/A</v>
          </cell>
        </row>
        <row r="926">
          <cell r="BT926" t="str">
            <v>Gulács</v>
          </cell>
        </row>
        <row r="927">
          <cell r="BT927" t="str">
            <v>Gutorfölde</v>
          </cell>
        </row>
        <row r="928">
          <cell r="BT928" t="str">
            <v>Gyál</v>
          </cell>
        </row>
        <row r="929">
          <cell r="BT929" t="str">
            <v>Gyalóka</v>
          </cell>
        </row>
        <row r="930">
          <cell r="BT930" t="str">
            <v>Gyanógeregye</v>
          </cell>
        </row>
        <row r="931">
          <cell r="BT931" t="str">
            <v>Gyarmat</v>
          </cell>
        </row>
        <row r="932">
          <cell r="BT932" t="str">
            <v>Gyékényes</v>
          </cell>
        </row>
        <row r="933">
          <cell r="BT933" t="str">
            <v>Gyenesdiás</v>
          </cell>
        </row>
        <row r="934">
          <cell r="BT934" t="str">
            <v>Gyepükaján</v>
          </cell>
        </row>
        <row r="935">
          <cell r="BT935" t="str">
            <v>Gyermely</v>
          </cell>
        </row>
        <row r="936">
          <cell r="BT936" t="str">
            <v>Gyód</v>
          </cell>
        </row>
        <row r="937">
          <cell r="BT937" t="str">
            <v>Gyomaendrőd</v>
          </cell>
        </row>
        <row r="938">
          <cell r="BT938" t="str">
            <v>Gyóró</v>
          </cell>
        </row>
        <row r="939">
          <cell r="BT939" t="str">
            <v>Gyömöre</v>
          </cell>
        </row>
        <row r="940">
          <cell r="BT940" t="e">
            <v>#N/A</v>
          </cell>
        </row>
        <row r="941">
          <cell r="BT941" t="str">
            <v>Gyöngyfa</v>
          </cell>
        </row>
        <row r="942">
          <cell r="BT942" t="str">
            <v>Gyöngyös</v>
          </cell>
        </row>
        <row r="943">
          <cell r="BT943" t="str">
            <v>Gyöngyösfalu</v>
          </cell>
        </row>
        <row r="944">
          <cell r="BT944" t="str">
            <v>Gyöngyöshalász</v>
          </cell>
        </row>
        <row r="945">
          <cell r="BT945" t="str">
            <v>Gyöngyösmellék</v>
          </cell>
        </row>
        <row r="946">
          <cell r="BT946" t="str">
            <v>Gyöngyösoroszi</v>
          </cell>
        </row>
        <row r="947">
          <cell r="BT947" t="str">
            <v>Gyöngyöspata</v>
          </cell>
        </row>
        <row r="948">
          <cell r="BT948" t="str">
            <v>Gyöngyössolymos</v>
          </cell>
        </row>
        <row r="949">
          <cell r="BT949" t="str">
            <v>Gyöngyöstarján</v>
          </cell>
        </row>
        <row r="950">
          <cell r="BT950" t="e">
            <v>#N/A</v>
          </cell>
        </row>
        <row r="951">
          <cell r="BT951" t="e">
            <v>#N/A</v>
          </cell>
        </row>
        <row r="952">
          <cell r="BT952" t="str">
            <v>Győrasszonyfa</v>
          </cell>
        </row>
        <row r="953">
          <cell r="BT953" t="e">
            <v>#N/A</v>
          </cell>
        </row>
        <row r="954">
          <cell r="BT954" t="e">
            <v>#N/A</v>
          </cell>
        </row>
        <row r="955">
          <cell r="BT955" t="e">
            <v>#N/A</v>
          </cell>
        </row>
        <row r="956">
          <cell r="BT956" t="str">
            <v>Győrladamér</v>
          </cell>
        </row>
        <row r="957">
          <cell r="BT957" t="str">
            <v>Győröcske</v>
          </cell>
        </row>
        <row r="958">
          <cell r="BT958" t="str">
            <v>Győrság</v>
          </cell>
        </row>
        <row r="959">
          <cell r="BT959" t="str">
            <v>Győrsövényház</v>
          </cell>
        </row>
        <row r="960">
          <cell r="BT960" t="str">
            <v>Győrszemere</v>
          </cell>
        </row>
        <row r="961">
          <cell r="BT961" t="str">
            <v>Győrtelek</v>
          </cell>
        </row>
        <row r="962">
          <cell r="BT962" t="str">
            <v>Győrújbarát</v>
          </cell>
        </row>
        <row r="963">
          <cell r="BT963" t="str">
            <v>Győrújfalu</v>
          </cell>
        </row>
        <row r="964">
          <cell r="BT964" t="str">
            <v>Győrvár</v>
          </cell>
        </row>
        <row r="965">
          <cell r="BT965" t="str">
            <v>Győrzámoly</v>
          </cell>
        </row>
        <row r="966">
          <cell r="BT966" t="str">
            <v>Gyugy</v>
          </cell>
        </row>
        <row r="967">
          <cell r="BT967" t="str">
            <v>Gyula</v>
          </cell>
        </row>
        <row r="968">
          <cell r="BT968" t="e">
            <v>#N/A</v>
          </cell>
        </row>
        <row r="969">
          <cell r="BT969" t="e">
            <v>#N/A</v>
          </cell>
        </row>
        <row r="970">
          <cell r="BT970" t="str">
            <v>Gyulakeszi</v>
          </cell>
        </row>
        <row r="971">
          <cell r="BT971" t="str">
            <v>Gyúró</v>
          </cell>
        </row>
        <row r="972">
          <cell r="BT972" t="e">
            <v>#N/A</v>
          </cell>
        </row>
        <row r="973">
          <cell r="BT973" t="e">
            <v>#N/A</v>
          </cell>
        </row>
        <row r="974">
          <cell r="BT974" t="str">
            <v>Gyűrűs</v>
          </cell>
        </row>
        <row r="975">
          <cell r="BT975" t="str">
            <v>Hács</v>
          </cell>
        </row>
        <row r="976">
          <cell r="BT976" t="str">
            <v>Hagyárosbörönd</v>
          </cell>
        </row>
        <row r="977">
          <cell r="BT977" t="str">
            <v>Hahót</v>
          </cell>
        </row>
        <row r="978">
          <cell r="BT978" t="str">
            <v>Hajdúbagos</v>
          </cell>
        </row>
        <row r="979">
          <cell r="BT979" t="e">
            <v>#N/A</v>
          </cell>
        </row>
        <row r="980">
          <cell r="BT980" t="str">
            <v>Hajdúdorog</v>
          </cell>
        </row>
        <row r="981">
          <cell r="BT981" t="str">
            <v>Zalaszentmárton</v>
          </cell>
        </row>
        <row r="982">
          <cell r="BT982" t="str">
            <v>Hajdúnánás</v>
          </cell>
        </row>
        <row r="983">
          <cell r="BT983" t="str">
            <v>Hajdúsámson</v>
          </cell>
        </row>
        <row r="984">
          <cell r="BT984" t="e">
            <v>#N/A</v>
          </cell>
        </row>
        <row r="985">
          <cell r="BT985" t="str">
            <v>Hajdúszovát</v>
          </cell>
        </row>
        <row r="986">
          <cell r="BT986" t="str">
            <v>Hajmás</v>
          </cell>
        </row>
        <row r="987">
          <cell r="BT987" t="str">
            <v>Hajmáskér</v>
          </cell>
        </row>
        <row r="988">
          <cell r="BT988" t="e">
            <v>#N/A</v>
          </cell>
        </row>
        <row r="989">
          <cell r="BT989" t="str">
            <v>Halastó</v>
          </cell>
        </row>
        <row r="990">
          <cell r="BT990" t="str">
            <v>Halászi</v>
          </cell>
        </row>
        <row r="991">
          <cell r="BT991" t="e">
            <v>#N/A</v>
          </cell>
        </row>
        <row r="992">
          <cell r="BT992" t="e">
            <v>#N/A</v>
          </cell>
        </row>
        <row r="993">
          <cell r="BT993" t="e">
            <v>#N/A</v>
          </cell>
        </row>
        <row r="994">
          <cell r="BT994" t="str">
            <v>Halmajugra</v>
          </cell>
        </row>
        <row r="995">
          <cell r="BT995" t="str">
            <v>Halogy</v>
          </cell>
        </row>
        <row r="996">
          <cell r="BT996" t="e">
            <v>#N/A</v>
          </cell>
        </row>
        <row r="997">
          <cell r="BT997" t="e">
            <v>#N/A</v>
          </cell>
        </row>
        <row r="998">
          <cell r="BT998" t="str">
            <v>Hantos</v>
          </cell>
        </row>
        <row r="999">
          <cell r="BT999" t="str">
            <v>Harasztifalu</v>
          </cell>
        </row>
        <row r="1000">
          <cell r="BT1000" t="e">
            <v>#N/A</v>
          </cell>
        </row>
        <row r="1001">
          <cell r="BT1001" t="str">
            <v>Harka</v>
          </cell>
        </row>
        <row r="1002">
          <cell r="BT1002" t="e">
            <v>#N/A</v>
          </cell>
        </row>
        <row r="1003">
          <cell r="BT1003" t="str">
            <v>Harkány</v>
          </cell>
        </row>
        <row r="1004">
          <cell r="BT1004" t="str">
            <v>Háromfa</v>
          </cell>
        </row>
        <row r="1005">
          <cell r="BT1005" t="e">
            <v>#N/A</v>
          </cell>
        </row>
        <row r="1006">
          <cell r="BT1006" t="e">
            <v>#N/A</v>
          </cell>
        </row>
        <row r="1007">
          <cell r="BT1007" t="e">
            <v>#N/A</v>
          </cell>
        </row>
        <row r="1008">
          <cell r="BT1008" t="e">
            <v>#N/A</v>
          </cell>
        </row>
        <row r="1009">
          <cell r="BT1009" t="str">
            <v>Hásságy</v>
          </cell>
        </row>
        <row r="1010">
          <cell r="BT1010" t="e">
            <v>#N/A</v>
          </cell>
        </row>
        <row r="1011">
          <cell r="BT1011" t="str">
            <v>Hédervár</v>
          </cell>
        </row>
        <row r="1012">
          <cell r="BT1012" t="str">
            <v>Hedrehely</v>
          </cell>
        </row>
        <row r="1013">
          <cell r="BT1013" t="e">
            <v>#N/A</v>
          </cell>
        </row>
        <row r="1014">
          <cell r="BT1014" t="str">
            <v>Hegyeshalom</v>
          </cell>
        </row>
        <row r="1015">
          <cell r="BT1015" t="str">
            <v>Hegyfalu</v>
          </cell>
        </row>
        <row r="1016">
          <cell r="BT1016" t="str">
            <v>Hegyháthodász</v>
          </cell>
        </row>
        <row r="1017">
          <cell r="BT1017" t="str">
            <v>Hegyhátmaróc</v>
          </cell>
        </row>
        <row r="1018">
          <cell r="BT1018" t="str">
            <v>Hegyhátsál</v>
          </cell>
        </row>
        <row r="1019">
          <cell r="BT1019" t="str">
            <v>Hegyhátszentjakab</v>
          </cell>
        </row>
        <row r="1020">
          <cell r="BT1020" t="e">
            <v>#N/A</v>
          </cell>
        </row>
        <row r="1021">
          <cell r="BT1021" t="e">
            <v>#N/A</v>
          </cell>
        </row>
        <row r="1022">
          <cell r="BT1022" t="str">
            <v>Hegykő</v>
          </cell>
        </row>
        <row r="1023">
          <cell r="BT1023" t="e">
            <v>#N/A</v>
          </cell>
        </row>
        <row r="1024">
          <cell r="BT1024" t="e">
            <v>#N/A</v>
          </cell>
        </row>
        <row r="1025">
          <cell r="BT1025" t="str">
            <v>Hegyszentmárton</v>
          </cell>
        </row>
        <row r="1026">
          <cell r="BT1026" t="e">
            <v>#N/A</v>
          </cell>
        </row>
        <row r="1027">
          <cell r="BT1027" t="e">
            <v>#N/A</v>
          </cell>
        </row>
        <row r="1028">
          <cell r="BT1028" t="str">
            <v>Hejőbába</v>
          </cell>
        </row>
        <row r="1029">
          <cell r="BT1029" t="str">
            <v>Hejőkeresztúr</v>
          </cell>
        </row>
        <row r="1030">
          <cell r="BT1030" t="str">
            <v>Hejőkürt</v>
          </cell>
        </row>
        <row r="1031">
          <cell r="BT1031" t="str">
            <v>Hejőpapi</v>
          </cell>
        </row>
        <row r="1032">
          <cell r="BT1032" t="str">
            <v>Hejőszalonta</v>
          </cell>
        </row>
        <row r="1033">
          <cell r="BT1033" t="str">
            <v>Balmazújvárosi</v>
          </cell>
        </row>
        <row r="1034">
          <cell r="BT1034" t="e">
            <v>#N/A</v>
          </cell>
        </row>
        <row r="1035">
          <cell r="BT1035" t="str">
            <v>Hencida</v>
          </cell>
        </row>
        <row r="1036">
          <cell r="BT1036" t="str">
            <v>Hencse</v>
          </cell>
        </row>
        <row r="1037">
          <cell r="BT1037" t="e">
            <v>#N/A</v>
          </cell>
        </row>
        <row r="1038">
          <cell r="BT1038" t="e">
            <v>#N/A</v>
          </cell>
        </row>
        <row r="1039">
          <cell r="BT1039" t="e">
            <v>#N/A</v>
          </cell>
        </row>
        <row r="1040">
          <cell r="BT1040" t="e">
            <v>#N/A</v>
          </cell>
        </row>
        <row r="1041">
          <cell r="BT1041" t="e">
            <v>#N/A</v>
          </cell>
        </row>
        <row r="1042">
          <cell r="BT1042" t="e">
            <v>#N/A</v>
          </cell>
        </row>
        <row r="1043">
          <cell r="BT1043" t="e">
            <v>#N/A</v>
          </cell>
        </row>
        <row r="1044">
          <cell r="BT1044" t="e">
            <v>#N/A</v>
          </cell>
        </row>
        <row r="1045">
          <cell r="BT1045" t="e">
            <v>#N/A</v>
          </cell>
        </row>
        <row r="1046">
          <cell r="BT1046" t="str">
            <v>Hernád</v>
          </cell>
        </row>
        <row r="1047">
          <cell r="BT1047" t="e">
            <v>#N/A</v>
          </cell>
        </row>
        <row r="1048">
          <cell r="BT1048" t="e">
            <v>#N/A</v>
          </cell>
        </row>
        <row r="1049">
          <cell r="BT1049" t="e">
            <v>#N/A</v>
          </cell>
        </row>
        <row r="1050">
          <cell r="BT1050" t="e">
            <v>#N/A</v>
          </cell>
        </row>
        <row r="1051">
          <cell r="BT1051" t="e">
            <v>#N/A</v>
          </cell>
        </row>
        <row r="1052">
          <cell r="BT1052" t="str">
            <v>Hernádpetri</v>
          </cell>
        </row>
        <row r="1053">
          <cell r="BT1053" t="str">
            <v>Hernádszentandrás</v>
          </cell>
        </row>
        <row r="1054">
          <cell r="BT1054" t="str">
            <v>Hernádszurdok</v>
          </cell>
        </row>
        <row r="1055">
          <cell r="BT1055" t="str">
            <v>Hernádvécse</v>
          </cell>
        </row>
        <row r="1056">
          <cell r="BT1056" t="str">
            <v>Hernyék</v>
          </cell>
        </row>
        <row r="1057">
          <cell r="BT1057" t="str">
            <v>Hét</v>
          </cell>
        </row>
        <row r="1058">
          <cell r="BT1058" t="str">
            <v>Hetefejércse</v>
          </cell>
        </row>
        <row r="1059">
          <cell r="BT1059" t="e">
            <v>#N/A</v>
          </cell>
        </row>
        <row r="1060">
          <cell r="BT1060" t="str">
            <v>Hajdúhadházi Többcélú Kistérségi Társulás</v>
          </cell>
        </row>
        <row r="1061">
          <cell r="BT1061" t="str">
            <v>Hetyefő</v>
          </cell>
        </row>
        <row r="1062">
          <cell r="BT1062" t="str">
            <v>Heves</v>
          </cell>
        </row>
        <row r="1063">
          <cell r="BT1063" t="str">
            <v>Hevesaranyos</v>
          </cell>
        </row>
        <row r="1064">
          <cell r="BT1064" t="str">
            <v>Hevesvezekény</v>
          </cell>
        </row>
        <row r="1065">
          <cell r="BT1065" t="str">
            <v>Hévíz</v>
          </cell>
        </row>
        <row r="1066">
          <cell r="BT1066" t="str">
            <v>Hévízgyörk</v>
          </cell>
        </row>
        <row r="1067">
          <cell r="BT1067" t="str">
            <v>Hidas</v>
          </cell>
        </row>
        <row r="1068">
          <cell r="BT1068" t="str">
            <v>Hidasnémeti</v>
          </cell>
        </row>
        <row r="1069">
          <cell r="BT1069" t="str">
            <v>Hidegkút</v>
          </cell>
        </row>
        <row r="1070">
          <cell r="BT1070" t="str">
            <v>Hidegség</v>
          </cell>
        </row>
        <row r="1071">
          <cell r="BT1071" t="str">
            <v>Hidvégardó</v>
          </cell>
        </row>
        <row r="1072">
          <cell r="BT1072" t="e">
            <v>#N/A</v>
          </cell>
        </row>
        <row r="1073">
          <cell r="BT1073" t="str">
            <v>Himod</v>
          </cell>
        </row>
        <row r="1074">
          <cell r="BT1074" t="e">
            <v>#N/A</v>
          </cell>
        </row>
        <row r="1075">
          <cell r="BT1075" t="e">
            <v>#N/A</v>
          </cell>
        </row>
        <row r="1076">
          <cell r="BT1076" t="str">
            <v>Hodász</v>
          </cell>
        </row>
        <row r="1077">
          <cell r="BT1077" t="e">
            <v>#N/A</v>
          </cell>
        </row>
        <row r="1078">
          <cell r="BT1078" t="e">
            <v>#N/A</v>
          </cell>
        </row>
        <row r="1079">
          <cell r="BT1079" t="str">
            <v>Hollóháza</v>
          </cell>
        </row>
        <row r="1080">
          <cell r="BT1080" t="e">
            <v>#N/A</v>
          </cell>
        </row>
        <row r="1081">
          <cell r="BT1081" t="e">
            <v>#N/A</v>
          </cell>
        </row>
        <row r="1082">
          <cell r="BT1082" t="str">
            <v>Homokkomárom</v>
          </cell>
        </row>
        <row r="1083">
          <cell r="BT1083" t="str">
            <v>Homokmégy</v>
          </cell>
        </row>
        <row r="1084">
          <cell r="BT1084" t="e">
            <v>#N/A</v>
          </cell>
        </row>
        <row r="1085">
          <cell r="BT1085" t="e">
            <v>#N/A</v>
          </cell>
        </row>
        <row r="1086">
          <cell r="BT1086" t="str">
            <v>Homrogd</v>
          </cell>
        </row>
        <row r="1087">
          <cell r="BT1087" t="str">
            <v>Hont</v>
          </cell>
        </row>
        <row r="1088">
          <cell r="BT1088" t="str">
            <v>Horpács</v>
          </cell>
        </row>
        <row r="1089">
          <cell r="BT1089" t="str">
            <v>Hort</v>
          </cell>
        </row>
        <row r="1090">
          <cell r="BT1090" t="str">
            <v>Hortobágy</v>
          </cell>
        </row>
        <row r="1091">
          <cell r="BT1091" t="str">
            <v>Horváthertelend</v>
          </cell>
        </row>
        <row r="1092">
          <cell r="BT1092" t="str">
            <v>Horvátlövő</v>
          </cell>
        </row>
        <row r="1093">
          <cell r="BT1093" t="str">
            <v>Horvátzsidány</v>
          </cell>
        </row>
        <row r="1094">
          <cell r="BT1094" t="str">
            <v>Hosszúhetény</v>
          </cell>
        </row>
        <row r="1095">
          <cell r="BT1095" t="str">
            <v>Hosszúpályi</v>
          </cell>
        </row>
        <row r="1096">
          <cell r="BT1096" t="str">
            <v>Hosszúpereszteg</v>
          </cell>
        </row>
        <row r="1097">
          <cell r="BT1097" t="e">
            <v>#N/A</v>
          </cell>
        </row>
        <row r="1098">
          <cell r="BT1098" t="str">
            <v>Hosszúvölgy</v>
          </cell>
        </row>
        <row r="1099">
          <cell r="BT1099" t="e">
            <v>#N/A</v>
          </cell>
        </row>
        <row r="1100">
          <cell r="BT1100" t="str">
            <v>Hottó</v>
          </cell>
        </row>
        <row r="1101">
          <cell r="BT1101" t="e">
            <v>#N/A</v>
          </cell>
        </row>
        <row r="1102">
          <cell r="BT1102" t="str">
            <v>Hövej</v>
          </cell>
        </row>
        <row r="1103">
          <cell r="BT1103" t="str">
            <v>Hugyag</v>
          </cell>
        </row>
        <row r="1104">
          <cell r="BT1104" t="str">
            <v>Hunya</v>
          </cell>
        </row>
        <row r="1105">
          <cell r="BT1105" t="e">
            <v>#N/A</v>
          </cell>
        </row>
        <row r="1106">
          <cell r="BT1106" t="str">
            <v>Husztót</v>
          </cell>
        </row>
        <row r="1107">
          <cell r="BT1107" t="str">
            <v>Ibafa</v>
          </cell>
        </row>
        <row r="1108">
          <cell r="BT1108" t="str">
            <v>Iborfia</v>
          </cell>
        </row>
        <row r="1109">
          <cell r="BT1109" t="str">
            <v>Ibrány</v>
          </cell>
        </row>
        <row r="1110">
          <cell r="BT1110" t="str">
            <v>Igal</v>
          </cell>
        </row>
        <row r="1111">
          <cell r="BT1111" t="str">
            <v>Igar</v>
          </cell>
        </row>
        <row r="1112">
          <cell r="BT1112" t="str">
            <v>Igrici</v>
          </cell>
        </row>
        <row r="1113">
          <cell r="BT1113" t="e">
            <v>#N/A</v>
          </cell>
        </row>
        <row r="1114">
          <cell r="BT1114" t="str">
            <v>Iharosberény</v>
          </cell>
        </row>
        <row r="1115">
          <cell r="BT1115" t="str">
            <v>Ikervár</v>
          </cell>
        </row>
        <row r="1116">
          <cell r="BT1116" t="str">
            <v>Iklad</v>
          </cell>
        </row>
        <row r="1117">
          <cell r="BT1117" t="str">
            <v>Iklanberény</v>
          </cell>
        </row>
        <row r="1118">
          <cell r="BT1118" t="str">
            <v>Iklódbördőce</v>
          </cell>
        </row>
        <row r="1119">
          <cell r="BT1119" t="str">
            <v>Ikrény</v>
          </cell>
        </row>
        <row r="1120">
          <cell r="BT1120" t="str">
            <v>Iliny</v>
          </cell>
        </row>
        <row r="1121">
          <cell r="BT1121" t="str">
            <v>Ilk</v>
          </cell>
        </row>
        <row r="1122">
          <cell r="BT1122" t="str">
            <v>Illocska</v>
          </cell>
        </row>
        <row r="1123">
          <cell r="BT1123" t="str">
            <v>Imola</v>
          </cell>
        </row>
        <row r="1124">
          <cell r="BT1124" t="str">
            <v>Imrehegy</v>
          </cell>
        </row>
        <row r="1125">
          <cell r="BT1125" t="str">
            <v>Ináncs</v>
          </cell>
        </row>
        <row r="1126">
          <cell r="BT1126" t="str">
            <v>Inárcs</v>
          </cell>
        </row>
        <row r="1127">
          <cell r="BT1127" t="str">
            <v>Inke</v>
          </cell>
        </row>
        <row r="1128">
          <cell r="BT1128" t="str">
            <v>Ipacsfa</v>
          </cell>
        </row>
        <row r="1129">
          <cell r="BT1129" t="str">
            <v>Ipolydamásd</v>
          </cell>
        </row>
        <row r="1130">
          <cell r="BT1130" t="str">
            <v>Ipolyszög</v>
          </cell>
        </row>
        <row r="1131">
          <cell r="BT1131" t="str">
            <v>Ipolytarnóc</v>
          </cell>
        </row>
        <row r="1132">
          <cell r="BT1132" t="e">
            <v>#N/A</v>
          </cell>
        </row>
        <row r="1133">
          <cell r="BT1133" t="str">
            <v>Ipolyvece</v>
          </cell>
        </row>
        <row r="1134">
          <cell r="BT1134" t="e">
            <v>#N/A</v>
          </cell>
        </row>
        <row r="1135">
          <cell r="BT1135" t="str">
            <v>Irota</v>
          </cell>
        </row>
        <row r="1136">
          <cell r="BT1136" t="str">
            <v>Isaszeg</v>
          </cell>
        </row>
        <row r="1137">
          <cell r="BT1137" t="e">
            <v>#N/A</v>
          </cell>
        </row>
        <row r="1138">
          <cell r="BT1138" t="str">
            <v>Istenmezeje</v>
          </cell>
        </row>
        <row r="1139">
          <cell r="BT1139" t="str">
            <v>Istvándi</v>
          </cell>
        </row>
        <row r="1140">
          <cell r="BT1140" t="str">
            <v>Iszkaszentgyörgy</v>
          </cell>
        </row>
        <row r="1141">
          <cell r="BT1141" t="e">
            <v>#N/A</v>
          </cell>
        </row>
        <row r="1142">
          <cell r="BT1142" t="str">
            <v>Isztimér</v>
          </cell>
        </row>
        <row r="1143">
          <cell r="BT1143" t="str">
            <v>Ivád</v>
          </cell>
        </row>
        <row r="1144">
          <cell r="BT1144" t="str">
            <v>Iván</v>
          </cell>
        </row>
        <row r="1145">
          <cell r="BT1145" t="str">
            <v>Baráth Béla</v>
          </cell>
        </row>
        <row r="1146">
          <cell r="BT1146" t="e">
            <v>#N/A</v>
          </cell>
        </row>
        <row r="1147">
          <cell r="BT1147" t="str">
            <v>Iváncsa</v>
          </cell>
        </row>
        <row r="1148">
          <cell r="BT1148" t="str">
            <v>Ivándárda</v>
          </cell>
        </row>
        <row r="1149">
          <cell r="BT1149" t="str">
            <v>Izmény</v>
          </cell>
        </row>
        <row r="1150">
          <cell r="BT1150" t="str">
            <v>Izsák</v>
          </cell>
        </row>
        <row r="1151">
          <cell r="BT1151" t="e">
            <v>#N/A</v>
          </cell>
        </row>
        <row r="1152">
          <cell r="BT1152" t="str">
            <v>Jágónak</v>
          </cell>
        </row>
        <row r="1153">
          <cell r="BT1153" t="e">
            <v>#N/A</v>
          </cell>
        </row>
        <row r="1154">
          <cell r="BT1154" t="str">
            <v>Jakabszállás</v>
          </cell>
        </row>
        <row r="1155">
          <cell r="BT1155" t="e">
            <v>#N/A</v>
          </cell>
        </row>
        <row r="1156">
          <cell r="BT1156" t="e">
            <v>#N/A</v>
          </cell>
        </row>
        <row r="1157">
          <cell r="BT1157" t="str">
            <v>Jákó</v>
          </cell>
        </row>
        <row r="1158">
          <cell r="BT1158" t="e">
            <v>#N/A</v>
          </cell>
        </row>
        <row r="1159">
          <cell r="BT1159" t="e">
            <v>#N/A</v>
          </cell>
        </row>
        <row r="1160">
          <cell r="BT1160" t="e">
            <v>#N/A</v>
          </cell>
        </row>
        <row r="1161">
          <cell r="BT1161" t="str">
            <v>Jánosháza</v>
          </cell>
        </row>
        <row r="1162">
          <cell r="BT1162" t="e">
            <v>#N/A</v>
          </cell>
        </row>
        <row r="1163">
          <cell r="BT1163" t="e">
            <v>#N/A</v>
          </cell>
        </row>
        <row r="1164">
          <cell r="BT1164" t="e">
            <v>#N/A</v>
          </cell>
        </row>
        <row r="1165">
          <cell r="BT1165" t="e">
            <v>#N/A</v>
          </cell>
        </row>
        <row r="1166">
          <cell r="BT1166" t="e">
            <v>#N/A</v>
          </cell>
        </row>
        <row r="1167">
          <cell r="BT1167" t="str">
            <v>Jászágó</v>
          </cell>
        </row>
        <row r="1168">
          <cell r="BT1168" t="e">
            <v>#N/A</v>
          </cell>
        </row>
        <row r="1169">
          <cell r="BT1169" t="str">
            <v>Jászapáti</v>
          </cell>
        </row>
        <row r="1170">
          <cell r="BT1170" t="str">
            <v>Jászárokszállás</v>
          </cell>
        </row>
        <row r="1171">
          <cell r="BT1171" t="str">
            <v>Jászberény</v>
          </cell>
        </row>
        <row r="1172">
          <cell r="BT1172" t="str">
            <v>Jászboldogháza</v>
          </cell>
        </row>
        <row r="1173">
          <cell r="BT1173" t="str">
            <v>Jászdózsa</v>
          </cell>
        </row>
        <row r="1174">
          <cell r="BT1174" t="str">
            <v>Jászfelsőszentgyörgy</v>
          </cell>
        </row>
        <row r="1175">
          <cell r="BT1175" t="str">
            <v>Jászfényszaru</v>
          </cell>
        </row>
        <row r="1176">
          <cell r="BT1176" t="str">
            <v>Jászivány</v>
          </cell>
        </row>
        <row r="1177">
          <cell r="BT1177" t="str">
            <v>Jászjákóhalma</v>
          </cell>
        </row>
        <row r="1178">
          <cell r="BT1178" t="str">
            <v>k_x0000_a_x0000_r_x0000_a_x0000_j_x0000_e_x0000_n_x0000_Q_x0001__x0014__x0000__x0000_Dióskál, Béke tér 1._x0007__x0000__x0000_Egervár_x000C__x0000__x0001_G_x0000_y_x0000_Q_x0001_r_x0000_i_x0000_ _x0000_J_x0000_ó_x0000_z_x0000_s_x0000_e_x0000_f_x0000__x0008__x0000__x0000_Vár u. 2_x000E__x0000__x0000_Bátonyterenyei#_x0000__x0000_Pásztó Kistérség Többcélú Társulása_x0006__x0000__x0000_454052_x0011__x0000__x0000_Kölcsey F. u. 35._x0007__x0000__x0000_Pásztói_x0013__x0000__x0000_Szentgyörgyi József_x000D__x0000__x0000_Stoffán Antal
_x0000__x0000_Postaköz 1_x000B__x0000__x0000_Herceghalom	_x0000__x0001_F_x0000_Q_x0001_ _x0000_</v>
          </cell>
        </row>
        <row r="1179">
          <cell r="BT1179" t="str">
            <v>Jászkisér</v>
          </cell>
        </row>
        <row r="1180">
          <cell r="BT1180" t="str">
            <v>Jászladány</v>
          </cell>
        </row>
        <row r="1181">
          <cell r="BT1181" t="str">
            <v>Jászszentandrás</v>
          </cell>
        </row>
        <row r="1182">
          <cell r="BT1182" t="str">
            <v>Jászszentlászló</v>
          </cell>
        </row>
        <row r="1183">
          <cell r="BT1183" t="str">
            <v>Jásztelek</v>
          </cell>
        </row>
        <row r="1184">
          <cell r="BT1184" t="e">
            <v>#N/A</v>
          </cell>
        </row>
        <row r="1185">
          <cell r="BT1185" t="str">
            <v>Jenő</v>
          </cell>
        </row>
        <row r="1186">
          <cell r="BT1186" t="e">
            <v>#N/A</v>
          </cell>
        </row>
        <row r="1187">
          <cell r="BT1187" t="str">
            <v>Jobbágyi</v>
          </cell>
        </row>
        <row r="1188">
          <cell r="BT1188" t="str">
            <v>Jósvafő</v>
          </cell>
        </row>
        <row r="1189">
          <cell r="BT1189" t="str">
            <v>Juta</v>
          </cell>
        </row>
        <row r="1190">
          <cell r="BT1190" t="str">
            <v>Kaba</v>
          </cell>
        </row>
        <row r="1191">
          <cell r="BT1191" t="str">
            <v>Kacorlak</v>
          </cell>
        </row>
        <row r="1192">
          <cell r="BT1192" t="str">
            <v>Kács</v>
          </cell>
        </row>
        <row r="1193">
          <cell r="BT1193" t="str">
            <v>Kacsóta</v>
          </cell>
        </row>
        <row r="1194">
          <cell r="BT1194" t="str">
            <v>Kadarkút</v>
          </cell>
        </row>
        <row r="1195">
          <cell r="BT1195" t="e">
            <v>#N/A</v>
          </cell>
        </row>
        <row r="1196">
          <cell r="BT1196" t="str">
            <v>Kajászó</v>
          </cell>
        </row>
        <row r="1197">
          <cell r="BT1197" t="str">
            <v>Kajdacs</v>
          </cell>
        </row>
        <row r="1198">
          <cell r="BT1198" t="str">
            <v>Kakasd</v>
          </cell>
        </row>
        <row r="1199">
          <cell r="BT1199" t="str">
            <v>Kákics</v>
          </cell>
        </row>
        <row r="1200">
          <cell r="BT1200" t="str">
            <v>Kadarkút</v>
          </cell>
        </row>
        <row r="1201">
          <cell r="BT1201" t="str">
            <v>Kál</v>
          </cell>
        </row>
        <row r="1202">
          <cell r="BT1202" t="str">
            <v>Kalaznó</v>
          </cell>
        </row>
        <row r="1203">
          <cell r="BT1203" t="e">
            <v>#N/A</v>
          </cell>
        </row>
        <row r="1204">
          <cell r="BT1204" t="str">
            <v>Kálló</v>
          </cell>
        </row>
        <row r="1205">
          <cell r="BT1205" t="e">
            <v>#N/A</v>
          </cell>
        </row>
        <row r="1206">
          <cell r="BT1206" t="e">
            <v>#N/A</v>
          </cell>
        </row>
        <row r="1207">
          <cell r="BT1207" t="str">
            <v>Kálmáncsa</v>
          </cell>
        </row>
        <row r="1208">
          <cell r="BT1208" t="str">
            <v>Kálmánháza</v>
          </cell>
        </row>
        <row r="1209">
          <cell r="BT1209" t="e">
            <v>#N/A</v>
          </cell>
        </row>
        <row r="1210">
          <cell r="BT1210" t="str">
            <v>Kalocsa</v>
          </cell>
        </row>
        <row r="1211">
          <cell r="BT1211" t="str">
            <v>Káloz</v>
          </cell>
        </row>
        <row r="1212">
          <cell r="BT1212" t="e">
            <v>#N/A</v>
          </cell>
        </row>
        <row r="1213">
          <cell r="BT1213" t="e">
            <v>#N/A</v>
          </cell>
        </row>
        <row r="1214">
          <cell r="BT1214" t="str">
            <v>Kamut</v>
          </cell>
        </row>
        <row r="1215">
          <cell r="BT1215" t="str">
            <v>Kánó</v>
          </cell>
        </row>
        <row r="1216">
          <cell r="BT1216" t="str">
            <v>Kántorjánosi</v>
          </cell>
        </row>
        <row r="1217">
          <cell r="BT1217" t="str">
            <v>Kány</v>
          </cell>
        </row>
        <row r="1218">
          <cell r="BT1218" t="str">
            <v>Kánya</v>
          </cell>
        </row>
        <row r="1219">
          <cell r="BT1219" t="e">
            <v>#N/A</v>
          </cell>
        </row>
        <row r="1220">
          <cell r="BT1220" t="e">
            <v>#N/A</v>
          </cell>
        </row>
        <row r="1221">
          <cell r="BT1221" t="str">
            <v>Kápolna</v>
          </cell>
        </row>
        <row r="1222">
          <cell r="BT1222" t="str">
            <v>Kápolnásnyék</v>
          </cell>
        </row>
        <row r="1223">
          <cell r="BT1223" t="e">
            <v>#N/A</v>
          </cell>
        </row>
        <row r="1224">
          <cell r="BT1224" t="str">
            <v>Kaposfő</v>
          </cell>
        </row>
        <row r="1225">
          <cell r="BT1225" t="str">
            <v>Kaposgyarmat</v>
          </cell>
        </row>
        <row r="1226">
          <cell r="BT1226" t="str">
            <v>Kaposhomok</v>
          </cell>
        </row>
        <row r="1227">
          <cell r="BT1227" t="str">
            <v>Kaposkeresztúr</v>
          </cell>
        </row>
        <row r="1228">
          <cell r="BT1228" t="e">
            <v>#N/A</v>
          </cell>
        </row>
        <row r="1229">
          <cell r="BT1229" t="str">
            <v>Kapospula</v>
          </cell>
        </row>
        <row r="1230">
          <cell r="BT1230" t="str">
            <v>Kaposszekcső</v>
          </cell>
        </row>
        <row r="1231">
          <cell r="BT1231" t="e">
            <v>#N/A</v>
          </cell>
        </row>
        <row r="1232">
          <cell r="BT1232" t="e">
            <v>#N/A</v>
          </cell>
        </row>
        <row r="1233">
          <cell r="BT1233" t="str">
            <v>Kaposvár</v>
          </cell>
        </row>
        <row r="1234">
          <cell r="BT1234" t="e">
            <v>#N/A</v>
          </cell>
        </row>
        <row r="1235">
          <cell r="BT1235" t="e">
            <v>#N/A</v>
          </cell>
        </row>
        <row r="1236">
          <cell r="BT1236" t="e">
            <v>#N/A</v>
          </cell>
        </row>
        <row r="1237">
          <cell r="BT1237" t="str">
            <v>Kára</v>
          </cell>
        </row>
        <row r="1238">
          <cell r="BT1238" t="str">
            <v>Karácsond</v>
          </cell>
        </row>
        <row r="1239">
          <cell r="BT1239" t="str">
            <v>Karád</v>
          </cell>
        </row>
        <row r="1240">
          <cell r="BT1240" t="str">
            <v>Karakó</v>
          </cell>
        </row>
        <row r="1241">
          <cell r="BT1241" t="e">
            <v>#N/A</v>
          </cell>
        </row>
        <row r="1242">
          <cell r="BT1242" t="str">
            <v>Karancsalja</v>
          </cell>
        </row>
        <row r="1243">
          <cell r="BT1243" t="str">
            <v>Karancsberény</v>
          </cell>
        </row>
        <row r="1244">
          <cell r="BT1244" t="str">
            <v>Karancskeszi</v>
          </cell>
        </row>
        <row r="1245">
          <cell r="BT1245" t="str">
            <v>Karancslapujtő</v>
          </cell>
        </row>
        <row r="1246">
          <cell r="BT1246" t="str">
            <v>Karancsság</v>
          </cell>
        </row>
        <row r="1247">
          <cell r="BT1247" t="str">
            <v>Kárász</v>
          </cell>
        </row>
        <row r="1248">
          <cell r="BT1248" t="e">
            <v>#N/A</v>
          </cell>
        </row>
        <row r="1249">
          <cell r="BT1249" t="str">
            <v>Karcsa</v>
          </cell>
        </row>
        <row r="1250">
          <cell r="BT1250" t="str">
            <v>Kardos</v>
          </cell>
        </row>
        <row r="1251">
          <cell r="BT1251" t="str">
            <v>Kardoskút</v>
          </cell>
        </row>
        <row r="1252">
          <cell r="BT1252" t="e">
            <v>#N/A</v>
          </cell>
        </row>
        <row r="1253">
          <cell r="BT1253" t="e">
            <v>#N/A</v>
          </cell>
        </row>
        <row r="1254">
          <cell r="BT1254" t="str">
            <v>Karos</v>
          </cell>
        </row>
        <row r="1255">
          <cell r="BT1255" t="str">
            <v>E_1.78</v>
          </cell>
        </row>
        <row r="1256">
          <cell r="BT1256" t="str">
            <v>Kásád</v>
          </cell>
        </row>
        <row r="1257">
          <cell r="BT1257" t="str">
            <v>Kaskantyú</v>
          </cell>
        </row>
        <row r="1258">
          <cell r="BT1258" t="str">
            <v>Kastélyosdombó</v>
          </cell>
        </row>
        <row r="1259">
          <cell r="BT1259" t="str">
            <v>Kaszaper</v>
          </cell>
        </row>
        <row r="1260">
          <cell r="BT1260" t="str">
            <v>Kaszó</v>
          </cell>
        </row>
        <row r="1261">
          <cell r="BT1261" t="str">
            <v>Katádfa</v>
          </cell>
        </row>
        <row r="1262">
          <cell r="BT1262" t="e">
            <v>#N/A</v>
          </cell>
        </row>
        <row r="1263">
          <cell r="BT1263" t="str">
            <v>Kátoly</v>
          </cell>
        </row>
        <row r="1264">
          <cell r="BT1264" t="str">
            <v>Katymár</v>
          </cell>
        </row>
        <row r="1265">
          <cell r="BT1265" t="e">
            <v>#N/A</v>
          </cell>
        </row>
        <row r="1266">
          <cell r="BT1266" t="e">
            <v>#N/A</v>
          </cell>
        </row>
        <row r="1267">
          <cell r="BT1267" t="str">
            <v>Kazár</v>
          </cell>
        </row>
        <row r="1268">
          <cell r="BT1268" t="e">
            <v>#N/A</v>
          </cell>
        </row>
        <row r="1269">
          <cell r="BT1269" t="str">
            <v>Kázsmárk</v>
          </cell>
        </row>
        <row r="1270">
          <cell r="BT1270" t="str">
            <v>Kazsok</v>
          </cell>
        </row>
        <row r="1271">
          <cell r="BT1271" t="str">
            <v>Kecel</v>
          </cell>
        </row>
        <row r="1272">
          <cell r="BT1272" t="e">
            <v>#N/A</v>
          </cell>
        </row>
        <row r="1273">
          <cell r="BT1273" t="str">
            <v>Kecskemét</v>
          </cell>
        </row>
        <row r="1274">
          <cell r="BT1274" t="e">
            <v>#N/A</v>
          </cell>
        </row>
        <row r="1275">
          <cell r="BT1275" t="e">
            <v>#N/A</v>
          </cell>
        </row>
        <row r="1276">
          <cell r="BT1276" t="e">
            <v>#N/A</v>
          </cell>
        </row>
        <row r="1277">
          <cell r="BT1277" t="str">
            <v>Kéked</v>
          </cell>
        </row>
        <row r="1278">
          <cell r="BT1278" t="str">
            <v>Kékesd</v>
          </cell>
        </row>
        <row r="1279">
          <cell r="BT1279" t="str">
            <v>Kékkút</v>
          </cell>
        </row>
        <row r="1280">
          <cell r="BT1280" t="str">
            <v>Kelebia</v>
          </cell>
        </row>
        <row r="1281">
          <cell r="BT1281" t="e">
            <v>#N/A</v>
          </cell>
        </row>
        <row r="1282">
          <cell r="BT1282" t="str">
            <v>Kelemér</v>
          </cell>
        </row>
        <row r="1283">
          <cell r="BT1283" t="str">
            <v>Kéleshalom</v>
          </cell>
        </row>
        <row r="1284">
          <cell r="BT1284" t="str">
            <v>Kelevíz</v>
          </cell>
        </row>
        <row r="1285">
          <cell r="BT1285" t="e">
            <v>#N/A</v>
          </cell>
        </row>
        <row r="1286">
          <cell r="BT1286" t="e">
            <v>#N/A</v>
          </cell>
        </row>
        <row r="1287">
          <cell r="BT1287" t="e">
            <v>#N/A</v>
          </cell>
        </row>
        <row r="1288">
          <cell r="BT1288" t="str">
            <v>Kemeneshőgyész</v>
          </cell>
        </row>
        <row r="1289">
          <cell r="BT1289" t="e">
            <v>#N/A</v>
          </cell>
        </row>
        <row r="1290">
          <cell r="BT1290" t="e">
            <v>#N/A</v>
          </cell>
        </row>
        <row r="1291">
          <cell r="BT1291" t="str">
            <v>Kemenesmihályfa</v>
          </cell>
        </row>
        <row r="1292">
          <cell r="BT1292" t="str">
            <v>Kemenespálfa</v>
          </cell>
        </row>
        <row r="1293">
          <cell r="BT1293" t="str">
            <v>Kemenessömjén</v>
          </cell>
        </row>
        <row r="1294">
          <cell r="BT1294" t="str">
            <v>Kemenesszentmárton</v>
          </cell>
        </row>
        <row r="1295">
          <cell r="BT1295" t="str">
            <v>Kemenesszentpéter</v>
          </cell>
        </row>
        <row r="1296">
          <cell r="BT1296" t="str">
            <v>Keménfa</v>
          </cell>
        </row>
        <row r="1297">
          <cell r="BT1297" t="str">
            <v>Kémes</v>
          </cell>
        </row>
        <row r="1298">
          <cell r="BT1298" t="str">
            <v>Kemestaródfa</v>
          </cell>
        </row>
        <row r="1299">
          <cell r="BT1299" t="str">
            <v>Kemse</v>
          </cell>
        </row>
        <row r="1300">
          <cell r="BT1300" t="str">
            <v>Kenderes</v>
          </cell>
        </row>
        <row r="1301">
          <cell r="BT1301" t="str">
            <v>Kenéz</v>
          </cell>
        </row>
        <row r="1302">
          <cell r="BT1302" t="str">
            <v>Kenézlő</v>
          </cell>
        </row>
        <row r="1303">
          <cell r="BT1303" t="str">
            <v>Kengyel</v>
          </cell>
        </row>
        <row r="1304">
          <cell r="BT1304" t="str">
            <v>Kenyeri</v>
          </cell>
        </row>
        <row r="1305">
          <cell r="BT1305" t="str">
            <v>Kercaszomor</v>
          </cell>
        </row>
        <row r="1306">
          <cell r="BT1306" t="str">
            <v>Kercseliget</v>
          </cell>
        </row>
        <row r="1307">
          <cell r="BT1307" t="str">
            <v>Kerecsend</v>
          </cell>
        </row>
        <row r="1308">
          <cell r="BT1308" t="str">
            <v>Kerecseny</v>
          </cell>
        </row>
        <row r="1309">
          <cell r="BT1309" t="str">
            <v>Kerekegyháza</v>
          </cell>
        </row>
        <row r="1310">
          <cell r="BT1310" t="e">
            <v>#N/A</v>
          </cell>
        </row>
        <row r="1311">
          <cell r="BT1311" t="str">
            <v>Kereki</v>
          </cell>
        </row>
        <row r="1312">
          <cell r="BT1312" t="e">
            <v>#N/A</v>
          </cell>
        </row>
        <row r="1313">
          <cell r="BT1313" t="str">
            <v>Kerepes</v>
          </cell>
        </row>
        <row r="1314">
          <cell r="BT1314" t="str">
            <v>Keresztéte</v>
          </cell>
        </row>
        <row r="1315">
          <cell r="BT1315" t="str">
            <v>Kerkabarabás</v>
          </cell>
        </row>
        <row r="1316">
          <cell r="BT1316" t="str">
            <v>Kerkafalva</v>
          </cell>
        </row>
        <row r="1317">
          <cell r="BT1317" t="str">
            <v>Kerkakutas</v>
          </cell>
        </row>
        <row r="1318">
          <cell r="BT1318" t="str">
            <v>Kerkáskápolna</v>
          </cell>
        </row>
        <row r="1319">
          <cell r="BT1319" t="str">
            <v>Kerkaszentkirály</v>
          </cell>
        </row>
        <row r="1320">
          <cell r="BT1320" t="str">
            <v>Kerkateskánd</v>
          </cell>
        </row>
        <row r="1321">
          <cell r="BT1321" t="e">
            <v>#N/A</v>
          </cell>
        </row>
        <row r="1322">
          <cell r="BT1322" t="str">
            <v>Kerta</v>
          </cell>
        </row>
        <row r="1323">
          <cell r="BT1323" t="str">
            <v>Kertészsziget</v>
          </cell>
        </row>
        <row r="1324">
          <cell r="BT1324" t="str">
            <v>Keszeg</v>
          </cell>
        </row>
        <row r="1325">
          <cell r="BT1325" t="str">
            <v>Kesznyéten</v>
          </cell>
        </row>
        <row r="1326">
          <cell r="BT1326" t="str">
            <v>Keszőhidegkút</v>
          </cell>
        </row>
        <row r="1327">
          <cell r="BT1327" t="str">
            <v>Keszthely</v>
          </cell>
        </row>
        <row r="1328">
          <cell r="BT1328" t="e">
            <v>#N/A</v>
          </cell>
        </row>
        <row r="1329">
          <cell r="BT1329" t="str">
            <v>Keszü</v>
          </cell>
        </row>
        <row r="1330">
          <cell r="BT1330" t="str">
            <v>Kétbodony</v>
          </cell>
        </row>
        <row r="1331">
          <cell r="BT1331" t="e">
            <v>#N/A</v>
          </cell>
        </row>
        <row r="1332">
          <cell r="BT1332" t="str">
            <v>Kéthely</v>
          </cell>
        </row>
        <row r="1333">
          <cell r="BT1333" t="str">
            <v>Kétpó</v>
          </cell>
        </row>
        <row r="1334">
          <cell r="BT1334" t="e">
            <v>#N/A</v>
          </cell>
        </row>
        <row r="1335">
          <cell r="BT1335" t="str">
            <v>Kétújfalu</v>
          </cell>
        </row>
        <row r="1336">
          <cell r="BT1336" t="str">
            <v>Kétvölgy</v>
          </cell>
        </row>
        <row r="1337">
          <cell r="BT1337" t="str">
            <v>Kéty</v>
          </cell>
        </row>
        <row r="1338">
          <cell r="BT1338" t="e">
            <v>#N/A</v>
          </cell>
        </row>
        <row r="1339">
          <cell r="BT1339" t="str">
            <v>Kilimán</v>
          </cell>
        </row>
        <row r="1340">
          <cell r="BT1340" t="e">
            <v>#N/A</v>
          </cell>
        </row>
        <row r="1341">
          <cell r="BT1341" t="str">
            <v>Kincsesbánya</v>
          </cell>
        </row>
        <row r="1342">
          <cell r="BT1342" t="str">
            <v>Királd</v>
          </cell>
        </row>
        <row r="1343">
          <cell r="BT1343" t="e">
            <v>#N/A</v>
          </cell>
        </row>
        <row r="1344">
          <cell r="BT1344" t="e">
            <v>#N/A</v>
          </cell>
        </row>
        <row r="1345">
          <cell r="BT1345" t="str">
            <v>Királyszentistván</v>
          </cell>
        </row>
        <row r="1346">
          <cell r="BT1346" t="str">
            <v>Kisapáti</v>
          </cell>
        </row>
        <row r="1347">
          <cell r="BT1347" t="str">
            <v>Kisapostag</v>
          </cell>
        </row>
        <row r="1348">
          <cell r="BT1348" t="e">
            <v>#N/A</v>
          </cell>
        </row>
        <row r="1349">
          <cell r="BT1349" t="str">
            <v>Kisasszond</v>
          </cell>
        </row>
        <row r="1350">
          <cell r="BT1350" t="str">
            <v>Kisasszonyfa</v>
          </cell>
        </row>
        <row r="1351">
          <cell r="BT1351" t="e">
            <v>#N/A</v>
          </cell>
        </row>
        <row r="1352">
          <cell r="BT1352" t="str">
            <v>Kisbágyon</v>
          </cell>
        </row>
        <row r="1353">
          <cell r="BT1353" t="e">
            <v>#N/A</v>
          </cell>
        </row>
        <row r="1354">
          <cell r="BT1354" t="str">
            <v>Kisbajom</v>
          </cell>
        </row>
        <row r="1355">
          <cell r="BT1355" t="str">
            <v>Kisbárapáti</v>
          </cell>
        </row>
        <row r="1356">
          <cell r="BT1356" t="str">
            <v>Kisbárkány</v>
          </cell>
        </row>
        <row r="1357">
          <cell r="BT1357" t="e">
            <v>#N/A</v>
          </cell>
        </row>
        <row r="1358">
          <cell r="BT1358" t="str">
            <v>Kisberény</v>
          </cell>
        </row>
        <row r="1359">
          <cell r="BT1359" t="str">
            <v>Kisberzseny</v>
          </cell>
        </row>
        <row r="1360">
          <cell r="BT1360" t="str">
            <v>Kisbeszterce</v>
          </cell>
        </row>
        <row r="1361">
          <cell r="BT1361" t="e">
            <v>#N/A</v>
          </cell>
        </row>
        <row r="1362">
          <cell r="BT1362" t="str">
            <v>Kisbucsa</v>
          </cell>
        </row>
        <row r="1363">
          <cell r="BT1363" t="str">
            <v>Kisbudmér</v>
          </cell>
        </row>
        <row r="1364">
          <cell r="BT1364" t="e">
            <v>#N/A</v>
          </cell>
        </row>
        <row r="1365">
          <cell r="BT1365" t="str">
            <v>Kiscsehi</v>
          </cell>
        </row>
        <row r="1366">
          <cell r="BT1366" t="str">
            <v>Kiscsősz</v>
          </cell>
        </row>
        <row r="1367">
          <cell r="BT1367" t="str">
            <v>Kisdér</v>
          </cell>
        </row>
        <row r="1368">
          <cell r="BT1368" t="e">
            <v>#N/A</v>
          </cell>
        </row>
        <row r="1369">
          <cell r="BT1369" t="e">
            <v>#N/A</v>
          </cell>
        </row>
        <row r="1370">
          <cell r="BT1370" t="str">
            <v>Kisdorog</v>
          </cell>
        </row>
        <row r="1371">
          <cell r="BT1371" t="str">
            <v>Kisecset</v>
          </cell>
        </row>
        <row r="1372">
          <cell r="BT1372" t="e">
            <v>#N/A</v>
          </cell>
        </row>
        <row r="1373">
          <cell r="BT1373" t="str">
            <v>Kisfüzes</v>
          </cell>
        </row>
        <row r="1374">
          <cell r="BT1374" t="e">
            <v>#N/A</v>
          </cell>
        </row>
        <row r="1375">
          <cell r="BT1375" t="str">
            <v>Kisgyalán</v>
          </cell>
        </row>
        <row r="1376">
          <cell r="BT1376" t="e">
            <v>#N/A</v>
          </cell>
        </row>
        <row r="1377">
          <cell r="BT1377" t="e">
            <v>#N/A</v>
          </cell>
        </row>
        <row r="1378">
          <cell r="BT1378" t="e">
            <v>#N/A</v>
          </cell>
        </row>
        <row r="1379">
          <cell r="BT1379" t="str">
            <v>zsgó_x0013__x0000__x0000_Ölbei Mihály Zoltán_x000C__x0000__x0000_Ölbei Mihály_x0010__x0000__x0000_Batthyány u. 15._x0005__x0000__x0000_T_8.1_x0005__x0000__x0000_K_8.1
_x0000__x0000_Nagybudmér_x000B__x0000__x0000_Tetz Ferenc_x000D__x0000__x0001_P_x0000_e_x0000_t_x0000_Q_x0001_f_x0000_i_x0000_ _x0000_ú_x0000_t_x0000_ _x0000_1_x0000_7_x0000_._x0000__x0005__x0000__x0000_T_8.2_x0005__x0000__x0000_K_8.2_x0010__x0000__x0000_Csizmadia Attila_x0004__x0000__x0000_Igal_x000E__x0000__x0000_Köteles László_x0010__x0000__x0000_Bajcsy-Zs. u. 6._x0005__x0000__x0000_Kondó_x000E__x0000__x0000_Lovas Bertalan_x0016__x0000__x0001_S_x0000_o_x0000_l_x0000_t_x0000_é_x0000_s_x0000_z_x0000_ _x0000_K</v>
          </cell>
        </row>
        <row r="1380">
          <cell r="BT1380" t="str">
            <v>Kisherend</v>
          </cell>
        </row>
        <row r="1381">
          <cell r="BT1381" t="e">
            <v>#N/A</v>
          </cell>
        </row>
        <row r="1382">
          <cell r="BT1382" t="e">
            <v>#N/A</v>
          </cell>
        </row>
        <row r="1383">
          <cell r="BT1383" t="e">
            <v>#N/A</v>
          </cell>
        </row>
        <row r="1384">
          <cell r="BT1384" t="str">
            <v>Kisjakabfalva</v>
          </cell>
        </row>
        <row r="1385">
          <cell r="BT1385" t="str">
            <v>Kiskassa</v>
          </cell>
        </row>
        <row r="1386">
          <cell r="BT1386" t="e">
            <v>#N/A</v>
          </cell>
        </row>
        <row r="1387">
          <cell r="BT1387" t="str">
            <v>Kiskorpád</v>
          </cell>
        </row>
        <row r="1388">
          <cell r="BT1388" t="str">
            <v>Kisköre</v>
          </cell>
        </row>
        <row r="1389">
          <cell r="BT1389" t="e">
            <v>#N/A</v>
          </cell>
        </row>
        <row r="1390">
          <cell r="BT1390" t="e">
            <v>#N/A</v>
          </cell>
        </row>
        <row r="1391">
          <cell r="BT1391" t="e">
            <v>#N/A</v>
          </cell>
        </row>
        <row r="1392">
          <cell r="BT1392" t="str">
            <v>Kiskunlacháza</v>
          </cell>
        </row>
        <row r="1393">
          <cell r="BT1393" t="e">
            <v>#N/A</v>
          </cell>
        </row>
        <row r="1394">
          <cell r="BT1394" t="e">
            <v>#N/A</v>
          </cell>
        </row>
        <row r="1395">
          <cell r="BT1395" t="str">
            <v>Kisláng</v>
          </cell>
        </row>
        <row r="1396">
          <cell r="BT1396" t="str">
            <v>Kisléta</v>
          </cell>
        </row>
        <row r="1397">
          <cell r="BT1397" t="str">
            <v>Kislippó</v>
          </cell>
        </row>
        <row r="1398">
          <cell r="BT1398" t="str">
            <v>Kislőd</v>
          </cell>
        </row>
        <row r="1399">
          <cell r="BT1399" t="e">
            <v>#N/A</v>
          </cell>
        </row>
        <row r="1400">
          <cell r="BT1400" t="str">
            <v>Kismarja</v>
          </cell>
        </row>
        <row r="1401">
          <cell r="BT1401" t="str">
            <v>Kismaros</v>
          </cell>
        </row>
        <row r="1402">
          <cell r="BT1402" t="str">
            <v>Kisnamény</v>
          </cell>
        </row>
        <row r="1403">
          <cell r="BT1403" t="str">
            <v>Kisnána</v>
          </cell>
        </row>
        <row r="1404">
          <cell r="BT1404" t="str">
            <v>Kisnémedi</v>
          </cell>
        </row>
        <row r="1405">
          <cell r="BT1405" t="str">
            <v>Kisnyárád</v>
          </cell>
        </row>
        <row r="1406">
          <cell r="BT1406" t="str">
            <v>Kisoroszi</v>
          </cell>
        </row>
        <row r="1407">
          <cell r="BT1407" t="str">
            <v>Kispalád</v>
          </cell>
        </row>
        <row r="1408">
          <cell r="BT1408" t="e">
            <v>#N/A</v>
          </cell>
        </row>
        <row r="1409">
          <cell r="BT1409" t="str">
            <v>Kispirit</v>
          </cell>
        </row>
        <row r="1410">
          <cell r="BT1410" t="str">
            <v>Kisrákos</v>
          </cell>
        </row>
        <row r="1411">
          <cell r="BT1411" t="e">
            <v>#N/A</v>
          </cell>
        </row>
        <row r="1412">
          <cell r="BT1412" t="e">
            <v>#N/A</v>
          </cell>
        </row>
        <row r="1413">
          <cell r="BT1413" t="e">
            <v>#N/A</v>
          </cell>
        </row>
        <row r="1414">
          <cell r="BT1414" t="str">
            <v>Kissomlyó</v>
          </cell>
        </row>
        <row r="1415">
          <cell r="BT1415" t="str">
            <v>Kisszállás</v>
          </cell>
        </row>
        <row r="1416">
          <cell r="BT1416" t="e">
            <v>#N/A</v>
          </cell>
        </row>
        <row r="1417">
          <cell r="BT1417" t="str">
            <v>Kisszekeres</v>
          </cell>
        </row>
        <row r="1418">
          <cell r="BT1418" t="str">
            <v>Kisszentmárton</v>
          </cell>
        </row>
        <row r="1419">
          <cell r="BT1419" t="e">
            <v>#N/A</v>
          </cell>
        </row>
        <row r="1420">
          <cell r="BT1420" t="str">
            <v>Kisszőlős</v>
          </cell>
        </row>
        <row r="1421">
          <cell r="BT1421" t="str">
            <v>Kistamási</v>
          </cell>
        </row>
        <row r="1422">
          <cell r="BT1422" t="str">
            <v>Kistapolca</v>
          </cell>
        </row>
        <row r="1423">
          <cell r="BT1423" t="str">
            <v>Kistarcsa</v>
          </cell>
        </row>
        <row r="1424">
          <cell r="BT1424" t="e">
            <v>#N/A</v>
          </cell>
        </row>
        <row r="1425">
          <cell r="BT1425" t="e">
            <v>#N/A</v>
          </cell>
        </row>
        <row r="1426">
          <cell r="BT1426" t="e">
            <v>#N/A</v>
          </cell>
        </row>
        <row r="1427">
          <cell r="BT1427" t="e">
            <v>#N/A</v>
          </cell>
        </row>
        <row r="1428">
          <cell r="BT1428" t="str">
            <v>Kistótfalu</v>
          </cell>
        </row>
        <row r="1429">
          <cell r="BT1429" t="str">
            <v>Kisújszállás</v>
          </cell>
        </row>
        <row r="1430">
          <cell r="BT1430" t="str">
            <v>Kisunyom</v>
          </cell>
        </row>
        <row r="1431">
          <cell r="BT1431" t="str">
            <v>Kisvárda</v>
          </cell>
        </row>
        <row r="1432">
          <cell r="BT1432" t="str">
            <v>Kisvarsány</v>
          </cell>
        </row>
        <row r="1433">
          <cell r="BT1433" t="e">
            <v>#N/A</v>
          </cell>
        </row>
        <row r="1434">
          <cell r="BT1434" t="str">
            <v>Kisvaszar</v>
          </cell>
        </row>
        <row r="1435">
          <cell r="BT1435" t="e">
            <v>#N/A</v>
          </cell>
        </row>
        <row r="1436">
          <cell r="BT1436" t="e">
            <v>#N/A</v>
          </cell>
        </row>
        <row r="1437">
          <cell r="BT1437" t="str">
            <v>Kiszsidány</v>
          </cell>
        </row>
        <row r="1438">
          <cell r="BT1438" t="e">
            <v>#N/A</v>
          </cell>
        </row>
        <row r="1439">
          <cell r="BT1439" t="e">
            <v>#N/A</v>
          </cell>
        </row>
        <row r="1440">
          <cell r="BT1440" t="str">
            <v>Kocsér</v>
          </cell>
        </row>
        <row r="1441">
          <cell r="BT1441" t="e">
            <v>#N/A</v>
          </cell>
        </row>
        <row r="1442">
          <cell r="BT1442" t="e">
            <v>#N/A</v>
          </cell>
        </row>
        <row r="1443">
          <cell r="BT1443" t="str">
            <v>Kóka</v>
          </cell>
        </row>
        <row r="1444">
          <cell r="BT1444" t="str">
            <v>Kokad</v>
          </cell>
        </row>
        <row r="1445">
          <cell r="BT1445" t="str">
            <v>Kolontár</v>
          </cell>
        </row>
        <row r="1446">
          <cell r="BT1446" t="str">
            <v>Komádi</v>
          </cell>
        </row>
        <row r="1447">
          <cell r="BT1447" t="str">
            <v>Komárom</v>
          </cell>
        </row>
        <row r="1448">
          <cell r="BT1448" t="e">
            <v>#N/A</v>
          </cell>
        </row>
        <row r="1449">
          <cell r="BT1449" t="e">
            <v>#N/A</v>
          </cell>
        </row>
        <row r="1450">
          <cell r="BT1450" t="e">
            <v>#N/A</v>
          </cell>
        </row>
        <row r="1451">
          <cell r="BT1451" t="str">
            <v>Komlósd</v>
          </cell>
        </row>
        <row r="1452">
          <cell r="BT1452" t="e">
            <v>#N/A</v>
          </cell>
        </row>
        <row r="1453">
          <cell r="BT1453" t="str">
            <v>Komoró</v>
          </cell>
        </row>
        <row r="1454">
          <cell r="BT1454" t="str">
            <v>Kompolt</v>
          </cell>
        </row>
        <row r="1455">
          <cell r="BT1455" t="str">
            <v>Kondó</v>
          </cell>
        </row>
        <row r="1456">
          <cell r="BT1456" t="str">
            <v>Kondorfa</v>
          </cell>
        </row>
        <row r="1457">
          <cell r="BT1457" t="e">
            <v>#N/A</v>
          </cell>
        </row>
        <row r="1458">
          <cell r="BT1458" t="str">
            <v>Kóny</v>
          </cell>
        </row>
        <row r="1459">
          <cell r="BT1459" t="str">
            <v>Konyár</v>
          </cell>
        </row>
        <row r="1460">
          <cell r="BT1460" t="str">
            <v>Kópháza</v>
          </cell>
        </row>
        <row r="1461">
          <cell r="BT1461" t="e">
            <v>#N/A</v>
          </cell>
        </row>
        <row r="1462">
          <cell r="BT1462" t="str">
            <v>Korlát</v>
          </cell>
        </row>
        <row r="1463">
          <cell r="BT1463" t="str">
            <v>Koroncó</v>
          </cell>
        </row>
        <row r="1464">
          <cell r="BT1464" t="str">
            <v>Kórós</v>
          </cell>
        </row>
        <row r="1465">
          <cell r="BT1465" t="str">
            <v>Kosd</v>
          </cell>
        </row>
        <row r="1466">
          <cell r="BT1466" t="str">
            <v>Kóspallag</v>
          </cell>
        </row>
        <row r="1467">
          <cell r="BT1467" t="str">
            <v>Kótaj</v>
          </cell>
        </row>
        <row r="1468">
          <cell r="BT1468" t="str">
            <v>Kovácshida</v>
          </cell>
        </row>
        <row r="1469">
          <cell r="BT1469" t="str">
            <v>Kovácsszénája</v>
          </cell>
        </row>
        <row r="1470">
          <cell r="BT1470" t="str">
            <v>Kovácsvágás</v>
          </cell>
        </row>
        <row r="1471">
          <cell r="BT1471" t="e">
            <v>#N/A</v>
          </cell>
        </row>
        <row r="1472">
          <cell r="BT1472" t="str">
            <v>Kozármisleny</v>
          </cell>
        </row>
        <row r="1473">
          <cell r="BT1473" t="e">
            <v>#N/A</v>
          </cell>
        </row>
        <row r="1474">
          <cell r="BT1474" t="e">
            <v>#N/A</v>
          </cell>
        </row>
        <row r="1475">
          <cell r="BT1475" t="str">
            <v>Köcsk</v>
          </cell>
        </row>
        <row r="1476">
          <cell r="BT1476" t="e">
            <v>#N/A</v>
          </cell>
        </row>
        <row r="1477">
          <cell r="BT1477" t="e">
            <v>#N/A</v>
          </cell>
        </row>
        <row r="1478">
          <cell r="BT1478" t="str">
            <v>Kölcse</v>
          </cell>
        </row>
        <row r="1479">
          <cell r="BT1479" t="str">
            <v>Kölesd</v>
          </cell>
        </row>
        <row r="1480">
          <cell r="BT1480" t="str">
            <v>Kölked</v>
          </cell>
        </row>
        <row r="1481">
          <cell r="BT1481" t="str">
            <v>Kömlő</v>
          </cell>
        </row>
        <row r="1482">
          <cell r="BT1482" t="e">
            <v>#N/A</v>
          </cell>
        </row>
        <row r="1483">
          <cell r="BT1483" t="e">
            <v>#N/A</v>
          </cell>
        </row>
        <row r="1484">
          <cell r="BT1484" t="e">
            <v>#N/A</v>
          </cell>
        </row>
        <row r="1485">
          <cell r="BT1485" t="str">
            <v>Körmend</v>
          </cell>
        </row>
        <row r="1486">
          <cell r="BT1486" t="e">
            <v>#N/A</v>
          </cell>
        </row>
        <row r="1487">
          <cell r="BT1487" t="str">
            <v>Köröm</v>
          </cell>
        </row>
        <row r="1488">
          <cell r="BT1488" t="e">
            <v>#N/A</v>
          </cell>
        </row>
        <row r="1489">
          <cell r="BT1489" t="str">
            <v>Körösladány</v>
          </cell>
        </row>
        <row r="1490">
          <cell r="BT1490" t="str">
            <v>Körösnagyharsány</v>
          </cell>
        </row>
        <row r="1491">
          <cell r="BT1491" t="str">
            <v>Köröstarcsa</v>
          </cell>
        </row>
        <row r="1492">
          <cell r="BT1492" t="str">
            <v>Kőröstetétlen</v>
          </cell>
        </row>
        <row r="1493">
          <cell r="BT1493" t="str">
            <v>Körösújfalu</v>
          </cell>
        </row>
        <row r="1494">
          <cell r="BT1494" t="str">
            <v>Körösszakál</v>
          </cell>
        </row>
        <row r="1495">
          <cell r="BT1495" t="str">
            <v>Körösszegapáti</v>
          </cell>
        </row>
        <row r="1496">
          <cell r="BT1496" t="str">
            <v>Kőszárhegy</v>
          </cell>
        </row>
        <row r="1497">
          <cell r="BT1497" t="str">
            <v>Kőszeg</v>
          </cell>
        </row>
        <row r="1498">
          <cell r="BT1498" t="str">
            <v>Kőszegdoroszló</v>
          </cell>
        </row>
        <row r="1499">
          <cell r="BT1499" t="str">
            <v>Kőszegpaty</v>
          </cell>
        </row>
        <row r="1500">
          <cell r="BT1500" t="str">
            <v>Kőszegszerdahely</v>
          </cell>
        </row>
        <row r="1501">
          <cell r="BT1501" t="str">
            <v>Kötcse</v>
          </cell>
        </row>
        <row r="1502">
          <cell r="BT1502" t="str">
            <v>Kötegyán</v>
          </cell>
        </row>
        <row r="1503">
          <cell r="BT1503" t="str">
            <v>Kőtelek</v>
          </cell>
        </row>
        <row r="1504">
          <cell r="BT1504" t="str">
            <v>Kővágóörs</v>
          </cell>
        </row>
        <row r="1505">
          <cell r="BT1505" t="str">
            <v>Kővágószőlős</v>
          </cell>
        </row>
        <row r="1506">
          <cell r="BT1506" t="str">
            <v>Kővágótöttös</v>
          </cell>
        </row>
        <row r="1507">
          <cell r="BT1507" t="e">
            <v>#N/A</v>
          </cell>
        </row>
        <row r="1508">
          <cell r="BT1508" t="str">
            <v>Köveskál</v>
          </cell>
        </row>
        <row r="1509">
          <cell r="BT1509" t="str">
            <v>Krasznokvajda</v>
          </cell>
        </row>
        <row r="1510">
          <cell r="BT1510" t="str">
            <v>Kulcs</v>
          </cell>
        </row>
        <row r="1511">
          <cell r="BT1511" t="e">
            <v>#N/A</v>
          </cell>
        </row>
        <row r="1512">
          <cell r="BT1512" t="str">
            <v>Kunágota</v>
          </cell>
        </row>
        <row r="1513">
          <cell r="BT1513" t="e">
            <v>#N/A</v>
          </cell>
        </row>
        <row r="1514">
          <cell r="BT1514" t="e">
            <v>#N/A</v>
          </cell>
        </row>
        <row r="1515">
          <cell r="BT1515" t="str">
            <v>Kuncsorba</v>
          </cell>
        </row>
        <row r="1516">
          <cell r="BT1516" t="e">
            <v>#N/A</v>
          </cell>
        </row>
        <row r="1517">
          <cell r="BT1517" t="str">
            <v>Kunhegyes</v>
          </cell>
        </row>
        <row r="1518">
          <cell r="BT1518" t="str">
            <v>Kunmadaras</v>
          </cell>
        </row>
        <row r="1519">
          <cell r="BT1519" t="e">
            <v>#N/A</v>
          </cell>
        </row>
        <row r="1520">
          <cell r="BT1520" t="e">
            <v>#N/A</v>
          </cell>
        </row>
        <row r="1521">
          <cell r="BT1521" t="str">
            <v>Kunszentmárton</v>
          </cell>
        </row>
        <row r="1522">
          <cell r="BT1522" t="e">
            <v>#N/A</v>
          </cell>
        </row>
        <row r="1523">
          <cell r="BT1523" t="str">
            <v>Kunsziget</v>
          </cell>
        </row>
        <row r="1524">
          <cell r="BT1524" t="str">
            <v>Kup</v>
          </cell>
        </row>
        <row r="1525">
          <cell r="BT1525" t="str">
            <v>Kupa</v>
          </cell>
        </row>
        <row r="1526">
          <cell r="BT1526" t="str">
            <v>Kurd</v>
          </cell>
        </row>
        <row r="1527">
          <cell r="BT1527" t="str">
            <v>Kurityán</v>
          </cell>
        </row>
        <row r="1528">
          <cell r="BT1528" t="e">
            <v>#N/A</v>
          </cell>
        </row>
        <row r="1529">
          <cell r="BT1529" t="str">
            <v>Kutas</v>
          </cell>
        </row>
        <row r="1530">
          <cell r="BT1530" t="e">
            <v>#N/A</v>
          </cell>
        </row>
        <row r="1531">
          <cell r="BT1531" t="str">
            <v>Kübekháza</v>
          </cell>
        </row>
        <row r="1532">
          <cell r="BT1532" t="e">
            <v>#N/A</v>
          </cell>
        </row>
        <row r="1533">
          <cell r="BT1533" t="str">
            <v>Külsővat</v>
          </cell>
        </row>
        <row r="1534">
          <cell r="BT1534" t="str">
            <v>Küngös</v>
          </cell>
        </row>
        <row r="1535">
          <cell r="BT1535" t="str">
            <v>Lábatlan</v>
          </cell>
        </row>
        <row r="1536">
          <cell r="BT1536" t="str">
            <v>Lábod</v>
          </cell>
        </row>
        <row r="1537">
          <cell r="BT1537" t="str">
            <v>Lácacséke</v>
          </cell>
        </row>
        <row r="1538">
          <cell r="BT1538" t="str">
            <v>Lad</v>
          </cell>
        </row>
        <row r="1539">
          <cell r="BT1539" t="e">
            <v>#N/A</v>
          </cell>
        </row>
        <row r="1540">
          <cell r="BT1540" t="str">
            <v>Ládbesenyő</v>
          </cell>
        </row>
        <row r="1541">
          <cell r="BT1541" t="str">
            <v>Lajoskomárom</v>
          </cell>
        </row>
        <row r="1542">
          <cell r="BT1542" t="e">
            <v>#N/A</v>
          </cell>
        </row>
        <row r="1543">
          <cell r="BT1543" t="str">
            <v>Lak</v>
          </cell>
        </row>
        <row r="1544">
          <cell r="BT1544" t="str">
            <v>Lakhegy</v>
          </cell>
        </row>
        <row r="1545">
          <cell r="BT1545" t="str">
            <v>Lakitelek</v>
          </cell>
        </row>
        <row r="1546">
          <cell r="BT1546" t="str">
            <v>Lakócsa</v>
          </cell>
        </row>
        <row r="1547">
          <cell r="BT1547" t="e">
            <v>#N/A</v>
          </cell>
        </row>
        <row r="1548">
          <cell r="BT1548" t="str">
            <v>Lápafő</v>
          </cell>
        </row>
        <row r="1549">
          <cell r="BT1549" t="str">
            <v>Lapáncsa</v>
          </cell>
        </row>
        <row r="1550">
          <cell r="BT1550" t="e">
            <v>#N/A</v>
          </cell>
        </row>
        <row r="1551">
          <cell r="BT1551" t="str">
            <v>Lasztonya</v>
          </cell>
        </row>
        <row r="1552">
          <cell r="BT1552" t="str">
            <v>Látrány</v>
          </cell>
        </row>
        <row r="1553">
          <cell r="BT1553" t="e">
            <v>#N/A</v>
          </cell>
        </row>
        <row r="1554">
          <cell r="BT1554" t="str">
            <v>Leányfalu</v>
          </cell>
        </row>
        <row r="1555">
          <cell r="BT1555" t="str">
            <v>Leányvár</v>
          </cell>
        </row>
        <row r="1556">
          <cell r="BT1556" t="e">
            <v>#N/A</v>
          </cell>
        </row>
        <row r="1557">
          <cell r="BT1557" t="e">
            <v>#N/A</v>
          </cell>
        </row>
        <row r="1558">
          <cell r="BT1558" t="str">
            <v>Legyesbénye</v>
          </cell>
        </row>
        <row r="1559">
          <cell r="BT1559" t="str">
            <v>Léh</v>
          </cell>
        </row>
        <row r="1560">
          <cell r="BT1560" t="str">
            <v>Lénárddaróc</v>
          </cell>
        </row>
        <row r="1561">
          <cell r="BT1561" t="str">
            <v>Lendvadedes</v>
          </cell>
        </row>
        <row r="1562">
          <cell r="BT1562" t="e">
            <v>#N/A</v>
          </cell>
        </row>
        <row r="1563">
          <cell r="BT1563" t="str">
            <v>Lengyel</v>
          </cell>
        </row>
        <row r="1564">
          <cell r="BT1564" t="str">
            <v>Lengyeltóti</v>
          </cell>
        </row>
        <row r="1565">
          <cell r="BT1565" t="str">
            <v>Lenti</v>
          </cell>
        </row>
        <row r="1566">
          <cell r="BT1566" t="e">
            <v>#N/A</v>
          </cell>
        </row>
        <row r="1567">
          <cell r="BT1567" t="str">
            <v>Lesencefalu</v>
          </cell>
        </row>
        <row r="1568">
          <cell r="BT1568" t="e">
            <v>#N/A</v>
          </cell>
        </row>
        <row r="1569">
          <cell r="BT1569" t="e">
            <v>#N/A</v>
          </cell>
        </row>
        <row r="1570">
          <cell r="BT1570" t="str">
            <v>Létavértes</v>
          </cell>
        </row>
        <row r="1571">
          <cell r="BT1571" t="str">
            <v>Letenye</v>
          </cell>
        </row>
        <row r="1572">
          <cell r="BT1572" t="str">
            <v>Letkés</v>
          </cell>
        </row>
        <row r="1573">
          <cell r="BT1573" t="e">
            <v>#N/A</v>
          </cell>
        </row>
        <row r="1574">
          <cell r="BT1574" t="str">
            <v>Levelek</v>
          </cell>
        </row>
        <row r="1575">
          <cell r="BT1575" t="str">
            <v>Libickozma</v>
          </cell>
        </row>
        <row r="1576">
          <cell r="BT1576" t="e">
            <v>#N/A</v>
          </cell>
        </row>
        <row r="1577">
          <cell r="BT1577" t="e">
            <v>#N/A</v>
          </cell>
        </row>
        <row r="1578">
          <cell r="BT1578" t="str">
            <v>Ligetfalva</v>
          </cell>
        </row>
        <row r="1579">
          <cell r="BT1579" t="e">
            <v>#N/A</v>
          </cell>
        </row>
        <row r="1580">
          <cell r="BT1580" t="str">
            <v>Lippó</v>
          </cell>
        </row>
        <row r="1581">
          <cell r="BT1581" t="str">
            <v>Liptód</v>
          </cell>
        </row>
        <row r="1582">
          <cell r="BT1582" t="str">
            <v>Lispeszentadorján</v>
          </cell>
        </row>
        <row r="1583">
          <cell r="BT1583" t="str">
            <v>Liszó</v>
          </cell>
        </row>
        <row r="1584">
          <cell r="BT1584" t="e">
            <v>#N/A</v>
          </cell>
        </row>
        <row r="1585">
          <cell r="BT1585" t="str">
            <v>Litka</v>
          </cell>
        </row>
        <row r="1586">
          <cell r="BT1586" t="e">
            <v>#N/A</v>
          </cell>
        </row>
        <row r="1587">
          <cell r="BT1587" t="str">
            <v>Lócs</v>
          </cell>
        </row>
        <row r="1588">
          <cell r="BT1588" t="e">
            <v>#N/A</v>
          </cell>
        </row>
        <row r="1589">
          <cell r="BT1589" t="str">
            <v>Lónya</v>
          </cell>
        </row>
        <row r="1590">
          <cell r="BT1590" t="str">
            <v>Lórév</v>
          </cell>
        </row>
        <row r="1591">
          <cell r="BT1591" t="str">
            <v>Lothárd</v>
          </cell>
        </row>
        <row r="1592">
          <cell r="BT1592" t="e">
            <v>#N/A</v>
          </cell>
        </row>
        <row r="1593">
          <cell r="BT1593" t="e">
            <v>#N/A</v>
          </cell>
        </row>
        <row r="1594">
          <cell r="BT1594" t="str">
            <v>Lovászhetény</v>
          </cell>
        </row>
        <row r="1595">
          <cell r="BT1595" t="str">
            <v>Lovászi</v>
          </cell>
        </row>
        <row r="1596">
          <cell r="BT1596" t="e">
            <v>#N/A</v>
          </cell>
        </row>
        <row r="1597">
          <cell r="BT1597" t="str">
            <v>571553</v>
          </cell>
        </row>
        <row r="1598">
          <cell r="BT1598" t="e">
            <v>#N/A</v>
          </cell>
        </row>
        <row r="1599">
          <cell r="BT1599" t="e">
            <v>#N/A</v>
          </cell>
        </row>
        <row r="1600">
          <cell r="BT1600" t="str">
            <v>Lövőpetri</v>
          </cell>
        </row>
        <row r="1601">
          <cell r="BT1601" t="e">
            <v>#N/A</v>
          </cell>
        </row>
        <row r="1602">
          <cell r="BT1602" t="e">
            <v>#N/A</v>
          </cell>
        </row>
        <row r="1603">
          <cell r="BT1603" t="e">
            <v>#N/A</v>
          </cell>
        </row>
        <row r="1604">
          <cell r="BT1604" t="str">
            <v>Lukácsháza</v>
          </cell>
        </row>
        <row r="1605">
          <cell r="BT1605" t="str">
            <v>Lulla</v>
          </cell>
        </row>
        <row r="1606">
          <cell r="BT1606" t="str">
            <v>Lúzsok</v>
          </cell>
        </row>
        <row r="1607">
          <cell r="BT1607" t="str">
            <v>Mád</v>
          </cell>
        </row>
        <row r="1608">
          <cell r="BT1608" t="str">
            <v>Madaras</v>
          </cell>
        </row>
        <row r="1609">
          <cell r="BT1609" t="e">
            <v>#N/A</v>
          </cell>
        </row>
        <row r="1610">
          <cell r="BT1610" t="e">
            <v>#N/A</v>
          </cell>
        </row>
        <row r="1611">
          <cell r="BT1611" t="str">
            <v>Maglód</v>
          </cell>
        </row>
        <row r="1612">
          <cell r="BT1612" t="str">
            <v>Mágocs</v>
          </cell>
        </row>
        <row r="1613">
          <cell r="BT1613" t="str">
            <v>Magosliget</v>
          </cell>
        </row>
        <row r="1614">
          <cell r="BT1614" t="str">
            <v>Magy</v>
          </cell>
        </row>
        <row r="1615">
          <cell r="BT1615" t="str">
            <v>Magyaralmás</v>
          </cell>
        </row>
        <row r="1616">
          <cell r="BT1616" t="e">
            <v>#N/A</v>
          </cell>
        </row>
        <row r="1617">
          <cell r="BT1617" t="str">
            <v>Krachun Szilárd</v>
          </cell>
        </row>
        <row r="1618">
          <cell r="BT1618" t="str">
            <v>Magyarbóly</v>
          </cell>
        </row>
        <row r="1619">
          <cell r="BT1619" t="str">
            <v>Magyarcsanád</v>
          </cell>
        </row>
        <row r="1620">
          <cell r="BT1620" t="str">
            <v>Magyardombegyház</v>
          </cell>
        </row>
        <row r="1621">
          <cell r="BT1621" t="str">
            <v>Magyaregregy</v>
          </cell>
        </row>
        <row r="1622">
          <cell r="BT1622" t="e">
            <v>#N/A</v>
          </cell>
        </row>
        <row r="1623">
          <cell r="BT1623" t="str">
            <v>Magyarföld</v>
          </cell>
        </row>
        <row r="1624">
          <cell r="BT1624" t="e">
            <v>#N/A</v>
          </cell>
        </row>
        <row r="1625">
          <cell r="BT1625" t="e">
            <v>#N/A</v>
          </cell>
        </row>
        <row r="1626">
          <cell r="BT1626" t="str">
            <v>Magyarhertelend</v>
          </cell>
        </row>
        <row r="1627">
          <cell r="BT1627" t="str">
            <v>Magyarhomorog</v>
          </cell>
        </row>
        <row r="1628">
          <cell r="BT1628" t="e">
            <v>#N/A</v>
          </cell>
        </row>
        <row r="1629">
          <cell r="BT1629" t="e">
            <v>#N/A</v>
          </cell>
        </row>
        <row r="1630">
          <cell r="BT1630" t="str">
            <v>Magyarlak</v>
          </cell>
        </row>
        <row r="1631">
          <cell r="BT1631" t="str">
            <v>Magyarlukafa</v>
          </cell>
        </row>
        <row r="1632">
          <cell r="BT1632" t="str">
            <v>Magyarmecske</v>
          </cell>
        </row>
        <row r="1633">
          <cell r="BT1633" t="str">
            <v>Magyarnádalja</v>
          </cell>
        </row>
        <row r="1634">
          <cell r="BT1634" t="e">
            <v>#N/A</v>
          </cell>
        </row>
        <row r="1635">
          <cell r="BT1635" t="e">
            <v>#N/A</v>
          </cell>
        </row>
        <row r="1636">
          <cell r="BT1636" t="str">
            <v>Magyarsarlós</v>
          </cell>
        </row>
        <row r="1637">
          <cell r="BT1637" t="str">
            <v>Magyarszecsőd</v>
          </cell>
        </row>
        <row r="1638">
          <cell r="BT1638" t="str">
            <v>Magyarszék</v>
          </cell>
        </row>
        <row r="1639">
          <cell r="BT1639" t="str">
            <v>Magyarszentmiklós</v>
          </cell>
        </row>
        <row r="1640">
          <cell r="BT1640" t="e">
            <v>#N/A</v>
          </cell>
        </row>
        <row r="1641">
          <cell r="BT1641" t="e">
            <v>#N/A</v>
          </cell>
        </row>
        <row r="1642">
          <cell r="BT1642" t="str">
            <v>Magyartelek</v>
          </cell>
        </row>
        <row r="1643">
          <cell r="BT1643" t="str">
            <v>Majosháza</v>
          </cell>
        </row>
        <row r="1644">
          <cell r="BT1644" t="str">
            <v>Majs</v>
          </cell>
        </row>
        <row r="1645">
          <cell r="BT1645" t="str">
            <v>Makád</v>
          </cell>
        </row>
        <row r="1646">
          <cell r="BT1646" t="str">
            <v>Makkoshotyka</v>
          </cell>
        </row>
        <row r="1647">
          <cell r="BT1647" t="e">
            <v>#N/A</v>
          </cell>
        </row>
        <row r="1648">
          <cell r="BT1648" t="str">
            <v>Makó</v>
          </cell>
        </row>
        <row r="1649">
          <cell r="BT1649" t="str">
            <v>Malomsok</v>
          </cell>
        </row>
        <row r="1650">
          <cell r="BT1650" t="str">
            <v>Mályi</v>
          </cell>
        </row>
        <row r="1651">
          <cell r="BT1651" t="str">
            <v>Mályinka</v>
          </cell>
        </row>
        <row r="1652">
          <cell r="BT1652" t="str">
            <v>Mánd</v>
          </cell>
        </row>
        <row r="1653">
          <cell r="BT1653" t="e">
            <v>#N/A</v>
          </cell>
        </row>
        <row r="1654">
          <cell r="BT1654" t="str">
            <v>Mánfa</v>
          </cell>
        </row>
        <row r="1655">
          <cell r="BT1655" t="e">
            <v>#N/A</v>
          </cell>
        </row>
        <row r="1656">
          <cell r="BT1656" t="str">
            <v>Maráza</v>
          </cell>
        </row>
        <row r="1657">
          <cell r="BT1657" t="str">
            <v>Marcalgergelyi</v>
          </cell>
        </row>
        <row r="1658">
          <cell r="BT1658" t="str">
            <v>Marcali</v>
          </cell>
        </row>
        <row r="1659">
          <cell r="BT1659" t="str">
            <v>Marcaltő</v>
          </cell>
        </row>
        <row r="1660">
          <cell r="BT1660" t="str">
            <v>Salamon Gyula</v>
          </cell>
        </row>
        <row r="1661">
          <cell r="BT1661" t="str">
            <v>Máriahalom</v>
          </cell>
        </row>
        <row r="1662">
          <cell r="BT1662" t="e">
            <v>#N/A</v>
          </cell>
        </row>
        <row r="1663">
          <cell r="BT1663" t="e">
            <v>#N/A</v>
          </cell>
        </row>
        <row r="1664">
          <cell r="BT1664" t="str">
            <v>Márianosztra</v>
          </cell>
        </row>
        <row r="1665">
          <cell r="BT1665" t="e">
            <v>#N/A</v>
          </cell>
        </row>
        <row r="1666">
          <cell r="BT1666" t="str">
            <v>Markaz</v>
          </cell>
        </row>
        <row r="1667">
          <cell r="BT1667" t="e">
            <v>#N/A</v>
          </cell>
        </row>
        <row r="1668">
          <cell r="BT1668" t="str">
            <v>Márkó</v>
          </cell>
        </row>
        <row r="1669">
          <cell r="BT1669" t="str">
            <v>Markóc</v>
          </cell>
        </row>
        <row r="1670">
          <cell r="BT1670" t="e">
            <v>#N/A</v>
          </cell>
        </row>
        <row r="1671">
          <cell r="BT1671" t="str">
            <v>Maróc</v>
          </cell>
        </row>
        <row r="1672">
          <cell r="BT1672" t="str">
            <v>Marócsa</v>
          </cell>
        </row>
        <row r="1673">
          <cell r="BT1673" t="str">
            <v>汩慬_x000E_䬀獯畳桴甠‮㠵ਮ_x0000_穓浡獯穳来_x0011_伀⁨潮⁳楍汫珳
伀⁨潮๳_x0000_敂捲祮⁩⹵⸶_x0010_匀慺潭瑳瑡狡慦癬ཡ_x0000_潐歲汯拡䐠满敩ཬ_x0000_⁮牋獩瑺ᕮ_x0000_敦ⱪ删毡揳楺甠‮㠴മ_x0000_慂慬潴杮ᅫ_x0000_楋獳䰠珡決⃳楔潢ᅲ_x0000_潋獳瑵⁨⹌甠‮㤲༮_x0000_慂慬潴浮条慹੤_x0000_潲灳瑡歡_x000B_匀牡獯慰慴楫_x0006_䤀ㅟ㌮ص_x0000_彔⸱㔳_x0006_䬀ㅟ㌮ص_x0000_彅⸱㔳_x0005_䤀㍟㔮_x0006_䈀扡牡ౣ_x0000_獣⁩摮牯_x000B_䈀毩⁥⹵㐠⸱_x000F_匀瓡牯污慪櫺敨祬_x0010_匀瑡牯污慪橵敨祬٩_x0000_彉⸱㘳_x0006_吀ㅟ㌮ض_x0000_彋⸱㘳_x0006_䔀ㅟ㌮Զ_x0000_彉⸳ض_x0000_彉⸲㘱_x000C_䈁愀戀愀爀挀猀稀儀氁儀猁ഀ_x0000_畒灰牥⁴湁慴੬_x0000_浬满慺_x0016_一擡獡祳䄠摮⁳</v>
          </cell>
        </row>
        <row r="1674">
          <cell r="BT1674" t="str">
            <v>Márokföld</v>
          </cell>
        </row>
        <row r="1675">
          <cell r="BT1675" t="e">
            <v>#N/A</v>
          </cell>
        </row>
        <row r="1676">
          <cell r="BT1676" t="str">
            <v>Maroslele</v>
          </cell>
        </row>
        <row r="1677">
          <cell r="BT1677" t="str">
            <v>Mártély</v>
          </cell>
        </row>
        <row r="1678">
          <cell r="BT1678" t="str">
            <v>Martfű</v>
          </cell>
        </row>
        <row r="1679">
          <cell r="BT1679" t="str">
            <v>Martonfa</v>
          </cell>
        </row>
        <row r="1680">
          <cell r="BT1680" t="e">
            <v>#N/A</v>
          </cell>
        </row>
        <row r="1681">
          <cell r="BT1681" t="str">
            <v>Martonyi</v>
          </cell>
        </row>
        <row r="1682">
          <cell r="BT1682" t="str">
            <v>Mátészalka</v>
          </cell>
        </row>
        <row r="1683">
          <cell r="BT1683" t="str">
            <v>Mátételke</v>
          </cell>
        </row>
        <row r="1684">
          <cell r="BT1684" t="str">
            <v>Mátraballa</v>
          </cell>
        </row>
        <row r="1685">
          <cell r="BT1685" t="str">
            <v>Mátraderecske</v>
          </cell>
        </row>
        <row r="1686">
          <cell r="BT1686" t="e">
            <v>#N/A</v>
          </cell>
        </row>
        <row r="1687">
          <cell r="BT1687" t="e">
            <v>#N/A</v>
          </cell>
        </row>
        <row r="1688">
          <cell r="BT1688" t="e">
            <v>#N/A</v>
          </cell>
        </row>
        <row r="1689">
          <cell r="BT1689" t="str">
            <v>Mátraszentimre</v>
          </cell>
        </row>
        <row r="1690">
          <cell r="BT1690" t="str">
            <v>Mátraszőlős</v>
          </cell>
        </row>
        <row r="1691">
          <cell r="BT1691" t="str">
            <v>Mátraterenye</v>
          </cell>
        </row>
        <row r="1692">
          <cell r="BT1692" t="str">
            <v>Mátraverebély</v>
          </cell>
        </row>
        <row r="1693">
          <cell r="BT1693" t="e">
            <v>#N/A</v>
          </cell>
        </row>
        <row r="1694">
          <cell r="BT1694" t="str">
            <v>Matty</v>
          </cell>
        </row>
        <row r="1695">
          <cell r="BT1695" t="e">
            <v>#N/A</v>
          </cell>
        </row>
        <row r="1696">
          <cell r="BT1696" t="str">
            <v>Máza</v>
          </cell>
        </row>
        <row r="1697">
          <cell r="BT1697" t="e">
            <v>#N/A</v>
          </cell>
        </row>
        <row r="1698">
          <cell r="BT1698" t="e">
            <v>#N/A</v>
          </cell>
        </row>
        <row r="1699">
          <cell r="BT1699" t="e">
            <v>#N/A</v>
          </cell>
        </row>
        <row r="1700">
          <cell r="BT1700" t="str">
            <v>Medgyesbodzás</v>
          </cell>
        </row>
        <row r="1701">
          <cell r="BT1701" t="str">
            <v>Medgyesegyháza</v>
          </cell>
        </row>
        <row r="1702">
          <cell r="BT1702" t="e">
            <v>#N/A</v>
          </cell>
        </row>
        <row r="1703">
          <cell r="BT1703" t="e">
            <v>#N/A</v>
          </cell>
        </row>
        <row r="1704">
          <cell r="BT1704" t="e">
            <v>#N/A</v>
          </cell>
        </row>
        <row r="1705">
          <cell r="BT1705" t="e">
            <v>#N/A</v>
          </cell>
        </row>
        <row r="1706">
          <cell r="BT1706" t="str">
            <v>Megyer</v>
          </cell>
        </row>
        <row r="1707">
          <cell r="BT1707" t="e">
            <v>#N/A</v>
          </cell>
        </row>
        <row r="1708">
          <cell r="BT1708" t="str">
            <v>Méhtelek</v>
          </cell>
        </row>
        <row r="1709">
          <cell r="BT1709" t="e">
            <v>#N/A</v>
          </cell>
        </row>
        <row r="1710">
          <cell r="BT1710" t="str">
            <v>Mélykút</v>
          </cell>
        </row>
        <row r="1711">
          <cell r="BT1711" t="str">
            <v>Mencshely</v>
          </cell>
        </row>
        <row r="1712">
          <cell r="BT1712" t="str">
            <v>Mende</v>
          </cell>
        </row>
        <row r="1713">
          <cell r="BT1713" t="str">
            <v>Méra</v>
          </cell>
        </row>
        <row r="1714">
          <cell r="BT1714" t="e">
            <v>#N/A</v>
          </cell>
        </row>
        <row r="1715">
          <cell r="BT1715" t="e">
            <v>#N/A</v>
          </cell>
        </row>
        <row r="1716">
          <cell r="BT1716" t="str">
            <v>Mérk</v>
          </cell>
        </row>
        <row r="1717">
          <cell r="BT1717" t="e">
            <v>#N/A</v>
          </cell>
        </row>
        <row r="1718">
          <cell r="BT1718" t="e">
            <v>#N/A</v>
          </cell>
        </row>
        <row r="1719">
          <cell r="BT1719" t="e">
            <v>#N/A</v>
          </cell>
        </row>
        <row r="1720">
          <cell r="BT1720" t="e">
            <v>#N/A</v>
          </cell>
        </row>
        <row r="1721">
          <cell r="BT1721" t="str">
            <v>Mesterszállás</v>
          </cell>
        </row>
        <row r="1722">
          <cell r="BT1722" t="e">
            <v>#N/A</v>
          </cell>
        </row>
        <row r="1723">
          <cell r="BT1723" t="e">
            <v>#N/A</v>
          </cell>
        </row>
        <row r="1724">
          <cell r="BT1724" t="e">
            <v>#N/A</v>
          </cell>
        </row>
        <row r="1725">
          <cell r="BT1725" t="str">
            <v>Mezőberény</v>
          </cell>
        </row>
        <row r="1726">
          <cell r="BT1726" t="str">
            <v>Mezőcsát</v>
          </cell>
        </row>
        <row r="1727">
          <cell r="BT1727" t="e">
            <v>#N/A</v>
          </cell>
        </row>
        <row r="1728">
          <cell r="BT1728" t="e">
            <v>#N/A</v>
          </cell>
        </row>
        <row r="1729">
          <cell r="BT1729" t="e">
            <v>#N/A</v>
          </cell>
        </row>
        <row r="1730">
          <cell r="BT1730" t="str">
            <v>Mezőgyán</v>
          </cell>
        </row>
        <row r="1731">
          <cell r="BT1731" t="e">
            <v>#N/A</v>
          </cell>
        </row>
        <row r="1732">
          <cell r="BT1732" t="str">
            <v>Mezőhék</v>
          </cell>
        </row>
        <row r="1733">
          <cell r="BT1733" t="str">
            <v>Mezőkeresztes</v>
          </cell>
        </row>
        <row r="1734">
          <cell r="BT1734" t="e">
            <v>#N/A</v>
          </cell>
        </row>
        <row r="1735">
          <cell r="BT1735" t="str">
            <v>Mezőkovácsháza</v>
          </cell>
        </row>
        <row r="1736">
          <cell r="BT1736" t="e">
            <v>#N/A</v>
          </cell>
        </row>
        <row r="1737">
          <cell r="BT1737" t="str">
            <v>Mezőladány</v>
          </cell>
        </row>
        <row r="1738">
          <cell r="BT1738" t="str">
            <v>Mezőlak</v>
          </cell>
        </row>
        <row r="1739">
          <cell r="BT1739" t="str">
            <v>Mezőnagymihály</v>
          </cell>
        </row>
        <row r="1740">
          <cell r="BT1740" t="str">
            <v>Mezőnyárád</v>
          </cell>
        </row>
        <row r="1741">
          <cell r="BT1741" t="e">
            <v>#N/A</v>
          </cell>
        </row>
        <row r="1742">
          <cell r="BT1742" t="str">
            <v>Mezőpeterd</v>
          </cell>
        </row>
        <row r="1743">
          <cell r="BT1743" t="str">
            <v>Mezősas</v>
          </cell>
        </row>
        <row r="1744">
          <cell r="BT1744" t="str">
            <v>Mezőszemere</v>
          </cell>
        </row>
        <row r="1745">
          <cell r="BT1745" t="e">
            <v>#N/A</v>
          </cell>
        </row>
        <row r="1746">
          <cell r="BT1746" t="str">
            <v>Mezőszilas</v>
          </cell>
        </row>
        <row r="1747">
          <cell r="BT1747" t="str">
            <v>Mezőtárkány</v>
          </cell>
        </row>
        <row r="1748">
          <cell r="BT1748" t="str">
            <v>Mezőtúr</v>
          </cell>
        </row>
        <row r="1749">
          <cell r="BT1749" t="str">
            <v>Mezőzombor</v>
          </cell>
        </row>
        <row r="1750">
          <cell r="BT1750" t="str">
            <v>Miháld</v>
          </cell>
        </row>
        <row r="1751">
          <cell r="BT1751" t="str">
            <v>Mihályfa</v>
          </cell>
        </row>
        <row r="1752">
          <cell r="BT1752" t="str">
            <v>Mihálygerge</v>
          </cell>
        </row>
        <row r="1753">
          <cell r="BT1753" t="str">
            <v>Mihályháza</v>
          </cell>
        </row>
        <row r="1754">
          <cell r="BT1754" t="str">
            <v>Mihályi</v>
          </cell>
        </row>
        <row r="1755">
          <cell r="BT1755" t="e">
            <v>#N/A</v>
          </cell>
        </row>
        <row r="1756">
          <cell r="BT1756" t="str">
            <v>Mikebuda</v>
          </cell>
        </row>
        <row r="1757">
          <cell r="BT1757" t="str">
            <v>Mikekarácsonyfa</v>
          </cell>
        </row>
        <row r="1758">
          <cell r="BT1758" t="str">
            <v>Mikepércs</v>
          </cell>
        </row>
        <row r="1759">
          <cell r="BT1759" t="e">
            <v>#N/A</v>
          </cell>
        </row>
        <row r="1760">
          <cell r="BT1760" t="e">
            <v>#N/A</v>
          </cell>
        </row>
        <row r="1761">
          <cell r="BT1761" t="str">
            <v>Mikóháza</v>
          </cell>
        </row>
        <row r="1762">
          <cell r="BT1762" t="e">
            <v>#N/A</v>
          </cell>
        </row>
        <row r="1763">
          <cell r="BT1763" t="str">
            <v>Milejszeg</v>
          </cell>
        </row>
        <row r="1764">
          <cell r="BT1764" t="str">
            <v>Milota</v>
          </cell>
        </row>
        <row r="1765">
          <cell r="BT1765" t="str">
            <v>Mindszent</v>
          </cell>
        </row>
        <row r="1766">
          <cell r="BT1766" t="e">
            <v>#N/A</v>
          </cell>
        </row>
        <row r="1767">
          <cell r="BT1767" t="str">
            <v>Mindszentkálla</v>
          </cell>
        </row>
        <row r="1768">
          <cell r="BT1768" t="str">
            <v>Misefa</v>
          </cell>
        </row>
        <row r="1769">
          <cell r="BT1769" t="e">
            <v>#N/A</v>
          </cell>
        </row>
        <row r="1770">
          <cell r="BT1770" t="e">
            <v>#N/A</v>
          </cell>
        </row>
        <row r="1771">
          <cell r="BT1771" t="e">
            <v>#N/A</v>
          </cell>
        </row>
        <row r="1772">
          <cell r="BT1772" t="e">
            <v>#N/A</v>
          </cell>
        </row>
        <row r="1773">
          <cell r="BT1773" t="str">
            <v>Mogyoród</v>
          </cell>
        </row>
        <row r="1774">
          <cell r="BT1774" t="e">
            <v>#N/A</v>
          </cell>
        </row>
        <row r="1775">
          <cell r="BT1775" t="str">
            <v>Mogyoróska</v>
          </cell>
        </row>
        <row r="1776">
          <cell r="BT1776" t="str">
            <v>Moha</v>
          </cell>
        </row>
        <row r="1777">
          <cell r="BT1777" t="str">
            <v>Mohács</v>
          </cell>
        </row>
        <row r="1778">
          <cell r="BT1778" t="str">
            <v>Mohora</v>
          </cell>
        </row>
        <row r="1779">
          <cell r="BT1779" t="str">
            <v>Molnári</v>
          </cell>
        </row>
        <row r="1780">
          <cell r="BT1780" t="e">
            <v>#N/A</v>
          </cell>
        </row>
        <row r="1781">
          <cell r="BT1781" t="str">
            <v>Molvány</v>
          </cell>
        </row>
        <row r="1782">
          <cell r="BT1782" t="str">
            <v>Monaj</v>
          </cell>
        </row>
        <row r="1783">
          <cell r="BT1783" t="str">
            <v>Monok</v>
          </cell>
        </row>
        <row r="1784">
          <cell r="BT1784" t="str">
            <v>Monor</v>
          </cell>
        </row>
        <row r="1785">
          <cell r="BT1785" t="str">
            <v>Monorierdő</v>
          </cell>
        </row>
        <row r="1786">
          <cell r="BT1786" t="e">
            <v>#N/A</v>
          </cell>
        </row>
        <row r="1787">
          <cell r="BT1787" t="str">
            <v>Monostorapáti</v>
          </cell>
        </row>
        <row r="1788">
          <cell r="BT1788" t="str">
            <v>Monostorpályi</v>
          </cell>
        </row>
        <row r="1789">
          <cell r="BT1789" t="str">
            <v>Monoszló</v>
          </cell>
        </row>
        <row r="1790">
          <cell r="BT1790" t="str">
            <v>Monyoród</v>
          </cell>
        </row>
        <row r="1791">
          <cell r="BT1791" t="str">
            <v>Mór</v>
          </cell>
        </row>
        <row r="1792">
          <cell r="BT1792" t="str">
            <v>Mórágy</v>
          </cell>
        </row>
        <row r="1793">
          <cell r="BT1793" t="str">
            <v>Mórahalom</v>
          </cell>
        </row>
        <row r="1794">
          <cell r="BT1794" t="e">
            <v>#N/A</v>
          </cell>
        </row>
        <row r="1795">
          <cell r="BT1795" t="e">
            <v>#N/A</v>
          </cell>
        </row>
        <row r="1796">
          <cell r="BT1796" t="e">
            <v>#N/A</v>
          </cell>
        </row>
        <row r="1797">
          <cell r="BT1797" t="e">
            <v>#N/A</v>
          </cell>
        </row>
        <row r="1798">
          <cell r="BT1798" t="str">
            <v>Mosonszentmiklós</v>
          </cell>
        </row>
        <row r="1799">
          <cell r="BT1799" t="str">
            <v>Mosonszolnok</v>
          </cell>
        </row>
        <row r="1800">
          <cell r="BT1800" t="str">
            <v>Mozsgó</v>
          </cell>
        </row>
        <row r="1801">
          <cell r="BT1801" t="str">
            <v>Mőcsény</v>
          </cell>
        </row>
        <row r="1802">
          <cell r="BT1802" t="str">
            <v>Mucsfa</v>
          </cell>
        </row>
        <row r="1803">
          <cell r="BT1803" t="str">
            <v>Mucsi</v>
          </cell>
        </row>
        <row r="1804">
          <cell r="BT1804" t="str">
            <v>Múcsony</v>
          </cell>
        </row>
        <row r="1805">
          <cell r="BT1805" t="str">
            <v>Muhi</v>
          </cell>
        </row>
        <row r="1806">
          <cell r="BT1806" t="str">
            <v>Murakeresztúr</v>
          </cell>
        </row>
        <row r="1807">
          <cell r="BT1807" t="str">
            <v>Murarátka</v>
          </cell>
        </row>
        <row r="1808">
          <cell r="BT1808" t="str">
            <v>Muraszemenye</v>
          </cell>
        </row>
        <row r="1809">
          <cell r="BT1809" t="str">
            <v>Murga</v>
          </cell>
        </row>
        <row r="1810">
          <cell r="BT1810" t="e">
            <v>#N/A</v>
          </cell>
        </row>
        <row r="1811">
          <cell r="BT1811" t="e">
            <v>#N/A</v>
          </cell>
        </row>
        <row r="1812">
          <cell r="BT1812" t="str">
            <v>Nadap</v>
          </cell>
        </row>
        <row r="1813">
          <cell r="BT1813" t="str">
            <v>Nádasd</v>
          </cell>
        </row>
        <row r="1814">
          <cell r="BT1814" t="str">
            <v>Nádasdladány</v>
          </cell>
        </row>
        <row r="1815">
          <cell r="BT1815" t="str">
            <v>Nádudvar</v>
          </cell>
        </row>
        <row r="1816">
          <cell r="BT1816" t="str">
            <v>Nágocs</v>
          </cell>
        </row>
        <row r="1817">
          <cell r="BT1817" t="str">
            <v>Nagyacsád</v>
          </cell>
        </row>
        <row r="1818">
          <cell r="BT1818" t="str">
            <v>Nagyalásony</v>
          </cell>
        </row>
        <row r="1819">
          <cell r="BT1819" t="str">
            <v>Nagyar</v>
          </cell>
        </row>
        <row r="1820">
          <cell r="BT1820" t="str">
            <v>Nagyatád</v>
          </cell>
        </row>
        <row r="1821">
          <cell r="BT1821" t="e">
            <v>#N/A</v>
          </cell>
        </row>
        <row r="1822">
          <cell r="BT1822" t="str">
            <v>Nagybajom</v>
          </cell>
        </row>
        <row r="1823">
          <cell r="BT1823" t="str">
            <v>Nagybakónak</v>
          </cell>
        </row>
        <row r="1824">
          <cell r="BT1824" t="str">
            <v>Nagybánhegyes</v>
          </cell>
        </row>
        <row r="1825">
          <cell r="BT1825" t="e">
            <v>#N/A</v>
          </cell>
        </row>
        <row r="1826">
          <cell r="BT1826" t="str">
            <v>Nagybarca</v>
          </cell>
        </row>
        <row r="1827">
          <cell r="BT1827" t="str">
            <v>Nagybárkány</v>
          </cell>
        </row>
        <row r="1828">
          <cell r="BT1828" t="str">
            <v>Nagyberény</v>
          </cell>
        </row>
        <row r="1829">
          <cell r="BT1829" t="str">
            <v>Nagyberki</v>
          </cell>
        </row>
        <row r="1830">
          <cell r="BT1830" t="str">
            <v>Nagybörzsöny</v>
          </cell>
        </row>
        <row r="1831">
          <cell r="BT1831" t="str">
            <v>Nagybudmér</v>
          </cell>
        </row>
        <row r="1832">
          <cell r="BT1832" t="str">
            <v>Nagycenk</v>
          </cell>
        </row>
        <row r="1833">
          <cell r="BT1833" t="str">
            <v>Nagycsány</v>
          </cell>
        </row>
        <row r="1834">
          <cell r="BT1834" t="str">
            <v>Nagycsécs</v>
          </cell>
        </row>
        <row r="1835">
          <cell r="BT1835" t="str">
            <v>Nagycsepely</v>
          </cell>
        </row>
        <row r="1836">
          <cell r="BT1836" t="str">
            <v>Nagycserkesz</v>
          </cell>
        </row>
        <row r="1837">
          <cell r="BT1837" t="e">
            <v>#N/A</v>
          </cell>
        </row>
        <row r="1838">
          <cell r="BT1838" t="str">
            <v>Nagydobos</v>
          </cell>
        </row>
        <row r="1839">
          <cell r="BT1839" t="str">
            <v>Nagydobsza</v>
          </cell>
        </row>
        <row r="1840">
          <cell r="BT1840" t="str">
            <v>Nagydorog</v>
          </cell>
        </row>
        <row r="1841">
          <cell r="BT1841" t="str">
            <v>Nagyecsed</v>
          </cell>
        </row>
        <row r="1842">
          <cell r="BT1842" t="str">
            <v>Nagyér</v>
          </cell>
        </row>
        <row r="1843">
          <cell r="BT1843" t="e">
            <v>#N/A</v>
          </cell>
        </row>
        <row r="1844">
          <cell r="BT1844" t="e">
            <v>#N/A</v>
          </cell>
        </row>
        <row r="1845">
          <cell r="BT1845" t="e">
            <v>#N/A</v>
          </cell>
        </row>
        <row r="1846">
          <cell r="BT1846" t="str">
            <v>Nagygörbő</v>
          </cell>
        </row>
        <row r="1847">
          <cell r="BT1847" t="e">
            <v>#N/A</v>
          </cell>
        </row>
        <row r="1848">
          <cell r="BT1848" t="str">
            <v>Nagyhajmás</v>
          </cell>
        </row>
        <row r="1849">
          <cell r="BT1849" t="str">
            <v>Nagyhalász</v>
          </cell>
        </row>
        <row r="1850">
          <cell r="BT1850" t="e">
            <v>#N/A</v>
          </cell>
        </row>
        <row r="1851">
          <cell r="BT1851" t="str">
            <v>Nagyhegyes</v>
          </cell>
        </row>
        <row r="1852">
          <cell r="BT1852" t="str">
            <v>Nagyhódos</v>
          </cell>
        </row>
        <row r="1853">
          <cell r="BT1853" t="str">
            <v>Nagyhuta</v>
          </cell>
        </row>
        <row r="1854">
          <cell r="BT1854" t="e">
            <v>#N/A</v>
          </cell>
        </row>
        <row r="1855">
          <cell r="BT1855" t="str">
            <v>Nagyiván</v>
          </cell>
        </row>
        <row r="1856">
          <cell r="BT1856" t="str">
            <v>Nagykálló</v>
          </cell>
        </row>
        <row r="1857">
          <cell r="BT1857" t="str">
            <v>Nagykamarás</v>
          </cell>
        </row>
        <row r="1858">
          <cell r="BT1858" t="str">
            <v>Nagykanizsa</v>
          </cell>
        </row>
        <row r="1859">
          <cell r="BT1859" t="str">
            <v>Nagykapornak</v>
          </cell>
        </row>
        <row r="1860">
          <cell r="BT1860" t="str">
            <v>Nagykarácsony</v>
          </cell>
        </row>
        <row r="1861">
          <cell r="BT1861" t="e">
            <v>#N/A</v>
          </cell>
        </row>
        <row r="1862">
          <cell r="BT1862" t="str">
            <v>Nagykereki</v>
          </cell>
        </row>
        <row r="1863">
          <cell r="BT1863" t="str">
            <v>Nagykeresztúr</v>
          </cell>
        </row>
        <row r="1864">
          <cell r="BT1864" t="str">
            <v>Nagykinizs</v>
          </cell>
        </row>
        <row r="1865">
          <cell r="BT1865" t="str">
            <v>Nagykónyi</v>
          </cell>
        </row>
        <row r="1866">
          <cell r="BT1866" t="str">
            <v>Nagykorpád</v>
          </cell>
        </row>
        <row r="1867">
          <cell r="BT1867" t="str">
            <v>Nagykovácsi</v>
          </cell>
        </row>
        <row r="1868">
          <cell r="BT1868" t="e">
            <v>#N/A</v>
          </cell>
        </row>
        <row r="1869">
          <cell r="BT1869" t="str">
            <v>Nagykökényes</v>
          </cell>
        </row>
        <row r="1870">
          <cell r="BT1870" t="e">
            <v>#N/A</v>
          </cell>
        </row>
        <row r="1871">
          <cell r="BT1871" t="str">
            <v>Nagykőrös</v>
          </cell>
        </row>
        <row r="1872">
          <cell r="BT1872" t="str">
            <v>Nagykörű</v>
          </cell>
        </row>
        <row r="1873">
          <cell r="BT1873" t="str">
            <v>Nagykutas</v>
          </cell>
        </row>
        <row r="1874">
          <cell r="BT1874" t="str">
            <v>Nagylak</v>
          </cell>
        </row>
        <row r="1875">
          <cell r="BT1875" t="str">
            <v>Nagylengyel</v>
          </cell>
        </row>
        <row r="1876">
          <cell r="BT1876" t="str">
            <v>Nagylóc</v>
          </cell>
        </row>
        <row r="1877">
          <cell r="BT1877" t="str">
            <v>Nagylók</v>
          </cell>
        </row>
        <row r="1878">
          <cell r="BT1878" t="str">
            <v>Nagylózs</v>
          </cell>
        </row>
        <row r="1879">
          <cell r="BT1879" t="str">
            <v>Nagymágocs</v>
          </cell>
        </row>
        <row r="1880">
          <cell r="BT1880" t="str">
            <v>Nagymányok</v>
          </cell>
        </row>
        <row r="1881">
          <cell r="BT1881" t="str">
            <v>Nagymaros</v>
          </cell>
        </row>
        <row r="1882">
          <cell r="BT1882" t="e">
            <v>#N/A</v>
          </cell>
        </row>
        <row r="1883">
          <cell r="BT1883" t="str">
            <v>Nagynyárád</v>
          </cell>
        </row>
        <row r="1884">
          <cell r="BT1884" t="str">
            <v>Nagyoroszi</v>
          </cell>
        </row>
        <row r="1885">
          <cell r="BT1885" t="str">
            <v>Nagypáli</v>
          </cell>
        </row>
        <row r="1886">
          <cell r="BT1886" t="str">
            <v>Nagypall</v>
          </cell>
        </row>
        <row r="1887">
          <cell r="BT1887" t="e">
            <v>#N/A</v>
          </cell>
        </row>
        <row r="1888">
          <cell r="BT1888" t="e">
            <v>#N/A</v>
          </cell>
        </row>
        <row r="1889">
          <cell r="BT1889" t="str">
            <v>Nagyrábé</v>
          </cell>
        </row>
        <row r="1890">
          <cell r="BT1890" t="str">
            <v>Nagyrada</v>
          </cell>
        </row>
        <row r="1891">
          <cell r="BT1891" t="e">
            <v>#N/A</v>
          </cell>
        </row>
        <row r="1892">
          <cell r="BT1892" t="str">
            <v>Nagyrécse</v>
          </cell>
        </row>
        <row r="1893">
          <cell r="BT1893" t="str">
            <v>Nagyréde</v>
          </cell>
        </row>
        <row r="1894">
          <cell r="BT1894" t="str">
            <v>Nagyrév</v>
          </cell>
        </row>
        <row r="1895">
          <cell r="BT1895" t="str">
            <v>Nagyrozvágy</v>
          </cell>
        </row>
        <row r="1896">
          <cell r="BT1896" t="e">
            <v>#N/A</v>
          </cell>
        </row>
        <row r="1897">
          <cell r="BT1897" t="e">
            <v>#N/A</v>
          </cell>
        </row>
        <row r="1898">
          <cell r="BT1898" t="str">
            <v>Nagyszakácsi</v>
          </cell>
        </row>
        <row r="1899">
          <cell r="BT1899" t="str">
            <v>Nagyszékely</v>
          </cell>
        </row>
        <row r="1900">
          <cell r="BT1900" t="e">
            <v>#N/A</v>
          </cell>
        </row>
        <row r="1901">
          <cell r="BT1901" t="str">
            <v>Nagyszénás</v>
          </cell>
        </row>
        <row r="1902">
          <cell r="BT1902" t="str">
            <v>Nagyszentjános</v>
          </cell>
        </row>
        <row r="1903">
          <cell r="BT1903" t="str">
            <v>Nagyszokoly</v>
          </cell>
        </row>
        <row r="1904">
          <cell r="BT1904" t="str">
            <v>Nagytálya</v>
          </cell>
        </row>
        <row r="1905">
          <cell r="BT1905" t="str">
            <v>Nagytarcsa</v>
          </cell>
        </row>
        <row r="1906">
          <cell r="BT1906" t="e">
            <v>#N/A</v>
          </cell>
        </row>
        <row r="1907">
          <cell r="BT1907" t="e">
            <v>#N/A</v>
          </cell>
        </row>
        <row r="1908">
          <cell r="BT1908" t="str">
            <v>Nagytótfalu</v>
          </cell>
        </row>
        <row r="1909">
          <cell r="BT1909" t="e">
            <v>#N/A</v>
          </cell>
        </row>
        <row r="1910">
          <cell r="BT1910" t="str">
            <v>Nagyút</v>
          </cell>
        </row>
        <row r="1911">
          <cell r="BT1911" t="e">
            <v>#N/A</v>
          </cell>
        </row>
        <row r="1912">
          <cell r="BT1912" t="str">
            <v>Nagyváty</v>
          </cell>
        </row>
        <row r="1913">
          <cell r="BT1913" t="str">
            <v>Nagyvázsony</v>
          </cell>
        </row>
        <row r="1914">
          <cell r="BT1914" t="str">
            <v>Nagyvejke</v>
          </cell>
        </row>
        <row r="1915">
          <cell r="BT1915" t="str">
            <v>Nagyveleg</v>
          </cell>
        </row>
        <row r="1916">
          <cell r="BT1916" t="str">
            <v>Nagyvenyim</v>
          </cell>
        </row>
        <row r="1917">
          <cell r="BT1917" t="str">
            <v>Nagyvisnyó</v>
          </cell>
        </row>
        <row r="1918">
          <cell r="BT1918" t="str">
            <v>Nak</v>
          </cell>
        </row>
        <row r="1919">
          <cell r="BT1919" t="e">
            <v>#N/A</v>
          </cell>
        </row>
        <row r="1920">
          <cell r="BT1920" t="str">
            <v>Nárai</v>
          </cell>
        </row>
        <row r="1921">
          <cell r="BT1921" t="e">
            <v>#N/A</v>
          </cell>
        </row>
        <row r="1922">
          <cell r="BT1922" t="e">
            <v>#N/A</v>
          </cell>
        </row>
        <row r="1923">
          <cell r="BT1923" t="str">
            <v>Négyes</v>
          </cell>
        </row>
        <row r="1924">
          <cell r="BT1924" t="str">
            <v>Nekézseny</v>
          </cell>
        </row>
        <row r="1925">
          <cell r="BT1925" t="str">
            <v>Nemesapáti</v>
          </cell>
        </row>
        <row r="1926">
          <cell r="BT1926" t="str">
            <v>Nemesbikk</v>
          </cell>
        </row>
        <row r="1927">
          <cell r="BT1927" t="e">
            <v>#N/A</v>
          </cell>
        </row>
        <row r="1928">
          <cell r="BT1928" t="str">
            <v>Nemesbőd</v>
          </cell>
        </row>
        <row r="1929">
          <cell r="BT1929" t="e">
            <v>#N/A</v>
          </cell>
        </row>
        <row r="1930">
          <cell r="BT1930" t="str">
            <v>Nemescsó</v>
          </cell>
        </row>
        <row r="1931">
          <cell r="BT1931" t="str">
            <v>Nemesdéd</v>
          </cell>
        </row>
        <row r="1932">
          <cell r="BT1932" t="str">
            <v>Nemesgörzsöny</v>
          </cell>
        </row>
        <row r="1933">
          <cell r="BT1933" t="str">
            <v>Nemesgulács</v>
          </cell>
        </row>
        <row r="1934">
          <cell r="BT1934" t="str">
            <v>Nemeshany</v>
          </cell>
        </row>
        <row r="1935">
          <cell r="BT1935" t="e">
            <v>#N/A</v>
          </cell>
        </row>
        <row r="1936">
          <cell r="BT1936" t="str">
            <v>Nemeske</v>
          </cell>
        </row>
        <row r="1937">
          <cell r="BT1937" t="str">
            <v>Nemeskér</v>
          </cell>
        </row>
        <row r="1938">
          <cell r="BT1938" t="str">
            <v>Nemeskeresztúr</v>
          </cell>
        </row>
        <row r="1939">
          <cell r="BT1939" t="str">
            <v>Nemeskisfalud</v>
          </cell>
        </row>
        <row r="1940">
          <cell r="BT1940" t="str">
            <v>Nemeskocs</v>
          </cell>
        </row>
        <row r="1941">
          <cell r="BT1941" t="str">
            <v>Nemeskolta</v>
          </cell>
        </row>
        <row r="1942">
          <cell r="BT1942" t="str">
            <v>Nemesládony</v>
          </cell>
        </row>
        <row r="1943">
          <cell r="BT1943" t="str">
            <v>Nemesmedves</v>
          </cell>
        </row>
        <row r="1944">
          <cell r="BT1944" t="str">
            <v>Nemesnádudvar</v>
          </cell>
        </row>
        <row r="1945">
          <cell r="BT1945" t="e">
            <v>#N/A</v>
          </cell>
        </row>
        <row r="1946">
          <cell r="BT1946" t="e">
            <v>#N/A</v>
          </cell>
        </row>
        <row r="1947">
          <cell r="BT1947" t="e">
            <v>#N/A</v>
          </cell>
        </row>
        <row r="1948">
          <cell r="BT1948" t="str">
            <v>Nemesrempehollós</v>
          </cell>
        </row>
        <row r="1949">
          <cell r="BT1949" t="str">
            <v>Nemessándorháza</v>
          </cell>
        </row>
        <row r="1950">
          <cell r="BT1950" t="str">
            <v>Nemesszalók</v>
          </cell>
        </row>
        <row r="1951">
          <cell r="BT1951" t="str">
            <v>Nemesszentandrás</v>
          </cell>
        </row>
        <row r="1952">
          <cell r="BT1952" t="str">
            <v>Nemesvámos</v>
          </cell>
        </row>
        <row r="1953">
          <cell r="BT1953" t="str">
            <v>Nemesvid</v>
          </cell>
        </row>
        <row r="1954">
          <cell r="BT1954" t="str">
            <v>Nemesvita</v>
          </cell>
        </row>
        <row r="1955">
          <cell r="BT1955" t="str">
            <v>Németbánya</v>
          </cell>
        </row>
        <row r="1956">
          <cell r="BT1956" t="e">
            <v>#N/A</v>
          </cell>
        </row>
        <row r="1957">
          <cell r="BT1957" t="str">
            <v>Németkér</v>
          </cell>
        </row>
        <row r="1958">
          <cell r="BT1958" t="str">
            <v>Nemti</v>
          </cell>
        </row>
        <row r="1959">
          <cell r="BT1959" t="e">
            <v>#N/A</v>
          </cell>
        </row>
        <row r="1960">
          <cell r="BT1960" t="str">
            <v>Nézsa</v>
          </cell>
        </row>
        <row r="1961">
          <cell r="BT1961" t="str">
            <v>Nick</v>
          </cell>
        </row>
        <row r="1962">
          <cell r="BT1962" t="str">
            <v>Nikla</v>
          </cell>
        </row>
        <row r="1963">
          <cell r="BT1963" t="str">
            <v>Nógrád</v>
          </cell>
        </row>
        <row r="1964">
          <cell r="BT1964" t="str">
            <v>Nógrádkövesd</v>
          </cell>
        </row>
        <row r="1965">
          <cell r="BT1965" t="str">
            <v>Nógrádmarcal</v>
          </cell>
        </row>
        <row r="1966">
          <cell r="BT1966" t="str">
            <v>Nógrádmegyer</v>
          </cell>
        </row>
        <row r="1967">
          <cell r="BT1967" t="str">
            <v>Nógrádsáp</v>
          </cell>
        </row>
        <row r="1968">
          <cell r="BT1968" t="str">
            <v>Nógrádsipek</v>
          </cell>
        </row>
        <row r="1969">
          <cell r="BT1969" t="str">
            <v>Nógrádszakál</v>
          </cell>
        </row>
        <row r="1970">
          <cell r="BT1970" t="str">
            <v>Nóráp</v>
          </cell>
        </row>
        <row r="1971">
          <cell r="BT1971" t="str">
            <v>Noszlop</v>
          </cell>
        </row>
        <row r="1972">
          <cell r="BT1972" t="str">
            <v>Noszvaj</v>
          </cell>
        </row>
        <row r="1973">
          <cell r="BT1973" t="e">
            <v>#N/A</v>
          </cell>
        </row>
        <row r="1974">
          <cell r="BT1974" t="str">
            <v>Novaj</v>
          </cell>
        </row>
        <row r="1975">
          <cell r="BT1975" t="str">
            <v>Novajidrány</v>
          </cell>
        </row>
        <row r="1976">
          <cell r="BT1976" t="str">
            <v>Nőtincs</v>
          </cell>
        </row>
        <row r="1977">
          <cell r="BT1977" t="e">
            <v>#N/A</v>
          </cell>
        </row>
        <row r="1978">
          <cell r="BT1978" t="str">
            <v>Nyárád</v>
          </cell>
        </row>
        <row r="1979">
          <cell r="BT1979" t="str">
            <v>Nyáregyháza</v>
          </cell>
        </row>
        <row r="1980">
          <cell r="BT1980" t="str">
            <v>Nyárlőrinc</v>
          </cell>
        </row>
        <row r="1981">
          <cell r="BT1981" t="str">
            <v>Nyársapát</v>
          </cell>
        </row>
        <row r="1982">
          <cell r="BT1982" t="str">
            <v>Nyékládháza</v>
          </cell>
        </row>
        <row r="1983">
          <cell r="BT1983" t="e">
            <v>#N/A</v>
          </cell>
        </row>
        <row r="1984">
          <cell r="BT1984" t="str">
            <v>Zvekán László</v>
          </cell>
        </row>
        <row r="1985">
          <cell r="BT1985" t="str">
            <v>Nyim</v>
          </cell>
        </row>
        <row r="1986">
          <cell r="BT1986" t="str">
            <v>Nyírábrány</v>
          </cell>
        </row>
        <row r="1987">
          <cell r="BT1987" t="str">
            <v>Nyíracsád</v>
          </cell>
        </row>
        <row r="1988">
          <cell r="BT1988" t="str">
            <v>Nyirád</v>
          </cell>
        </row>
        <row r="1989">
          <cell r="BT1989" t="str">
            <v>Nyíradony</v>
          </cell>
        </row>
        <row r="1990">
          <cell r="BT1990" t="str">
            <v>Nyírbátor</v>
          </cell>
        </row>
        <row r="1991">
          <cell r="BT1991" t="str">
            <v>Nyírbéltek</v>
          </cell>
        </row>
        <row r="1992">
          <cell r="BT1992" t="str">
            <v>Nyírbogát</v>
          </cell>
        </row>
        <row r="1993">
          <cell r="BT1993" t="str">
            <v>Nyírbogdány</v>
          </cell>
        </row>
        <row r="1994">
          <cell r="BT1994" t="str">
            <v>Nyírcsaholy</v>
          </cell>
        </row>
        <row r="1995">
          <cell r="BT1995" t="str">
            <v>Nyírcsászári</v>
          </cell>
        </row>
        <row r="1996">
          <cell r="BT1996" t="str">
            <v>Nyírderzs</v>
          </cell>
        </row>
        <row r="1997">
          <cell r="BT1997" t="str">
            <v>Nyíregyháza</v>
          </cell>
        </row>
        <row r="1998">
          <cell r="BT1998" t="e">
            <v>#N/A</v>
          </cell>
        </row>
        <row r="1999">
          <cell r="BT1999" t="e">
            <v>#N/A</v>
          </cell>
        </row>
        <row r="2000">
          <cell r="BT2000" t="str">
            <v>Fiad</v>
          </cell>
        </row>
        <row r="2001">
          <cell r="BT2001" t="e">
            <v>#N/A</v>
          </cell>
        </row>
        <row r="2002">
          <cell r="BT2002" t="e">
            <v>#N/A</v>
          </cell>
        </row>
        <row r="2003">
          <cell r="BT2003" t="e">
            <v>#N/A</v>
          </cell>
        </row>
        <row r="2004">
          <cell r="BT2004" t="e">
            <v>#N/A</v>
          </cell>
        </row>
        <row r="2005">
          <cell r="BT2005" t="e">
            <v>#N/A</v>
          </cell>
        </row>
        <row r="2006">
          <cell r="BT2006" t="e">
            <v>#N/A</v>
          </cell>
        </row>
        <row r="2007">
          <cell r="BT2007" t="e">
            <v>#N/A</v>
          </cell>
        </row>
        <row r="2008">
          <cell r="BT2008" t="e">
            <v>#N/A</v>
          </cell>
        </row>
        <row r="2009">
          <cell r="BT2009" t="str">
            <v>Nyírmártonfalva</v>
          </cell>
        </row>
        <row r="2010">
          <cell r="BT2010" t="e">
            <v>#N/A</v>
          </cell>
        </row>
        <row r="2011">
          <cell r="BT2011" t="e">
            <v>#N/A</v>
          </cell>
        </row>
        <row r="2012">
          <cell r="BT2012" t="e">
            <v>#N/A</v>
          </cell>
        </row>
        <row r="2013">
          <cell r="BT2013" t="e">
            <v>#N/A</v>
          </cell>
        </row>
        <row r="2014">
          <cell r="BT2014" t="str">
            <v>Nyírpilis</v>
          </cell>
        </row>
        <row r="2015">
          <cell r="BT2015" t="str">
            <v>Nyírtass</v>
          </cell>
        </row>
        <row r="2016">
          <cell r="BT2016" t="str">
            <v>Nyírtelek</v>
          </cell>
        </row>
        <row r="2017">
          <cell r="BT2017" t="str">
            <v>Nyírtét</v>
          </cell>
        </row>
        <row r="2018">
          <cell r="BT2018" t="str">
            <v>Nyírtura</v>
          </cell>
        </row>
        <row r="2019">
          <cell r="BT2019" t="str">
            <v>Nyírvasvári</v>
          </cell>
        </row>
        <row r="2020">
          <cell r="BT2020" t="e">
            <v>#N/A</v>
          </cell>
        </row>
        <row r="2021">
          <cell r="BT2021" t="str">
            <v>Nyőgér</v>
          </cell>
        </row>
        <row r="2022">
          <cell r="BT2022" t="str">
            <v>Nyugotszenterzsébet</v>
          </cell>
        </row>
        <row r="2023">
          <cell r="BT2023" t="e">
            <v>#N/A</v>
          </cell>
        </row>
        <row r="2024">
          <cell r="BT2024" t="str">
            <v>Óbánya</v>
          </cell>
        </row>
        <row r="2025">
          <cell r="BT2025" t="str">
            <v>Óbarok</v>
          </cell>
        </row>
        <row r="2026">
          <cell r="BT2026" t="str">
            <v>Óbudavár</v>
          </cell>
        </row>
        <row r="2027">
          <cell r="BT2027" t="str">
            <v>Ócsa</v>
          </cell>
        </row>
        <row r="2028">
          <cell r="BT2028" t="str">
            <v>Ócsárd</v>
          </cell>
        </row>
        <row r="2029">
          <cell r="BT2029" t="str">
            <v>Ófalu</v>
          </cell>
        </row>
        <row r="2030">
          <cell r="BT2030" t="str">
            <v>Ófehértó</v>
          </cell>
        </row>
        <row r="2031">
          <cell r="BT2031" t="e">
            <v>#N/A</v>
          </cell>
        </row>
        <row r="2032">
          <cell r="BT2032" t="str">
            <v>Óhíd</v>
          </cell>
        </row>
        <row r="2033">
          <cell r="BT2033" t="str">
            <v>Okány</v>
          </cell>
        </row>
        <row r="2034">
          <cell r="BT2034" t="str">
            <v>Okorág</v>
          </cell>
        </row>
        <row r="2035">
          <cell r="BT2035" t="str">
            <v>Okorvölgy</v>
          </cell>
        </row>
        <row r="2036">
          <cell r="BT2036" t="str">
            <v>Olasz</v>
          </cell>
        </row>
        <row r="2037">
          <cell r="BT2037" t="str">
            <v>Olaszfa</v>
          </cell>
        </row>
        <row r="2038">
          <cell r="BT2038" t="str">
            <v>Olaszfalu</v>
          </cell>
        </row>
        <row r="2039">
          <cell r="BT2039" t="e">
            <v>#N/A</v>
          </cell>
        </row>
        <row r="2040">
          <cell r="BT2040" t="str">
            <v>Olcsva</v>
          </cell>
        </row>
        <row r="2041">
          <cell r="BT2041" t="str">
            <v>Olcsvaapáti</v>
          </cell>
        </row>
        <row r="2042">
          <cell r="BT2042" t="e">
            <v>#N/A</v>
          </cell>
        </row>
        <row r="2043">
          <cell r="BT2043" t="str">
            <v>Ólmod</v>
          </cell>
        </row>
        <row r="2044">
          <cell r="BT2044" t="str">
            <v>Oltárc</v>
          </cell>
        </row>
        <row r="2045">
          <cell r="BT2045" t="e">
            <v>#N/A</v>
          </cell>
        </row>
        <row r="2046">
          <cell r="BT2046" t="e">
            <v>#N/A</v>
          </cell>
        </row>
        <row r="2047">
          <cell r="BT2047" t="str">
            <v>Ópályi</v>
          </cell>
        </row>
        <row r="2048">
          <cell r="BT2048" t="e">
            <v>#N/A</v>
          </cell>
        </row>
        <row r="2049">
          <cell r="BT2049" t="str">
            <v>Orbányosfa</v>
          </cell>
        </row>
        <row r="2050">
          <cell r="BT2050" t="str">
            <v>Orci</v>
          </cell>
        </row>
        <row r="2051">
          <cell r="BT2051" t="str">
            <v>Ordacsehi</v>
          </cell>
        </row>
        <row r="2052">
          <cell r="BT2052" t="str">
            <v>Ordas</v>
          </cell>
        </row>
        <row r="2053">
          <cell r="BT2053" t="str">
            <v>Orfalu</v>
          </cell>
        </row>
        <row r="2054">
          <cell r="BT2054" t="e">
            <v>#N/A</v>
          </cell>
        </row>
        <row r="2055">
          <cell r="BT2055" t="e">
            <v>#N/A</v>
          </cell>
        </row>
        <row r="2056">
          <cell r="BT2056" t="str">
            <v>Ormándlak</v>
          </cell>
        </row>
        <row r="2057">
          <cell r="BT2057" t="e">
            <v>#N/A</v>
          </cell>
        </row>
        <row r="2058">
          <cell r="BT2058" t="str">
            <v>Orosháza</v>
          </cell>
        </row>
        <row r="2059">
          <cell r="BT2059" t="str">
            <v>Oroszi</v>
          </cell>
        </row>
        <row r="2060">
          <cell r="BT2060" t="str">
            <v>Oroszlány</v>
          </cell>
        </row>
        <row r="2061">
          <cell r="BT2061" t="e">
            <v>#N/A</v>
          </cell>
        </row>
        <row r="2062">
          <cell r="BT2062" t="str">
            <v>Orosztony</v>
          </cell>
        </row>
        <row r="2063">
          <cell r="BT2063" t="str">
            <v>Ortaháza</v>
          </cell>
        </row>
        <row r="2064">
          <cell r="BT2064" t="e">
            <v>#N/A</v>
          </cell>
        </row>
        <row r="2065">
          <cell r="BT2065" t="str">
            <v>Ostffyasszonyfa</v>
          </cell>
        </row>
        <row r="2066">
          <cell r="BT2066" t="str">
            <v>Ostoros</v>
          </cell>
        </row>
        <row r="2067">
          <cell r="BT2067" t="e">
            <v>#N/A</v>
          </cell>
        </row>
        <row r="2068">
          <cell r="BT2068" t="e">
            <v>#N/A</v>
          </cell>
        </row>
        <row r="2069">
          <cell r="BT2069" t="str">
            <v>Osztopán</v>
          </cell>
        </row>
        <row r="2070">
          <cell r="BT2070" t="str">
            <v>Ózd</v>
          </cell>
        </row>
        <row r="2071">
          <cell r="BT2071" t="e">
            <v>#N/A</v>
          </cell>
        </row>
        <row r="2072">
          <cell r="BT2072" t="str">
            <v>Ozmánbük</v>
          </cell>
        </row>
        <row r="2073">
          <cell r="BT2073" t="str">
            <v>Ozora</v>
          </cell>
        </row>
        <row r="2074">
          <cell r="BT2074" t="str">
            <v>Öcs</v>
          </cell>
        </row>
        <row r="2075">
          <cell r="BT2075" t="str">
            <v>Őcsény</v>
          </cell>
        </row>
        <row r="2076">
          <cell r="BT2076" t="str">
            <v>Öcsöd</v>
          </cell>
        </row>
        <row r="2077">
          <cell r="BT2077" t="str">
            <v>Ököritófülpös</v>
          </cell>
        </row>
        <row r="2078">
          <cell r="BT2078" t="str">
            <v>Ölbő</v>
          </cell>
        </row>
        <row r="2079">
          <cell r="BT2079" t="str">
            <v>Ömböly</v>
          </cell>
        </row>
        <row r="2080">
          <cell r="BT2080" t="str">
            <v>Őr</v>
          </cell>
        </row>
        <row r="2081">
          <cell r="BT2081" t="str">
            <v>Őrbottyán</v>
          </cell>
        </row>
        <row r="2082">
          <cell r="BT2082" t="e">
            <v>#N/A</v>
          </cell>
        </row>
        <row r="2083">
          <cell r="BT2083" t="str">
            <v>Öreglak</v>
          </cell>
        </row>
        <row r="2084">
          <cell r="BT2084" t="str">
            <v>Őrhalom</v>
          </cell>
        </row>
        <row r="2085">
          <cell r="BT2085" t="str">
            <v>Őrimagyarósd</v>
          </cell>
        </row>
        <row r="2086">
          <cell r="BT2086" t="str">
            <v>Őriszentpéter</v>
          </cell>
        </row>
        <row r="2087">
          <cell r="BT2087" t="str">
            <v>Örkény</v>
          </cell>
        </row>
        <row r="2088">
          <cell r="BT2088" t="str">
            <v>Örményes</v>
          </cell>
        </row>
        <row r="2089">
          <cell r="BT2089" t="str">
            <v>Örménykút</v>
          </cell>
        </row>
        <row r="2090">
          <cell r="BT2090" t="e">
            <v>#N/A</v>
          </cell>
        </row>
        <row r="2091">
          <cell r="BT2091" t="str">
            <v>Örvényes</v>
          </cell>
        </row>
        <row r="2092">
          <cell r="BT2092" t="str">
            <v>Ősagárd</v>
          </cell>
        </row>
        <row r="2093">
          <cell r="BT2093" t="str">
            <v>Ősi</v>
          </cell>
        </row>
        <row r="2094">
          <cell r="BT2094" t="str">
            <v>Öskü</v>
          </cell>
        </row>
        <row r="2095">
          <cell r="BT2095" t="str">
            <v>Öttevény</v>
          </cell>
        </row>
        <row r="2096">
          <cell r="BT2096" t="e">
            <v>#N/A</v>
          </cell>
        </row>
        <row r="2097">
          <cell r="BT2097" t="str">
            <v>Ötvöskónyi</v>
          </cell>
        </row>
        <row r="2098">
          <cell r="BT2098" t="e">
            <v>#N/A</v>
          </cell>
        </row>
        <row r="2099">
          <cell r="BT2099" t="str">
            <v>Pacsa</v>
          </cell>
        </row>
        <row r="2100">
          <cell r="BT2100" t="str">
            <v>Pácsony</v>
          </cell>
        </row>
        <row r="2101">
          <cell r="BT2101" t="str">
            <v>Padár</v>
          </cell>
        </row>
        <row r="2102">
          <cell r="BT2102" t="str">
            <v>Páhi</v>
          </cell>
        </row>
        <row r="2103">
          <cell r="BT2103" t="e">
            <v>#N/A</v>
          </cell>
        </row>
        <row r="2104">
          <cell r="BT2104" t="str">
            <v>Pakod</v>
          </cell>
        </row>
        <row r="2105">
          <cell r="BT2105" t="str">
            <v>Pákozd</v>
          </cell>
        </row>
        <row r="2106">
          <cell r="BT2106" t="str">
            <v>Paks</v>
          </cell>
        </row>
        <row r="2107">
          <cell r="BT2107" t="e">
            <v>#N/A</v>
          </cell>
        </row>
        <row r="2108">
          <cell r="BT2108" t="str">
            <v>Pálfa</v>
          </cell>
        </row>
        <row r="2109">
          <cell r="BT2109" t="e">
            <v>#N/A</v>
          </cell>
        </row>
        <row r="2110">
          <cell r="BT2110" t="e">
            <v>#N/A</v>
          </cell>
        </row>
        <row r="2111">
          <cell r="BT2111" t="e">
            <v>#N/A</v>
          </cell>
        </row>
        <row r="2112">
          <cell r="BT2112" t="e">
            <v>#N/A</v>
          </cell>
        </row>
        <row r="2113">
          <cell r="BT2113" t="str">
            <v>Pálmajor</v>
          </cell>
        </row>
        <row r="2114">
          <cell r="BT2114" t="str">
            <v>Pálmonostora</v>
          </cell>
        </row>
        <row r="2115">
          <cell r="BT2115" t="str">
            <v>Pálosvörösmart</v>
          </cell>
        </row>
        <row r="2116">
          <cell r="BT2116" t="str">
            <v>Palotabozsok</v>
          </cell>
        </row>
        <row r="2117">
          <cell r="BT2117" t="str">
            <v>Palotás</v>
          </cell>
        </row>
        <row r="2118">
          <cell r="BT2118" t="str">
            <v>Paloznak</v>
          </cell>
        </row>
        <row r="2119">
          <cell r="BT2119" t="e">
            <v>#N/A</v>
          </cell>
        </row>
        <row r="2120">
          <cell r="BT2120" t="str">
            <v>Pamuk</v>
          </cell>
        </row>
        <row r="2121">
          <cell r="BT2121" t="str">
            <v>Pánd</v>
          </cell>
        </row>
        <row r="2122">
          <cell r="BT2122" t="str">
            <v>Pankasz</v>
          </cell>
        </row>
        <row r="2123">
          <cell r="BT2123" t="str">
            <v>Pannonhalma</v>
          </cell>
        </row>
        <row r="2124">
          <cell r="BT2124" t="e">
            <v>#N/A</v>
          </cell>
        </row>
        <row r="2125">
          <cell r="BT2125" t="str">
            <v>Panyola</v>
          </cell>
        </row>
        <row r="2126">
          <cell r="BT2126" t="str">
            <v>Pap</v>
          </cell>
        </row>
        <row r="2127">
          <cell r="BT2127" t="str">
            <v>Pápa</v>
          </cell>
        </row>
        <row r="2128">
          <cell r="BT2128" t="str">
            <v>Pápadereske</v>
          </cell>
        </row>
        <row r="2129">
          <cell r="BT2129" t="str">
            <v>Pápakovácsi</v>
          </cell>
        </row>
        <row r="2130">
          <cell r="BT2130" t="str">
            <v>Pápasalamon</v>
          </cell>
        </row>
        <row r="2131">
          <cell r="BT2131" t="str">
            <v>Pápateszér</v>
          </cell>
        </row>
        <row r="2132">
          <cell r="BT2132" t="str">
            <v>Papkeszi</v>
          </cell>
        </row>
        <row r="2133">
          <cell r="BT2133" t="str">
            <v>Pápoc</v>
          </cell>
        </row>
        <row r="2134">
          <cell r="BT2134" t="str">
            <v>Papos</v>
          </cell>
        </row>
        <row r="2135">
          <cell r="BT2135" t="str">
            <v>Páprád</v>
          </cell>
        </row>
        <row r="2136">
          <cell r="BT2136" t="str">
            <v>Parád</v>
          </cell>
        </row>
        <row r="2137">
          <cell r="BT2137" t="str">
            <v>Parádsasvár</v>
          </cell>
        </row>
        <row r="2138">
          <cell r="BT2138" t="e">
            <v>#N/A</v>
          </cell>
        </row>
        <row r="2139">
          <cell r="BT2139" t="str">
            <v>Pári</v>
          </cell>
        </row>
        <row r="2140">
          <cell r="BT2140" t="str">
            <v>Paszab</v>
          </cell>
        </row>
        <row r="2141">
          <cell r="BT2141" t="str">
            <v>Pásztó</v>
          </cell>
        </row>
        <row r="2142">
          <cell r="BT2142" t="e">
            <v>#N/A</v>
          </cell>
        </row>
        <row r="2143">
          <cell r="BT2143" t="str">
            <v>Pat</v>
          </cell>
        </row>
        <row r="2144">
          <cell r="BT2144" t="str">
            <v>Patak</v>
          </cell>
        </row>
        <row r="2145">
          <cell r="BT2145" t="str">
            <v>Patalom</v>
          </cell>
        </row>
        <row r="2146">
          <cell r="BT2146" t="str">
            <v>Patapoklosi</v>
          </cell>
        </row>
        <row r="2147">
          <cell r="BT2147" t="str">
            <v>Patca</v>
          </cell>
        </row>
        <row r="2148">
          <cell r="BT2148" t="str">
            <v>Pátka</v>
          </cell>
        </row>
        <row r="2149">
          <cell r="BT2149" t="str">
            <v>Patosfa</v>
          </cell>
        </row>
        <row r="2150">
          <cell r="BT2150" t="str">
            <v>Pátroha</v>
          </cell>
        </row>
        <row r="2151">
          <cell r="BT2151" t="str">
            <v>Patvarc</v>
          </cell>
        </row>
        <row r="2152">
          <cell r="BT2152" t="str">
            <v>Páty</v>
          </cell>
        </row>
        <row r="2153">
          <cell r="BT2153" t="str">
            <v>Pátyod</v>
          </cell>
        </row>
        <row r="2154">
          <cell r="BT2154" t="str">
            <v>Pázmánd</v>
          </cell>
        </row>
        <row r="2155">
          <cell r="BT2155" t="e">
            <v>#N/A</v>
          </cell>
        </row>
        <row r="2156">
          <cell r="BT2156" t="str">
            <v>Pécel</v>
          </cell>
        </row>
        <row r="2157">
          <cell r="BT2157" t="str">
            <v>Pecöl</v>
          </cell>
        </row>
        <row r="2158">
          <cell r="BT2158" t="str">
            <v>Pécs</v>
          </cell>
        </row>
        <row r="2159">
          <cell r="BT2159" t="e">
            <v>#N/A</v>
          </cell>
        </row>
        <row r="2160">
          <cell r="BT2160" t="e">
            <v>#N/A</v>
          </cell>
        </row>
        <row r="2161">
          <cell r="BT2161" t="str">
            <v>Pécsely</v>
          </cell>
        </row>
        <row r="2162">
          <cell r="BT2162" t="e">
            <v>#N/A</v>
          </cell>
        </row>
        <row r="2163">
          <cell r="BT2163" t="str">
            <v>Pécsvárad</v>
          </cell>
        </row>
        <row r="2164">
          <cell r="BT2164" t="str">
            <v>Pellérd</v>
          </cell>
        </row>
        <row r="2165">
          <cell r="BT2165" t="str">
            <v>Pély</v>
          </cell>
        </row>
        <row r="2166">
          <cell r="BT2166" t="str">
            <v>Penc</v>
          </cell>
        </row>
        <row r="2167">
          <cell r="BT2167" t="str">
            <v>Penészlek</v>
          </cell>
        </row>
        <row r="2168">
          <cell r="BT2168" t="str">
            <v>Pénzesgyőr</v>
          </cell>
        </row>
        <row r="2169">
          <cell r="BT2169" t="str">
            <v>Penyige</v>
          </cell>
        </row>
        <row r="2170">
          <cell r="BT2170" t="e">
            <v>#N/A</v>
          </cell>
        </row>
        <row r="2171">
          <cell r="BT2171" t="str">
            <v>Perbál</v>
          </cell>
        </row>
        <row r="2172">
          <cell r="BT2172" t="str">
            <v>Pere</v>
          </cell>
        </row>
        <row r="2173">
          <cell r="BT2173" t="str">
            <v>Perecse</v>
          </cell>
        </row>
        <row r="2174">
          <cell r="BT2174" t="str">
            <v>Pereked</v>
          </cell>
        </row>
        <row r="2175">
          <cell r="BT2175" t="str">
            <v>Perenye</v>
          </cell>
        </row>
        <row r="2176">
          <cell r="BT2176" t="e">
            <v>#N/A</v>
          </cell>
        </row>
        <row r="2177">
          <cell r="BT2177" t="e">
            <v>#N/A</v>
          </cell>
        </row>
        <row r="2178">
          <cell r="BT2178" t="str">
            <v>Perkáta</v>
          </cell>
        </row>
        <row r="2179">
          <cell r="BT2179" t="str">
            <v>Perkupa</v>
          </cell>
        </row>
        <row r="2180">
          <cell r="BT2180" t="str">
            <v>Perőcsény</v>
          </cell>
        </row>
        <row r="2181">
          <cell r="BT2181" t="e">
            <v>#N/A</v>
          </cell>
        </row>
        <row r="2182">
          <cell r="BT2182" t="str">
            <v>Péterhida</v>
          </cell>
        </row>
        <row r="2183">
          <cell r="BT2183" t="str">
            <v>Péteri</v>
          </cell>
        </row>
        <row r="2184">
          <cell r="BT2184" t="str">
            <v>Pétervására</v>
          </cell>
        </row>
        <row r="2185">
          <cell r="BT2185" t="str">
            <v>Pétfürdő</v>
          </cell>
        </row>
        <row r="2186">
          <cell r="BT2186" t="e">
            <v>#N/A</v>
          </cell>
        </row>
        <row r="2187">
          <cell r="BT2187" t="str">
            <v>Petneháza</v>
          </cell>
        </row>
        <row r="2188">
          <cell r="BT2188" t="str">
            <v>Petőfibánya</v>
          </cell>
        </row>
        <row r="2189">
          <cell r="BT2189" t="str">
            <v>Petőfiszállás</v>
          </cell>
        </row>
        <row r="2190">
          <cell r="BT2190" t="e">
            <v>#N/A</v>
          </cell>
        </row>
        <row r="2191">
          <cell r="BT2191" t="e">
            <v>#N/A</v>
          </cell>
        </row>
        <row r="2192">
          <cell r="BT2192" t="e">
            <v>#N/A</v>
          </cell>
        </row>
        <row r="2193">
          <cell r="BT2193" t="str">
            <v>Petrivente</v>
          </cell>
        </row>
        <row r="2194">
          <cell r="BT2194" t="e">
            <v>#N/A</v>
          </cell>
        </row>
        <row r="2195">
          <cell r="BT2195" t="str">
            <v>Piliny</v>
          </cell>
        </row>
        <row r="2196">
          <cell r="BT2196" t="str">
            <v>Pilis</v>
          </cell>
        </row>
        <row r="2197">
          <cell r="BT2197" t="str">
            <v>Pilisborosjenő</v>
          </cell>
        </row>
        <row r="2198">
          <cell r="BT2198" t="str">
            <v>Piliscsaba</v>
          </cell>
        </row>
        <row r="2199">
          <cell r="BT2199" t="e">
            <v>#N/A</v>
          </cell>
        </row>
        <row r="2200">
          <cell r="BT2200" t="str">
            <v>Pilisjászfalu</v>
          </cell>
        </row>
        <row r="2201">
          <cell r="BT2201" t="e">
            <v>#N/A</v>
          </cell>
        </row>
        <row r="2202">
          <cell r="BT2202" t="str">
            <v>Pilisszántó</v>
          </cell>
        </row>
        <row r="2203">
          <cell r="BT2203" t="str">
            <v>Pilisszentiván</v>
          </cell>
        </row>
        <row r="2204">
          <cell r="BT2204" t="str">
            <v>Pilisszentkereszt</v>
          </cell>
        </row>
        <row r="2205">
          <cell r="BT2205" t="str">
            <v>Pilisszentlászló</v>
          </cell>
        </row>
        <row r="2206">
          <cell r="BT2206" t="str">
            <v>Pilisvörösvár</v>
          </cell>
        </row>
        <row r="2207">
          <cell r="BT2207" t="str">
            <v>Pincehely</v>
          </cell>
        </row>
        <row r="2208">
          <cell r="BT2208" t="e">
            <v>#N/A</v>
          </cell>
        </row>
        <row r="2209">
          <cell r="BT2209" t="e">
            <v>#N/A</v>
          </cell>
        </row>
        <row r="2210">
          <cell r="BT2210" t="str">
            <v>Piricse</v>
          </cell>
        </row>
        <row r="2211">
          <cell r="BT2211" t="str">
            <v>Pirtó</v>
          </cell>
        </row>
        <row r="2212">
          <cell r="BT2212" t="e">
            <v>#N/A</v>
          </cell>
        </row>
        <row r="2213">
          <cell r="BT2213" t="e">
            <v>#N/A</v>
          </cell>
        </row>
        <row r="2214">
          <cell r="BT2214" t="e">
            <v>#N/A</v>
          </cell>
        </row>
        <row r="2215">
          <cell r="BT2215" t="str">
            <v>Pocsaj</v>
          </cell>
        </row>
        <row r="2216">
          <cell r="BT2216" t="str">
            <v>Pócsmegyer</v>
          </cell>
        </row>
        <row r="2217">
          <cell r="BT2217" t="e">
            <v>#N/A</v>
          </cell>
        </row>
        <row r="2218">
          <cell r="BT2218" t="str">
            <v>Pogány</v>
          </cell>
        </row>
        <row r="2219">
          <cell r="BT2219" t="str">
            <v>Pogányszentpéter</v>
          </cell>
        </row>
        <row r="2220">
          <cell r="BT2220" t="str">
            <v>Pókaszepetk</v>
          </cell>
        </row>
        <row r="2221">
          <cell r="BT2221" t="str">
            <v>Polány</v>
          </cell>
        </row>
        <row r="2222">
          <cell r="BT2222" t="str">
            <v>Polgár</v>
          </cell>
        </row>
        <row r="2223">
          <cell r="BT2223" t="str">
            <v>Polgárdi</v>
          </cell>
        </row>
        <row r="2224">
          <cell r="BT2224" t="str">
            <v>Pomáz</v>
          </cell>
        </row>
        <row r="2225">
          <cell r="BT2225" t="str">
            <v>Porcsalma</v>
          </cell>
        </row>
        <row r="2226">
          <cell r="BT2226" t="e">
            <v>#N/A</v>
          </cell>
        </row>
        <row r="2227">
          <cell r="BT2227" t="str">
            <v>Poroszló</v>
          </cell>
        </row>
        <row r="2228">
          <cell r="BT2228" t="e">
            <v>#N/A</v>
          </cell>
        </row>
        <row r="2229">
          <cell r="BT2229" t="e">
            <v>#N/A</v>
          </cell>
        </row>
        <row r="2230">
          <cell r="BT2230" t="e">
            <v>#N/A</v>
          </cell>
        </row>
        <row r="2231">
          <cell r="BT2231" t="e">
            <v>#N/A</v>
          </cell>
        </row>
        <row r="2232">
          <cell r="BT2232" t="str">
            <v>Pórszombat</v>
          </cell>
        </row>
        <row r="2233">
          <cell r="BT2233" t="str">
            <v>Porva</v>
          </cell>
        </row>
        <row r="2234">
          <cell r="BT2234" t="str">
            <v>Pósfa</v>
          </cell>
        </row>
        <row r="2235">
          <cell r="BT2235" t="str">
            <v>Potony</v>
          </cell>
        </row>
        <row r="2236">
          <cell r="BT2236" t="str">
            <v>Potyond</v>
          </cell>
        </row>
        <row r="2237">
          <cell r="BT2237" t="str">
            <v>Pölöske</v>
          </cell>
        </row>
        <row r="2238">
          <cell r="BT2238" t="str">
            <v>Pölöskefő</v>
          </cell>
        </row>
        <row r="2239">
          <cell r="BT2239" t="str">
            <v>Pörböly</v>
          </cell>
        </row>
        <row r="2240">
          <cell r="BT2240" t="str">
            <v>Pördefölde</v>
          </cell>
        </row>
        <row r="2241">
          <cell r="BT2241" t="e">
            <v>#N/A</v>
          </cell>
        </row>
        <row r="2242">
          <cell r="BT2242" t="str">
            <v>Prügy</v>
          </cell>
        </row>
        <row r="2243">
          <cell r="BT2243" t="str">
            <v>Pula</v>
          </cell>
        </row>
        <row r="2244">
          <cell r="BT2244" t="e">
            <v>#N/A</v>
          </cell>
        </row>
        <row r="2245">
          <cell r="BT2245" t="str">
            <v>Pusztaberki</v>
          </cell>
        </row>
        <row r="2246">
          <cell r="BT2246" t="str">
            <v>Pusztacsalád</v>
          </cell>
        </row>
        <row r="2247">
          <cell r="BT2247" t="str">
            <v>Pusztacsó</v>
          </cell>
        </row>
        <row r="2248">
          <cell r="BT2248" t="str">
            <v>_x0000_Rákóczibánya_x000C__x0000__x0001_B_x0000_e_x0000_n_x0000_c_x0000_s_x0000_i_x0000_k_x0000_ _x0000_E_x0000_r_x0000_n_x0000_Q_x0001__x0005__x0000__x0000_Abony_x001A__x0000__x0000_Romhányiné Dr. Balogh Edit_x0011__x0000__x0000_Dr. Gajdos István_x0004__x0000__x0000_Pest_x0004__x0000__x0000_Acsa_x000E__x0000__x0001_S_x0000_z_x0000_e_x0000_k_x0000_e_x0000_r_x0000_e_x0000_s_x0000_ _x0000_R_x0000_e_x0000_z_x0000_s_x0000_Q_x0001__x0006__x0000__x0000_Gerjen_x0006__x0000__x0000_Grábóc_x0013__x0000__x0000_Tüske László Károly_x000E__x0000__x0000_Rákóczi u. 84._x0005__x0000__x0000_Gyönk
_x0000__x0000_Katz Gyula_x0012__x0000__x0000_Ady E. u. 561-562._x0005__x0000__x0000_Györe_x000C__x0000__x0000_Cso</v>
          </cell>
        </row>
        <row r="2249">
          <cell r="BT2249" t="str">
            <v>Pusztaederics</v>
          </cell>
        </row>
        <row r="2250">
          <cell r="BT2250" t="str">
            <v>Pusztafalu</v>
          </cell>
        </row>
        <row r="2251">
          <cell r="BT2251" t="str">
            <v>Pusztaföldvár</v>
          </cell>
        </row>
        <row r="2252">
          <cell r="BT2252" t="str">
            <v>Pusztahencse</v>
          </cell>
        </row>
        <row r="2253">
          <cell r="BT2253" t="str">
            <v>Pusztakovácsi</v>
          </cell>
        </row>
        <row r="2254">
          <cell r="BT2254" t="str">
            <v>Pusztamagyaród</v>
          </cell>
        </row>
        <row r="2255">
          <cell r="BT2255" t="e">
            <v>#N/A</v>
          </cell>
        </row>
        <row r="2256">
          <cell r="BT2256" t="str">
            <v>Pusztamiske</v>
          </cell>
        </row>
        <row r="2257">
          <cell r="BT2257" t="str">
            <v>Pusztamonostor</v>
          </cell>
        </row>
        <row r="2258">
          <cell r="BT2258" t="str">
            <v>Pusztaottlaka</v>
          </cell>
        </row>
        <row r="2259">
          <cell r="BT2259" t="str">
            <v>Pusztaradvány</v>
          </cell>
        </row>
        <row r="2260">
          <cell r="BT2260" t="str">
            <v>Pusztaszabolcs</v>
          </cell>
        </row>
        <row r="2261">
          <cell r="BT2261" t="str">
            <v>Pusztaszemes</v>
          </cell>
        </row>
        <row r="2262">
          <cell r="BT2262" t="str">
            <v>Pusztaszentlászló</v>
          </cell>
        </row>
        <row r="2263">
          <cell r="BT2263" t="e">
            <v>#N/A</v>
          </cell>
        </row>
        <row r="2264">
          <cell r="BT2264" t="str">
            <v>Pusztavacs</v>
          </cell>
        </row>
        <row r="2265">
          <cell r="BT2265" t="str">
            <v>Pusztavám</v>
          </cell>
        </row>
        <row r="2266">
          <cell r="BT2266" t="str">
            <v>Pusztazámor</v>
          </cell>
        </row>
        <row r="2267">
          <cell r="BT2267" t="str">
            <v>Putnok</v>
          </cell>
        </row>
        <row r="2268">
          <cell r="BT2268" t="str">
            <v>Püski</v>
          </cell>
        </row>
        <row r="2269">
          <cell r="BT2269" t="str">
            <v>Püspökhatvan</v>
          </cell>
        </row>
        <row r="2270">
          <cell r="BT2270" t="str">
            <v>Püspökladány</v>
          </cell>
        </row>
        <row r="2271">
          <cell r="BT2271" t="str">
            <v>Püspökmolnári</v>
          </cell>
        </row>
        <row r="2272">
          <cell r="BT2272" t="str">
            <v>Püspökszilágy</v>
          </cell>
        </row>
        <row r="2273">
          <cell r="BT2273" t="e">
            <v>#N/A</v>
          </cell>
        </row>
        <row r="2274">
          <cell r="BT2274" t="e">
            <v>#N/A</v>
          </cell>
        </row>
        <row r="2275">
          <cell r="BT2275" t="str">
            <v>Rábagyarmat</v>
          </cell>
        </row>
        <row r="2276">
          <cell r="BT2276" t="str">
            <v>Rábahídvég</v>
          </cell>
        </row>
        <row r="2277">
          <cell r="BT2277" t="e">
            <v>#N/A</v>
          </cell>
        </row>
        <row r="2278">
          <cell r="BT2278" t="e">
            <v>#N/A</v>
          </cell>
        </row>
        <row r="2279">
          <cell r="BT2279" t="str">
            <v>Rábapaty</v>
          </cell>
        </row>
        <row r="2280">
          <cell r="BT2280" t="e">
            <v>#N/A</v>
          </cell>
        </row>
        <row r="2281">
          <cell r="BT2281" t="e">
            <v>#N/A</v>
          </cell>
        </row>
        <row r="2282">
          <cell r="BT2282" t="e">
            <v>#N/A</v>
          </cell>
        </row>
        <row r="2283">
          <cell r="BT2283" t="e">
            <v>#N/A</v>
          </cell>
        </row>
        <row r="2284">
          <cell r="BT2284" t="e">
            <v>#N/A</v>
          </cell>
        </row>
        <row r="2285">
          <cell r="BT2285" t="str">
            <v>Rábatamási</v>
          </cell>
        </row>
        <row r="2286">
          <cell r="BT2286" t="str">
            <v>Rábatöttös</v>
          </cell>
        </row>
        <row r="2287">
          <cell r="BT2287" t="str">
            <v>Rábcakapi</v>
          </cell>
        </row>
        <row r="2288">
          <cell r="BT2288" t="str">
            <v>Rácalmás</v>
          </cell>
        </row>
        <row r="2289">
          <cell r="BT2289" t="str">
            <v>Ráckeresztúr</v>
          </cell>
        </row>
        <row r="2290">
          <cell r="BT2290" t="e">
            <v>#N/A</v>
          </cell>
        </row>
        <row r="2291">
          <cell r="BT2291" t="str">
            <v>Rád</v>
          </cell>
        </row>
        <row r="2292">
          <cell r="BT2292" t="str">
            <v>Rádfalva</v>
          </cell>
        </row>
        <row r="2293">
          <cell r="BT2293" t="str">
            <v>Rádóckölked</v>
          </cell>
        </row>
        <row r="2294">
          <cell r="BT2294" t="e">
            <v>#N/A</v>
          </cell>
        </row>
        <row r="2295">
          <cell r="BT2295" t="e">
            <v>#N/A</v>
          </cell>
        </row>
        <row r="2296">
          <cell r="BT2296" t="str">
            <v>Rajka</v>
          </cell>
        </row>
        <row r="2297">
          <cell r="BT2297" t="str">
            <v>Rakaca</v>
          </cell>
        </row>
        <row r="2298">
          <cell r="BT2298" t="str">
            <v>Rakacaszend</v>
          </cell>
        </row>
        <row r="2299">
          <cell r="BT2299" t="e">
            <v>#N/A</v>
          </cell>
        </row>
        <row r="2300">
          <cell r="BT2300" t="e">
            <v>#N/A</v>
          </cell>
        </row>
        <row r="2301">
          <cell r="BT2301" t="str">
            <v>Rákóczifalva</v>
          </cell>
        </row>
        <row r="2302">
          <cell r="BT2302" t="str">
            <v>Rákócziújfalu</v>
          </cell>
        </row>
        <row r="2303">
          <cell r="BT2303" t="str">
            <v>Ráksi</v>
          </cell>
        </row>
        <row r="2304">
          <cell r="BT2304" t="str">
            <v>Ramocsa</v>
          </cell>
        </row>
        <row r="2305">
          <cell r="BT2305" t="e">
            <v>#N/A</v>
          </cell>
        </row>
        <row r="2306">
          <cell r="BT2306" t="str">
            <v>Rápolt</v>
          </cell>
        </row>
        <row r="2307">
          <cell r="BT2307" t="str">
            <v>Raposka</v>
          </cell>
        </row>
        <row r="2308">
          <cell r="BT2308" t="str">
            <v>Rásonysápberencs</v>
          </cell>
        </row>
        <row r="2309">
          <cell r="BT2309" t="str">
            <v>Rátka</v>
          </cell>
        </row>
        <row r="2310">
          <cell r="BT2310" t="str">
            <v>Rátót</v>
          </cell>
        </row>
        <row r="2311">
          <cell r="BT2311" t="e">
            <v>#N/A</v>
          </cell>
        </row>
        <row r="2312">
          <cell r="BT2312" t="str">
            <v>Recsk</v>
          </cell>
        </row>
        <row r="2313">
          <cell r="BT2313" t="e">
            <v>#N/A</v>
          </cell>
        </row>
        <row r="2314">
          <cell r="BT2314" t="str">
            <v>Rédics</v>
          </cell>
        </row>
        <row r="2315">
          <cell r="BT2315" t="str">
            <v>Regéc</v>
          </cell>
        </row>
        <row r="2316">
          <cell r="BT2316" t="str">
            <v>Regenye</v>
          </cell>
        </row>
        <row r="2317">
          <cell r="BT2317" t="str">
            <v>Regöly</v>
          </cell>
        </row>
        <row r="2318">
          <cell r="BT2318" t="str">
            <v>Rém</v>
          </cell>
        </row>
        <row r="2319">
          <cell r="BT2319" t="e">
            <v>#N/A</v>
          </cell>
        </row>
        <row r="2320">
          <cell r="BT2320" t="str">
            <v>Répáshuta</v>
          </cell>
        </row>
        <row r="2321">
          <cell r="BT2321" t="str">
            <v>Répcelak</v>
          </cell>
        </row>
        <row r="2322">
          <cell r="BT2322" t="str">
            <v>Répceszemere</v>
          </cell>
        </row>
        <row r="2323">
          <cell r="BT2323" t="str">
            <v>Répceszentgyörgy</v>
          </cell>
        </row>
        <row r="2324">
          <cell r="BT2324" t="str">
            <v>Répcevis</v>
          </cell>
        </row>
        <row r="2325">
          <cell r="BT2325" t="str">
            <v>Resznek</v>
          </cell>
        </row>
        <row r="2326">
          <cell r="BT2326" t="e">
            <v>#N/A</v>
          </cell>
        </row>
        <row r="2327">
          <cell r="BT2327" t="e">
            <v>#N/A</v>
          </cell>
        </row>
        <row r="2328">
          <cell r="BT2328" t="e">
            <v>#N/A</v>
          </cell>
        </row>
        <row r="2329">
          <cell r="BT2329" t="e">
            <v>#N/A</v>
          </cell>
        </row>
        <row r="2330">
          <cell r="BT2330" t="str">
            <v>Révleányvár</v>
          </cell>
        </row>
        <row r="2331">
          <cell r="BT2331" t="str">
            <v>Rezi</v>
          </cell>
        </row>
        <row r="2332">
          <cell r="BT2332" t="str">
            <v>Ricse</v>
          </cell>
        </row>
        <row r="2333">
          <cell r="BT2333" t="e">
            <v>#N/A</v>
          </cell>
        </row>
        <row r="2334">
          <cell r="BT2334" t="str">
            <v>I_1.23</v>
          </cell>
        </row>
        <row r="2335">
          <cell r="BT2335" t="str">
            <v>Rimóc</v>
          </cell>
        </row>
        <row r="2336">
          <cell r="BT2336" t="e">
            <v>#N/A</v>
          </cell>
        </row>
        <row r="2337">
          <cell r="BT2337" t="e">
            <v>#N/A</v>
          </cell>
        </row>
        <row r="2338">
          <cell r="BT2338" t="e">
            <v>#N/A</v>
          </cell>
        </row>
        <row r="2339">
          <cell r="BT2339" t="e">
            <v>#N/A</v>
          </cell>
        </row>
        <row r="2340">
          <cell r="BT2340" t="e">
            <v>#N/A</v>
          </cell>
        </row>
        <row r="2341">
          <cell r="BT2341" t="e">
            <v>#N/A</v>
          </cell>
        </row>
        <row r="2342">
          <cell r="BT2342" t="e">
            <v>#N/A</v>
          </cell>
        </row>
        <row r="2343">
          <cell r="BT2343" t="str">
            <v>Romhány</v>
          </cell>
        </row>
        <row r="2344">
          <cell r="BT2344" t="str">
            <v>Romonya</v>
          </cell>
        </row>
        <row r="2345">
          <cell r="BT2345" t="str">
            <v>Rózsafa</v>
          </cell>
        </row>
        <row r="2346">
          <cell r="BT2346" t="str">
            <v>Rozsály</v>
          </cell>
        </row>
        <row r="2347">
          <cell r="BT2347" t="str">
            <v>Rózsaszentmárton</v>
          </cell>
        </row>
        <row r="2348">
          <cell r="BT2348" t="e">
            <v>#N/A</v>
          </cell>
        </row>
        <row r="2349">
          <cell r="BT2349" t="e">
            <v>#N/A</v>
          </cell>
        </row>
        <row r="2350">
          <cell r="BT2350" t="e">
            <v>#N/A</v>
          </cell>
        </row>
        <row r="2351">
          <cell r="BT2351" t="str">
            <v>Rudabánya</v>
          </cell>
        </row>
        <row r="2352">
          <cell r="BT2352" t="str">
            <v>Rudolftelep</v>
          </cell>
        </row>
        <row r="2353">
          <cell r="BT2353" t="e">
            <v>#N/A</v>
          </cell>
        </row>
        <row r="2354">
          <cell r="BT2354" t="e">
            <v>#N/A</v>
          </cell>
        </row>
        <row r="2355">
          <cell r="BT2355" t="str">
            <v>Ságújfalu</v>
          </cell>
        </row>
        <row r="2356">
          <cell r="BT2356" t="e">
            <v>#N/A</v>
          </cell>
        </row>
        <row r="2357">
          <cell r="BT2357" t="e">
            <v>#N/A</v>
          </cell>
        </row>
        <row r="2358">
          <cell r="BT2358" t="e">
            <v>#N/A</v>
          </cell>
        </row>
        <row r="2359">
          <cell r="BT2359" t="e">
            <v>#N/A</v>
          </cell>
        </row>
        <row r="2360">
          <cell r="BT2360" t="e">
            <v>#N/A</v>
          </cell>
        </row>
        <row r="2361">
          <cell r="BT2361" t="e">
            <v>#N/A</v>
          </cell>
        </row>
        <row r="2362">
          <cell r="BT2362" t="e">
            <v>#N/A</v>
          </cell>
        </row>
        <row r="2363">
          <cell r="BT2363" t="e">
            <v>#N/A</v>
          </cell>
        </row>
        <row r="2364">
          <cell r="BT2364" t="str">
            <v>Sajókeresztúr</v>
          </cell>
        </row>
        <row r="2365">
          <cell r="BT2365" t="str">
            <v>Sajólád</v>
          </cell>
        </row>
        <row r="2366">
          <cell r="BT2366" t="str">
            <v>Sajólászlófalva</v>
          </cell>
        </row>
        <row r="2367">
          <cell r="BT2367" t="str">
            <v>Sajómercse</v>
          </cell>
        </row>
        <row r="2368">
          <cell r="BT2368" t="e">
            <v>#N/A</v>
          </cell>
        </row>
        <row r="2369">
          <cell r="BT2369" t="e">
            <v>#N/A</v>
          </cell>
        </row>
        <row r="2370">
          <cell r="BT2370" t="str">
            <v>Sajópálfala</v>
          </cell>
        </row>
        <row r="2371">
          <cell r="BT2371" t="str">
            <v>Sajópetri</v>
          </cell>
        </row>
        <row r="2372">
          <cell r="BT2372" t="str">
            <v>Sajópüspöki</v>
          </cell>
        </row>
        <row r="2373">
          <cell r="BT2373" t="str">
            <v>Sajósenye</v>
          </cell>
        </row>
        <row r="2374">
          <cell r="BT2374" t="str">
            <v>Sajószentpéter</v>
          </cell>
        </row>
        <row r="2375">
          <cell r="BT2375" t="e">
            <v>#N/A</v>
          </cell>
        </row>
        <row r="2376">
          <cell r="BT2376" t="e">
            <v>#N/A</v>
          </cell>
        </row>
        <row r="2377">
          <cell r="BT2377" t="e">
            <v>#N/A</v>
          </cell>
        </row>
        <row r="2378">
          <cell r="BT2378" t="e">
            <v>#N/A</v>
          </cell>
        </row>
        <row r="2379">
          <cell r="BT2379" t="str">
            <v>Salföld</v>
          </cell>
        </row>
        <row r="2380">
          <cell r="BT2380" t="e">
            <v>#N/A</v>
          </cell>
        </row>
        <row r="2381">
          <cell r="BT2381" t="str">
            <v>Salköveskút</v>
          </cell>
        </row>
        <row r="2382">
          <cell r="BT2382" t="str">
            <v>Salomvár</v>
          </cell>
        </row>
        <row r="2383">
          <cell r="BT2383" t="e">
            <v>#N/A</v>
          </cell>
        </row>
        <row r="2384">
          <cell r="BT2384" t="str">
            <v>Sámod</v>
          </cell>
        </row>
        <row r="2385">
          <cell r="BT2385" t="str">
            <v>Sámsonháza</v>
          </cell>
        </row>
        <row r="2386">
          <cell r="BT2386" t="str">
            <v>Sand</v>
          </cell>
        </row>
        <row r="2387">
          <cell r="BT2387" t="e">
            <v>#N/A</v>
          </cell>
        </row>
        <row r="2388">
          <cell r="BT2388" t="e">
            <v>#N/A</v>
          </cell>
        </row>
        <row r="2389">
          <cell r="BT2389" t="str">
            <v>Sáp</v>
          </cell>
        </row>
        <row r="2390">
          <cell r="BT2390" t="str">
            <v>Sáránd</v>
          </cell>
        </row>
        <row r="2391">
          <cell r="BT2391" t="str">
            <v>Sárazsadány</v>
          </cell>
        </row>
        <row r="2392">
          <cell r="BT2392" t="str">
            <v>Sárbogárd</v>
          </cell>
        </row>
        <row r="2393">
          <cell r="BT2393" t="str">
            <v>Sáregres</v>
          </cell>
        </row>
        <row r="2394">
          <cell r="BT2394" t="str">
            <v>Sárfimizdó</v>
          </cell>
        </row>
        <row r="2395">
          <cell r="BT2395" t="str">
            <v>Sárhida</v>
          </cell>
        </row>
        <row r="2396">
          <cell r="BT2396" t="str">
            <v>Sárisáp</v>
          </cell>
        </row>
        <row r="2397">
          <cell r="BT2397" t="str">
            <v>Sarkad</v>
          </cell>
        </row>
        <row r="2398">
          <cell r="BT2398" t="str">
            <v>Sarkadkeresztúr</v>
          </cell>
        </row>
        <row r="2399">
          <cell r="BT2399" t="str">
            <v>Sárkeresztes</v>
          </cell>
        </row>
        <row r="2400">
          <cell r="BT2400" t="str">
            <v>Sárkeresztúr</v>
          </cell>
        </row>
        <row r="2401">
          <cell r="BT2401" t="str">
            <v>Sárkeszi</v>
          </cell>
        </row>
        <row r="2402">
          <cell r="BT2402" t="str">
            <v>Sármellék</v>
          </cell>
        </row>
        <row r="2403">
          <cell r="BT2403" t="str">
            <v>Sárok</v>
          </cell>
        </row>
        <row r="2404">
          <cell r="BT2404" t="str">
            <v>Sárosd</v>
          </cell>
        </row>
        <row r="2405">
          <cell r="BT2405" t="e">
            <v>#N/A</v>
          </cell>
        </row>
        <row r="2406">
          <cell r="BT2406" t="str">
            <v>Sárpilis</v>
          </cell>
        </row>
        <row r="2407">
          <cell r="BT2407" t="str">
            <v>Sárrétudvari</v>
          </cell>
        </row>
        <row r="2408">
          <cell r="BT2408" t="e">
            <v>#N/A</v>
          </cell>
        </row>
        <row r="2409">
          <cell r="BT2409" t="str">
            <v>Sárszentágota</v>
          </cell>
        </row>
        <row r="2410">
          <cell r="BT2410" t="str">
            <v>Sárszentlőrinc</v>
          </cell>
        </row>
        <row r="2411">
          <cell r="BT2411" t="e">
            <v>#N/A</v>
          </cell>
        </row>
        <row r="2412">
          <cell r="BT2412" t="str">
            <v>Sarud</v>
          </cell>
        </row>
        <row r="2413">
          <cell r="BT2413" t="e">
            <v>#N/A</v>
          </cell>
        </row>
        <row r="2414">
          <cell r="BT2414" t="e">
            <v>#N/A</v>
          </cell>
        </row>
        <row r="2415">
          <cell r="BT2415" t="str">
            <v>Sáska</v>
          </cell>
        </row>
        <row r="2416">
          <cell r="BT2416" t="e">
            <v>#N/A</v>
          </cell>
        </row>
        <row r="2417">
          <cell r="BT2417" t="str">
            <v>Sátoraljaújhely</v>
          </cell>
        </row>
        <row r="2418">
          <cell r="BT2418" t="str">
            <v>Gyömöre</v>
          </cell>
        </row>
        <row r="2419">
          <cell r="BT2419" t="str">
            <v>Sávoly</v>
          </cell>
        </row>
        <row r="2420">
          <cell r="BT2420" t="e">
            <v>#N/A</v>
          </cell>
        </row>
        <row r="2421">
          <cell r="BT2421" t="str">
            <v>Segesd</v>
          </cell>
        </row>
        <row r="2422">
          <cell r="BT2422" t="str">
            <v>Sellye</v>
          </cell>
        </row>
        <row r="2423">
          <cell r="BT2423" t="e">
            <v>#N/A</v>
          </cell>
        </row>
        <row r="2424">
          <cell r="BT2424" t="e">
            <v>#N/A</v>
          </cell>
        </row>
        <row r="2425">
          <cell r="BT2425" t="str">
            <v>Semjénháza</v>
          </cell>
        </row>
        <row r="2426">
          <cell r="BT2426" t="str">
            <v>Sénye</v>
          </cell>
        </row>
        <row r="2427">
          <cell r="BT2427" t="str">
            <v>Sényő</v>
          </cell>
        </row>
        <row r="2428">
          <cell r="BT2428" t="e">
            <v>#N/A</v>
          </cell>
        </row>
        <row r="2429">
          <cell r="BT2429" t="e">
            <v>#N/A</v>
          </cell>
        </row>
        <row r="2430">
          <cell r="BT2430" t="str">
            <v>Sérsekszőlős</v>
          </cell>
        </row>
        <row r="2431">
          <cell r="BT2431" t="str">
            <v>Sikátor</v>
          </cell>
        </row>
        <row r="2432">
          <cell r="BT2432" t="str">
            <v>Siklós</v>
          </cell>
        </row>
        <row r="2433">
          <cell r="BT2433" t="str">
            <v>Siklósbodony</v>
          </cell>
        </row>
        <row r="2434">
          <cell r="BT2434" t="str">
            <v>Siklósnagyfalu</v>
          </cell>
        </row>
        <row r="2435">
          <cell r="BT2435" t="e">
            <v>#N/A</v>
          </cell>
        </row>
        <row r="2436">
          <cell r="BT2436" t="e">
            <v>#N/A</v>
          </cell>
        </row>
        <row r="2437">
          <cell r="BT2437" t="str">
            <v>Simonfa</v>
          </cell>
        </row>
        <row r="2438">
          <cell r="BT2438" t="str">
            <v>Simontornya</v>
          </cell>
        </row>
        <row r="2439">
          <cell r="BT2439" t="str">
            <v>Sióagárd</v>
          </cell>
        </row>
        <row r="2440">
          <cell r="BT2440" t="str">
            <v>Dózsa Gy. u. 17-19.</v>
          </cell>
        </row>
        <row r="2441">
          <cell r="BT2441" t="str">
            <v>Siójut</v>
          </cell>
        </row>
        <row r="2442">
          <cell r="BT2442" t="str">
            <v>Sirok</v>
          </cell>
        </row>
        <row r="2443">
          <cell r="BT2443" t="e">
            <v>#N/A</v>
          </cell>
        </row>
        <row r="2444">
          <cell r="BT2444" t="str">
            <v>Sobor</v>
          </cell>
        </row>
        <row r="2445">
          <cell r="BT2445" t="str">
            <v>Sokorópátka</v>
          </cell>
        </row>
        <row r="2446">
          <cell r="BT2446" t="str">
            <v>Solt</v>
          </cell>
        </row>
        <row r="2447">
          <cell r="BT2447" t="str">
            <v>Soltszentimre</v>
          </cell>
        </row>
        <row r="2448">
          <cell r="BT2448" t="str">
            <v>Soltvadkert</v>
          </cell>
        </row>
        <row r="2449">
          <cell r="BT2449" t="str">
            <v>祬_x000C_䨀桵珡⁺楔潢ི_x0000_楔楬杮牥䘠牥湥ལ_x0000_牄‮敤⁩獚汯൴_x0000_潴楳䘠牥湥ୣ_x0000_敫琠狩㜠ਮ_x0000_ﱓ敭灧慧_x000C_䠀橵敢⁲潮ٳ_x0000_穓烡狡_x000D_䈀泡湩⁴摮牯_x000C_䘀拡歩䘠牥湥ᙣ_x0000_穣⁩敆敲据甠‮⼱⹁_x000C_匀敺瑮湡慴晬ൡ_x0000_穓湥扴毩汬๡_x0000_癲狡⁩瑁楴慬_x000C_䌀潳扭⃳慌潪ࡳ_x0000_穓湥杴泡_x000D_嘀捥敳⁹敆敲据_x000E_䈀桩牡敫敲穳整๳_x0000_慂慲⁳敆敲据_x0013_䘀泼烶䴠桩泡⁹獉癴满_x0010_匀档湥楹甠‮㜵ฮ_x0000_楂慨湲条批橡浯_x000C_匀楺匠满潤ੲ_x0000_楂慨瑲牯慤_x0010_䐀⹲匠慺䨠竳敳๦_x0000_潋獳瑵⁨⹵㐠⸳_x000B_䈀捯歳楡敫瑲_x000E_匁稀儀氁氀儀猁 匀渀搀漀爀ༀ_x0000_汁潫浴满⁹瓺㠠ମĀFelsőregmec</v>
          </cell>
        </row>
        <row r="2450">
          <cell r="BT2450" t="str">
            <v>Solymár</v>
          </cell>
        </row>
        <row r="2451">
          <cell r="BT2451" t="str">
            <v>Som</v>
          </cell>
        </row>
        <row r="2452">
          <cell r="BT2452" t="str">
            <v>Somberek</v>
          </cell>
        </row>
        <row r="2453">
          <cell r="BT2453" t="str">
            <v>Somlójenő</v>
          </cell>
        </row>
        <row r="2454">
          <cell r="BT2454" t="str">
            <v>Somlószőlős</v>
          </cell>
        </row>
        <row r="2455">
          <cell r="BT2455" t="str">
            <v>Somlóvásárhely</v>
          </cell>
        </row>
        <row r="2456">
          <cell r="BT2456" t="str">
            <v>Somlóvecse</v>
          </cell>
        </row>
        <row r="2457">
          <cell r="BT2457" t="str">
            <v>Somodor</v>
          </cell>
        </row>
        <row r="2458">
          <cell r="BT2458" t="e">
            <v>#N/A</v>
          </cell>
        </row>
        <row r="2459">
          <cell r="BT2459" t="str">
            <v>Somogyapáti</v>
          </cell>
        </row>
        <row r="2460">
          <cell r="BT2460" t="str">
            <v>Somogyaracs</v>
          </cell>
        </row>
        <row r="2461">
          <cell r="BT2461" t="str">
            <v>Somogyaszaló</v>
          </cell>
        </row>
        <row r="2462">
          <cell r="BT2462" t="e">
            <v>#N/A</v>
          </cell>
        </row>
        <row r="2463">
          <cell r="BT2463" t="e">
            <v>#N/A</v>
          </cell>
        </row>
        <row r="2464">
          <cell r="BT2464" t="e">
            <v>#N/A</v>
          </cell>
        </row>
        <row r="2465">
          <cell r="BT2465" t="e">
            <v>#N/A</v>
          </cell>
        </row>
        <row r="2466">
          <cell r="BT2466" t="e">
            <v>#N/A</v>
          </cell>
        </row>
        <row r="2467">
          <cell r="BT2467" t="e">
            <v>#N/A</v>
          </cell>
        </row>
        <row r="2468">
          <cell r="BT2468" t="e">
            <v>#N/A</v>
          </cell>
        </row>
        <row r="2469">
          <cell r="BT2469" t="str">
            <v>Somogyhárságy</v>
          </cell>
        </row>
        <row r="2470">
          <cell r="BT2470" t="str">
            <v>Somogyhatvan</v>
          </cell>
        </row>
        <row r="2471">
          <cell r="BT2471" t="e">
            <v>#N/A</v>
          </cell>
        </row>
        <row r="2472">
          <cell r="BT2472" t="e">
            <v>#N/A</v>
          </cell>
        </row>
        <row r="2473">
          <cell r="BT2473" t="e">
            <v>#N/A</v>
          </cell>
        </row>
        <row r="2474">
          <cell r="BT2474" t="str">
            <v>Somogysárd</v>
          </cell>
        </row>
        <row r="2475">
          <cell r="BT2475" t="str">
            <v>Somogysimonyi</v>
          </cell>
        </row>
        <row r="2476">
          <cell r="BT2476" t="str">
            <v>Somogyszentpál</v>
          </cell>
        </row>
        <row r="2477">
          <cell r="BT2477" t="str">
            <v>Somogyszil</v>
          </cell>
        </row>
        <row r="2478">
          <cell r="BT2478" t="str">
            <v>Somogyszob</v>
          </cell>
        </row>
        <row r="2479">
          <cell r="BT2479" t="e">
            <v>#N/A</v>
          </cell>
        </row>
        <row r="2480">
          <cell r="BT2480" t="e">
            <v>#N/A</v>
          </cell>
        </row>
        <row r="2481">
          <cell r="BT2481" t="str">
            <v>Somogyvámos</v>
          </cell>
        </row>
        <row r="2482">
          <cell r="BT2482" t="str">
            <v>Somogyvár</v>
          </cell>
        </row>
        <row r="2483">
          <cell r="BT2483" t="str">
            <v>Somogyviszló</v>
          </cell>
        </row>
        <row r="2484">
          <cell r="BT2484" t="str">
            <v>Somogyzsitfa</v>
          </cell>
        </row>
        <row r="2485">
          <cell r="BT2485" t="str">
            <v>Somoskőújfalu</v>
          </cell>
        </row>
        <row r="2486">
          <cell r="BT2486" t="str">
            <v>Sonkád</v>
          </cell>
        </row>
        <row r="2487">
          <cell r="BT2487" t="str">
            <v>Soponya</v>
          </cell>
        </row>
        <row r="2488">
          <cell r="BT2488" t="str">
            <v>Sopron</v>
          </cell>
        </row>
        <row r="2489">
          <cell r="BT2489" t="str">
            <v>Sopronhorpács</v>
          </cell>
        </row>
        <row r="2490">
          <cell r="BT2490" t="str">
            <v>Sopronkövesd</v>
          </cell>
        </row>
        <row r="2491">
          <cell r="BT2491" t="str">
            <v>Sopronnémeti</v>
          </cell>
        </row>
        <row r="2492">
          <cell r="BT2492" t="e">
            <v>#N/A</v>
          </cell>
        </row>
        <row r="2493">
          <cell r="BT2493" t="e">
            <v>#N/A</v>
          </cell>
        </row>
        <row r="2494">
          <cell r="BT2494" t="str">
            <v>Sormás</v>
          </cell>
        </row>
        <row r="2495">
          <cell r="BT2495" t="e">
            <v>#N/A</v>
          </cell>
        </row>
        <row r="2496">
          <cell r="BT2496" t="str">
            <v>Sóshartyán</v>
          </cell>
        </row>
        <row r="2497">
          <cell r="BT2497" t="str">
            <v>Sóskút</v>
          </cell>
        </row>
        <row r="2498">
          <cell r="BT2498" t="str">
            <v>Sóstófalva</v>
          </cell>
        </row>
        <row r="2499">
          <cell r="BT2499" t="str">
            <v>Sósvertike</v>
          </cell>
        </row>
        <row r="2500">
          <cell r="BT2500" t="str">
            <v>Sótony</v>
          </cell>
        </row>
        <row r="2501">
          <cell r="BT2501" t="str">
            <v>Fonó</v>
          </cell>
        </row>
        <row r="2502">
          <cell r="BT2502" t="str">
            <v>Söpte</v>
          </cell>
        </row>
        <row r="2503">
          <cell r="BT2503" t="e">
            <v>#N/A</v>
          </cell>
        </row>
        <row r="2504">
          <cell r="BT2504" t="str">
            <v>Sukoró</v>
          </cell>
        </row>
        <row r="2505">
          <cell r="BT2505" t="str">
            <v>Sumony</v>
          </cell>
        </row>
        <row r="2506">
          <cell r="BT2506" t="str">
            <v>Súr</v>
          </cell>
        </row>
        <row r="2507">
          <cell r="BT2507" t="str">
            <v>Nagykátai</v>
          </cell>
        </row>
        <row r="2508">
          <cell r="BT2508" t="str">
            <v>Sükösd</v>
          </cell>
        </row>
        <row r="2509">
          <cell r="BT2509" t="str">
            <v>Sülysáp</v>
          </cell>
        </row>
        <row r="2510">
          <cell r="BT2510" t="str">
            <v>Sümeg</v>
          </cell>
        </row>
        <row r="2511">
          <cell r="BT2511" t="str">
            <v>Veresegyházi</v>
          </cell>
        </row>
        <row r="2512">
          <cell r="BT2512" t="e">
            <v>#N/A</v>
          </cell>
        </row>
        <row r="2513">
          <cell r="BT2513" t="str">
            <v>Süttő</v>
          </cell>
        </row>
        <row r="2514">
          <cell r="BT2514" t="e">
            <v>#N/A</v>
          </cell>
        </row>
        <row r="2515">
          <cell r="BT2515" t="e">
            <v>#N/A</v>
          </cell>
        </row>
        <row r="2516">
          <cell r="BT2516" t="str">
            <v>Szabadhídvég</v>
          </cell>
        </row>
        <row r="2517">
          <cell r="BT2517" t="str">
            <v>Szabadi</v>
          </cell>
        </row>
        <row r="2518">
          <cell r="BT2518" t="str">
            <v>Szabadkígyós</v>
          </cell>
        </row>
        <row r="2519">
          <cell r="BT2519" t="str">
            <v>Szabadszállás</v>
          </cell>
        </row>
        <row r="2520">
          <cell r="BT2520" t="str">
            <v>Szabadszentkirály</v>
          </cell>
        </row>
        <row r="2521">
          <cell r="BT2521" t="str">
            <v>Szabás</v>
          </cell>
        </row>
        <row r="2522">
          <cell r="BT2522" t="e">
            <v>#N/A</v>
          </cell>
        </row>
        <row r="2523">
          <cell r="BT2523" t="e">
            <v>#N/A</v>
          </cell>
        </row>
        <row r="2524">
          <cell r="BT2524" t="e">
            <v>#N/A</v>
          </cell>
        </row>
        <row r="2525">
          <cell r="BT2525" t="str">
            <v>Szada</v>
          </cell>
        </row>
        <row r="2526">
          <cell r="BT2526" t="str">
            <v>Szágy</v>
          </cell>
        </row>
        <row r="2527">
          <cell r="BT2527" t="str">
            <v>Szajk</v>
          </cell>
        </row>
        <row r="2528">
          <cell r="BT2528" t="str">
            <v>Szajla</v>
          </cell>
        </row>
        <row r="2529">
          <cell r="BT2529" t="str">
            <v>Szajol</v>
          </cell>
        </row>
        <row r="2530">
          <cell r="BT2530" t="str">
            <v>Szakácsi</v>
          </cell>
        </row>
        <row r="2531">
          <cell r="BT2531" t="str">
            <v>Szakadát</v>
          </cell>
        </row>
        <row r="2532">
          <cell r="BT2532" t="str">
            <v>Szakáld</v>
          </cell>
        </row>
        <row r="2533">
          <cell r="BT2533" t="str">
            <v>Szakály</v>
          </cell>
        </row>
        <row r="2534">
          <cell r="BT2534" t="e">
            <v>#N/A</v>
          </cell>
        </row>
        <row r="2535">
          <cell r="BT2535" t="str">
            <v>Szakmár</v>
          </cell>
        </row>
        <row r="2536">
          <cell r="BT2536" t="str">
            <v>Szaknyér</v>
          </cell>
        </row>
        <row r="2537">
          <cell r="BT2537" t="e">
            <v>#N/A</v>
          </cell>
        </row>
        <row r="2538">
          <cell r="BT2538" t="str">
            <v>Szakony</v>
          </cell>
        </row>
        <row r="2539">
          <cell r="BT2539" t="str">
            <v>Szakonyfalu</v>
          </cell>
        </row>
        <row r="2540">
          <cell r="BT2540" t="e">
            <v>#N/A</v>
          </cell>
        </row>
        <row r="2541">
          <cell r="BT2541" t="str">
            <v>Szalafő</v>
          </cell>
        </row>
        <row r="2542">
          <cell r="BT2542" t="str">
            <v>Szalánta</v>
          </cell>
        </row>
        <row r="2543">
          <cell r="BT2543" t="str">
            <v>Szalapa</v>
          </cell>
        </row>
        <row r="2544">
          <cell r="BT2544" t="str">
            <v>Szalaszend</v>
          </cell>
        </row>
        <row r="2545">
          <cell r="BT2545" t="str">
            <v>Szalatnak</v>
          </cell>
        </row>
        <row r="2546">
          <cell r="BT2546" t="str">
            <v>Szálka</v>
          </cell>
        </row>
        <row r="2547">
          <cell r="BT2547" t="str">
            <v>Szalkszentmárton</v>
          </cell>
        </row>
        <row r="2548">
          <cell r="BT2548" t="str">
            <v>Szalmatercs</v>
          </cell>
        </row>
        <row r="2549">
          <cell r="BT2549" t="str">
            <v>Szalonna</v>
          </cell>
        </row>
        <row r="2550">
          <cell r="BT2550" t="e">
            <v>#N/A</v>
          </cell>
        </row>
        <row r="2551">
          <cell r="BT2551" t="e">
            <v>#N/A</v>
          </cell>
        </row>
        <row r="2552">
          <cell r="BT2552" t="e">
            <v>#N/A</v>
          </cell>
        </row>
        <row r="2553">
          <cell r="BT2553" t="e">
            <v>#N/A</v>
          </cell>
        </row>
        <row r="2554">
          <cell r="BT2554" t="e">
            <v>#N/A</v>
          </cell>
        </row>
        <row r="2555">
          <cell r="BT2555" t="e">
            <v>#N/A</v>
          </cell>
        </row>
        <row r="2556">
          <cell r="BT2556" t="str">
            <v>Szamosújlak</v>
          </cell>
        </row>
        <row r="2557">
          <cell r="BT2557" t="str">
            <v>Szanda</v>
          </cell>
        </row>
        <row r="2558">
          <cell r="BT2558" t="str">
            <v>Szank</v>
          </cell>
        </row>
        <row r="2559">
          <cell r="BT2559" t="str">
            <v>Szántód</v>
          </cell>
        </row>
        <row r="2560">
          <cell r="BT2560" t="str">
            <v>Szany</v>
          </cell>
        </row>
        <row r="2561">
          <cell r="BT2561" t="e">
            <v>#N/A</v>
          </cell>
        </row>
        <row r="2562">
          <cell r="BT2562" t="str">
            <v>Szaporca</v>
          </cell>
        </row>
        <row r="2563">
          <cell r="BT2563" t="str">
            <v>Szár</v>
          </cell>
        </row>
        <row r="2564">
          <cell r="BT2564" t="str">
            <v>Szárász</v>
          </cell>
        </row>
        <row r="2565">
          <cell r="BT2565" t="str">
            <v>Szárazd</v>
          </cell>
        </row>
        <row r="2566">
          <cell r="BT2566" t="str">
            <v>Szárföld</v>
          </cell>
        </row>
        <row r="2567">
          <cell r="BT2567" t="e">
            <v>#N/A</v>
          </cell>
        </row>
        <row r="2568">
          <cell r="BT2568" t="str">
            <v>Szarvas</v>
          </cell>
        </row>
        <row r="2569">
          <cell r="BT2569" t="str">
            <v>Szarvasgede</v>
          </cell>
        </row>
        <row r="2570">
          <cell r="BT2570" t="str">
            <v>Szarvaskend</v>
          </cell>
        </row>
        <row r="2571">
          <cell r="BT2571" t="str">
            <v>Szarvaskő</v>
          </cell>
        </row>
        <row r="2572">
          <cell r="BT2572" t="str">
            <v>6.12_x0006__x0000__x0000_E_6.12_x0005__x0000__x0000_Mánfa_x000E__x0000__x0000_Hohn Krisztina_x000E__x0000__x0000_Schmidt Zoltán_x000F__x0000__x0000_Fábián B. u. 58_x0006__x0000__x0000_T_6.13_x0006__x0000__x0000_K_6.13_x0006__x0000__x0000_E_6.13_x000B__x0000__x0000_Tisztaberek
_x0000__x0000_Kónya Géza_x0015__x0000__x0001_T_x0000_i_x0000_s_x0000_z_x0000_t_x0000_a_x0000_b_x0000_e_x0000_r_x0000_e_x0000_k_x0000_,_x0000_ _x0000_F_x0000_Q_x0001_ _x0000_u_x0000_._x0000_ _x0000_6_x0000_._x0000__x0007__x0000__x0000_Tivadar_x000F__x0000__x0000_ifj Danó Sándor_x0010__x0000__x0000_Ifj. Danó Sándor_x0016__x0000__x0001_T_x0000_i_x0000_v_x0000_a_x0000_d_x0000_a_x0000_r_x0000_,_x0000_ _x0000_P_x0000_e_x0000_t_x0000_Q_x0001_f_x0000_i_x0000_ _x0000_u</v>
          </cell>
        </row>
        <row r="2573">
          <cell r="BT2573" t="e">
            <v>#N/A</v>
          </cell>
        </row>
        <row r="2574">
          <cell r="BT2574" t="str">
            <v>Szászvár</v>
          </cell>
        </row>
        <row r="2575">
          <cell r="BT2575" t="str">
            <v>Szatmárcseke</v>
          </cell>
        </row>
        <row r="2576">
          <cell r="BT2576" t="str">
            <v>Szátok</v>
          </cell>
        </row>
        <row r="2577">
          <cell r="BT2577" t="str">
            <v>Szatta</v>
          </cell>
        </row>
        <row r="2578">
          <cell r="BT2578" t="e">
            <v>#N/A</v>
          </cell>
        </row>
        <row r="2579">
          <cell r="BT2579" t="str">
            <v>Szava</v>
          </cell>
        </row>
        <row r="2580">
          <cell r="BT2580" t="str">
            <v>Százhalombatta</v>
          </cell>
        </row>
        <row r="2581">
          <cell r="BT2581" t="str">
            <v>Szebény</v>
          </cell>
        </row>
        <row r="2582">
          <cell r="BT2582" t="str">
            <v>Szécsénke</v>
          </cell>
        </row>
        <row r="2583">
          <cell r="BT2583" t="e">
            <v>#N/A</v>
          </cell>
        </row>
        <row r="2584">
          <cell r="BT2584" t="str">
            <v>Szécsényfelfalu</v>
          </cell>
        </row>
        <row r="2585">
          <cell r="BT2585" t="e">
            <v>#N/A</v>
          </cell>
        </row>
        <row r="2586">
          <cell r="BT2586" t="str">
            <v>Szederkény</v>
          </cell>
        </row>
        <row r="2587">
          <cell r="BT2587" t="str">
            <v>Szedres</v>
          </cell>
        </row>
        <row r="2588">
          <cell r="BT2588" t="str">
            <v>Szeged</v>
          </cell>
        </row>
        <row r="2589">
          <cell r="BT2589" t="str">
            <v>Szegerdő</v>
          </cell>
        </row>
        <row r="2590">
          <cell r="BT2590" t="str">
            <v>Szeghalom</v>
          </cell>
        </row>
        <row r="2591">
          <cell r="BT2591" t="e">
            <v>#N/A</v>
          </cell>
        </row>
        <row r="2592">
          <cell r="BT2592" t="e">
            <v>#N/A</v>
          </cell>
        </row>
        <row r="2593">
          <cell r="BT2593" t="e">
            <v>#N/A</v>
          </cell>
        </row>
        <row r="2594">
          <cell r="BT2594" t="str">
            <v>Székely</v>
          </cell>
        </row>
        <row r="2595">
          <cell r="BT2595" t="e">
            <v>#N/A</v>
          </cell>
        </row>
        <row r="2596">
          <cell r="BT2596" t="e">
            <v>#N/A</v>
          </cell>
        </row>
        <row r="2597">
          <cell r="BT2597" t="e">
            <v>#N/A</v>
          </cell>
        </row>
        <row r="2598">
          <cell r="BT2598" t="str">
            <v>Szekszárd</v>
          </cell>
        </row>
        <row r="2599">
          <cell r="BT2599" t="e">
            <v>#N/A</v>
          </cell>
        </row>
        <row r="2600">
          <cell r="BT2600" t="e">
            <v>#N/A</v>
          </cell>
        </row>
        <row r="2601">
          <cell r="BT2601" t="str">
            <v>Szellő</v>
          </cell>
        </row>
        <row r="2602">
          <cell r="BT2602" t="str">
            <v>Szemely</v>
          </cell>
        </row>
        <row r="2603">
          <cell r="BT2603" t="e">
            <v>#N/A</v>
          </cell>
        </row>
        <row r="2604">
          <cell r="BT2604" t="e">
            <v>#N/A</v>
          </cell>
        </row>
        <row r="2605">
          <cell r="BT2605" t="str">
            <v>Szendehely</v>
          </cell>
        </row>
        <row r="2606">
          <cell r="BT2606" t="e">
            <v>#N/A</v>
          </cell>
        </row>
        <row r="2607">
          <cell r="BT2607" t="e">
            <v>#N/A</v>
          </cell>
        </row>
        <row r="2608">
          <cell r="BT2608" t="str">
            <v>Szenna</v>
          </cell>
        </row>
        <row r="2609">
          <cell r="BT2609" t="str">
            <v>Szenta</v>
          </cell>
        </row>
        <row r="2610">
          <cell r="BT2610" t="e">
            <v>#N/A</v>
          </cell>
        </row>
        <row r="2611">
          <cell r="BT2611" t="e">
            <v>#N/A</v>
          </cell>
        </row>
        <row r="2612">
          <cell r="BT2612" t="e">
            <v>#N/A</v>
          </cell>
        </row>
        <row r="2613">
          <cell r="BT2613" t="e">
            <v>#N/A</v>
          </cell>
        </row>
        <row r="2614">
          <cell r="BT2614" t="str">
            <v>Szentdénes</v>
          </cell>
        </row>
        <row r="2615">
          <cell r="BT2615" t="str">
            <v>Szentdomonkos</v>
          </cell>
        </row>
        <row r="2616">
          <cell r="BT2616" t="str">
            <v>Szente</v>
          </cell>
        </row>
        <row r="2617">
          <cell r="BT2617" t="str">
            <v>Szentegát</v>
          </cell>
        </row>
        <row r="2618">
          <cell r="BT2618" t="str">
            <v>Szentendre</v>
          </cell>
        </row>
        <row r="2619">
          <cell r="BT2619" t="str">
            <v>Szentes</v>
          </cell>
        </row>
        <row r="2620">
          <cell r="BT2620" t="str">
            <v>Szentgál</v>
          </cell>
        </row>
        <row r="2621">
          <cell r="BT2621" t="str">
            <v>Szentgáloskér</v>
          </cell>
        </row>
        <row r="2622">
          <cell r="BT2622" t="e">
            <v>#N/A</v>
          </cell>
        </row>
        <row r="2623">
          <cell r="BT2623" t="e">
            <v>#N/A</v>
          </cell>
        </row>
        <row r="2624">
          <cell r="BT2624" t="e">
            <v>#N/A</v>
          </cell>
        </row>
        <row r="2625">
          <cell r="BT2625" t="str">
            <v>Szentimrefalva</v>
          </cell>
        </row>
        <row r="2626">
          <cell r="BT2626" t="e">
            <v>#N/A</v>
          </cell>
        </row>
        <row r="2627">
          <cell r="BT2627" t="e">
            <v>#N/A</v>
          </cell>
        </row>
        <row r="2628">
          <cell r="BT2628" t="str">
            <v>Szentjakabfa</v>
          </cell>
        </row>
        <row r="2629">
          <cell r="BT2629" t="str">
            <v>Szentkatalin</v>
          </cell>
        </row>
        <row r="2630">
          <cell r="BT2630" t="str">
            <v>Szentkirály</v>
          </cell>
        </row>
        <row r="2631">
          <cell r="BT2631" t="str">
            <v>Szentkirályszabadja</v>
          </cell>
        </row>
        <row r="2632">
          <cell r="BT2632" t="e">
            <v>#N/A</v>
          </cell>
        </row>
        <row r="2633">
          <cell r="BT2633" t="str">
            <v>Szentlászló</v>
          </cell>
        </row>
        <row r="2634">
          <cell r="BT2634" t="e">
            <v>#N/A</v>
          </cell>
        </row>
        <row r="2635">
          <cell r="BT2635" t="str">
            <v>Szentlőrinc</v>
          </cell>
        </row>
        <row r="2636">
          <cell r="BT2636" t="str">
            <v>Szentlőrinckáta</v>
          </cell>
        </row>
        <row r="2637">
          <cell r="BT2637" t="e">
            <v>#N/A</v>
          </cell>
        </row>
        <row r="2638">
          <cell r="BT2638" t="str">
            <v>Szentmártonkáta</v>
          </cell>
        </row>
        <row r="2639">
          <cell r="BT2639" t="e">
            <v>#N/A</v>
          </cell>
        </row>
        <row r="2640">
          <cell r="BT2640" t="e">
            <v>#N/A</v>
          </cell>
        </row>
        <row r="2641">
          <cell r="BT2641" t="str">
            <v>Szentpéterszeg</v>
          </cell>
        </row>
        <row r="2642">
          <cell r="BT2642" t="e">
            <v>#N/A</v>
          </cell>
        </row>
        <row r="2643">
          <cell r="BT2643" t="str">
            <v>Szenyér</v>
          </cell>
        </row>
        <row r="2644">
          <cell r="BT2644" t="e">
            <v>#N/A</v>
          </cell>
        </row>
        <row r="2645">
          <cell r="BT2645" t="e">
            <v>#N/A</v>
          </cell>
        </row>
        <row r="2646">
          <cell r="BT2646" t="e">
            <v>#N/A</v>
          </cell>
        </row>
        <row r="2647">
          <cell r="BT2647" t="e">
            <v>#N/A</v>
          </cell>
        </row>
        <row r="2648">
          <cell r="BT2648" t="str">
            <v>Szerep</v>
          </cell>
        </row>
        <row r="2649">
          <cell r="BT2649" t="e">
            <v>#N/A</v>
          </cell>
        </row>
        <row r="2650">
          <cell r="BT2650" t="str">
            <v>Szigetbecse</v>
          </cell>
        </row>
        <row r="2651">
          <cell r="BT2651" t="str">
            <v>Szigetcsép</v>
          </cell>
        </row>
        <row r="2652">
          <cell r="BT2652" t="str">
            <v>Szigethalom</v>
          </cell>
        </row>
        <row r="2653">
          <cell r="BT2653" t="str">
            <v>Szigetmonostor</v>
          </cell>
        </row>
        <row r="2654">
          <cell r="BT2654" t="str">
            <v>Szigetszentmárton</v>
          </cell>
        </row>
        <row r="2655">
          <cell r="BT2655" t="str">
            <v>Szigetszentmiklós</v>
          </cell>
        </row>
        <row r="2656">
          <cell r="BT2656" t="str">
            <v>Szigetújfalu</v>
          </cell>
        </row>
        <row r="2657">
          <cell r="BT2657" t="str">
            <v>Szigetvár</v>
          </cell>
        </row>
        <row r="2658">
          <cell r="BT2658" t="str">
            <v>Szigliget</v>
          </cell>
        </row>
        <row r="2659">
          <cell r="BT2659" t="str">
            <v>Szihalom</v>
          </cell>
        </row>
        <row r="2660">
          <cell r="BT2660" t="e">
            <v>#N/A</v>
          </cell>
        </row>
        <row r="2661">
          <cell r="BT2661" t="str">
            <v>Szikszó</v>
          </cell>
        </row>
        <row r="2662">
          <cell r="BT2662" t="e">
            <v>#N/A</v>
          </cell>
        </row>
        <row r="2663">
          <cell r="BT2663" t="e">
            <v>#N/A</v>
          </cell>
        </row>
        <row r="2664">
          <cell r="BT2664" t="str">
            <v>Szilaspogony</v>
          </cell>
        </row>
        <row r="2665">
          <cell r="BT2665" t="str">
            <v>Szilsárkány</v>
          </cell>
        </row>
        <row r="2666">
          <cell r="BT2666" t="e">
            <v>#N/A</v>
          </cell>
        </row>
        <row r="2667">
          <cell r="BT2667" t="e">
            <v>#N/A</v>
          </cell>
        </row>
        <row r="2668">
          <cell r="BT2668" t="str">
            <v>Szilvásvárad</v>
          </cell>
        </row>
        <row r="2669">
          <cell r="BT2669" t="str">
            <v>Szilvásszentmárton</v>
          </cell>
        </row>
        <row r="2670">
          <cell r="BT2670" t="str">
            <v>Szin</v>
          </cell>
        </row>
        <row r="2671">
          <cell r="BT2671" t="str">
            <v>Szinpetri</v>
          </cell>
        </row>
        <row r="2672">
          <cell r="BT2672" t="str">
            <v>Szirák</v>
          </cell>
        </row>
        <row r="2673">
          <cell r="BT2673" t="str">
            <v>Szirmabesenyő</v>
          </cell>
        </row>
        <row r="2674">
          <cell r="BT2674" t="e">
            <v>#N/A</v>
          </cell>
        </row>
        <row r="2675">
          <cell r="BT2675" t="str">
            <v>Szokolya</v>
          </cell>
        </row>
        <row r="2676">
          <cell r="BT2676" t="str">
            <v>Szólád</v>
          </cell>
        </row>
        <row r="2677">
          <cell r="BT2677" t="str">
            <v>Szolnok</v>
          </cell>
        </row>
        <row r="2678">
          <cell r="BT2678" t="str">
            <v>Szombathely</v>
          </cell>
        </row>
        <row r="2679">
          <cell r="BT2679" t="e">
            <v>#N/A</v>
          </cell>
        </row>
        <row r="2680">
          <cell r="BT2680" t="str">
            <v>Szomolya</v>
          </cell>
        </row>
        <row r="2681">
          <cell r="BT2681" t="e">
            <v>#N/A</v>
          </cell>
        </row>
        <row r="2682">
          <cell r="BT2682" t="str">
            <v>Szorgalmatos</v>
          </cell>
        </row>
        <row r="2683">
          <cell r="BT2683" t="str">
            <v>Szorosad</v>
          </cell>
        </row>
        <row r="2684">
          <cell r="BT2684" t="str">
            <v>Szőc</v>
          </cell>
        </row>
        <row r="2685">
          <cell r="BT2685" t="str">
            <v>Szőce</v>
          </cell>
        </row>
        <row r="2686">
          <cell r="BT2686" t="str">
            <v>Sződ</v>
          </cell>
        </row>
        <row r="2687">
          <cell r="BT2687" t="e">
            <v>#N/A</v>
          </cell>
        </row>
        <row r="2688">
          <cell r="BT2688" t="str">
            <v>Szögliget</v>
          </cell>
        </row>
        <row r="2689">
          <cell r="BT2689" t="e">
            <v>#N/A</v>
          </cell>
        </row>
        <row r="2690">
          <cell r="BT2690" t="e">
            <v>#N/A</v>
          </cell>
        </row>
        <row r="2691">
          <cell r="BT2691" t="str">
            <v>Szőkedencs</v>
          </cell>
        </row>
        <row r="2692">
          <cell r="BT2692" t="str">
            <v>Szőlősardó</v>
          </cell>
        </row>
        <row r="2693">
          <cell r="BT2693" t="str">
            <v>Szőlősgyörök</v>
          </cell>
        </row>
        <row r="2694">
          <cell r="BT2694" t="e">
            <v>#N/A</v>
          </cell>
        </row>
        <row r="2695">
          <cell r="BT2695" t="str">
            <v>Szúcs</v>
          </cell>
        </row>
        <row r="2696">
          <cell r="BT2696" t="str">
            <v>Szuha</v>
          </cell>
        </row>
        <row r="2697">
          <cell r="BT2697" t="str">
            <v>Szuhafő</v>
          </cell>
        </row>
        <row r="2698">
          <cell r="BT2698" t="e">
            <v>#N/A</v>
          </cell>
        </row>
        <row r="2699">
          <cell r="BT2699" t="e">
            <v>#N/A</v>
          </cell>
        </row>
        <row r="2700">
          <cell r="BT2700" t="e">
            <v>#N/A</v>
          </cell>
        </row>
        <row r="2701">
          <cell r="BT2701" t="str">
            <v>Szulok</v>
          </cell>
        </row>
        <row r="2702">
          <cell r="BT2702" t="e">
            <v>#N/A</v>
          </cell>
        </row>
        <row r="2703">
          <cell r="BT2703" t="str">
            <v>Szűcsi</v>
          </cell>
        </row>
        <row r="2704">
          <cell r="BT2704" t="e">
            <v>#N/A</v>
          </cell>
        </row>
        <row r="2705">
          <cell r="BT2705" t="e">
            <v>#N/A</v>
          </cell>
        </row>
        <row r="2706">
          <cell r="BT2706" t="str">
            <v>Tab</v>
          </cell>
        </row>
        <row r="2707">
          <cell r="BT2707" t="e">
            <v>#N/A</v>
          </cell>
        </row>
        <row r="2708">
          <cell r="BT2708" t="e">
            <v>#N/A</v>
          </cell>
        </row>
        <row r="2709">
          <cell r="BT2709" t="str">
            <v>Táborfalva</v>
          </cell>
        </row>
        <row r="2710">
          <cell r="BT2710" t="e">
            <v>#N/A</v>
          </cell>
        </row>
        <row r="2711">
          <cell r="BT2711" t="str">
            <v>Tagyon</v>
          </cell>
        </row>
        <row r="2712">
          <cell r="BT2712" t="e">
            <v>#N/A</v>
          </cell>
        </row>
        <row r="2713">
          <cell r="BT2713" t="str">
            <v>Takácsi</v>
          </cell>
        </row>
        <row r="2714">
          <cell r="BT2714" t="str">
            <v>Tákos</v>
          </cell>
        </row>
        <row r="2715">
          <cell r="BT2715" t="e">
            <v>#N/A</v>
          </cell>
        </row>
        <row r="2716">
          <cell r="BT2716" t="e">
            <v>#N/A</v>
          </cell>
        </row>
        <row r="2717">
          <cell r="BT2717" t="str">
            <v>Taktaharkány</v>
          </cell>
        </row>
        <row r="2718">
          <cell r="BT2718" t="str">
            <v>Taktakenéz</v>
          </cell>
        </row>
        <row r="2719">
          <cell r="BT2719" t="str">
            <v>Taktaszada</v>
          </cell>
        </row>
        <row r="2720">
          <cell r="BT2720" t="e">
            <v>#N/A</v>
          </cell>
        </row>
        <row r="2721">
          <cell r="BT2721" t="str">
            <v>Tállya</v>
          </cell>
        </row>
        <row r="2722">
          <cell r="BT2722" t="str">
            <v>Tamási</v>
          </cell>
        </row>
        <row r="2723">
          <cell r="BT2723" t="str">
            <v>Tanakajd</v>
          </cell>
        </row>
        <row r="2724">
          <cell r="BT2724" t="e">
            <v>#N/A</v>
          </cell>
        </row>
        <row r="2725">
          <cell r="BT2725" t="e">
            <v>#N/A</v>
          </cell>
        </row>
        <row r="2726">
          <cell r="BT2726" t="e">
            <v>#N/A</v>
          </cell>
        </row>
        <row r="2727">
          <cell r="BT2727" t="e">
            <v>#N/A</v>
          </cell>
        </row>
        <row r="2728">
          <cell r="BT2728" t="str">
            <v>Tápiószecső</v>
          </cell>
        </row>
        <row r="2729">
          <cell r="BT2729" t="str">
            <v>Tápiószele</v>
          </cell>
        </row>
        <row r="2730">
          <cell r="BT2730" t="str">
            <v>Tápiószentmárton</v>
          </cell>
        </row>
        <row r="2731">
          <cell r="BT2731" t="str">
            <v>Tápiószőlős</v>
          </cell>
        </row>
        <row r="2732">
          <cell r="BT2732" t="str">
            <v>Táplánszentkereszt</v>
          </cell>
        </row>
        <row r="2733">
          <cell r="BT2733" t="str">
            <v>Tapolca</v>
          </cell>
        </row>
        <row r="2734">
          <cell r="BT2734" t="str">
            <v>Tapsony</v>
          </cell>
        </row>
        <row r="2735">
          <cell r="BT2735" t="e">
            <v>#N/A</v>
          </cell>
        </row>
        <row r="2736">
          <cell r="BT2736" t="e">
            <v>#N/A</v>
          </cell>
        </row>
        <row r="2737">
          <cell r="BT2737" t="str">
            <v>Tarany</v>
          </cell>
        </row>
        <row r="2738">
          <cell r="BT2738" t="str">
            <v>Tarcal</v>
          </cell>
        </row>
        <row r="2739">
          <cell r="BT2739" t="str">
            <v>Tard</v>
          </cell>
        </row>
        <row r="2740">
          <cell r="BT2740" t="str">
            <v>Tardona</v>
          </cell>
        </row>
        <row r="2741">
          <cell r="BT2741" t="e">
            <v>#N/A</v>
          </cell>
        </row>
        <row r="2742">
          <cell r="BT2742" t="str">
            <v>Tarhos</v>
          </cell>
        </row>
        <row r="2743">
          <cell r="BT2743" t="str">
            <v>Tarján</v>
          </cell>
        </row>
        <row r="2744">
          <cell r="BT2744" t="str">
            <v>Tarjánpuszta</v>
          </cell>
        </row>
        <row r="2745">
          <cell r="BT2745" t="str">
            <v>Tárkány</v>
          </cell>
        </row>
        <row r="2746">
          <cell r="BT2746" t="str">
            <v>Tarnabod</v>
          </cell>
        </row>
        <row r="2747">
          <cell r="BT2747" t="str">
            <v>Tarnalelesz</v>
          </cell>
        </row>
        <row r="2748">
          <cell r="BT2748" t="str">
            <v>Tarnaméra</v>
          </cell>
        </row>
        <row r="2749">
          <cell r="BT2749" t="str">
            <v>Tarnaörs</v>
          </cell>
        </row>
        <row r="2750">
          <cell r="BT2750" t="str">
            <v>Tarnaszentmária</v>
          </cell>
        </row>
        <row r="2751">
          <cell r="BT2751" t="str">
            <v>Tarnaszentmiklós</v>
          </cell>
        </row>
        <row r="2752">
          <cell r="BT2752" t="str">
            <v>Tarnazsadány</v>
          </cell>
        </row>
        <row r="2753">
          <cell r="BT2753" t="e">
            <v>#N/A</v>
          </cell>
        </row>
        <row r="2754">
          <cell r="BT2754" t="e">
            <v>#N/A</v>
          </cell>
        </row>
        <row r="2755">
          <cell r="BT2755" t="str">
            <v>Tarpa</v>
          </cell>
        </row>
        <row r="2756">
          <cell r="BT2756" t="e">
            <v>#N/A</v>
          </cell>
        </row>
        <row r="2757">
          <cell r="BT2757" t="str">
            <v>Táska</v>
          </cell>
        </row>
        <row r="2758">
          <cell r="BT2758" t="e">
            <v>#N/A</v>
          </cell>
        </row>
        <row r="2759">
          <cell r="BT2759" t="str">
            <v>Taszár</v>
          </cell>
        </row>
        <row r="2760">
          <cell r="BT2760" t="str">
            <v>Tát</v>
          </cell>
        </row>
        <row r="2761">
          <cell r="BT2761" t="e">
            <v>#N/A</v>
          </cell>
        </row>
        <row r="2762">
          <cell r="BT2762" t="str">
            <v>Tatabánya</v>
          </cell>
        </row>
        <row r="2763">
          <cell r="BT2763" t="e">
            <v>#N/A</v>
          </cell>
        </row>
        <row r="2764">
          <cell r="BT2764" t="str">
            <v>Tatárszentgyörgy</v>
          </cell>
        </row>
        <row r="2765">
          <cell r="BT2765" t="e">
            <v>#N/A</v>
          </cell>
        </row>
        <row r="2766">
          <cell r="BT2766" t="str">
            <v>Téglás</v>
          </cell>
        </row>
        <row r="2767">
          <cell r="BT2767" t="e">
            <v>#N/A</v>
          </cell>
        </row>
        <row r="2768">
          <cell r="BT2768" t="e">
            <v>#N/A</v>
          </cell>
        </row>
        <row r="2769">
          <cell r="BT2769" t="str">
            <v>Telekes</v>
          </cell>
        </row>
        <row r="2770">
          <cell r="BT2770" t="str">
            <v>Telekgerendás</v>
          </cell>
        </row>
        <row r="2771">
          <cell r="BT2771" t="str">
            <v>Teleki</v>
          </cell>
        </row>
        <row r="2772">
          <cell r="BT2772" t="str">
            <v>Telki</v>
          </cell>
        </row>
        <row r="2773">
          <cell r="BT2773" t="str">
            <v>Telkibánya</v>
          </cell>
        </row>
        <row r="2774">
          <cell r="BT2774" t="str">
            <v>Tengelic</v>
          </cell>
        </row>
        <row r="2775">
          <cell r="BT2775" t="e">
            <v>#N/A</v>
          </cell>
        </row>
        <row r="2776">
          <cell r="BT2776" t="e">
            <v>#N/A</v>
          </cell>
        </row>
        <row r="2777">
          <cell r="BT2777" t="str">
            <v>Tenk</v>
          </cell>
        </row>
        <row r="2778">
          <cell r="BT2778" t="e">
            <v>#N/A</v>
          </cell>
        </row>
        <row r="2779">
          <cell r="BT2779" t="e">
            <v>#N/A</v>
          </cell>
        </row>
        <row r="2780">
          <cell r="BT2780" t="str">
            <v>Terem</v>
          </cell>
        </row>
        <row r="2781">
          <cell r="BT2781" t="str">
            <v>Terény</v>
          </cell>
        </row>
        <row r="2782">
          <cell r="BT2782" t="str">
            <v>Tereske</v>
          </cell>
        </row>
        <row r="2783">
          <cell r="BT2783" t="str">
            <v>Teresztenye</v>
          </cell>
        </row>
        <row r="2784">
          <cell r="BT2784" t="str">
            <v>Terpes</v>
          </cell>
        </row>
        <row r="2785">
          <cell r="BT2785" t="e">
            <v>#N/A</v>
          </cell>
        </row>
        <row r="2786">
          <cell r="BT2786" t="str">
            <v>Tésa</v>
          </cell>
        </row>
        <row r="2787">
          <cell r="BT2787" t="e">
            <v>#N/A</v>
          </cell>
        </row>
        <row r="2788">
          <cell r="BT2788" t="e">
            <v>#N/A</v>
          </cell>
        </row>
        <row r="2789">
          <cell r="BT2789" t="e">
            <v>#N/A</v>
          </cell>
        </row>
        <row r="2790">
          <cell r="BT2790" t="str">
            <v>Tét</v>
          </cell>
        </row>
        <row r="2791">
          <cell r="BT2791" t="str">
            <v>Tetétlen</v>
          </cell>
        </row>
        <row r="2792">
          <cell r="BT2792" t="str">
            <v>Tevel</v>
          </cell>
        </row>
        <row r="2793">
          <cell r="BT2793" t="str">
            <v>Tibolddaróc</v>
          </cell>
        </row>
        <row r="2794">
          <cell r="BT2794" t="str">
            <v>Tiborszállás</v>
          </cell>
        </row>
        <row r="2795">
          <cell r="BT2795" t="e">
            <v>#N/A</v>
          </cell>
        </row>
        <row r="2796">
          <cell r="BT2796" t="str">
            <v>Tikos</v>
          </cell>
        </row>
        <row r="2797">
          <cell r="BT2797" t="str">
            <v>Tilaj</v>
          </cell>
        </row>
        <row r="2798">
          <cell r="BT2798" t="str">
            <v>Timár</v>
          </cell>
        </row>
        <row r="2799">
          <cell r="BT2799" t="str">
            <v>Tinnye</v>
          </cell>
        </row>
        <row r="2800">
          <cell r="BT2800" t="str">
            <v>Tiszaadony</v>
          </cell>
        </row>
        <row r="2801">
          <cell r="BT2801" t="str">
            <v>Tiszaalpár</v>
          </cell>
        </row>
        <row r="2802">
          <cell r="BT2802" t="str">
            <v>Tiszabábolna</v>
          </cell>
        </row>
        <row r="2803">
          <cell r="BT2803" t="str">
            <v>Tiszabecs</v>
          </cell>
        </row>
        <row r="2804">
          <cell r="BT2804" t="str">
            <v>Tiszabercel</v>
          </cell>
        </row>
        <row r="2805">
          <cell r="BT2805" t="str">
            <v>Tiszabezdéd</v>
          </cell>
        </row>
        <row r="2806">
          <cell r="BT2806" t="e">
            <v>#N/A</v>
          </cell>
        </row>
        <row r="2807">
          <cell r="BT2807" t="e">
            <v>#N/A</v>
          </cell>
        </row>
        <row r="2808">
          <cell r="BT2808" t="e">
            <v>#N/A</v>
          </cell>
        </row>
        <row r="2809">
          <cell r="BT2809" t="e">
            <v>#N/A</v>
          </cell>
        </row>
        <row r="2810">
          <cell r="BT2810" t="str">
            <v>Tiszacsermely</v>
          </cell>
        </row>
        <row r="2811">
          <cell r="BT2811" t="e">
            <v>#N/A</v>
          </cell>
        </row>
        <row r="2812">
          <cell r="BT2812" t="e">
            <v>#N/A</v>
          </cell>
        </row>
        <row r="2813">
          <cell r="BT2813" t="e">
            <v>#N/A</v>
          </cell>
        </row>
        <row r="2814">
          <cell r="BT2814" t="str">
            <v>Tiszadorogma</v>
          </cell>
        </row>
        <row r="2815">
          <cell r="BT2815" t="str">
            <v>Tiszaeszlár</v>
          </cell>
        </row>
        <row r="2816">
          <cell r="BT2816" t="e">
            <v>#N/A</v>
          </cell>
        </row>
        <row r="2817">
          <cell r="BT2817" t="str">
            <v>Tiszafüred</v>
          </cell>
        </row>
        <row r="2818">
          <cell r="BT2818" t="e">
            <v>#N/A</v>
          </cell>
        </row>
        <row r="2819">
          <cell r="BT2819" t="str">
            <v>Tiszagyulaháza</v>
          </cell>
        </row>
        <row r="2820">
          <cell r="BT2820" t="e">
            <v>#N/A</v>
          </cell>
        </row>
        <row r="2821">
          <cell r="BT2821" t="e">
            <v>#N/A</v>
          </cell>
        </row>
        <row r="2822">
          <cell r="BT2822" t="e">
            <v>#N/A</v>
          </cell>
        </row>
        <row r="2823">
          <cell r="BT2823" t="str">
            <v>Tiszakanyár</v>
          </cell>
        </row>
        <row r="2824">
          <cell r="BT2824" t="e">
            <v>#N/A</v>
          </cell>
        </row>
        <row r="2825">
          <cell r="BT2825" t="str">
            <v>Tiszakécske</v>
          </cell>
        </row>
        <row r="2826">
          <cell r="BT2826" t="str">
            <v>Tiszakerecseny</v>
          </cell>
        </row>
        <row r="2827">
          <cell r="BT2827" t="e">
            <v>#N/A</v>
          </cell>
        </row>
        <row r="2828">
          <cell r="BT2828" t="str">
            <v>Tiszakóród</v>
          </cell>
        </row>
        <row r="2829">
          <cell r="BT2829" t="e">
            <v>#N/A</v>
          </cell>
        </row>
        <row r="2830">
          <cell r="BT2830" t="e">
            <v>#N/A</v>
          </cell>
        </row>
        <row r="2831">
          <cell r="BT2831" t="str">
            <v>Tiszalök</v>
          </cell>
        </row>
        <row r="2832">
          <cell r="BT2832" t="e">
            <v>#N/A</v>
          </cell>
        </row>
        <row r="2833">
          <cell r="BT2833" t="str">
            <v>Tiszamogyorós</v>
          </cell>
        </row>
        <row r="2834">
          <cell r="BT2834" t="str">
            <v>Tiszanagyfalu</v>
          </cell>
        </row>
        <row r="2835">
          <cell r="BT2835" t="str">
            <v>Tiszanána</v>
          </cell>
        </row>
        <row r="2836">
          <cell r="BT2836" t="e">
            <v>#N/A</v>
          </cell>
        </row>
        <row r="2837">
          <cell r="BT2837" t="e">
            <v>#N/A</v>
          </cell>
        </row>
        <row r="2838">
          <cell r="BT2838" t="e">
            <v>#N/A</v>
          </cell>
        </row>
        <row r="2839">
          <cell r="BT2839" t="str">
            <v>Tiszarád</v>
          </cell>
        </row>
        <row r="2840">
          <cell r="BT2840" t="str">
            <v>Tiszaroff</v>
          </cell>
        </row>
        <row r="2841">
          <cell r="BT2841" t="str">
            <v>Tiszasas</v>
          </cell>
        </row>
        <row r="2842">
          <cell r="BT2842" t="str">
            <v>Tiszasüly</v>
          </cell>
        </row>
        <row r="2843">
          <cell r="BT2843" t="str">
            <v>Tiszaszalka</v>
          </cell>
        </row>
        <row r="2844">
          <cell r="BT2844" t="str">
            <v>Tiszaszentimre</v>
          </cell>
        </row>
        <row r="2845">
          <cell r="BT2845" t="str">
            <v>Tiszaszentmárton</v>
          </cell>
        </row>
        <row r="2846">
          <cell r="BT2846" t="str">
            <v>Tiszasziget</v>
          </cell>
        </row>
        <row r="2847">
          <cell r="BT2847" t="e">
            <v>#N/A</v>
          </cell>
        </row>
        <row r="2848">
          <cell r="BT2848" t="e">
            <v>#N/A</v>
          </cell>
        </row>
        <row r="2849">
          <cell r="BT2849" t="e">
            <v>#N/A</v>
          </cell>
        </row>
        <row r="2850">
          <cell r="BT2850" t="str">
            <v>Tiszatelek</v>
          </cell>
        </row>
        <row r="2851">
          <cell r="BT2851" t="e">
            <v>#N/A</v>
          </cell>
        </row>
        <row r="2852">
          <cell r="BT2852" t="str">
            <v>Tiszaug</v>
          </cell>
        </row>
        <row r="2853">
          <cell r="BT2853" t="str">
            <v>Tiszaújváros</v>
          </cell>
        </row>
        <row r="2854">
          <cell r="BT2854" t="e">
            <v>#N/A</v>
          </cell>
        </row>
        <row r="2855">
          <cell r="BT2855" t="e">
            <v>#N/A</v>
          </cell>
        </row>
        <row r="2856">
          <cell r="BT2856" t="str">
            <v>Tiszavasvári</v>
          </cell>
        </row>
        <row r="2857">
          <cell r="BT2857" t="str">
            <v>Tiszavid</v>
          </cell>
        </row>
        <row r="2858">
          <cell r="BT2858" t="str">
            <v>Tisztaberek</v>
          </cell>
        </row>
        <row r="2859">
          <cell r="BT2859" t="str">
            <v>Tivadar</v>
          </cell>
        </row>
        <row r="2860">
          <cell r="BT2860" t="str">
            <v>Tóalmás</v>
          </cell>
        </row>
        <row r="2861">
          <cell r="BT2861" t="str">
            <v>Tófalu</v>
          </cell>
        </row>
        <row r="2862">
          <cell r="BT2862" t="str">
            <v>Tófej</v>
          </cell>
        </row>
        <row r="2863">
          <cell r="BT2863" t="e">
            <v>#N/A</v>
          </cell>
        </row>
        <row r="2864">
          <cell r="BT2864" t="str">
            <v>Tokaj</v>
          </cell>
        </row>
        <row r="2865">
          <cell r="BT2865" t="str">
            <v>Tokod</v>
          </cell>
        </row>
        <row r="2866">
          <cell r="BT2866" t="str">
            <v>Tokodaltáró</v>
          </cell>
        </row>
        <row r="2867">
          <cell r="BT2867" t="str">
            <v>Tokorcs</v>
          </cell>
        </row>
        <row r="2868">
          <cell r="BT2868" t="e">
            <v>#N/A</v>
          </cell>
        </row>
        <row r="2869">
          <cell r="BT2869" t="str">
            <v>Told</v>
          </cell>
        </row>
        <row r="2870">
          <cell r="BT2870" t="str">
            <v>Tolmács</v>
          </cell>
        </row>
        <row r="2871">
          <cell r="BT2871" t="str">
            <v>Tolna</v>
          </cell>
        </row>
        <row r="2872">
          <cell r="BT2872" t="str">
            <v>Tolnanémedi</v>
          </cell>
        </row>
        <row r="2873">
          <cell r="BT2873" t="e">
            <v>#N/A</v>
          </cell>
        </row>
        <row r="2874">
          <cell r="BT2874" t="e">
            <v>#N/A</v>
          </cell>
        </row>
        <row r="2875">
          <cell r="BT2875" t="e">
            <v>#N/A</v>
          </cell>
        </row>
        <row r="2876">
          <cell r="BT2876" t="e">
            <v>#N/A</v>
          </cell>
        </row>
        <row r="2877">
          <cell r="BT2877" t="e">
            <v>#N/A</v>
          </cell>
        </row>
        <row r="2878">
          <cell r="BT2878" t="str">
            <v>Tormafölde</v>
          </cell>
        </row>
        <row r="2879">
          <cell r="BT2879" t="e">
            <v>#N/A</v>
          </cell>
        </row>
        <row r="2880">
          <cell r="BT2880" t="str">
            <v>Tormásliget</v>
          </cell>
        </row>
        <row r="2881">
          <cell r="BT2881" t="str">
            <v>Tornabarakony</v>
          </cell>
        </row>
        <row r="2882">
          <cell r="BT2882" t="str">
            <v>Tornakápolna</v>
          </cell>
        </row>
        <row r="2883">
          <cell r="BT2883" t="e">
            <v>#N/A</v>
          </cell>
        </row>
        <row r="2884">
          <cell r="BT2884" t="e">
            <v>#N/A</v>
          </cell>
        </row>
        <row r="2885">
          <cell r="BT2885" t="e">
            <v>#N/A</v>
          </cell>
        </row>
        <row r="2886">
          <cell r="BT2886" t="str">
            <v>Tornyiszentmiklós</v>
          </cell>
        </row>
        <row r="2887">
          <cell r="BT2887" t="e">
            <v>#N/A</v>
          </cell>
        </row>
        <row r="2888">
          <cell r="BT2888" t="str">
            <v>Tornyospálca</v>
          </cell>
        </row>
        <row r="2889">
          <cell r="BT2889" t="str">
            <v>Torony</v>
          </cell>
        </row>
        <row r="2890">
          <cell r="BT2890" t="str">
            <v>Torvaj</v>
          </cell>
        </row>
        <row r="2891">
          <cell r="BT2891" t="e">
            <v>#N/A</v>
          </cell>
        </row>
        <row r="2892">
          <cell r="BT2892" t="str">
            <v>Tótkomlós</v>
          </cell>
        </row>
        <row r="2893">
          <cell r="BT2893" t="e">
            <v>#N/A</v>
          </cell>
        </row>
        <row r="2894">
          <cell r="BT2894" t="str">
            <v>Tótszentmárton</v>
          </cell>
        </row>
        <row r="2895">
          <cell r="BT2895" t="str">
            <v>Tótszerdahely</v>
          </cell>
        </row>
        <row r="2896">
          <cell r="BT2896" t="str">
            <v>Tótújfalu</v>
          </cell>
        </row>
        <row r="2897">
          <cell r="BT2897" t="str">
            <v>Tótvázsony</v>
          </cell>
        </row>
        <row r="2898">
          <cell r="BT2898" t="str">
            <v>Tök</v>
          </cell>
        </row>
        <row r="2899">
          <cell r="BT2899" t="str">
            <v>Tököl</v>
          </cell>
        </row>
        <row r="2900">
          <cell r="BT2900" t="str">
            <v>Töltéstava</v>
          </cell>
        </row>
        <row r="2901">
          <cell r="BT2901" t="str">
            <v>Tömörd</v>
          </cell>
        </row>
        <row r="2902">
          <cell r="BT2902" t="str">
            <v>Tömörkény</v>
          </cell>
        </row>
        <row r="2903">
          <cell r="BT2903" t="str">
            <v>Törökbálint</v>
          </cell>
        </row>
        <row r="2904">
          <cell r="BT2904" t="str">
            <v>Törökkoppány</v>
          </cell>
        </row>
        <row r="2905">
          <cell r="BT2905" t="str">
            <v>Törökszentmiklós</v>
          </cell>
        </row>
        <row r="2906">
          <cell r="BT2906" t="e">
            <v>#N/A</v>
          </cell>
        </row>
        <row r="2907">
          <cell r="BT2907" t="e">
            <v>#N/A</v>
          </cell>
        </row>
        <row r="2908">
          <cell r="BT2908" t="e">
            <v>#N/A</v>
          </cell>
        </row>
        <row r="2909">
          <cell r="BT2909" t="str">
            <v>Tunyogmatolcs</v>
          </cell>
        </row>
        <row r="2910">
          <cell r="BT2910" t="str">
            <v>Tura</v>
          </cell>
        </row>
        <row r="2911">
          <cell r="BT2911" t="str">
            <v>Túristvándi</v>
          </cell>
        </row>
        <row r="2912">
          <cell r="BT2912" t="e">
            <v>#N/A</v>
          </cell>
        </row>
        <row r="2913">
          <cell r="BT2913" t="e">
            <v>#N/A</v>
          </cell>
        </row>
        <row r="2914">
          <cell r="BT2914" t="str">
            <v>Túrricse</v>
          </cell>
        </row>
        <row r="2915">
          <cell r="BT2915" t="str">
            <v>Tuzsér</v>
          </cell>
        </row>
        <row r="2916">
          <cell r="BT2916" t="str">
            <v>Türje</v>
          </cell>
        </row>
        <row r="2917">
          <cell r="BT2917" t="str">
            <v>Tüskevár</v>
          </cell>
        </row>
        <row r="2918">
          <cell r="BT2918" t="str">
            <v>Tyukod</v>
          </cell>
        </row>
        <row r="2919">
          <cell r="BT2919" t="e">
            <v>#N/A</v>
          </cell>
        </row>
        <row r="2920">
          <cell r="BT2920" t="str">
            <v>Udvari</v>
          </cell>
        </row>
        <row r="2921">
          <cell r="BT2921" t="str">
            <v>Ugod</v>
          </cell>
        </row>
        <row r="2922">
          <cell r="BT2922" t="e">
            <v>#N/A</v>
          </cell>
        </row>
        <row r="2923">
          <cell r="BT2923" t="e">
            <v>#N/A</v>
          </cell>
        </row>
        <row r="2924">
          <cell r="BT2924" t="e">
            <v>#N/A</v>
          </cell>
        </row>
        <row r="2925">
          <cell r="BT2925" t="str">
            <v>Újfehértó</v>
          </cell>
        </row>
        <row r="2926">
          <cell r="BT2926" t="str">
            <v>Újhartyán</v>
          </cell>
        </row>
        <row r="2927">
          <cell r="BT2927" t="str">
            <v>Újiráz</v>
          </cell>
        </row>
        <row r="2928">
          <cell r="BT2928" t="str">
            <v>Újireg</v>
          </cell>
        </row>
        <row r="2929">
          <cell r="BT2929" t="str">
            <v>Újkenéz</v>
          </cell>
        </row>
        <row r="2930">
          <cell r="BT2930" t="str">
            <v>Újkér</v>
          </cell>
        </row>
        <row r="2931">
          <cell r="BT2931" t="e">
            <v>#N/A</v>
          </cell>
        </row>
        <row r="2932">
          <cell r="BT2932" t="str">
            <v>Újlengyel</v>
          </cell>
        </row>
        <row r="2933">
          <cell r="BT2933" t="str">
            <v>Újléta</v>
          </cell>
        </row>
        <row r="2934">
          <cell r="BT2934" t="str">
            <v>Újlőrincfalva</v>
          </cell>
        </row>
        <row r="2935">
          <cell r="BT2935" t="e">
            <v>#N/A</v>
          </cell>
        </row>
        <row r="2936">
          <cell r="BT2936" t="str">
            <v>Újrónafő</v>
          </cell>
        </row>
        <row r="2937">
          <cell r="BT2937" t="str">
            <v>Újsolt</v>
          </cell>
        </row>
        <row r="2938">
          <cell r="BT2938" t="e">
            <v>#N/A</v>
          </cell>
        </row>
        <row r="2939">
          <cell r="BT2939" t="str">
            <v>Újszász</v>
          </cell>
        </row>
        <row r="2940">
          <cell r="BT2940" t="str">
            <v>Újszentiván</v>
          </cell>
        </row>
        <row r="2941">
          <cell r="BT2941" t="str">
            <v>Újszentmargita</v>
          </cell>
        </row>
        <row r="2942">
          <cell r="BT2942" t="str">
            <v>Újszilvás</v>
          </cell>
        </row>
        <row r="2943">
          <cell r="BT2943" t="str">
            <v>Újtelek</v>
          </cell>
        </row>
        <row r="2944">
          <cell r="BT2944" t="str">
            <v>Újtikos</v>
          </cell>
        </row>
        <row r="2945">
          <cell r="BT2945" t="str">
            <v>Újudvar</v>
          </cell>
        </row>
        <row r="2946">
          <cell r="BT2946" t="str">
            <v>Újvárfalva</v>
          </cell>
        </row>
        <row r="2947">
          <cell r="BT2947" t="str">
            <v>Ukk</v>
          </cell>
        </row>
        <row r="2948">
          <cell r="BT2948" t="str">
            <v>Und</v>
          </cell>
        </row>
        <row r="2949">
          <cell r="BT2949" t="str">
            <v>Úny</v>
          </cell>
        </row>
        <row r="2950">
          <cell r="BT2950" t="e">
            <v>#N/A</v>
          </cell>
        </row>
        <row r="2951">
          <cell r="BT2951" t="str">
            <v>Ura</v>
          </cell>
        </row>
        <row r="2952">
          <cell r="BT2952" t="str">
            <v>Uraiújfalu</v>
          </cell>
        </row>
        <row r="2953">
          <cell r="BT2953" t="e">
            <v>#N/A</v>
          </cell>
        </row>
        <row r="2954">
          <cell r="BT2954" t="str">
            <v>Úri</v>
          </cell>
        </row>
        <row r="2955">
          <cell r="BT2955" t="str">
            <v>Úrkút</v>
          </cell>
        </row>
        <row r="2956">
          <cell r="BT2956" t="e">
            <v>#N/A</v>
          </cell>
        </row>
        <row r="2957">
          <cell r="BT2957" t="e">
            <v>#N/A</v>
          </cell>
        </row>
        <row r="2958">
          <cell r="BT2958" t="str">
            <v>Uzsa</v>
          </cell>
        </row>
        <row r="2959">
          <cell r="BT2959" t="str">
            <v>Üllés</v>
          </cell>
        </row>
        <row r="2960">
          <cell r="BT2960" t="str">
            <v>Üllő</v>
          </cell>
        </row>
        <row r="2961">
          <cell r="BT2961" t="str">
            <v>Üröm</v>
          </cell>
        </row>
        <row r="2962">
          <cell r="BT2962" t="e">
            <v>#N/A</v>
          </cell>
        </row>
        <row r="2963">
          <cell r="BT2963" t="str">
            <v>Vácduka</v>
          </cell>
        </row>
        <row r="2964">
          <cell r="BT2964" t="str">
            <v>Vácegres</v>
          </cell>
        </row>
        <row r="2965">
          <cell r="BT2965" t="str">
            <v>Váchartyán</v>
          </cell>
        </row>
        <row r="2966">
          <cell r="BT2966" t="str">
            <v>Váckisújfalu</v>
          </cell>
        </row>
        <row r="2967">
          <cell r="BT2967" t="e">
            <v>#N/A</v>
          </cell>
        </row>
        <row r="2968">
          <cell r="BT2968" t="str">
            <v>Vácszentlászló</v>
          </cell>
        </row>
        <row r="2969">
          <cell r="BT2969" t="e">
            <v>#N/A</v>
          </cell>
        </row>
        <row r="2970">
          <cell r="BT2970" t="str">
            <v>Vadosfa</v>
          </cell>
        </row>
        <row r="2971">
          <cell r="BT2971" t="e">
            <v>#N/A</v>
          </cell>
        </row>
        <row r="2972">
          <cell r="BT2972" t="str">
            <v>Vágáshuta</v>
          </cell>
        </row>
        <row r="2973">
          <cell r="BT2973" t="str">
            <v>Vaja</v>
          </cell>
        </row>
        <row r="2974">
          <cell r="BT2974" t="e">
            <v>#N/A</v>
          </cell>
        </row>
        <row r="2975">
          <cell r="BT2975" t="e">
            <v>#N/A</v>
          </cell>
        </row>
        <row r="2976">
          <cell r="BT2976" t="e">
            <v>#N/A</v>
          </cell>
        </row>
        <row r="2977">
          <cell r="BT2977" t="e">
            <v>#N/A</v>
          </cell>
        </row>
        <row r="2978">
          <cell r="BT2978" t="str">
            <v>Valkó</v>
          </cell>
        </row>
        <row r="2979">
          <cell r="BT2979" t="str">
            <v>Valkonya</v>
          </cell>
        </row>
        <row r="2980">
          <cell r="BT2980" t="str">
            <v>Vállaj</v>
          </cell>
        </row>
        <row r="2981">
          <cell r="BT2981" t="str">
            <v>Vállus</v>
          </cell>
        </row>
        <row r="2982">
          <cell r="BT2982" t="str">
            <v>Vámosatya</v>
          </cell>
        </row>
        <row r="2983">
          <cell r="BT2983" t="str">
            <v>Vámoscsalád</v>
          </cell>
        </row>
        <row r="2984">
          <cell r="BT2984" t="str">
            <v>Vámosgyörk</v>
          </cell>
        </row>
        <row r="2985">
          <cell r="BT2985" t="str">
            <v>Vámosmikola</v>
          </cell>
        </row>
        <row r="2986">
          <cell r="BT2986" t="str">
            <v>Vámosoroszi</v>
          </cell>
        </row>
        <row r="2987">
          <cell r="BT2987" t="str">
            <v>Vámospércs</v>
          </cell>
        </row>
        <row r="2988">
          <cell r="BT2988" t="str">
            <v>Vámosújfalu</v>
          </cell>
        </row>
        <row r="2989">
          <cell r="BT2989" t="e">
            <v>#N/A</v>
          </cell>
        </row>
        <row r="2990">
          <cell r="BT2990" t="str">
            <v>Váncsod</v>
          </cell>
        </row>
        <row r="2991">
          <cell r="BT2991" t="str">
            <v>Vanyarc</v>
          </cell>
        </row>
        <row r="2992">
          <cell r="BT2992" t="str">
            <v>Vanyola</v>
          </cell>
        </row>
        <row r="2993">
          <cell r="BT2993" t="e">
            <v>#N/A</v>
          </cell>
        </row>
        <row r="2994">
          <cell r="BT2994" t="str">
            <v>Váralja</v>
          </cell>
        </row>
        <row r="2995">
          <cell r="BT2995" t="e">
            <v>#N/A</v>
          </cell>
        </row>
        <row r="2996">
          <cell r="BT2996" t="str">
            <v>Váraszó</v>
          </cell>
        </row>
        <row r="2997">
          <cell r="BT2997" t="e">
            <v>#N/A</v>
          </cell>
        </row>
        <row r="2998">
          <cell r="BT2998" t="e">
            <v>#N/A</v>
          </cell>
        </row>
        <row r="2999">
          <cell r="BT2999" t="e">
            <v>#N/A</v>
          </cell>
        </row>
        <row r="3000">
          <cell r="BT3000" t="e">
            <v>#N/A</v>
          </cell>
        </row>
        <row r="3001">
          <cell r="BT3001" t="str">
            <v>Várdomb</v>
          </cell>
        </row>
        <row r="3002">
          <cell r="BT3002" t="str">
            <v>Várfölde</v>
          </cell>
        </row>
        <row r="3003">
          <cell r="BT3003" t="e">
            <v>#N/A</v>
          </cell>
        </row>
        <row r="3004">
          <cell r="BT3004" t="str">
            <v>Várgesztes</v>
          </cell>
        </row>
        <row r="3005">
          <cell r="BT3005" t="e">
            <v>#N/A</v>
          </cell>
        </row>
        <row r="3006">
          <cell r="BT3006" t="str">
            <v>Várong</v>
          </cell>
        </row>
        <row r="3007">
          <cell r="BT3007" t="str">
            <v>Városföld</v>
          </cell>
        </row>
        <row r="3008">
          <cell r="BT3008" t="e">
            <v>#N/A</v>
          </cell>
        </row>
        <row r="3009">
          <cell r="BT3009" t="str">
            <v>Várpalota</v>
          </cell>
        </row>
        <row r="3010">
          <cell r="BT3010" t="str">
            <v>Varsád</v>
          </cell>
        </row>
        <row r="3011">
          <cell r="BT3011" t="str">
            <v>Varsány</v>
          </cell>
        </row>
        <row r="3012">
          <cell r="BT3012" t="str">
            <v>Várvölgy</v>
          </cell>
        </row>
        <row r="3013">
          <cell r="BT3013" t="str">
            <v>Vasad</v>
          </cell>
        </row>
        <row r="3014">
          <cell r="BT3014" t="str">
            <v>Vasalja</v>
          </cell>
        </row>
        <row r="3015">
          <cell r="BT3015" t="e">
            <v>#N/A</v>
          </cell>
        </row>
        <row r="3016">
          <cell r="BT3016" t="e">
            <v>#N/A</v>
          </cell>
        </row>
        <row r="3017">
          <cell r="BT3017" t="str">
            <v>Vásárosfalu</v>
          </cell>
        </row>
        <row r="3018">
          <cell r="BT3018" t="str">
            <v>Vásárosmiske</v>
          </cell>
        </row>
        <row r="3019">
          <cell r="BT3019" t="str">
            <v>Vásárosnamény</v>
          </cell>
        </row>
        <row r="3020">
          <cell r="BT3020" t="str">
            <v>Vasasszonyfa</v>
          </cell>
        </row>
        <row r="3021">
          <cell r="BT3021" t="str">
            <v>Vasboldogasszony</v>
          </cell>
        </row>
        <row r="3022">
          <cell r="BT3022" t="str">
            <v>Vasegerszeg</v>
          </cell>
        </row>
        <row r="3023">
          <cell r="BT3023" t="str">
            <v>Vashosszúfalu</v>
          </cell>
        </row>
        <row r="3024">
          <cell r="BT3024" t="e">
            <v>#N/A</v>
          </cell>
        </row>
        <row r="3025">
          <cell r="BT3025" t="str">
            <v>Vaskút</v>
          </cell>
        </row>
        <row r="3026">
          <cell r="BT3026" t="str">
            <v>Vasmegyer</v>
          </cell>
        </row>
        <row r="3027">
          <cell r="BT3027" t="str">
            <v>Vaspör</v>
          </cell>
        </row>
        <row r="3028">
          <cell r="BT3028" t="e">
            <v>#N/A</v>
          </cell>
        </row>
        <row r="3029">
          <cell r="BT3029" t="e">
            <v>#N/A</v>
          </cell>
        </row>
        <row r="3030">
          <cell r="BT3030" t="e">
            <v>#N/A</v>
          </cell>
        </row>
        <row r="3031">
          <cell r="BT3031" t="e">
            <v>#N/A</v>
          </cell>
        </row>
        <row r="3032">
          <cell r="BT3032" t="str">
            <v>Vasvár</v>
          </cell>
        </row>
        <row r="3033">
          <cell r="BT3033" t="str">
            <v>Vaszar</v>
          </cell>
        </row>
        <row r="3034">
          <cell r="BT3034" t="e">
            <v>#N/A</v>
          </cell>
        </row>
        <row r="3035">
          <cell r="BT3035" t="str">
            <v>Vát</v>
          </cell>
        </row>
        <row r="3036">
          <cell r="BT3036" t="str">
            <v>Vatta</v>
          </cell>
        </row>
        <row r="3037">
          <cell r="BT3037" t="e">
            <v>#N/A</v>
          </cell>
        </row>
        <row r="3038">
          <cell r="BT3038" t="str">
            <v>Vécs</v>
          </cell>
        </row>
        <row r="3039">
          <cell r="BT3039" t="str">
            <v>Vecsés</v>
          </cell>
        </row>
        <row r="3040">
          <cell r="BT3040" t="e">
            <v>#N/A</v>
          </cell>
        </row>
        <row r="3041">
          <cell r="BT3041" t="e">
            <v>#N/A</v>
          </cell>
        </row>
        <row r="3042">
          <cell r="BT3042" t="str">
            <v>Vékény</v>
          </cell>
        </row>
        <row r="3043">
          <cell r="BT3043" t="str">
            <v>Vekerd</v>
          </cell>
        </row>
        <row r="3044">
          <cell r="BT3044" t="str">
            <v>Velem</v>
          </cell>
        </row>
        <row r="3045">
          <cell r="BT3045" t="str">
            <v>Velemér</v>
          </cell>
        </row>
        <row r="3046">
          <cell r="BT3046" t="str">
            <v>Velence</v>
          </cell>
        </row>
        <row r="3047">
          <cell r="BT3047" t="e">
            <v>#N/A</v>
          </cell>
        </row>
        <row r="3048">
          <cell r="BT3048" t="str">
            <v>Véménd</v>
          </cell>
        </row>
        <row r="3049">
          <cell r="BT3049" t="str">
            <v>Vének</v>
          </cell>
        </row>
        <row r="3050">
          <cell r="BT3050" t="str">
            <v>Vép</v>
          </cell>
        </row>
        <row r="3051">
          <cell r="BT3051" t="str">
            <v>Vereb</v>
          </cell>
        </row>
        <row r="3052">
          <cell r="BT3052" t="str">
            <v>Veresegyház</v>
          </cell>
        </row>
        <row r="3053">
          <cell r="BT3053" t="e">
            <v>#N/A</v>
          </cell>
        </row>
        <row r="3054">
          <cell r="BT3054" t="str">
            <v>Verpelét</v>
          </cell>
        </row>
        <row r="3055">
          <cell r="BT3055" t="str">
            <v>穳揩敳祮_x000E_娀潳湬楡娠汯୮_x0000_慖獳楺癬柡๹_x0000_穣⁩⹵㈠⸵_x0008_䘁儀 甀⸀ ㌀㈀ఀĀFelsőberecki_x000D_䘀橥敪⁬獉癴满_x0011_䬀獯畳桴䰠‮⹵㔠⸹_x000B_䘁攀氀猀儀搁漀戀猀稀愀ᤀ_x0000_ﱆ⁰潚瑬满䈠湥⁥汋狡੡_x0000_楓⁫浉敲_x000F_䬀獯畳桴甠捴⁡⸶	䘁攀氀猀儀朁愀最礀ఀ_x0000_潂潧祬䨠满獯_x000E_刀毡揳楺蘒⁴㠷ฮĀFelsőkelecsény_x000B_䄀摮⃳_x0010_匀慺慢獤柡甠‮〲ମĀFelsőnyárád_x000D_䬀物汩⁡敆敲据_x0006_㌀㘷㤷സ_x0000_ﱐ灳毶慬祮⩩_x0000_慬晴污慶⁩楋瑳狩⁧扢𤋮吠狡畳慳_x0006_㌀㈸㐸ื_x0000_噉‮慬蘒⁴⸱_x000D_䈀泩灡瓡慦癬楡!䔀牧⁩楋瑳狩⁧</v>
          </cell>
        </row>
        <row r="3056">
          <cell r="BT3056" t="e">
            <v>#N/A</v>
          </cell>
        </row>
        <row r="3057">
          <cell r="BT3057" t="str">
            <v>Vértesacsa</v>
          </cell>
        </row>
        <row r="3058">
          <cell r="BT3058" t="e">
            <v>#N/A</v>
          </cell>
        </row>
        <row r="3059">
          <cell r="BT3059" t="str">
            <v>Vérteskethely</v>
          </cell>
        </row>
        <row r="3060">
          <cell r="BT3060" t="str">
            <v>Vértessomló</v>
          </cell>
        </row>
        <row r="3061">
          <cell r="BT3061" t="str">
            <v>Vértestolna</v>
          </cell>
        </row>
        <row r="3062">
          <cell r="BT3062" t="str">
            <v>Vértesszőlős</v>
          </cell>
        </row>
        <row r="3063">
          <cell r="BT3063" t="e">
            <v>#N/A</v>
          </cell>
        </row>
        <row r="3064">
          <cell r="BT3064" t="str">
            <v>Veszkény</v>
          </cell>
        </row>
        <row r="3065">
          <cell r="BT3065" t="str">
            <v>Veszprém</v>
          </cell>
        </row>
        <row r="3066">
          <cell r="BT3066" t="e">
            <v>#N/A</v>
          </cell>
        </row>
        <row r="3067">
          <cell r="BT3067" t="e">
            <v>#N/A</v>
          </cell>
        </row>
        <row r="3068">
          <cell r="BT3068" t="str">
            <v>Veszprémvarsány</v>
          </cell>
        </row>
        <row r="3069">
          <cell r="BT3069" t="e">
            <v>#N/A</v>
          </cell>
        </row>
        <row r="3070">
          <cell r="BT3070" t="e">
            <v>#N/A</v>
          </cell>
        </row>
        <row r="3071">
          <cell r="BT3071" t="e">
            <v>#N/A</v>
          </cell>
        </row>
        <row r="3072">
          <cell r="BT3072" t="e">
            <v>#N/A</v>
          </cell>
        </row>
        <row r="3073">
          <cell r="BT3073" t="str">
            <v>Villány</v>
          </cell>
        </row>
        <row r="3074">
          <cell r="BT3074" t="str">
            <v>Villánykövesd</v>
          </cell>
        </row>
        <row r="3075">
          <cell r="BT3075" t="str">
            <v>Vilmány</v>
          </cell>
        </row>
        <row r="3076">
          <cell r="BT3076" t="e">
            <v>#N/A</v>
          </cell>
        </row>
        <row r="3077">
          <cell r="BT3077" t="str">
            <v>Vilyvitány</v>
          </cell>
        </row>
        <row r="3078">
          <cell r="BT3078" t="e">
            <v>#N/A</v>
          </cell>
        </row>
        <row r="3079">
          <cell r="BT3079" t="str">
            <v>Vindornyafok</v>
          </cell>
        </row>
        <row r="3080">
          <cell r="BT3080" t="str">
            <v>Vindornyalak</v>
          </cell>
        </row>
        <row r="3081">
          <cell r="BT3081" t="str">
            <v>Vindornyaszőlős</v>
          </cell>
        </row>
        <row r="3082">
          <cell r="BT3082" t="e">
            <v>#N/A</v>
          </cell>
        </row>
        <row r="3083">
          <cell r="BT3083" t="e">
            <v>#N/A</v>
          </cell>
        </row>
        <row r="3084">
          <cell r="BT3084" t="str">
            <v>Visonta</v>
          </cell>
        </row>
        <row r="3085">
          <cell r="BT3085" t="str">
            <v>Viss</v>
          </cell>
        </row>
        <row r="3086">
          <cell r="BT3086" t="e">
            <v>#N/A</v>
          </cell>
        </row>
        <row r="3087">
          <cell r="BT3087" t="str">
            <v>Viszák</v>
          </cell>
        </row>
        <row r="3088">
          <cell r="BT3088" t="e">
            <v>#N/A</v>
          </cell>
        </row>
        <row r="3089">
          <cell r="BT3089" t="str">
            <v>Visznek</v>
          </cell>
        </row>
        <row r="3090">
          <cell r="BT3090" t="str">
            <v>Vitnyéd</v>
          </cell>
        </row>
        <row r="3091">
          <cell r="BT3091" t="e">
            <v>#N/A</v>
          </cell>
        </row>
        <row r="3092">
          <cell r="BT3092" t="str">
            <v>Vizslás</v>
          </cell>
        </row>
        <row r="3093">
          <cell r="BT3093" t="str">
            <v>Vizsoly</v>
          </cell>
        </row>
        <row r="3094">
          <cell r="BT3094" t="str">
            <v>Vokány</v>
          </cell>
        </row>
        <row r="3095">
          <cell r="BT3095" t="str">
            <v>Vonyarcvashegy</v>
          </cell>
        </row>
        <row r="3096">
          <cell r="BT3096" t="e">
            <v>#N/A</v>
          </cell>
        </row>
        <row r="3097">
          <cell r="BT3097" t="str">
            <v>t Zsolt
_x0000__x0000_Gáva János_x000E__x0000__x0000_Kossuth u. 23._x0006__x0000__x0000_Nábrád_x000C__x0000__x0000_Varga Attila_x000C__x0000__x0000_Varga Károly_x000C__x0000__x0000_Árpád u. 40._x000C__x0000__x0000_Nemesborzova_x0013__x0000__x0000_Nagy Gábor Zsigmond_x000D__x0000__x0000_Balla Jánosné_x0010__x0000__x0000_Szabadság tér 7.-_x0000__x0000_Keszthely-Hévízi Kistérségi Többcélú Társulás_x0006__x0000__x0000_558808_x0010__x0000__x0001_K_x0000_e_x0000_s_x0000_z_x0000_t_x0000_h_x0000_e_x0000_l_x0000_y_x0000__x0013_ H_x0000_é_x0000_v_x0000_í_x0000_z_x0000_i_x0000_</v>
          </cell>
        </row>
        <row r="3098">
          <cell r="BT3098" t="str">
            <v>Vönöck</v>
          </cell>
        </row>
        <row r="3099">
          <cell r="BT3099" t="str">
            <v>Vöröstó</v>
          </cell>
        </row>
        <row r="3100">
          <cell r="BT3100" t="e">
            <v>#N/A</v>
          </cell>
        </row>
        <row r="3101">
          <cell r="BT3101" t="e">
            <v>#N/A</v>
          </cell>
        </row>
        <row r="3102">
          <cell r="BT3102" t="str">
            <v>Zádor</v>
          </cell>
        </row>
        <row r="3103">
          <cell r="BT3103" t="str">
            <v>Zádorfalva</v>
          </cell>
        </row>
        <row r="3104">
          <cell r="BT3104" t="e">
            <v>#N/A</v>
          </cell>
        </row>
        <row r="3105">
          <cell r="BT3105" t="str">
            <v>Zagyvaszántó</v>
          </cell>
        </row>
        <row r="3106">
          <cell r="BT3106" t="str">
            <v>Záhony</v>
          </cell>
        </row>
        <row r="3107">
          <cell r="BT3107" t="str">
            <v>Zajk</v>
          </cell>
        </row>
        <row r="3108">
          <cell r="BT3108" t="str">
            <v>Zajta</v>
          </cell>
        </row>
        <row r="3109">
          <cell r="BT3109" t="str">
            <v>Zákány</v>
          </cell>
        </row>
        <row r="3110">
          <cell r="BT3110" t="e">
            <v>#N/A</v>
          </cell>
        </row>
        <row r="3111">
          <cell r="BT3111" t="str">
            <v>Zákányszék</v>
          </cell>
        </row>
        <row r="3112">
          <cell r="BT3112" t="str">
            <v>Zala</v>
          </cell>
        </row>
        <row r="3113">
          <cell r="BT3113" t="str">
            <v>Zalaapáti</v>
          </cell>
        </row>
        <row r="3114">
          <cell r="BT3114" t="str">
            <v>Zalabaksa</v>
          </cell>
        </row>
        <row r="3115">
          <cell r="BT3115" t="str">
            <v>Zalabér</v>
          </cell>
        </row>
        <row r="3116">
          <cell r="BT3116" t="str">
            <v>Zalaboldogfa</v>
          </cell>
        </row>
        <row r="3117">
          <cell r="BT3117" t="str">
            <v>Zalacsány</v>
          </cell>
        </row>
        <row r="3118">
          <cell r="BT3118" t="str">
            <v>Zalacséb</v>
          </cell>
        </row>
        <row r="3119">
          <cell r="BT3119" t="str">
            <v>Zalaegerszeg</v>
          </cell>
        </row>
        <row r="3120">
          <cell r="BT3120" t="str">
            <v>Zalaerdőd</v>
          </cell>
        </row>
        <row r="3121">
          <cell r="BT3121" t="str">
            <v>Zalagyömörő</v>
          </cell>
        </row>
        <row r="3122">
          <cell r="BT3122" t="str">
            <v>Zalahaláp</v>
          </cell>
        </row>
        <row r="3123">
          <cell r="BT3123" t="str">
            <v>Zalaháshágy</v>
          </cell>
        </row>
        <row r="3124">
          <cell r="BT3124" t="str">
            <v>Zalaigrice</v>
          </cell>
        </row>
        <row r="3125">
          <cell r="BT3125" t="str">
            <v>Zalaistvánd</v>
          </cell>
        </row>
        <row r="3126">
          <cell r="BT3126" t="str">
            <v>Zalakaros</v>
          </cell>
        </row>
        <row r="3127">
          <cell r="BT3127" t="str">
            <v>Zalakomár</v>
          </cell>
        </row>
        <row r="3128">
          <cell r="BT3128" t="str">
            <v>Zalaköveskút</v>
          </cell>
        </row>
        <row r="3129">
          <cell r="BT3129" t="str">
            <v>Zalalövő</v>
          </cell>
        </row>
        <row r="3130">
          <cell r="BT3130" t="str">
            <v>Zalameggyes</v>
          </cell>
        </row>
        <row r="3131">
          <cell r="BT3131" t="str">
            <v>Zalamerenye</v>
          </cell>
        </row>
        <row r="3132">
          <cell r="BT3132" t="str">
            <v>Zalasárszeg</v>
          </cell>
        </row>
        <row r="3133">
          <cell r="BT3133" t="str">
            <v>Zalaszabar</v>
          </cell>
        </row>
        <row r="3134">
          <cell r="BT3134" t="str">
            <v>Zalaszántó</v>
          </cell>
        </row>
        <row r="3135">
          <cell r="BT3135" t="str">
            <v>Zalaszegvár</v>
          </cell>
        </row>
        <row r="3136">
          <cell r="BT3136" t="str">
            <v>Zalaszentbalázs</v>
          </cell>
        </row>
        <row r="3137">
          <cell r="BT3137" t="e">
            <v>#N/A</v>
          </cell>
        </row>
        <row r="3138">
          <cell r="BT3138" t="str">
            <v>Zalaszentgyörgy</v>
          </cell>
        </row>
        <row r="3139">
          <cell r="BT3139" t="str">
            <v>Zalaszentiván</v>
          </cell>
        </row>
        <row r="3140">
          <cell r="BT3140" t="str">
            <v>Zalaszentjakab</v>
          </cell>
        </row>
        <row r="3141">
          <cell r="BT3141" t="str">
            <v>Zalaszentlászló</v>
          </cell>
        </row>
        <row r="3142">
          <cell r="BT3142" t="e">
            <v>#N/A</v>
          </cell>
        </row>
        <row r="3143">
          <cell r="BT3143" t="e">
            <v>#N/A</v>
          </cell>
        </row>
        <row r="3144">
          <cell r="BT3144" t="e">
            <v>#N/A</v>
          </cell>
        </row>
        <row r="3145">
          <cell r="BT3145" t="e">
            <v>#N/A</v>
          </cell>
        </row>
        <row r="3146">
          <cell r="BT3146" t="str">
            <v>Zaláta</v>
          </cell>
        </row>
        <row r="3147">
          <cell r="BT3147" t="e">
            <v>#N/A</v>
          </cell>
        </row>
        <row r="3148">
          <cell r="BT3148" t="e">
            <v>#N/A</v>
          </cell>
        </row>
        <row r="3149">
          <cell r="BT3149" t="e">
            <v>#N/A</v>
          </cell>
        </row>
        <row r="3150">
          <cell r="BT3150" t="str">
            <v>Zalavég</v>
          </cell>
        </row>
        <row r="3151">
          <cell r="BT3151" t="str">
            <v>Zalkod</v>
          </cell>
        </row>
        <row r="3152">
          <cell r="BT3152" t="str">
            <v>Zamárdi</v>
          </cell>
        </row>
        <row r="3153">
          <cell r="BT3153" t="e">
            <v>#N/A</v>
          </cell>
        </row>
        <row r="3154">
          <cell r="BT3154" t="str">
            <v>Zánka</v>
          </cell>
        </row>
        <row r="3155">
          <cell r="BT3155" t="str">
            <v>Zaránk</v>
          </cell>
        </row>
        <row r="3156">
          <cell r="BT3156" t="str">
            <v>Závod</v>
          </cell>
        </row>
        <row r="3157">
          <cell r="BT3157" t="str">
            <v>Zebecke</v>
          </cell>
        </row>
        <row r="3158">
          <cell r="BT3158" t="e">
            <v>#N/A</v>
          </cell>
        </row>
        <row r="3159">
          <cell r="BT3159" t="str">
            <v>Zemplénagárd</v>
          </cell>
        </row>
        <row r="3160">
          <cell r="BT3160" t="str">
            <v>Zengővárkony</v>
          </cell>
        </row>
        <row r="3161">
          <cell r="BT3161" t="e">
            <v>#N/A</v>
          </cell>
        </row>
        <row r="3162">
          <cell r="BT3162" t="str">
            <v>Zics</v>
          </cell>
        </row>
        <row r="3163">
          <cell r="BT3163" t="str">
            <v>Ziliz</v>
          </cell>
        </row>
        <row r="3164">
          <cell r="BT3164" t="str">
            <v>Zimány</v>
          </cell>
        </row>
        <row r="3165">
          <cell r="BT3165" t="str">
            <v>Zirc</v>
          </cell>
        </row>
        <row r="3166">
          <cell r="BT3166" t="e">
            <v>#N/A</v>
          </cell>
        </row>
        <row r="3167">
          <cell r="BT3167" t="str">
            <v>Zomba</v>
          </cell>
        </row>
        <row r="3168">
          <cell r="BT3168" t="str">
            <v>Zsadány</v>
          </cell>
        </row>
        <row r="3169">
          <cell r="BT3169" t="str">
            <v>Zsáka</v>
          </cell>
        </row>
        <row r="3170">
          <cell r="BT3170" t="e">
            <v>#N/A</v>
          </cell>
        </row>
        <row r="3171">
          <cell r="BT3171" t="e">
            <v>#N/A</v>
          </cell>
        </row>
        <row r="3172">
          <cell r="BT3172" t="str">
            <v>Zsana</v>
          </cell>
        </row>
        <row r="3173">
          <cell r="BT3173" t="str">
            <v>Zsarolyán</v>
          </cell>
        </row>
        <row r="3174">
          <cell r="BT3174" t="e">
            <v>#N/A</v>
          </cell>
        </row>
        <row r="3175">
          <cell r="BT3175" t="e">
            <v>#N/A</v>
          </cell>
        </row>
        <row r="3176">
          <cell r="BT3176" t="str">
            <v>Zselickisfalud</v>
          </cell>
        </row>
        <row r="3177">
          <cell r="BT3177" t="e">
            <v>#N/A</v>
          </cell>
        </row>
        <row r="3178">
          <cell r="BT3178" t="e">
            <v>#N/A</v>
          </cell>
        </row>
        <row r="3179">
          <cell r="BT3179" t="e">
            <v>#N/A</v>
          </cell>
        </row>
        <row r="3180">
          <cell r="BT3180" t="e">
            <v>#N/A</v>
          </cell>
        </row>
        <row r="3181">
          <cell r="BT3181" t="str">
            <v>Zsombó</v>
          </cell>
        </row>
        <row r="3182">
          <cell r="BT3182" t="str">
            <v>Zsujta</v>
          </cell>
        </row>
        <row r="3183">
          <cell r="BT3183" t="str">
            <v>Zsurk</v>
          </cell>
        </row>
        <row r="3184">
          <cell r="BT3184" t="str">
            <v>Zubogy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d"/>
      <sheetName val="Összesítő"/>
      <sheetName val="2.2.1. (önálló fennt.)"/>
      <sheetName val="2.2.1. (int társ)"/>
      <sheetName val="2.2.1. (TKT fennt.)"/>
      <sheetName val="2.2.2.-2.4. feladatok"/>
      <sheetName val="2.5.-2.8. feladatok"/>
      <sheetName val="Szakszolgálat-segéd"/>
    </sheetNames>
    <sheetDataSet>
      <sheetData sheetId="0">
        <row r="34">
          <cell r="BT34" t="str">
            <v>Aba</v>
          </cell>
        </row>
        <row r="35">
          <cell r="BT35" t="str">
            <v>Abádszalók</v>
          </cell>
        </row>
        <row r="36">
          <cell r="BT36" t="str">
            <v>Abaliget</v>
          </cell>
        </row>
        <row r="37">
          <cell r="BT37" t="str">
            <v>Abasár</v>
          </cell>
        </row>
        <row r="38">
          <cell r="BT38" t="str">
            <v>Abaújalpár</v>
          </cell>
        </row>
        <row r="39">
          <cell r="BT39" t="str">
            <v>Abaújkér</v>
          </cell>
        </row>
        <row r="40">
          <cell r="BT40" t="str">
            <v>Abaújlak</v>
          </cell>
        </row>
        <row r="41">
          <cell r="BT41" t="str">
            <v>Abaújszántó</v>
          </cell>
        </row>
        <row r="42">
          <cell r="BT42" t="str">
            <v>Abaújszolnok</v>
          </cell>
        </row>
        <row r="43">
          <cell r="BT43" t="str">
            <v>Abaújvár</v>
          </cell>
        </row>
        <row r="44">
          <cell r="BT44" t="str">
            <v>Abda</v>
          </cell>
        </row>
        <row r="45">
          <cell r="BT45" t="str">
            <v>Abod</v>
          </cell>
        </row>
        <row r="46">
          <cell r="BT46" t="str">
            <v>Abony</v>
          </cell>
        </row>
        <row r="47">
          <cell r="BT47" t="str">
            <v>Ábrahámhegy</v>
          </cell>
        </row>
        <row r="48">
          <cell r="BT48" t="str">
            <v>Ács</v>
          </cell>
        </row>
        <row r="49">
          <cell r="BT49" t="str">
            <v>Acsa</v>
          </cell>
        </row>
        <row r="50">
          <cell r="BT50" t="str">
            <v>Acsád</v>
          </cell>
        </row>
        <row r="51">
          <cell r="BT51" t="str">
            <v>Acsalag</v>
          </cell>
        </row>
        <row r="52">
          <cell r="BT52" t="str">
            <v>Ácsteszér</v>
          </cell>
        </row>
        <row r="53">
          <cell r="BT53" t="str">
            <v>Adács</v>
          </cell>
        </row>
        <row r="54">
          <cell r="BT54" t="str">
            <v>Ádánd</v>
          </cell>
        </row>
        <row r="55">
          <cell r="BT55" t="str">
            <v>Adásztevel</v>
          </cell>
        </row>
        <row r="56">
          <cell r="BT56" t="str">
            <v>Adony</v>
          </cell>
        </row>
        <row r="57">
          <cell r="BT57" t="str">
            <v>Adorjánháza</v>
          </cell>
        </row>
        <row r="58">
          <cell r="BT58" t="str">
            <v>Adorjás</v>
          </cell>
        </row>
        <row r="59">
          <cell r="BT59" t="str">
            <v>Ág</v>
          </cell>
        </row>
        <row r="60">
          <cell r="BT60" t="str">
            <v>Ágasegyháza</v>
          </cell>
        </row>
        <row r="61">
          <cell r="BT61" t="str">
            <v>Ágfalva</v>
          </cell>
        </row>
        <row r="62">
          <cell r="BT62" t="str">
            <v>Aggtelek</v>
          </cell>
        </row>
        <row r="63">
          <cell r="BT63" t="str">
            <v>Agyagosszergény</v>
          </cell>
        </row>
        <row r="64">
          <cell r="BT64" t="str">
            <v>Ajak</v>
          </cell>
        </row>
        <row r="65">
          <cell r="BT65" t="str">
            <v>Ajka</v>
          </cell>
        </row>
        <row r="66">
          <cell r="BT66" t="str">
            <v>Aka</v>
          </cell>
        </row>
        <row r="67">
          <cell r="BT67" t="str">
            <v>Akasztó</v>
          </cell>
        </row>
        <row r="68">
          <cell r="BT68" t="str">
            <v>Alacska</v>
          </cell>
        </row>
        <row r="69">
          <cell r="BT69" t="str">
            <v>Alap</v>
          </cell>
        </row>
        <row r="70">
          <cell r="BT70" t="str">
            <v>Alattyán</v>
          </cell>
        </row>
        <row r="71">
          <cell r="BT71" t="str">
            <v>Albertirsa</v>
          </cell>
        </row>
        <row r="72">
          <cell r="BT72" t="str">
            <v>Alcsútdoboz</v>
          </cell>
        </row>
        <row r="73">
          <cell r="BT73" t="str">
            <v>Aldebrő</v>
          </cell>
        </row>
        <row r="74">
          <cell r="BT74" t="str">
            <v>Algyő</v>
          </cell>
        </row>
        <row r="75">
          <cell r="BT75" t="str">
            <v>Alibánfa</v>
          </cell>
        </row>
        <row r="76">
          <cell r="BT76" t="str">
            <v>Almamellék</v>
          </cell>
        </row>
        <row r="77">
          <cell r="BT77" t="str">
            <v>Almásfüzitő</v>
          </cell>
        </row>
        <row r="78">
          <cell r="BT78" t="str">
            <v>Almásháza</v>
          </cell>
        </row>
        <row r="79">
          <cell r="BT79" t="str">
            <v>Almáskamarás</v>
          </cell>
        </row>
        <row r="80">
          <cell r="BT80" t="str">
            <v>Almáskeresztúr</v>
          </cell>
        </row>
        <row r="81">
          <cell r="BT81" t="str">
            <v>Álmosd</v>
          </cell>
        </row>
        <row r="82">
          <cell r="BT82" t="str">
            <v>Alsóberecki</v>
          </cell>
        </row>
        <row r="83">
          <cell r="BT83" t="str">
            <v>Alsóbogát</v>
          </cell>
        </row>
        <row r="84">
          <cell r="BT84" t="str">
            <v>Alsódobsza</v>
          </cell>
        </row>
        <row r="85">
          <cell r="BT85" t="str">
            <v>Alsógagy</v>
          </cell>
        </row>
        <row r="86">
          <cell r="BT86" t="str">
            <v>Alsómocsolád</v>
          </cell>
        </row>
        <row r="87">
          <cell r="BT87" t="str">
            <v>Alsónána</v>
          </cell>
        </row>
        <row r="88">
          <cell r="BT88" t="str">
            <v>Alsónémedi</v>
          </cell>
        </row>
        <row r="89">
          <cell r="BT89" t="str">
            <v>Alsónemesapáti</v>
          </cell>
        </row>
        <row r="90">
          <cell r="BT90" t="str">
            <v>Alsónyék</v>
          </cell>
        </row>
        <row r="91">
          <cell r="BT91" t="str">
            <v>Alsóörs</v>
          </cell>
        </row>
        <row r="92">
          <cell r="BT92" t="str">
            <v>Alsópáhok</v>
          </cell>
        </row>
        <row r="93">
          <cell r="BT93" t="str">
            <v>Alsópetény</v>
          </cell>
        </row>
        <row r="94">
          <cell r="BT94" t="str">
            <v>Alsórajk</v>
          </cell>
        </row>
        <row r="95">
          <cell r="BT95" t="str">
            <v>Alsóregmec</v>
          </cell>
        </row>
        <row r="96">
          <cell r="BT96" t="str">
            <v>Alsószenterzsébet</v>
          </cell>
        </row>
        <row r="97">
          <cell r="BT97" t="str">
            <v>Alsószentiván</v>
          </cell>
        </row>
        <row r="98">
          <cell r="BT98" t="str">
            <v>Alsószentmárton</v>
          </cell>
        </row>
        <row r="99">
          <cell r="BT99" t="str">
            <v>Alsószölnök</v>
          </cell>
        </row>
        <row r="100">
          <cell r="BT100" t="str">
            <v>Alsószuha</v>
          </cell>
        </row>
        <row r="101">
          <cell r="BT101" t="str">
            <v>Alsótelekes</v>
          </cell>
        </row>
        <row r="102">
          <cell r="BT102" t="str">
            <v>Alsótold</v>
          </cell>
        </row>
        <row r="103">
          <cell r="BT103" t="str">
            <v>Alsóújlak</v>
          </cell>
        </row>
        <row r="104">
          <cell r="BT104" t="str">
            <v>Alsóvadász</v>
          </cell>
        </row>
        <row r="105">
          <cell r="BT105" t="str">
            <v>Alsózsolca</v>
          </cell>
        </row>
        <row r="106">
          <cell r="BT106" t="str">
            <v>Ambrózfalva</v>
          </cell>
        </row>
        <row r="107">
          <cell r="BT107" t="str">
            <v>Anarcs</v>
          </cell>
        </row>
        <row r="108">
          <cell r="BT108" t="str">
            <v>Andocs</v>
          </cell>
        </row>
        <row r="109">
          <cell r="BT109" t="str">
            <v>Andornaktálya</v>
          </cell>
        </row>
        <row r="110">
          <cell r="BT110" t="str">
            <v>Andrásfa</v>
          </cell>
        </row>
        <row r="111">
          <cell r="BT111" t="str">
            <v>Annavölgy</v>
          </cell>
        </row>
        <row r="112">
          <cell r="BT112" t="str">
            <v>Apácatorna</v>
          </cell>
        </row>
        <row r="113">
          <cell r="BT113" t="str">
            <v>Apagy</v>
          </cell>
        </row>
        <row r="114">
          <cell r="BT114" t="str">
            <v>Apaj</v>
          </cell>
        </row>
        <row r="115">
          <cell r="BT115" t="str">
            <v>Aparhant</v>
          </cell>
        </row>
        <row r="116">
          <cell r="BT116" t="str">
            <v>Apátfalva</v>
          </cell>
        </row>
        <row r="117">
          <cell r="BT117" t="str">
            <v>Apátistvánfalva</v>
          </cell>
        </row>
        <row r="118">
          <cell r="BT118" t="str">
            <v>Apátvarasd</v>
          </cell>
        </row>
        <row r="119">
          <cell r="BT119" t="str">
            <v>Apc</v>
          </cell>
        </row>
        <row r="120">
          <cell r="BT120" t="str">
            <v>Áporka</v>
          </cell>
        </row>
        <row r="121">
          <cell r="BT121" t="str">
            <v>Apostag</v>
          </cell>
        </row>
        <row r="122">
          <cell r="BT122" t="str">
            <v>Aranyosapáti</v>
          </cell>
        </row>
        <row r="123">
          <cell r="BT123" t="str">
            <v>Aranyosgadány</v>
          </cell>
        </row>
        <row r="124">
          <cell r="BT124" t="str">
            <v>Arka</v>
          </cell>
        </row>
        <row r="125">
          <cell r="BT125" t="str">
            <v>Arló</v>
          </cell>
        </row>
        <row r="126">
          <cell r="BT126" t="str">
            <v>Arnót</v>
          </cell>
        </row>
        <row r="127">
          <cell r="BT127" t="str">
            <v>Ároktő</v>
          </cell>
        </row>
        <row r="128">
          <cell r="BT128" t="str">
            <v>Árpádhalom</v>
          </cell>
        </row>
        <row r="129">
          <cell r="BT129" t="str">
            <v>Árpás</v>
          </cell>
        </row>
        <row r="130">
          <cell r="BT130" t="str">
            <v>Ártánd</v>
          </cell>
        </row>
        <row r="131">
          <cell r="BT131" t="str">
            <v>Ásotthalom</v>
          </cell>
        </row>
        <row r="132">
          <cell r="BT132" t="str">
            <v>Ásványráró</v>
          </cell>
        </row>
        <row r="133">
          <cell r="BT133" t="str">
            <v>Aszaló</v>
          </cell>
        </row>
        <row r="134">
          <cell r="BT134" t="str">
            <v>Ászár</v>
          </cell>
        </row>
        <row r="135">
          <cell r="BT135" t="str">
            <v>Aszód</v>
          </cell>
        </row>
        <row r="136">
          <cell r="BT136" t="str">
            <v>Aszófő</v>
          </cell>
        </row>
        <row r="137">
          <cell r="BT137" t="str">
            <v>Áta</v>
          </cell>
        </row>
        <row r="138">
          <cell r="BT138" t="str">
            <v>Átány</v>
          </cell>
        </row>
        <row r="139">
          <cell r="BT139" t="str">
            <v>Atkár</v>
          </cell>
        </row>
        <row r="140">
          <cell r="BT140" t="str">
            <v>Attala</v>
          </cell>
        </row>
        <row r="141">
          <cell r="BT141" t="str">
            <v>Babarc</v>
          </cell>
        </row>
        <row r="142">
          <cell r="BT142" t="str">
            <v>Babarcszőlős</v>
          </cell>
        </row>
        <row r="143">
          <cell r="BT143" t="str">
            <v>Babócsa</v>
          </cell>
        </row>
        <row r="144">
          <cell r="BT144" t="str">
            <v>Bábolna</v>
          </cell>
        </row>
        <row r="145">
          <cell r="BT145" t="str">
            <v>Bábonymegyer</v>
          </cell>
        </row>
        <row r="146">
          <cell r="BT146" t="str">
            <v>Babosdöbréte</v>
          </cell>
        </row>
        <row r="147">
          <cell r="BT147" t="str">
            <v>Babót</v>
          </cell>
        </row>
        <row r="148">
          <cell r="BT148" t="str">
            <v>Bácsalmás</v>
          </cell>
        </row>
        <row r="149">
          <cell r="BT149" t="str">
            <v>Bácsbokod</v>
          </cell>
        </row>
        <row r="150">
          <cell r="BT150" t="str">
            <v>Bácsborsód</v>
          </cell>
        </row>
        <row r="151">
          <cell r="BT151" t="str">
            <v>Bácsszentgyörgy</v>
          </cell>
        </row>
        <row r="152">
          <cell r="BT152" t="str">
            <v>Bácsszőlős</v>
          </cell>
        </row>
        <row r="153">
          <cell r="BT153" t="str">
            <v>Badacsonytomaj</v>
          </cell>
        </row>
        <row r="154">
          <cell r="BT154" t="str">
            <v>Badacsonytördemic</v>
          </cell>
        </row>
        <row r="155">
          <cell r="BT155" t="str">
            <v>Bag</v>
          </cell>
        </row>
        <row r="156">
          <cell r="BT156" t="str">
            <v>Bagamér</v>
          </cell>
        </row>
        <row r="157">
          <cell r="BT157" t="str">
            <v>Baglad</v>
          </cell>
        </row>
        <row r="158">
          <cell r="BT158" t="str">
            <v>Bagod</v>
          </cell>
        </row>
        <row r="159">
          <cell r="BT159" t="str">
            <v>Bágyogszovát</v>
          </cell>
        </row>
        <row r="160">
          <cell r="BT160" t="str">
            <v>Baj</v>
          </cell>
        </row>
        <row r="161">
          <cell r="BT161" t="str">
            <v>Baja</v>
          </cell>
        </row>
        <row r="162">
          <cell r="BT162" t="str">
            <v>Bajánsenye</v>
          </cell>
        </row>
        <row r="163">
          <cell r="BT163" t="str">
            <v>Bajna</v>
          </cell>
        </row>
        <row r="164">
          <cell r="BT164" t="str">
            <v>Bajót</v>
          </cell>
        </row>
        <row r="165">
          <cell r="BT165" t="str">
            <v>Bak</v>
          </cell>
        </row>
        <row r="166">
          <cell r="BT166" t="str">
            <v>Bakháza</v>
          </cell>
        </row>
        <row r="167">
          <cell r="BT167" t="str">
            <v>Bakóca</v>
          </cell>
        </row>
        <row r="168">
          <cell r="BT168" t="str">
            <v>Bakonszeg</v>
          </cell>
        </row>
        <row r="169">
          <cell r="BT169" t="str">
            <v>Bakonya</v>
          </cell>
        </row>
        <row r="170">
          <cell r="BT170" t="str">
            <v>Bakonybánk</v>
          </cell>
        </row>
        <row r="171">
          <cell r="BT171" t="str">
            <v>Bakonybél</v>
          </cell>
        </row>
        <row r="172">
          <cell r="BT172" t="str">
            <v>Bakonycsernye</v>
          </cell>
        </row>
        <row r="173">
          <cell r="BT173" t="str">
            <v>Bakonygyirót</v>
          </cell>
        </row>
        <row r="174">
          <cell r="BT174" t="str">
            <v>Bakonyjákó</v>
          </cell>
        </row>
        <row r="175">
          <cell r="BT175" t="str">
            <v>Bakonykoppány</v>
          </cell>
        </row>
        <row r="176">
          <cell r="BT176" t="str">
            <v>Bakonykúti</v>
          </cell>
        </row>
        <row r="177">
          <cell r="BT177" t="str">
            <v>Bakonynána</v>
          </cell>
        </row>
        <row r="178">
          <cell r="BT178" t="str">
            <v>Bakonyoszlop</v>
          </cell>
        </row>
        <row r="179">
          <cell r="BT179" t="str">
            <v>Bakonypéterd</v>
          </cell>
        </row>
        <row r="180">
          <cell r="BT180" t="str">
            <v>Bakonypölöske</v>
          </cell>
        </row>
        <row r="181">
          <cell r="BT181" t="str">
            <v>Bakonyság</v>
          </cell>
        </row>
        <row r="182">
          <cell r="BT182" t="str">
            <v>Bakonysárkány</v>
          </cell>
        </row>
        <row r="183">
          <cell r="BT183" t="str">
            <v>Bakonyszentiván</v>
          </cell>
        </row>
        <row r="184">
          <cell r="BT184" t="str">
            <v>Bakonyszentkirály</v>
          </cell>
        </row>
        <row r="185">
          <cell r="BT185" t="str">
            <v>Bakonyszentlászló</v>
          </cell>
        </row>
        <row r="186">
          <cell r="BT186" t="str">
            <v>Bakonyszombathely</v>
          </cell>
        </row>
        <row r="187">
          <cell r="BT187" t="str">
            <v>Bakonyszücs</v>
          </cell>
        </row>
        <row r="188">
          <cell r="BT188" t="str">
            <v>Bakonytamási</v>
          </cell>
        </row>
        <row r="189">
          <cell r="BT189" t="str">
            <v>Baks</v>
          </cell>
        </row>
        <row r="190">
          <cell r="BT190" t="str">
            <v>Baksa</v>
          </cell>
        </row>
        <row r="191">
          <cell r="BT191" t="str">
            <v>Baktakék</v>
          </cell>
        </row>
        <row r="192">
          <cell r="BT192" t="str">
            <v>Baktalórántháza</v>
          </cell>
        </row>
        <row r="193">
          <cell r="BT193" t="str">
            <v>Baktüttös</v>
          </cell>
        </row>
        <row r="194">
          <cell r="BT194" t="str">
            <v>Balajt</v>
          </cell>
        </row>
        <row r="195">
          <cell r="BT195" t="str">
            <v>Balassagyarmat</v>
          </cell>
        </row>
        <row r="196">
          <cell r="BT196" t="str">
            <v>Balástya</v>
          </cell>
        </row>
        <row r="197">
          <cell r="BT197" t="str">
            <v>Balaton</v>
          </cell>
        </row>
        <row r="198">
          <cell r="BT198" t="str">
            <v>Balatonakali</v>
          </cell>
        </row>
        <row r="199">
          <cell r="BT199" t="str">
            <v>Balatonalmádi</v>
          </cell>
        </row>
        <row r="200">
          <cell r="BT200" t="str">
            <v>Balatonberény</v>
          </cell>
        </row>
        <row r="201">
          <cell r="BT201" t="str">
            <v>Balatonboglár</v>
          </cell>
        </row>
        <row r="202">
          <cell r="BT202" t="str">
            <v>Balatoncsicsó</v>
          </cell>
        </row>
        <row r="203">
          <cell r="BT203" t="str">
            <v>Balatonederics</v>
          </cell>
        </row>
        <row r="204">
          <cell r="BT204" t="str">
            <v>Balatonendréd</v>
          </cell>
        </row>
        <row r="205">
          <cell r="BT205" t="str">
            <v>Balatonfenyves</v>
          </cell>
        </row>
        <row r="206">
          <cell r="BT206" t="str">
            <v>Balatonfőkajár</v>
          </cell>
        </row>
        <row r="207">
          <cell r="BT207" t="str">
            <v>Balatonföldvár</v>
          </cell>
        </row>
        <row r="208">
          <cell r="BT208" t="str">
            <v>Balatonfüred</v>
          </cell>
        </row>
        <row r="209">
          <cell r="BT209" t="str">
            <v>Balatonfűzfő</v>
          </cell>
        </row>
        <row r="210">
          <cell r="BT210" t="str">
            <v>Balatongyörök</v>
          </cell>
        </row>
        <row r="211">
          <cell r="BT211" t="str">
            <v>Balatonhenye</v>
          </cell>
        </row>
        <row r="212">
          <cell r="BT212" t="str">
            <v>Balatonkenese</v>
          </cell>
        </row>
        <row r="213">
          <cell r="BT213" t="str">
            <v>Balatonkeresztúr</v>
          </cell>
        </row>
        <row r="214">
          <cell r="BT214" t="str">
            <v>Balatonlelle</v>
          </cell>
        </row>
        <row r="215">
          <cell r="BT215" t="str">
            <v>Balatonmagyaród</v>
          </cell>
        </row>
        <row r="216">
          <cell r="BT216" t="str">
            <v>Balatonmáriafürdő</v>
          </cell>
        </row>
        <row r="217">
          <cell r="BT217" t="str">
            <v>Balatonőszöd</v>
          </cell>
        </row>
        <row r="218">
          <cell r="BT218" t="str">
            <v>Balatonrendes</v>
          </cell>
        </row>
        <row r="219">
          <cell r="BT219" t="str">
            <v>Balatonszabadi</v>
          </cell>
        </row>
        <row r="220">
          <cell r="BT220" t="str">
            <v>Balatonszárszó</v>
          </cell>
        </row>
        <row r="221">
          <cell r="BT221" t="str">
            <v>Balatonszemes</v>
          </cell>
        </row>
        <row r="222">
          <cell r="BT222" t="str">
            <v>Balatonszentgyörgy</v>
          </cell>
        </row>
        <row r="223">
          <cell r="BT223" t="str">
            <v>Balatonszepezd</v>
          </cell>
        </row>
        <row r="224">
          <cell r="BT224" t="str">
            <v>Balatonszőlős</v>
          </cell>
        </row>
        <row r="225">
          <cell r="BT225" t="str">
            <v>Balatonudvari</v>
          </cell>
        </row>
        <row r="226">
          <cell r="BT226" t="str">
            <v>Balatonújlak</v>
          </cell>
        </row>
        <row r="227">
          <cell r="BT227" t="str">
            <v>Balatonvilágos</v>
          </cell>
        </row>
        <row r="228">
          <cell r="BT228" t="str">
            <v>Balinka</v>
          </cell>
        </row>
        <row r="229">
          <cell r="BT229" t="str">
            <v>Balkány</v>
          </cell>
        </row>
        <row r="230">
          <cell r="BT230" t="str">
            <v>Ballószög</v>
          </cell>
        </row>
        <row r="231">
          <cell r="BT231" t="str">
            <v>Balmazújváros</v>
          </cell>
        </row>
        <row r="232">
          <cell r="BT232" t="str">
            <v>Balogunyom</v>
          </cell>
        </row>
        <row r="233">
          <cell r="BT233" t="str">
            <v>Balotaszállás</v>
          </cell>
        </row>
        <row r="234">
          <cell r="BT234" t="str">
            <v>Balsa</v>
          </cell>
        </row>
        <row r="235">
          <cell r="BT235" t="str">
            <v>Bálványos</v>
          </cell>
        </row>
        <row r="236">
          <cell r="BT236" t="str">
            <v>Bana</v>
          </cell>
        </row>
        <row r="237">
          <cell r="BT237" t="str">
            <v>Bánd</v>
          </cell>
        </row>
        <row r="238">
          <cell r="BT238" t="str">
            <v>Bánfa</v>
          </cell>
        </row>
        <row r="239">
          <cell r="BT239" t="str">
            <v>Bánhorváti</v>
          </cell>
        </row>
        <row r="240">
          <cell r="BT240" t="str">
            <v>Bánk</v>
          </cell>
        </row>
        <row r="241">
          <cell r="BT241" t="str">
            <v>Bánokszentgyörgy</v>
          </cell>
        </row>
        <row r="242">
          <cell r="BT242" t="str">
            <v>Bánréve</v>
          </cell>
        </row>
        <row r="243">
          <cell r="BT243" t="str">
            <v>Bár</v>
          </cell>
        </row>
        <row r="244">
          <cell r="BT244" t="str">
            <v>Barabás</v>
          </cell>
        </row>
        <row r="245">
          <cell r="BT245" t="str">
            <v>Baracs</v>
          </cell>
        </row>
        <row r="246">
          <cell r="BT246" t="str">
            <v>Baracska</v>
          </cell>
        </row>
        <row r="247">
          <cell r="BT247" t="str">
            <v>Báránd</v>
          </cell>
        </row>
        <row r="248">
          <cell r="BT248" t="str">
            <v>Baranyahídvég</v>
          </cell>
        </row>
        <row r="249">
          <cell r="BT249" t="str">
            <v>Baranyajenő</v>
          </cell>
        </row>
        <row r="250">
          <cell r="BT250" t="str">
            <v>Baranyaszentgyörgy</v>
          </cell>
        </row>
        <row r="251">
          <cell r="BT251" t="str">
            <v>Barbacs</v>
          </cell>
        </row>
        <row r="252">
          <cell r="BT252" t="str">
            <v>Barcs</v>
          </cell>
        </row>
        <row r="253">
          <cell r="BT253" t="str">
            <v>Bárdudvarnok</v>
          </cell>
        </row>
        <row r="254">
          <cell r="BT254" t="str">
            <v>Barlahida</v>
          </cell>
        </row>
        <row r="255">
          <cell r="BT255" t="str">
            <v>Bárna</v>
          </cell>
        </row>
        <row r="256">
          <cell r="BT256" t="str">
            <v>Barnag</v>
          </cell>
        </row>
        <row r="257">
          <cell r="BT257" t="str">
            <v>Bársonyos</v>
          </cell>
        </row>
        <row r="258">
          <cell r="BT258" t="str">
            <v>Basal</v>
          </cell>
        </row>
        <row r="259">
          <cell r="BT259" t="str">
            <v>Baskó</v>
          </cell>
        </row>
        <row r="260">
          <cell r="BT260" t="str">
            <v>Báta</v>
          </cell>
        </row>
        <row r="261">
          <cell r="BT261" t="str">
            <v>Bátaapáti</v>
          </cell>
        </row>
        <row r="262">
          <cell r="BT262" t="str">
            <v>Bátaszék</v>
          </cell>
        </row>
        <row r="263">
          <cell r="BT263" t="str">
            <v>Baté</v>
          </cell>
        </row>
        <row r="264">
          <cell r="BT264" t="str">
            <v>Bátmonostor</v>
          </cell>
        </row>
        <row r="265">
          <cell r="BT265" t="str">
            <v>Bátonyterenye</v>
          </cell>
        </row>
        <row r="266">
          <cell r="BT266" t="str">
            <v>Bátor</v>
          </cell>
        </row>
        <row r="267">
          <cell r="BT267" t="str">
            <v>Bátorliget</v>
          </cell>
        </row>
        <row r="268">
          <cell r="BT268" t="str">
            <v>Battonya</v>
          </cell>
        </row>
        <row r="269">
          <cell r="BT269" t="str">
            <v>Bátya</v>
          </cell>
        </row>
        <row r="270">
          <cell r="BT270" t="str">
            <v>Batyk</v>
          </cell>
        </row>
        <row r="271">
          <cell r="BT271" t="str">
            <v>Bázakerettye</v>
          </cell>
        </row>
        <row r="272">
          <cell r="BT272" t="str">
            <v>Bazsi</v>
          </cell>
        </row>
        <row r="273">
          <cell r="BT273" t="str">
            <v>Béb</v>
          </cell>
        </row>
        <row r="274">
          <cell r="BT274" t="str">
            <v>Becsehely</v>
          </cell>
        </row>
        <row r="275">
          <cell r="BT275" t="str">
            <v>Becske</v>
          </cell>
        </row>
        <row r="276">
          <cell r="BT276" t="str">
            <v>Becskeháza</v>
          </cell>
        </row>
        <row r="277">
          <cell r="BT277" t="str">
            <v>Becsvölgye</v>
          </cell>
        </row>
        <row r="278">
          <cell r="BT278" t="str">
            <v>Bedegkér</v>
          </cell>
        </row>
        <row r="279">
          <cell r="BT279" t="str">
            <v>Bedő</v>
          </cell>
        </row>
        <row r="280">
          <cell r="BT280" t="str">
            <v>Bejcgyertyános</v>
          </cell>
        </row>
        <row r="281">
          <cell r="BT281" t="str">
            <v>Békás</v>
          </cell>
        </row>
        <row r="282">
          <cell r="BT282" t="str">
            <v>Bekecs</v>
          </cell>
        </row>
        <row r="283">
          <cell r="BT283" t="str">
            <v>Békés</v>
          </cell>
        </row>
        <row r="284">
          <cell r="BT284" t="str">
            <v>Békéscsaba</v>
          </cell>
        </row>
        <row r="285">
          <cell r="BT285" t="str">
            <v>Békéssámson</v>
          </cell>
        </row>
        <row r="286">
          <cell r="BT286" t="str">
            <v>Békésszentandrás</v>
          </cell>
        </row>
        <row r="287">
          <cell r="BT287" t="str">
            <v>Bekölce</v>
          </cell>
        </row>
        <row r="288">
          <cell r="BT288" t="str">
            <v>Bélapátfalva</v>
          </cell>
        </row>
        <row r="289">
          <cell r="BT289" t="str">
            <v>Bélavár</v>
          </cell>
        </row>
        <row r="290">
          <cell r="BT290" t="str">
            <v>Belecska</v>
          </cell>
        </row>
        <row r="291">
          <cell r="BT291" t="str">
            <v>Beled</v>
          </cell>
        </row>
        <row r="292">
          <cell r="BT292" t="str">
            <v>Beleg</v>
          </cell>
        </row>
        <row r="293">
          <cell r="BT293" t="str">
            <v>Belezna</v>
          </cell>
        </row>
        <row r="294">
          <cell r="BT294" t="str">
            <v>Bélmegyer</v>
          </cell>
        </row>
        <row r="295">
          <cell r="BT295" t="str">
            <v>Beloiannisz</v>
          </cell>
        </row>
        <row r="296">
          <cell r="BT296" t="str">
            <v>Belsősárd</v>
          </cell>
        </row>
        <row r="297">
          <cell r="BT297" t="str">
            <v>Belvárdgyula</v>
          </cell>
        </row>
        <row r="298">
          <cell r="BT298" t="str">
            <v>Benk</v>
          </cell>
        </row>
        <row r="299">
          <cell r="BT299" t="str">
            <v>Bénye</v>
          </cell>
        </row>
        <row r="300">
          <cell r="BT300" t="str">
            <v>Bér</v>
          </cell>
        </row>
        <row r="301">
          <cell r="BT301" t="str">
            <v>Bérbaltavár</v>
          </cell>
        </row>
        <row r="302">
          <cell r="BT302" t="str">
            <v>Bercel</v>
          </cell>
        </row>
        <row r="303">
          <cell r="BT303" t="str">
            <v>Beregdaróc</v>
          </cell>
        </row>
        <row r="304">
          <cell r="BT304" t="str">
            <v>Beregsurány</v>
          </cell>
        </row>
        <row r="305">
          <cell r="BT305" t="str">
            <v>Berekböszörmény</v>
          </cell>
        </row>
        <row r="306">
          <cell r="BT306" t="str">
            <v>Berekfürdő</v>
          </cell>
        </row>
        <row r="307">
          <cell r="BT307" t="str">
            <v>Beremend</v>
          </cell>
        </row>
        <row r="308">
          <cell r="BT308" t="str">
            <v>Berente</v>
          </cell>
        </row>
        <row r="309">
          <cell r="BT309" t="str">
            <v>Beret</v>
          </cell>
        </row>
        <row r="310">
          <cell r="BT310" t="str">
            <v>Berettyóújfalu</v>
          </cell>
        </row>
        <row r="311">
          <cell r="BT311" t="str">
            <v>Berhida</v>
          </cell>
        </row>
        <row r="312">
          <cell r="BT312" t="str">
            <v>Berkenye</v>
          </cell>
        </row>
        <row r="313">
          <cell r="BT313" t="str">
            <v>Berkesd</v>
          </cell>
        </row>
        <row r="314">
          <cell r="BT314" t="str">
            <v>Berkesz</v>
          </cell>
        </row>
        <row r="315">
          <cell r="BT315" t="str">
            <v>Bernecebaráti</v>
          </cell>
        </row>
        <row r="316">
          <cell r="BT316" t="str">
            <v>Berzék</v>
          </cell>
        </row>
        <row r="317">
          <cell r="BT317" t="str">
            <v>Berzence</v>
          </cell>
        </row>
        <row r="318">
          <cell r="BT318" t="str">
            <v>Besence</v>
          </cell>
        </row>
        <row r="319">
          <cell r="BT319" t="str">
            <v>Besenyőd</v>
          </cell>
        </row>
        <row r="320">
          <cell r="BT320" t="str">
            <v>Besenyőtelek</v>
          </cell>
        </row>
        <row r="321">
          <cell r="BT321" t="str">
            <v>Besenyszög</v>
          </cell>
        </row>
        <row r="322">
          <cell r="BT322" t="str">
            <v>Besnyő</v>
          </cell>
        </row>
        <row r="323">
          <cell r="BT323" t="str">
            <v>Beszterec</v>
          </cell>
        </row>
        <row r="324">
          <cell r="BT324" t="str">
            <v>Bezedek</v>
          </cell>
        </row>
        <row r="325">
          <cell r="BT325" t="str">
            <v>Bezenye</v>
          </cell>
        </row>
        <row r="326">
          <cell r="BT326" t="str">
            <v>Bezeréd</v>
          </cell>
        </row>
        <row r="327">
          <cell r="BT327" t="str">
            <v>Bezi</v>
          </cell>
        </row>
        <row r="328">
          <cell r="BT328" t="str">
            <v>Biatorbágy</v>
          </cell>
        </row>
        <row r="329">
          <cell r="BT329" t="str">
            <v>Bicsérd</v>
          </cell>
        </row>
        <row r="330">
          <cell r="BT330" t="str">
            <v>Bicske</v>
          </cell>
        </row>
        <row r="331">
          <cell r="BT331" t="str">
            <v>Bihardancsháza</v>
          </cell>
        </row>
        <row r="332">
          <cell r="BT332" t="str">
            <v>Biharkeresztes</v>
          </cell>
        </row>
        <row r="333">
          <cell r="BT333" t="str">
            <v>Biharnagybajom</v>
          </cell>
        </row>
        <row r="334">
          <cell r="BT334" t="str">
            <v>Bihartorda</v>
          </cell>
        </row>
        <row r="335">
          <cell r="BT335" t="str">
            <v>Biharugra</v>
          </cell>
        </row>
        <row r="336">
          <cell r="BT336" t="str">
            <v>Bikács</v>
          </cell>
        </row>
        <row r="337">
          <cell r="BT337" t="str">
            <v>Bikal</v>
          </cell>
        </row>
        <row r="338">
          <cell r="BT338" t="str">
            <v>Biri</v>
          </cell>
        </row>
        <row r="339">
          <cell r="BT339" t="str">
            <v>Birján</v>
          </cell>
        </row>
        <row r="340">
          <cell r="BT340" t="str">
            <v>Bisse</v>
          </cell>
        </row>
        <row r="341">
          <cell r="BT341" t="str">
            <v>Boba</v>
          </cell>
        </row>
        <row r="342">
          <cell r="BT342" t="str">
            <v>Bocfölde</v>
          </cell>
        </row>
        <row r="343">
          <cell r="BT343" t="str">
            <v>Boconád</v>
          </cell>
        </row>
        <row r="344">
          <cell r="BT344" t="str">
            <v>Bócsa</v>
          </cell>
        </row>
        <row r="345">
          <cell r="BT345" t="str">
            <v>Bocska</v>
          </cell>
        </row>
        <row r="346">
          <cell r="BT346" t="str">
            <v>Bocskaikert</v>
          </cell>
        </row>
        <row r="347">
          <cell r="BT347" t="str">
            <v>Boda</v>
          </cell>
        </row>
        <row r="348">
          <cell r="BT348" t="str">
            <v>Bodajk</v>
          </cell>
        </row>
        <row r="349">
          <cell r="BT349" t="str">
            <v>Bodmér</v>
          </cell>
        </row>
        <row r="350">
          <cell r="BT350" t="str">
            <v>Bodolyabér</v>
          </cell>
        </row>
        <row r="351">
          <cell r="BT351" t="str">
            <v>Bodonhely</v>
          </cell>
        </row>
        <row r="352">
          <cell r="BT352" t="str">
            <v>Bodony</v>
          </cell>
        </row>
        <row r="353">
          <cell r="BT353" t="str">
            <v>Bodorfa</v>
          </cell>
        </row>
        <row r="354">
          <cell r="BT354" t="str">
            <v>Bodrog</v>
          </cell>
        </row>
        <row r="355">
          <cell r="BT355" t="str">
            <v>Bodroghalom</v>
          </cell>
        </row>
        <row r="356">
          <cell r="BT356" t="str">
            <v>Bodrogkeresztúr</v>
          </cell>
        </row>
        <row r="357">
          <cell r="BT357" t="str">
            <v>Bodrogkisfalud</v>
          </cell>
        </row>
        <row r="358">
          <cell r="BT358" t="str">
            <v>Bodrogolaszi</v>
          </cell>
        </row>
        <row r="359">
          <cell r="BT359" t="str">
            <v>Bódvalenke</v>
          </cell>
        </row>
        <row r="360">
          <cell r="BT360" t="str">
            <v>Bódvarákó</v>
          </cell>
        </row>
        <row r="361">
          <cell r="BT361" t="str">
            <v>Bódvaszilas</v>
          </cell>
        </row>
        <row r="362">
          <cell r="BT362" t="str">
            <v>Bogács</v>
          </cell>
        </row>
        <row r="363">
          <cell r="BT363" t="str">
            <v>Bogád</v>
          </cell>
        </row>
        <row r="364">
          <cell r="BT364" t="str">
            <v>Bogádmindszent</v>
          </cell>
        </row>
        <row r="365">
          <cell r="BT365" t="str">
            <v>Bogdása</v>
          </cell>
        </row>
        <row r="366">
          <cell r="BT366" t="str">
            <v>Bogyiszló</v>
          </cell>
        </row>
        <row r="367">
          <cell r="BT367" t="str">
            <v>Bogyoszló</v>
          </cell>
        </row>
        <row r="368">
          <cell r="BT368" t="str">
            <v>Bojt</v>
          </cell>
        </row>
        <row r="369">
          <cell r="BT369" t="str">
            <v>Bókaháza</v>
          </cell>
        </row>
        <row r="370">
          <cell r="BT370" t="str">
            <v>Bokod</v>
          </cell>
        </row>
        <row r="371">
          <cell r="BT371" t="str">
            <v>Bokor</v>
          </cell>
        </row>
        <row r="372">
          <cell r="BT372" t="str">
            <v>Boldog</v>
          </cell>
        </row>
        <row r="373">
          <cell r="BT373" t="str">
            <v>Boldogasszonyfa</v>
          </cell>
        </row>
        <row r="374">
          <cell r="BT374" t="str">
            <v>Boldogkőújfalu</v>
          </cell>
        </row>
        <row r="375">
          <cell r="BT375" t="str">
            <v>Boldogkőváralja</v>
          </cell>
        </row>
        <row r="376">
          <cell r="BT376" t="str">
            <v>Boldva</v>
          </cell>
        </row>
        <row r="377">
          <cell r="BT377" t="str">
            <v>Bolhás</v>
          </cell>
        </row>
        <row r="378">
          <cell r="BT378" t="str">
            <v>Bolhó</v>
          </cell>
        </row>
        <row r="379">
          <cell r="BT379" t="str">
            <v>Bóly</v>
          </cell>
        </row>
        <row r="380">
          <cell r="BT380" t="str">
            <v>Boncodfölde</v>
          </cell>
        </row>
        <row r="381">
          <cell r="BT381" t="str">
            <v>Bonnya</v>
          </cell>
        </row>
        <row r="382">
          <cell r="BT382" t="str">
            <v>Bonyhád</v>
          </cell>
        </row>
        <row r="383">
          <cell r="BT383" t="str">
            <v>Bonyhádvarasd</v>
          </cell>
        </row>
        <row r="384">
          <cell r="BT384" t="str">
            <v>Bordány</v>
          </cell>
        </row>
        <row r="385">
          <cell r="BT385" t="str">
            <v>Borgáta</v>
          </cell>
        </row>
        <row r="386">
          <cell r="BT386" t="str">
            <v>Borjád</v>
          </cell>
        </row>
        <row r="387">
          <cell r="BT387" t="str">
            <v>Borota</v>
          </cell>
        </row>
        <row r="388">
          <cell r="BT388" t="str">
            <v>Borsfa</v>
          </cell>
        </row>
        <row r="389">
          <cell r="BT389" t="str">
            <v>Borsodbóta</v>
          </cell>
        </row>
        <row r="390">
          <cell r="BT390" t="str">
            <v>Borsodgeszt</v>
          </cell>
        </row>
        <row r="391">
          <cell r="BT391" t="str">
            <v>Borsodivánka</v>
          </cell>
        </row>
        <row r="392">
          <cell r="BT392" t="str">
            <v>Borsodnádasd</v>
          </cell>
        </row>
        <row r="393">
          <cell r="BT393" t="str">
            <v>Borsodszentgyörgy</v>
          </cell>
        </row>
        <row r="394">
          <cell r="BT394" t="str">
            <v>Borsodszirák</v>
          </cell>
        </row>
        <row r="395">
          <cell r="BT395" t="str">
            <v>Borsosberény</v>
          </cell>
        </row>
        <row r="396">
          <cell r="BT396" t="str">
            <v>Borszörcsök</v>
          </cell>
        </row>
        <row r="397">
          <cell r="BT397" t="str">
            <v>Borzavár</v>
          </cell>
        </row>
        <row r="398">
          <cell r="BT398" t="str">
            <v>Bosta</v>
          </cell>
        </row>
        <row r="399">
          <cell r="BT399" t="str">
            <v>Botpalád</v>
          </cell>
        </row>
        <row r="400">
          <cell r="BT400" t="str">
            <v>Botykapeterd</v>
          </cell>
        </row>
        <row r="401">
          <cell r="BT401" t="str">
            <v>Bozsok</v>
          </cell>
        </row>
        <row r="402">
          <cell r="BT402" t="str">
            <v>Bozzai</v>
          </cell>
        </row>
        <row r="403">
          <cell r="BT403" t="str">
            <v>Bózsva</v>
          </cell>
        </row>
        <row r="404">
          <cell r="BT404" t="str">
            <v>Bő</v>
          </cell>
        </row>
        <row r="405">
          <cell r="BT405" t="str">
            <v>Bőcs</v>
          </cell>
        </row>
        <row r="406">
          <cell r="BT406" t="str">
            <v>Böde</v>
          </cell>
        </row>
        <row r="407">
          <cell r="BT407" t="str">
            <v>Bödeháza</v>
          </cell>
        </row>
        <row r="408">
          <cell r="BT408" t="str">
            <v>Bögöt</v>
          </cell>
        </row>
        <row r="409">
          <cell r="BT409" t="str">
            <v>Bögöte</v>
          </cell>
        </row>
        <row r="410">
          <cell r="BT410" t="str">
            <v>Böhönye</v>
          </cell>
        </row>
        <row r="411">
          <cell r="BT411" t="str">
            <v>Bököny</v>
          </cell>
        </row>
        <row r="412">
          <cell r="BT412" t="str">
            <v>Bölcske</v>
          </cell>
        </row>
        <row r="413">
          <cell r="BT413" t="str">
            <v>Bőny</v>
          </cell>
        </row>
        <row r="414">
          <cell r="BT414" t="str">
            <v>Börcs</v>
          </cell>
        </row>
        <row r="415">
          <cell r="BT415" t="str">
            <v>Börzönce</v>
          </cell>
        </row>
        <row r="416">
          <cell r="BT416" t="str">
            <v>Bősárkány</v>
          </cell>
        </row>
        <row r="417">
          <cell r="BT417" t="str">
            <v>Bőszénfa</v>
          </cell>
        </row>
        <row r="418">
          <cell r="BT418" t="str">
            <v>Bucsa</v>
          </cell>
        </row>
        <row r="419">
          <cell r="BT419" t="str">
            <v>Bucsu</v>
          </cell>
        </row>
        <row r="420">
          <cell r="BT420" t="str">
            <v>Búcsúszentlászló</v>
          </cell>
        </row>
        <row r="421">
          <cell r="BT421" t="str">
            <v>Bucsuta</v>
          </cell>
        </row>
        <row r="422">
          <cell r="BT422" t="str">
            <v>Budajenő</v>
          </cell>
        </row>
        <row r="423">
          <cell r="BT423" t="str">
            <v>Budakalász</v>
          </cell>
        </row>
        <row r="424">
          <cell r="BT424" t="str">
            <v>Budakeszi</v>
          </cell>
        </row>
        <row r="425">
          <cell r="BT425" t="str">
            <v>Budaörs</v>
          </cell>
        </row>
        <row r="426">
          <cell r="BT426" t="str">
            <v>Bugac</v>
          </cell>
        </row>
        <row r="427">
          <cell r="BT427" t="str">
            <v>Bugacpusztaháza</v>
          </cell>
        </row>
        <row r="428">
          <cell r="BT428" t="str">
            <v>Bugyi</v>
          </cell>
        </row>
        <row r="429">
          <cell r="BT429" t="str">
            <v>Buj</v>
          </cell>
        </row>
        <row r="430">
          <cell r="BT430" t="str">
            <v>Buják</v>
          </cell>
        </row>
        <row r="431">
          <cell r="BT431" t="str">
            <v>Buzsák</v>
          </cell>
        </row>
        <row r="432">
          <cell r="BT432" t="str">
            <v>Bük</v>
          </cell>
        </row>
        <row r="433">
          <cell r="BT433" t="str">
            <v>Bükkábrány</v>
          </cell>
        </row>
        <row r="434">
          <cell r="BT434" t="str">
            <v>Bükkaranyos</v>
          </cell>
        </row>
        <row r="435">
          <cell r="BT435" t="str">
            <v>Bükkmogyorósd</v>
          </cell>
        </row>
        <row r="436">
          <cell r="BT436" t="str">
            <v>Bükkösd</v>
          </cell>
        </row>
        <row r="437">
          <cell r="BT437" t="str">
            <v>Bükkszék</v>
          </cell>
        </row>
        <row r="438">
          <cell r="BT438" t="str">
            <v>Bükkszenterzsébet</v>
          </cell>
        </row>
        <row r="439">
          <cell r="BT439" t="str">
            <v>Bükkszentkereszt</v>
          </cell>
        </row>
        <row r="440">
          <cell r="BT440" t="str">
            <v>Bükkszentmárton</v>
          </cell>
        </row>
        <row r="441">
          <cell r="BT441" t="str">
            <v>Bükkzsérc</v>
          </cell>
        </row>
        <row r="442">
          <cell r="BT442" t="str">
            <v>Bürüs</v>
          </cell>
        </row>
        <row r="443">
          <cell r="BT443" t="str">
            <v>Büssü</v>
          </cell>
        </row>
        <row r="444">
          <cell r="BT444" t="str">
            <v>Büttös</v>
          </cell>
        </row>
        <row r="445">
          <cell r="BT445" t="str">
            <v>Cák</v>
          </cell>
        </row>
        <row r="446">
          <cell r="BT446" t="str">
            <v>Cakóháza</v>
          </cell>
        </row>
        <row r="447">
          <cell r="BT447" t="str">
            <v>Cece</v>
          </cell>
        </row>
        <row r="448">
          <cell r="BT448" t="str">
            <v>Cégénydányád</v>
          </cell>
        </row>
        <row r="449">
          <cell r="BT449" t="str">
            <v>Cegléd</v>
          </cell>
        </row>
        <row r="450">
          <cell r="BT450" t="str">
            <v>Ceglédbercel</v>
          </cell>
        </row>
        <row r="451">
          <cell r="BT451" t="str">
            <v>Celldömölk</v>
          </cell>
        </row>
        <row r="452">
          <cell r="BT452" t="str">
            <v>Cered</v>
          </cell>
        </row>
        <row r="453">
          <cell r="BT453" t="str">
            <v>Chernelházadamonya</v>
          </cell>
        </row>
        <row r="454">
          <cell r="BT454" t="str">
            <v>Cibakháza</v>
          </cell>
        </row>
        <row r="455">
          <cell r="BT455" t="str">
            <v>Cigánd</v>
          </cell>
        </row>
        <row r="456">
          <cell r="BT456" t="str">
            <v>Cikó</v>
          </cell>
        </row>
        <row r="457">
          <cell r="BT457" t="str">
            <v>Cirák</v>
          </cell>
        </row>
        <row r="458">
          <cell r="BT458" t="str">
            <v>Csabacsűd</v>
          </cell>
        </row>
        <row r="459">
          <cell r="BT459" t="str">
            <v>Csabaszabadi</v>
          </cell>
        </row>
        <row r="460">
          <cell r="BT460" t="str">
            <v>Csabdi</v>
          </cell>
        </row>
        <row r="461">
          <cell r="BT461" t="str">
            <v>Csabrendek</v>
          </cell>
        </row>
        <row r="462">
          <cell r="BT462" t="str">
            <v>Csáfordjánosfa</v>
          </cell>
        </row>
        <row r="463">
          <cell r="BT463" t="str">
            <v>Csaholc</v>
          </cell>
        </row>
        <row r="464">
          <cell r="BT464" t="str">
            <v>Csajág</v>
          </cell>
        </row>
        <row r="465">
          <cell r="BT465" t="str">
            <v>Csákány</v>
          </cell>
        </row>
        <row r="466">
          <cell r="BT466" t="str">
            <v>Csákánydoroszló</v>
          </cell>
        </row>
        <row r="467">
          <cell r="BT467" t="str">
            <v>Csákberény</v>
          </cell>
        </row>
        <row r="468">
          <cell r="BT468" t="str">
            <v>Csákvár</v>
          </cell>
        </row>
        <row r="469">
          <cell r="BT469" t="str">
            <v>Csanádalberti</v>
          </cell>
        </row>
        <row r="470">
          <cell r="BT470" t="str">
            <v>Csanádapáca</v>
          </cell>
        </row>
        <row r="471">
          <cell r="BT471" t="str">
            <v>Csanádpalota</v>
          </cell>
        </row>
        <row r="472">
          <cell r="BT472" t="str">
            <v>Csánig</v>
          </cell>
        </row>
        <row r="473">
          <cell r="BT473" t="str">
            <v>Csány</v>
          </cell>
        </row>
        <row r="474">
          <cell r="BT474" t="str">
            <v>Csányoszró</v>
          </cell>
        </row>
        <row r="475">
          <cell r="BT475" t="str">
            <v>Csanytelek</v>
          </cell>
        </row>
        <row r="476">
          <cell r="BT476" t="str">
            <v>Csapi</v>
          </cell>
        </row>
        <row r="477">
          <cell r="BT477" t="str">
            <v>Csapod</v>
          </cell>
        </row>
        <row r="478">
          <cell r="BT478" t="str">
            <v>Csárdaszállás</v>
          </cell>
        </row>
        <row r="479">
          <cell r="BT479" t="str">
            <v>Csarnóta</v>
          </cell>
        </row>
        <row r="480">
          <cell r="BT480" t="str">
            <v>Csaroda</v>
          </cell>
        </row>
        <row r="481">
          <cell r="BT481" t="str">
            <v>Császár</v>
          </cell>
        </row>
        <row r="482">
          <cell r="BT482" t="str">
            <v>Császártöltés</v>
          </cell>
        </row>
        <row r="483">
          <cell r="BT483" t="str">
            <v>Császló</v>
          </cell>
        </row>
        <row r="484">
          <cell r="BT484" t="str">
            <v>Csátalja</v>
          </cell>
        </row>
        <row r="485">
          <cell r="BT485" t="str">
            <v>Csatár</v>
          </cell>
        </row>
        <row r="486">
          <cell r="BT486" t="str">
            <v>Csataszög</v>
          </cell>
        </row>
        <row r="487">
          <cell r="BT487" t="str">
            <v>Csatka</v>
          </cell>
        </row>
        <row r="488">
          <cell r="BT488" t="str">
            <v>Csávoly</v>
          </cell>
        </row>
        <row r="489">
          <cell r="BT489" t="str">
            <v>Csebény</v>
          </cell>
        </row>
        <row r="490">
          <cell r="BT490" t="str">
            <v>Csécse</v>
          </cell>
        </row>
        <row r="491">
          <cell r="BT491" t="str">
            <v>Csegöld</v>
          </cell>
        </row>
        <row r="492">
          <cell r="BT492" t="str">
            <v>Csehbánya</v>
          </cell>
        </row>
        <row r="493">
          <cell r="BT493" t="str">
            <v>Csehi</v>
          </cell>
        </row>
        <row r="494">
          <cell r="BT494" t="str">
            <v>Csehimindszent</v>
          </cell>
        </row>
        <row r="495">
          <cell r="BT495" t="str">
            <v>Csém</v>
          </cell>
        </row>
        <row r="496">
          <cell r="BT496" t="str">
            <v>Csemő</v>
          </cell>
        </row>
        <row r="497">
          <cell r="BT497" t="str">
            <v>Csempeszkopács</v>
          </cell>
        </row>
        <row r="498">
          <cell r="BT498" t="str">
            <v>Csengele</v>
          </cell>
        </row>
        <row r="499">
          <cell r="BT499" t="str">
            <v>Csenger</v>
          </cell>
        </row>
        <row r="500">
          <cell r="BT500" t="str">
            <v>Csengersima</v>
          </cell>
        </row>
        <row r="501">
          <cell r="BT501" t="str">
            <v>Csengerújfalu</v>
          </cell>
        </row>
        <row r="502">
          <cell r="BT502" t="str">
            <v>Csengőd</v>
          </cell>
        </row>
        <row r="503">
          <cell r="BT503" t="str">
            <v>Csénye</v>
          </cell>
        </row>
        <row r="504">
          <cell r="BT504" t="str">
            <v>Csenyéte</v>
          </cell>
        </row>
        <row r="505">
          <cell r="BT505" t="str">
            <v>Csép</v>
          </cell>
        </row>
        <row r="506">
          <cell r="BT506" t="str">
            <v>Csépa</v>
          </cell>
        </row>
        <row r="507">
          <cell r="BT507" t="str">
            <v>Csepreg</v>
          </cell>
        </row>
        <row r="508">
          <cell r="BT508" t="str">
            <v>Csér</v>
          </cell>
        </row>
        <row r="509">
          <cell r="BT509" t="str">
            <v>Cserdi</v>
          </cell>
        </row>
        <row r="510">
          <cell r="BT510" t="str">
            <v>Cserénfa</v>
          </cell>
        </row>
        <row r="511">
          <cell r="BT511" t="str">
            <v>Cserépfalu</v>
          </cell>
        </row>
        <row r="512">
          <cell r="BT512" t="str">
            <v>Cserépváralja</v>
          </cell>
        </row>
        <row r="513">
          <cell r="BT513" t="str">
            <v>Cserháthaláp</v>
          </cell>
        </row>
        <row r="514">
          <cell r="BT514" t="str">
            <v>Cserhátsurány</v>
          </cell>
        </row>
        <row r="515">
          <cell r="BT515" t="str">
            <v>Cserhátszentiván</v>
          </cell>
        </row>
        <row r="516">
          <cell r="BT516" t="str">
            <v>Cserkeszőlő</v>
          </cell>
        </row>
        <row r="517">
          <cell r="BT517" t="str">
            <v>Cserkút</v>
          </cell>
        </row>
        <row r="518">
          <cell r="BT518" t="str">
            <v>Csernely</v>
          </cell>
        </row>
        <row r="519">
          <cell r="BT519" t="str">
            <v>Cserszegtomaj</v>
          </cell>
        </row>
        <row r="520">
          <cell r="BT520" t="str">
            <v>Csertalakos</v>
          </cell>
        </row>
        <row r="521">
          <cell r="BT521" t="str">
            <v>Csertő</v>
          </cell>
        </row>
        <row r="522">
          <cell r="BT522" t="str">
            <v>Csesznek</v>
          </cell>
        </row>
        <row r="523">
          <cell r="BT523" t="str">
            <v>Csesztreg</v>
          </cell>
        </row>
        <row r="524">
          <cell r="BT524" t="str">
            <v>Csesztve</v>
          </cell>
        </row>
        <row r="525">
          <cell r="BT525" t="str">
            <v>Csetény</v>
          </cell>
        </row>
        <row r="526">
          <cell r="BT526" t="str">
            <v>Csévharaszt</v>
          </cell>
        </row>
        <row r="527">
          <cell r="BT527" t="str">
            <v>Csibrák</v>
          </cell>
        </row>
        <row r="528">
          <cell r="BT528" t="str">
            <v>Csikéria</v>
          </cell>
        </row>
        <row r="529">
          <cell r="BT529" t="str">
            <v>Csikóstőttős</v>
          </cell>
        </row>
        <row r="530">
          <cell r="BT530" t="str">
            <v>Csikvánd</v>
          </cell>
        </row>
        <row r="531">
          <cell r="BT531" t="str">
            <v>Csincse</v>
          </cell>
        </row>
        <row r="532">
          <cell r="BT532" t="str">
            <v>Csipkerek</v>
          </cell>
        </row>
        <row r="533">
          <cell r="BT533" t="str">
            <v>Csitár</v>
          </cell>
        </row>
        <row r="534">
          <cell r="BT534" t="str">
            <v>Csobád</v>
          </cell>
        </row>
        <row r="535">
          <cell r="BT535" t="str">
            <v>Csobaj</v>
          </cell>
        </row>
        <row r="536">
          <cell r="BT536" t="str">
            <v>Csobánka</v>
          </cell>
        </row>
        <row r="537">
          <cell r="BT537" t="str">
            <v>Csókakő</v>
          </cell>
        </row>
        <row r="538">
          <cell r="BT538" t="str">
            <v>Csokonyavisonta</v>
          </cell>
        </row>
        <row r="539">
          <cell r="BT539" t="str">
            <v>Csokvaomány</v>
          </cell>
        </row>
        <row r="540">
          <cell r="BT540" t="str">
            <v>Csolnok</v>
          </cell>
        </row>
        <row r="541">
          <cell r="BT541" t="str">
            <v>Csólyospálos</v>
          </cell>
        </row>
        <row r="542">
          <cell r="BT542" t="str">
            <v>Csoma</v>
          </cell>
        </row>
        <row r="543">
          <cell r="BT543" t="str">
            <v>Csomád</v>
          </cell>
        </row>
        <row r="544">
          <cell r="BT544" t="str">
            <v>Csombárd</v>
          </cell>
        </row>
        <row r="545">
          <cell r="BT545" t="str">
            <v>Csongrád</v>
          </cell>
        </row>
        <row r="546">
          <cell r="BT546" t="str">
            <v>Csonkahegyhát</v>
          </cell>
        </row>
        <row r="547">
          <cell r="BT547" t="str">
            <v>Csonkamindszent</v>
          </cell>
        </row>
        <row r="548">
          <cell r="BT548" t="str">
            <v>Csopak</v>
          </cell>
        </row>
        <row r="549">
          <cell r="BT549" t="str">
            <v>Csór</v>
          </cell>
        </row>
        <row r="550">
          <cell r="BT550" t="str">
            <v>Csorna</v>
          </cell>
        </row>
        <row r="551">
          <cell r="BT551" t="str">
            <v>Csorvás</v>
          </cell>
        </row>
        <row r="552">
          <cell r="BT552" t="str">
            <v>Csót</v>
          </cell>
        </row>
        <row r="553">
          <cell r="BT553" t="str">
            <v>Csöde</v>
          </cell>
        </row>
        <row r="554">
          <cell r="BT554" t="str">
            <v>Csögle</v>
          </cell>
        </row>
        <row r="555">
          <cell r="BT555" t="str">
            <v>Csökmő</v>
          </cell>
        </row>
        <row r="556">
          <cell r="BT556" t="str">
            <v>Csököly</v>
          </cell>
        </row>
        <row r="557">
          <cell r="BT557" t="str">
            <v>Csömend</v>
          </cell>
        </row>
        <row r="558">
          <cell r="BT558" t="str">
            <v>Csömödér</v>
          </cell>
        </row>
        <row r="559">
          <cell r="BT559" t="str">
            <v>Csömör</v>
          </cell>
        </row>
        <row r="560">
          <cell r="BT560" t="str">
            <v>Csönge</v>
          </cell>
        </row>
        <row r="561">
          <cell r="BT561" t="str">
            <v>Csörnyeföld</v>
          </cell>
        </row>
        <row r="562">
          <cell r="BT562" t="str">
            <v>Csörög</v>
          </cell>
        </row>
        <row r="563">
          <cell r="BT563" t="str">
            <v>Csörötnek</v>
          </cell>
        </row>
        <row r="564">
          <cell r="BT564" t="str">
            <v>Csősz</v>
          </cell>
        </row>
        <row r="565">
          <cell r="BT565" t="str">
            <v>Csővár</v>
          </cell>
        </row>
        <row r="566">
          <cell r="BT566" t="str">
            <v>Csurgó</v>
          </cell>
        </row>
        <row r="567">
          <cell r="BT567" t="str">
            <v>Csurgónagymarton</v>
          </cell>
        </row>
        <row r="568">
          <cell r="BT568" t="str">
            <v>Cún</v>
          </cell>
        </row>
        <row r="569">
          <cell r="BT569" t="str">
            <v>Dabas</v>
          </cell>
        </row>
        <row r="570">
          <cell r="BT570" t="str">
            <v>Dabronc</v>
          </cell>
        </row>
        <row r="571">
          <cell r="BT571" t="str">
            <v>Dabrony</v>
          </cell>
        </row>
        <row r="572">
          <cell r="BT572" t="str">
            <v>Dad</v>
          </cell>
        </row>
        <row r="573">
          <cell r="BT573" t="str">
            <v>Dág</v>
          </cell>
        </row>
        <row r="574">
          <cell r="BT574" t="str">
            <v>Dáka</v>
          </cell>
        </row>
        <row r="575">
          <cell r="BT575" t="str">
            <v>Dalmand</v>
          </cell>
        </row>
        <row r="576">
          <cell r="BT576" t="str">
            <v>Damak</v>
          </cell>
        </row>
        <row r="577">
          <cell r="BT577" t="str">
            <v>Dámóc</v>
          </cell>
        </row>
        <row r="578">
          <cell r="BT578" t="str">
            <v>Dánszentmiklós</v>
          </cell>
        </row>
        <row r="579">
          <cell r="BT579" t="str">
            <v>Dány</v>
          </cell>
        </row>
        <row r="580">
          <cell r="BT580" t="str">
            <v>Daraboshegy</v>
          </cell>
        </row>
        <row r="581">
          <cell r="BT581" t="str">
            <v>Darány</v>
          </cell>
        </row>
        <row r="582">
          <cell r="BT582" t="str">
            <v>Darnó</v>
          </cell>
        </row>
        <row r="583">
          <cell r="BT583" t="str">
            <v>Darnózseli</v>
          </cell>
        </row>
        <row r="584">
          <cell r="BT584" t="str">
            <v>Daruszentmiklós</v>
          </cell>
        </row>
        <row r="585">
          <cell r="BT585" t="str">
            <v>Darvas</v>
          </cell>
        </row>
        <row r="586">
          <cell r="BT586" t="str">
            <v>Dávod</v>
          </cell>
        </row>
        <row r="587">
          <cell r="BT587" t="str">
            <v>Debercsény</v>
          </cell>
        </row>
        <row r="588">
          <cell r="BT588" t="str">
            <v>Debrecen</v>
          </cell>
        </row>
        <row r="589">
          <cell r="BT589" t="str">
            <v>Debréte</v>
          </cell>
        </row>
        <row r="590">
          <cell r="BT590" t="str">
            <v>Decs</v>
          </cell>
        </row>
        <row r="591">
          <cell r="BT591" t="str">
            <v>Dédestapolcsány</v>
          </cell>
        </row>
        <row r="592">
          <cell r="BT592" t="str">
            <v>Dég</v>
          </cell>
        </row>
        <row r="593">
          <cell r="BT593" t="str">
            <v>Dejtár</v>
          </cell>
        </row>
        <row r="594">
          <cell r="BT594" t="str">
            <v>Délegyháza</v>
          </cell>
        </row>
        <row r="595">
          <cell r="BT595" t="str">
            <v>Demecser</v>
          </cell>
        </row>
        <row r="596">
          <cell r="BT596" t="str">
            <v>Demjén</v>
          </cell>
        </row>
        <row r="597">
          <cell r="BT597" t="str">
            <v>Dencsháza</v>
          </cell>
        </row>
        <row r="598">
          <cell r="BT598" t="str">
            <v>Dénesfa</v>
          </cell>
        </row>
        <row r="599">
          <cell r="BT599" t="str">
            <v>Derecske</v>
          </cell>
        </row>
        <row r="600">
          <cell r="BT600" t="str">
            <v>Derekegyház</v>
          </cell>
        </row>
        <row r="601">
          <cell r="BT601" t="str">
            <v>Deszk</v>
          </cell>
        </row>
        <row r="602">
          <cell r="BT602" t="str">
            <v>Detek</v>
          </cell>
        </row>
        <row r="603">
          <cell r="BT603" t="str">
            <v>Detk</v>
          </cell>
        </row>
        <row r="604">
          <cell r="BT604" t="str">
            <v>Dévaványa</v>
          </cell>
        </row>
        <row r="605">
          <cell r="BT605" t="str">
            <v>Devecser</v>
          </cell>
        </row>
        <row r="606">
          <cell r="BT606" t="str">
            <v>Dinnyeberki</v>
          </cell>
        </row>
        <row r="607">
          <cell r="BT607" t="str">
            <v>Diósberény</v>
          </cell>
        </row>
        <row r="608">
          <cell r="BT608" t="str">
            <v>Diósd</v>
          </cell>
        </row>
        <row r="609">
          <cell r="BT609" t="str">
            <v>Diósjenő</v>
          </cell>
        </row>
        <row r="610">
          <cell r="BT610" t="str">
            <v>Dióskál</v>
          </cell>
        </row>
        <row r="611">
          <cell r="BT611" t="str">
            <v>Diósviszló</v>
          </cell>
        </row>
        <row r="612">
          <cell r="BT612" t="str">
            <v>Doba</v>
          </cell>
        </row>
        <row r="613">
          <cell r="BT613" t="str">
            <v>Doboz</v>
          </cell>
        </row>
        <row r="614">
          <cell r="BT614" t="str">
            <v>Dobri</v>
          </cell>
        </row>
        <row r="615">
          <cell r="BT615" t="str">
            <v>Dobronhegy</v>
          </cell>
        </row>
        <row r="616">
          <cell r="BT616" t="str">
            <v>Dóc</v>
          </cell>
        </row>
        <row r="617">
          <cell r="BT617" t="str">
            <v>Domaháza</v>
          </cell>
        </row>
        <row r="618">
          <cell r="BT618" t="str">
            <v>Domaszék</v>
          </cell>
        </row>
        <row r="619">
          <cell r="BT619" t="str">
            <v>Dombegyház</v>
          </cell>
        </row>
        <row r="620">
          <cell r="BT620" t="str">
            <v>Dombiratos</v>
          </cell>
        </row>
        <row r="621">
          <cell r="BT621" t="str">
            <v>Dombóvár</v>
          </cell>
        </row>
        <row r="622">
          <cell r="BT622" t="str">
            <v>Dombrád</v>
          </cell>
        </row>
        <row r="623">
          <cell r="BT623" t="str">
            <v>Domony</v>
          </cell>
        </row>
        <row r="624">
          <cell r="BT624" t="str">
            <v>Domoszló</v>
          </cell>
        </row>
        <row r="625">
          <cell r="BT625" t="str">
            <v>Dormánd</v>
          </cell>
        </row>
        <row r="626">
          <cell r="BT626" t="str">
            <v>Dorog</v>
          </cell>
        </row>
        <row r="627">
          <cell r="BT627" t="str">
            <v>Dorogháza</v>
          </cell>
        </row>
        <row r="628">
          <cell r="BT628" t="str">
            <v>Dozmat</v>
          </cell>
        </row>
        <row r="629">
          <cell r="BT629" t="str">
            <v>Döbörhegy</v>
          </cell>
        </row>
        <row r="630">
          <cell r="BT630" t="str">
            <v>Döbröce</v>
          </cell>
        </row>
        <row r="631">
          <cell r="BT631" t="str">
            <v>Döbrököz</v>
          </cell>
        </row>
        <row r="632">
          <cell r="BT632" t="str">
            <v>Döbrönte</v>
          </cell>
        </row>
        <row r="633">
          <cell r="BT633" t="str">
            <v>Döge</v>
          </cell>
        </row>
        <row r="634">
          <cell r="BT634" t="str">
            <v>Dömös</v>
          </cell>
        </row>
        <row r="635">
          <cell r="BT635" t="str">
            <v>Dömsöd</v>
          </cell>
        </row>
        <row r="636">
          <cell r="BT636" t="str">
            <v>Dör</v>
          </cell>
        </row>
        <row r="637">
          <cell r="BT637" t="str">
            <v>Dörgicse</v>
          </cell>
        </row>
        <row r="638">
          <cell r="BT638" t="str">
            <v>Döröske</v>
          </cell>
        </row>
        <row r="639">
          <cell r="BT639" t="str">
            <v>Dötk</v>
          </cell>
        </row>
        <row r="640">
          <cell r="BT640" t="str">
            <v>Dövény</v>
          </cell>
        </row>
        <row r="641">
          <cell r="BT641" t="str">
            <v>Drágszél</v>
          </cell>
        </row>
        <row r="642">
          <cell r="BT642" t="str">
            <v>Drávacsehi</v>
          </cell>
        </row>
        <row r="643">
          <cell r="BT643" t="str">
            <v>Drávacsepely</v>
          </cell>
        </row>
        <row r="644">
          <cell r="BT644" t="str">
            <v>Drávafok</v>
          </cell>
        </row>
        <row r="645">
          <cell r="BT645" t="str">
            <v>Drávagárdony</v>
          </cell>
        </row>
        <row r="646">
          <cell r="BT646" t="str">
            <v>Drávaiványi</v>
          </cell>
        </row>
        <row r="647">
          <cell r="BT647" t="str">
            <v>Drávakeresztúr</v>
          </cell>
        </row>
        <row r="648">
          <cell r="BT648" t="str">
            <v>Drávapalkonya</v>
          </cell>
        </row>
        <row r="649">
          <cell r="BT649" t="str">
            <v>Drávapiski</v>
          </cell>
        </row>
        <row r="650">
          <cell r="BT650" t="str">
            <v>Drávaszabolcs</v>
          </cell>
        </row>
        <row r="651">
          <cell r="BT651" t="str">
            <v>Drávaszerdahely</v>
          </cell>
        </row>
        <row r="652">
          <cell r="BT652" t="str">
            <v>Drávasztára</v>
          </cell>
        </row>
        <row r="653">
          <cell r="BT653" t="str">
            <v>Drávatamási</v>
          </cell>
        </row>
        <row r="654">
          <cell r="BT654" t="str">
            <v>Drégelypalánk</v>
          </cell>
        </row>
        <row r="655">
          <cell r="BT655" t="str">
            <v>Dubicsány</v>
          </cell>
        </row>
        <row r="656">
          <cell r="BT656" t="str">
            <v>Dudar</v>
          </cell>
        </row>
        <row r="657">
          <cell r="BT657" t="str">
            <v>Duka</v>
          </cell>
        </row>
        <row r="658">
          <cell r="BT658" t="str">
            <v>Dunaalmás</v>
          </cell>
        </row>
        <row r="659">
          <cell r="BT659" t="str">
            <v>Dunabogdány</v>
          </cell>
        </row>
        <row r="660">
          <cell r="BT660" t="str">
            <v>Dunaegyháza</v>
          </cell>
        </row>
        <row r="661">
          <cell r="BT661" t="str">
            <v>Dunafalva</v>
          </cell>
        </row>
        <row r="662">
          <cell r="BT662" t="str">
            <v>Dunaföldvár</v>
          </cell>
        </row>
        <row r="663">
          <cell r="BT663" t="str">
            <v>Dunaharaszti</v>
          </cell>
        </row>
        <row r="664">
          <cell r="BT664" t="str">
            <v>Dunakeszi</v>
          </cell>
        </row>
        <row r="665">
          <cell r="BT665" t="str">
            <v>Dunakiliti</v>
          </cell>
        </row>
        <row r="666">
          <cell r="BT666" t="str">
            <v>Dunapataj</v>
          </cell>
        </row>
        <row r="667">
          <cell r="BT667" t="str">
            <v>Dunaremete</v>
          </cell>
        </row>
        <row r="668">
          <cell r="BT668" t="str">
            <v>Dunaszeg</v>
          </cell>
        </row>
        <row r="669">
          <cell r="BT669" t="str">
            <v>Dunaszekcső</v>
          </cell>
        </row>
        <row r="670">
          <cell r="BT670" t="str">
            <v>Dunaszentbenedek</v>
          </cell>
        </row>
        <row r="671">
          <cell r="BT671" t="str">
            <v>Dunaszentgyörgy</v>
          </cell>
        </row>
        <row r="672">
          <cell r="BT672" t="str">
            <v>Dunaszentmiklós</v>
          </cell>
        </row>
        <row r="673">
          <cell r="BT673" t="str">
            <v>Dunaszentpál</v>
          </cell>
        </row>
        <row r="674">
          <cell r="BT674" t="str">
            <v>Dunasziget</v>
          </cell>
        </row>
        <row r="675">
          <cell r="BT675" t="str">
            <v>Dunatetétlen</v>
          </cell>
        </row>
        <row r="676">
          <cell r="BT676" t="str">
            <v>Dunaújváros</v>
          </cell>
        </row>
        <row r="677">
          <cell r="BT677" t="str">
            <v>Dunavarsány</v>
          </cell>
        </row>
        <row r="678">
          <cell r="BT678" t="str">
            <v>Dunavecse</v>
          </cell>
        </row>
        <row r="679">
          <cell r="BT679" t="str">
            <v>Dusnok</v>
          </cell>
        </row>
        <row r="680">
          <cell r="BT680" t="str">
            <v>Dúzs</v>
          </cell>
        </row>
        <row r="681">
          <cell r="BT681" t="str">
            <v>Ebergőc</v>
          </cell>
        </row>
        <row r="682">
          <cell r="BT682" t="str">
            <v>Ebes</v>
          </cell>
        </row>
        <row r="683">
          <cell r="BT683" t="str">
            <v>Écs</v>
          </cell>
        </row>
        <row r="684">
          <cell r="BT684" t="str">
            <v>Ecséd</v>
          </cell>
        </row>
        <row r="685">
          <cell r="BT685" t="str">
            <v>Ecseg</v>
          </cell>
        </row>
        <row r="686">
          <cell r="BT686" t="str">
            <v>Ecsegfalva</v>
          </cell>
        </row>
        <row r="687">
          <cell r="BT687" t="str">
            <v>Ecseny</v>
          </cell>
        </row>
        <row r="688">
          <cell r="BT688" t="str">
            <v>Ecser</v>
          </cell>
        </row>
        <row r="689">
          <cell r="BT689" t="str">
            <v>Edde</v>
          </cell>
        </row>
        <row r="690">
          <cell r="BT690" t="str">
            <v>Edelény</v>
          </cell>
        </row>
        <row r="691">
          <cell r="BT691" t="str">
            <v>Edve</v>
          </cell>
        </row>
        <row r="692">
          <cell r="BT692" t="str">
            <v>Eger</v>
          </cell>
        </row>
        <row r="693">
          <cell r="BT693" t="str">
            <v>Egerág</v>
          </cell>
        </row>
        <row r="694">
          <cell r="BT694" t="str">
            <v>Egeralja</v>
          </cell>
        </row>
        <row r="695">
          <cell r="BT695" t="str">
            <v>Egeraracsa</v>
          </cell>
        </row>
        <row r="696">
          <cell r="BT696" t="str">
            <v>Egerbakta</v>
          </cell>
        </row>
        <row r="697">
          <cell r="BT697" t="str">
            <v>Egerbocs</v>
          </cell>
        </row>
        <row r="698">
          <cell r="BT698" t="str">
            <v>Egercsehi</v>
          </cell>
        </row>
        <row r="699">
          <cell r="BT699" t="str">
            <v>Egerfarmos</v>
          </cell>
        </row>
        <row r="700">
          <cell r="BT700" t="str">
            <v>Egerlövő</v>
          </cell>
        </row>
        <row r="701">
          <cell r="BT701" t="str">
            <v>Egerszalók</v>
          </cell>
        </row>
        <row r="702">
          <cell r="BT702" t="str">
            <v>Egerszólát</v>
          </cell>
        </row>
        <row r="703">
          <cell r="BT703" t="str">
            <v>Égerszög</v>
          </cell>
        </row>
        <row r="704">
          <cell r="BT704" t="str">
            <v>Egervár</v>
          </cell>
        </row>
        <row r="705">
          <cell r="BT705" t="str">
            <v>Egervölgy</v>
          </cell>
        </row>
        <row r="706">
          <cell r="BT706" t="str">
            <v>Egyed</v>
          </cell>
        </row>
        <row r="707">
          <cell r="BT707" t="str">
            <v>Egyek</v>
          </cell>
        </row>
        <row r="708">
          <cell r="BT708" t="str">
            <v>Egyházasdengeleg</v>
          </cell>
        </row>
        <row r="709">
          <cell r="BT709" t="str">
            <v>Egyházasfalu</v>
          </cell>
        </row>
        <row r="710">
          <cell r="BT710" t="str">
            <v>Egyházasgerge</v>
          </cell>
        </row>
        <row r="711">
          <cell r="BT711" t="str">
            <v>Egyházasharaszti</v>
          </cell>
        </row>
        <row r="712">
          <cell r="BT712" t="str">
            <v>Egyházashetye</v>
          </cell>
        </row>
        <row r="713">
          <cell r="BT713" t="str">
            <v>Egyházashollós</v>
          </cell>
        </row>
        <row r="714">
          <cell r="BT714" t="str">
            <v>Egyházaskesző</v>
          </cell>
        </row>
        <row r="715">
          <cell r="BT715" t="str">
            <v>Egyházaskozár</v>
          </cell>
        </row>
        <row r="716">
          <cell r="BT716" t="str">
            <v>Egyházasrádóc</v>
          </cell>
        </row>
        <row r="717">
          <cell r="BT717" t="str">
            <v>Elek</v>
          </cell>
        </row>
        <row r="718">
          <cell r="BT718" t="str">
            <v>Ellend</v>
          </cell>
        </row>
        <row r="719">
          <cell r="BT719" t="str">
            <v>Előszállás</v>
          </cell>
        </row>
        <row r="720">
          <cell r="BT720" t="str">
            <v>Emőd</v>
          </cell>
        </row>
        <row r="721">
          <cell r="BT721" t="str">
            <v>Encs</v>
          </cell>
        </row>
        <row r="722">
          <cell r="BT722" t="str">
            <v>Encsencs</v>
          </cell>
        </row>
        <row r="723">
          <cell r="BT723" t="str">
            <v>Endrefalva</v>
          </cell>
        </row>
        <row r="724">
          <cell r="BT724" t="str">
            <v>Endrőc</v>
          </cell>
        </row>
        <row r="725">
          <cell r="BT725" t="str">
            <v>Enese</v>
          </cell>
        </row>
        <row r="726">
          <cell r="BT726" t="str">
            <v>Enying</v>
          </cell>
        </row>
        <row r="727">
          <cell r="BT727" t="str">
            <v>Eperjes</v>
          </cell>
        </row>
        <row r="728">
          <cell r="BT728" t="str">
            <v>Eperjeske</v>
          </cell>
        </row>
        <row r="729">
          <cell r="BT729" t="str">
            <v>Eplény</v>
          </cell>
        </row>
        <row r="730">
          <cell r="BT730" t="str">
            <v>Epöl</v>
          </cell>
        </row>
        <row r="731">
          <cell r="BT731" t="str">
            <v>Ercsi</v>
          </cell>
        </row>
        <row r="732">
          <cell r="BT732" t="str">
            <v>Érd</v>
          </cell>
        </row>
        <row r="733">
          <cell r="BT733" t="str">
            <v>Erdőbénye</v>
          </cell>
        </row>
        <row r="734">
          <cell r="BT734" t="str">
            <v>Erdőhorváti</v>
          </cell>
        </row>
        <row r="735">
          <cell r="BT735" t="str">
            <v>Erdőkertes</v>
          </cell>
        </row>
        <row r="736">
          <cell r="BT736" t="str">
            <v>Erdőkövesd</v>
          </cell>
        </row>
        <row r="737">
          <cell r="BT737" t="str">
            <v>Erdőkürt</v>
          </cell>
        </row>
        <row r="738">
          <cell r="BT738" t="str">
            <v>Erdősmárok</v>
          </cell>
        </row>
        <row r="739">
          <cell r="BT739" t="str">
            <v>Erdősmecske</v>
          </cell>
        </row>
        <row r="740">
          <cell r="BT740" t="str">
            <v>Erdőtarcsa</v>
          </cell>
        </row>
        <row r="741">
          <cell r="BT741" t="str">
            <v>Erdőtelek</v>
          </cell>
        </row>
        <row r="742">
          <cell r="BT742" t="str">
            <v>Erk</v>
          </cell>
        </row>
        <row r="743">
          <cell r="BT743" t="str">
            <v>Érpatak</v>
          </cell>
        </row>
        <row r="744">
          <cell r="BT744" t="str">
            <v>Érsekcsanád</v>
          </cell>
        </row>
        <row r="745">
          <cell r="BT745" t="str">
            <v>Érsekhalma</v>
          </cell>
        </row>
        <row r="746">
          <cell r="BT746" t="str">
            <v>Érsekvadkert</v>
          </cell>
        </row>
        <row r="747">
          <cell r="BT747" t="str">
            <v>Értény</v>
          </cell>
        </row>
        <row r="748">
          <cell r="BT748" t="str">
            <v>Erzsébet</v>
          </cell>
        </row>
        <row r="749">
          <cell r="BT749" t="str">
            <v>Esztár</v>
          </cell>
        </row>
        <row r="750">
          <cell r="BT750" t="str">
            <v>Eszteregnye</v>
          </cell>
        </row>
        <row r="751">
          <cell r="BT751" t="str">
            <v>Esztergályhorváti</v>
          </cell>
        </row>
        <row r="752">
          <cell r="BT752" t="str">
            <v>Esztergom</v>
          </cell>
        </row>
        <row r="753">
          <cell r="BT753" t="str">
            <v>Ete</v>
          </cell>
        </row>
        <row r="754">
          <cell r="BT754" t="str">
            <v>Etes</v>
          </cell>
        </row>
        <row r="755">
          <cell r="BT755" t="str">
            <v>Etyek</v>
          </cell>
        </row>
        <row r="756">
          <cell r="BT756" t="str">
            <v>Fábiánháza</v>
          </cell>
        </row>
        <row r="757">
          <cell r="BT757" t="str">
            <v>Fábiánsebestyén</v>
          </cell>
        </row>
        <row r="758">
          <cell r="BT758" t="str">
            <v>Fácánkert</v>
          </cell>
        </row>
        <row r="759">
          <cell r="BT759" t="str">
            <v>Fadd</v>
          </cell>
        </row>
        <row r="760">
          <cell r="BT760" t="str">
            <v>Fáj</v>
          </cell>
        </row>
        <row r="761">
          <cell r="BT761" t="str">
            <v>Fajsz</v>
          </cell>
        </row>
        <row r="762">
          <cell r="BT762" t="str">
            <v>Fancsal</v>
          </cell>
        </row>
        <row r="763">
          <cell r="BT763" t="str">
            <v>Farád</v>
          </cell>
        </row>
        <row r="764">
          <cell r="BT764" t="str">
            <v>Farkasgyepű</v>
          </cell>
        </row>
        <row r="765">
          <cell r="BT765" t="str">
            <v>Farkaslyuk</v>
          </cell>
        </row>
        <row r="766">
          <cell r="BT766" t="str">
            <v>Farmos</v>
          </cell>
        </row>
        <row r="767">
          <cell r="BT767" t="str">
            <v>Fazekasboda</v>
          </cell>
        </row>
        <row r="768">
          <cell r="BT768" t="str">
            <v>Fedémes</v>
          </cell>
        </row>
        <row r="769">
          <cell r="BT769" t="str">
            <v>Fegyvernek</v>
          </cell>
        </row>
        <row r="770">
          <cell r="BT770" t="str">
            <v>Fehérgyarmat</v>
          </cell>
        </row>
        <row r="771">
          <cell r="BT771" t="str">
            <v>Fehértó</v>
          </cell>
        </row>
        <row r="772">
          <cell r="BT772" t="str">
            <v>Fehérvárcsurgó</v>
          </cell>
        </row>
        <row r="773">
          <cell r="BT773" t="str">
            <v>Feked</v>
          </cell>
        </row>
        <row r="774">
          <cell r="BT774" t="str">
            <v>Feketeerdő</v>
          </cell>
        </row>
        <row r="775">
          <cell r="BT775" t="str">
            <v>Felcsút</v>
          </cell>
        </row>
        <row r="776">
          <cell r="BT776" t="str">
            <v>Feldebrő</v>
          </cell>
        </row>
        <row r="777">
          <cell r="BT777" t="str">
            <v>Felgyő</v>
          </cell>
        </row>
        <row r="778">
          <cell r="BT778" t="str">
            <v>Felpéc</v>
          </cell>
        </row>
        <row r="779">
          <cell r="BT779" t="str">
            <v>Felsőberecki</v>
          </cell>
        </row>
        <row r="780">
          <cell r="BT780" t="str">
            <v>Felsőcsatár</v>
          </cell>
        </row>
        <row r="781">
          <cell r="BT781" t="str">
            <v>Felsődobsza</v>
          </cell>
        </row>
        <row r="782">
          <cell r="BT782" t="str">
            <v>Felsőegerszeg</v>
          </cell>
        </row>
        <row r="783">
          <cell r="BT783" t="str">
            <v>Felsőgagy</v>
          </cell>
        </row>
        <row r="784">
          <cell r="BT784" t="str">
            <v>Felsőjánosfa</v>
          </cell>
        </row>
        <row r="785">
          <cell r="BT785" t="str">
            <v>Felsőkelecsény</v>
          </cell>
        </row>
        <row r="786">
          <cell r="BT786" t="str">
            <v>Felsőlajos</v>
          </cell>
        </row>
        <row r="787">
          <cell r="BT787" t="str">
            <v>Felsőmarác</v>
          </cell>
        </row>
        <row r="788">
          <cell r="BT788" t="str">
            <v>Felsőmocsolád</v>
          </cell>
        </row>
        <row r="789">
          <cell r="BT789" t="str">
            <v>Felsőnána</v>
          </cell>
        </row>
        <row r="790">
          <cell r="BT790" t="str">
            <v>Felsőnyárád</v>
          </cell>
        </row>
        <row r="791">
          <cell r="BT791" t="str">
            <v>Felsőnyék</v>
          </cell>
        </row>
        <row r="792">
          <cell r="BT792" t="str">
            <v>Felsőörs</v>
          </cell>
        </row>
        <row r="793">
          <cell r="BT793" t="str">
            <v>Felsőpáhok</v>
          </cell>
        </row>
        <row r="794">
          <cell r="BT794" t="str">
            <v>Felsőpakony</v>
          </cell>
        </row>
        <row r="795">
          <cell r="BT795" t="str">
            <v>Felsőpetény</v>
          </cell>
        </row>
        <row r="796">
          <cell r="BT796" t="str">
            <v>Felsőrajk</v>
          </cell>
        </row>
        <row r="797">
          <cell r="BT797" t="str">
            <v>Felsőregmec</v>
          </cell>
        </row>
        <row r="798">
          <cell r="BT798" t="str">
            <v>Felsőszenterzsébet</v>
          </cell>
        </row>
        <row r="799">
          <cell r="BT799" t="str">
            <v>Felsőszentiván</v>
          </cell>
        </row>
        <row r="800">
          <cell r="BT800" t="str">
            <v>Felsőszentmárton</v>
          </cell>
        </row>
        <row r="801">
          <cell r="BT801" t="str">
            <v>Felsőszölnök</v>
          </cell>
        </row>
        <row r="802">
          <cell r="BT802" t="str">
            <v>Felsőtárkány</v>
          </cell>
        </row>
        <row r="803">
          <cell r="BT803" t="str">
            <v>Felsőtelekes</v>
          </cell>
        </row>
        <row r="804">
          <cell r="BT804" t="str">
            <v>Felsőtold</v>
          </cell>
        </row>
        <row r="805">
          <cell r="BT805" t="str">
            <v>Felsővadász</v>
          </cell>
        </row>
        <row r="806">
          <cell r="BT806" t="str">
            <v>Felsőzsolca</v>
          </cell>
        </row>
        <row r="807">
          <cell r="BT807" t="str">
            <v>Fényeslitke</v>
          </cell>
        </row>
        <row r="808">
          <cell r="BT808" t="str">
            <v>Fenyőfő</v>
          </cell>
        </row>
        <row r="809">
          <cell r="BT809" t="str">
            <v>Ferencszállás</v>
          </cell>
        </row>
        <row r="810">
          <cell r="BT810" t="str">
            <v>Fertőboz</v>
          </cell>
        </row>
        <row r="811">
          <cell r="BT811" t="str">
            <v>Fertőd</v>
          </cell>
        </row>
        <row r="812">
          <cell r="BT812" t="str">
            <v>Fertőendréd</v>
          </cell>
        </row>
        <row r="813">
          <cell r="BT813" t="str">
            <v>Fertőhomok</v>
          </cell>
        </row>
        <row r="814">
          <cell r="BT814" t="str">
            <v>Fertőrákos</v>
          </cell>
        </row>
        <row r="815">
          <cell r="BT815" t="str">
            <v>Fertőszentmiklós</v>
          </cell>
        </row>
        <row r="816">
          <cell r="BT816" t="str">
            <v>Fertőszéplak</v>
          </cell>
        </row>
        <row r="817">
          <cell r="BT817" t="str">
            <v>Fiad</v>
          </cell>
        </row>
        <row r="818">
          <cell r="BT818" t="str">
            <v>Filkeháza</v>
          </cell>
        </row>
        <row r="819">
          <cell r="BT819" t="str">
            <v>Fityeház</v>
          </cell>
        </row>
        <row r="820">
          <cell r="BT820" t="str">
            <v>Foktő</v>
          </cell>
        </row>
        <row r="821">
          <cell r="BT821" t="str">
            <v>Folyás</v>
          </cell>
        </row>
        <row r="822">
          <cell r="BT822" t="str">
            <v>Fonó</v>
          </cell>
        </row>
        <row r="823">
          <cell r="BT823" t="str">
            <v>Fony</v>
          </cell>
        </row>
        <row r="824">
          <cell r="BT824" t="str">
            <v>Fonyód</v>
          </cell>
        </row>
        <row r="825">
          <cell r="BT825" t="str">
            <v>Forráskút</v>
          </cell>
        </row>
        <row r="826">
          <cell r="BT826" t="str">
            <v>Forró</v>
          </cell>
        </row>
        <row r="827">
          <cell r="BT827" t="str">
            <v>Fót</v>
          </cell>
        </row>
        <row r="828">
          <cell r="BT828" t="str">
            <v>Földeák</v>
          </cell>
        </row>
        <row r="829">
          <cell r="BT829" t="str">
            <v>Földes</v>
          </cell>
        </row>
        <row r="830">
          <cell r="BT830" t="str">
            <v>Főnyed</v>
          </cell>
        </row>
        <row r="831">
          <cell r="BT831" t="str">
            <v>Fulókércs</v>
          </cell>
        </row>
        <row r="832">
          <cell r="BT832" t="str">
            <v>Furta</v>
          </cell>
        </row>
        <row r="833">
          <cell r="BT833" t="str">
            <v>Füle</v>
          </cell>
        </row>
        <row r="834">
          <cell r="BT834" t="str">
            <v>Fülesd</v>
          </cell>
        </row>
        <row r="835">
          <cell r="BT835" t="str">
            <v>Fülöp</v>
          </cell>
        </row>
        <row r="836">
          <cell r="BT836" t="str">
            <v>Fülöpháza</v>
          </cell>
        </row>
        <row r="837">
          <cell r="BT837" t="str">
            <v>Fülöpjakab</v>
          </cell>
        </row>
        <row r="838">
          <cell r="BT838" t="str">
            <v>Fülöpszállás</v>
          </cell>
        </row>
        <row r="839">
          <cell r="BT839" t="str">
            <v>Fülpösdaróc</v>
          </cell>
        </row>
        <row r="840">
          <cell r="BT840" t="str">
            <v>Fürged</v>
          </cell>
        </row>
        <row r="841">
          <cell r="BT841" t="str">
            <v>Füzér</v>
          </cell>
        </row>
        <row r="842">
          <cell r="BT842" t="str">
            <v>Füzérkajata</v>
          </cell>
        </row>
        <row r="843">
          <cell r="BT843" t="str">
            <v>Füzérkomlós</v>
          </cell>
        </row>
        <row r="844">
          <cell r="BT844" t="str">
            <v>Füzérradvány</v>
          </cell>
        </row>
        <row r="845">
          <cell r="BT845" t="str">
            <v>Füzesabony</v>
          </cell>
        </row>
        <row r="846">
          <cell r="BT846" t="str">
            <v>Füzesgyarmat</v>
          </cell>
        </row>
        <row r="847">
          <cell r="BT847" t="str">
            <v>Fűzvölgy</v>
          </cell>
        </row>
        <row r="848">
          <cell r="BT848" t="str">
            <v>Gáborján</v>
          </cell>
        </row>
        <row r="849">
          <cell r="BT849" t="str">
            <v>Gáborjánháza</v>
          </cell>
        </row>
        <row r="850">
          <cell r="BT850" t="str">
            <v>Gacsály</v>
          </cell>
        </row>
        <row r="851">
          <cell r="BT851" t="str">
            <v>Gadács</v>
          </cell>
        </row>
        <row r="852">
          <cell r="BT852" t="str">
            <v>Gadány</v>
          </cell>
        </row>
        <row r="853">
          <cell r="BT853" t="str">
            <v>Gadna</v>
          </cell>
        </row>
        <row r="854">
          <cell r="BT854" t="str">
            <v>Gádoros</v>
          </cell>
        </row>
        <row r="855">
          <cell r="BT855" t="str">
            <v>Gagyapáti</v>
          </cell>
        </row>
        <row r="856">
          <cell r="BT856" t="str">
            <v>Gagybátor</v>
          </cell>
        </row>
        <row r="857">
          <cell r="BT857" t="str">
            <v>Gagyvendégi</v>
          </cell>
        </row>
        <row r="858">
          <cell r="BT858" t="str">
            <v>Galambok</v>
          </cell>
        </row>
        <row r="859">
          <cell r="BT859" t="str">
            <v>Galgaguta</v>
          </cell>
        </row>
        <row r="860">
          <cell r="BT860" t="str">
            <v>Galgagyörk</v>
          </cell>
        </row>
        <row r="861">
          <cell r="BT861" t="str">
            <v>Galgahévíz</v>
          </cell>
        </row>
        <row r="862">
          <cell r="BT862" t="str">
            <v>Galgamácsa</v>
          </cell>
        </row>
        <row r="863">
          <cell r="BT863" t="str">
            <v>Gálosfa</v>
          </cell>
        </row>
        <row r="864">
          <cell r="BT864" t="str">
            <v>Galvács</v>
          </cell>
        </row>
        <row r="865">
          <cell r="BT865" t="str">
            <v>Gamás</v>
          </cell>
        </row>
        <row r="866">
          <cell r="BT866" t="str">
            <v>Ganna</v>
          </cell>
        </row>
        <row r="867">
          <cell r="BT867" t="str">
            <v>Gánt</v>
          </cell>
        </row>
        <row r="868">
          <cell r="BT868" t="str">
            <v>Gara</v>
          </cell>
        </row>
        <row r="869">
          <cell r="BT869" t="str">
            <v>Garáb</v>
          </cell>
        </row>
        <row r="870">
          <cell r="BT870" t="str">
            <v>Garabonc</v>
          </cell>
        </row>
        <row r="871">
          <cell r="BT871" t="str">
            <v>Garadna</v>
          </cell>
        </row>
        <row r="872">
          <cell r="BT872" t="str">
            <v>Garbolc</v>
          </cell>
        </row>
        <row r="873">
          <cell r="BT873" t="str">
            <v>Gárdony</v>
          </cell>
        </row>
        <row r="874">
          <cell r="BT874" t="str">
            <v>Garé</v>
          </cell>
        </row>
        <row r="875">
          <cell r="BT875" t="str">
            <v>Gasztony</v>
          </cell>
        </row>
        <row r="876">
          <cell r="BT876" t="str">
            <v>Gátér</v>
          </cell>
        </row>
        <row r="877">
          <cell r="BT877" t="str">
            <v>Gávavencsellő</v>
          </cell>
        </row>
        <row r="878">
          <cell r="BT878" t="str">
            <v>Géberjén</v>
          </cell>
        </row>
        <row r="879">
          <cell r="BT879" t="str">
            <v>Gecse</v>
          </cell>
        </row>
        <row r="880">
          <cell r="BT880" t="str">
            <v>Géderlak</v>
          </cell>
        </row>
        <row r="881">
          <cell r="BT881" t="str">
            <v>Gégény</v>
          </cell>
        </row>
        <row r="882">
          <cell r="BT882" t="str">
            <v>Gelej</v>
          </cell>
        </row>
        <row r="883">
          <cell r="BT883" t="str">
            <v>Gelénes</v>
          </cell>
        </row>
        <row r="884">
          <cell r="BT884" t="str">
            <v>Gellénháza</v>
          </cell>
        </row>
        <row r="885">
          <cell r="BT885" t="str">
            <v>Gelse</v>
          </cell>
        </row>
        <row r="886">
          <cell r="BT886" t="str">
            <v>Gelsesziget</v>
          </cell>
        </row>
        <row r="887">
          <cell r="BT887" t="str">
            <v>Gemzse</v>
          </cell>
        </row>
        <row r="888">
          <cell r="BT888" t="str">
            <v>Gencsapáti</v>
          </cell>
        </row>
        <row r="889">
          <cell r="BT889" t="str">
            <v>Gérce</v>
          </cell>
        </row>
        <row r="890">
          <cell r="BT890" t="str">
            <v>Gerde</v>
          </cell>
        </row>
        <row r="891">
          <cell r="BT891" t="str">
            <v>Gerendás</v>
          </cell>
        </row>
        <row r="892">
          <cell r="BT892" t="str">
            <v>Gerényes</v>
          </cell>
        </row>
        <row r="893">
          <cell r="BT893" t="str">
            <v>Geresdlak</v>
          </cell>
        </row>
        <row r="894">
          <cell r="BT894" t="str">
            <v>Gerjen</v>
          </cell>
        </row>
        <row r="895">
          <cell r="BT895" t="str">
            <v>Gersekarát</v>
          </cell>
        </row>
        <row r="896">
          <cell r="BT896" t="str">
            <v>Geszt</v>
          </cell>
        </row>
        <row r="897">
          <cell r="BT897" t="str">
            <v>Gesztely</v>
          </cell>
        </row>
        <row r="898">
          <cell r="BT898" t="str">
            <v>Geszteréd</v>
          </cell>
        </row>
        <row r="899">
          <cell r="BT899" t="str">
            <v>Gétye</v>
          </cell>
        </row>
        <row r="900">
          <cell r="BT900" t="str">
            <v>Gibárt</v>
          </cell>
        </row>
        <row r="901">
          <cell r="BT901" t="str">
            <v>Gic</v>
          </cell>
        </row>
        <row r="902">
          <cell r="BT902" t="str">
            <v>Gige</v>
          </cell>
        </row>
        <row r="903">
          <cell r="BT903" t="str">
            <v>Gilvánfa</v>
          </cell>
        </row>
        <row r="904">
          <cell r="BT904" t="str">
            <v>Girincs</v>
          </cell>
        </row>
        <row r="905">
          <cell r="BT905" t="str">
            <v>Gógánfa</v>
          </cell>
        </row>
        <row r="906">
          <cell r="BT906" t="str">
            <v>Golop</v>
          </cell>
        </row>
        <row r="907">
          <cell r="BT907" t="str">
            <v>Gomba</v>
          </cell>
        </row>
        <row r="908">
          <cell r="BT908" t="str">
            <v>Gombosszeg</v>
          </cell>
        </row>
        <row r="909">
          <cell r="BT909" t="str">
            <v>Gór</v>
          </cell>
        </row>
        <row r="910">
          <cell r="BT910" t="str">
            <v>Gordisa</v>
          </cell>
        </row>
        <row r="911">
          <cell r="BT911" t="str">
            <v>Gosztola</v>
          </cell>
        </row>
        <row r="912">
          <cell r="BT912" t="str">
            <v>Göd</v>
          </cell>
        </row>
        <row r="913">
          <cell r="BT913" t="str">
            <v>Gödöllő</v>
          </cell>
        </row>
        <row r="914">
          <cell r="BT914" t="str">
            <v>Gödre</v>
          </cell>
        </row>
        <row r="915">
          <cell r="BT915" t="str">
            <v>Gölle</v>
          </cell>
        </row>
        <row r="916">
          <cell r="BT916" t="str">
            <v>Gömörszőlős</v>
          </cell>
        </row>
        <row r="917">
          <cell r="BT917" t="str">
            <v>Gönc</v>
          </cell>
        </row>
        <row r="918">
          <cell r="BT918" t="str">
            <v>Göncruszka</v>
          </cell>
        </row>
        <row r="919">
          <cell r="BT919" t="str">
            <v>Gönyű</v>
          </cell>
        </row>
        <row r="920">
          <cell r="BT920" t="str">
            <v>Görbeháza</v>
          </cell>
        </row>
        <row r="921">
          <cell r="BT921" t="str">
            <v>Görcsöny</v>
          </cell>
        </row>
        <row r="922">
          <cell r="BT922" t="str">
            <v>Görcsönydoboka</v>
          </cell>
        </row>
        <row r="923">
          <cell r="BT923" t="str">
            <v>Görgeteg</v>
          </cell>
        </row>
        <row r="924">
          <cell r="BT924" t="str">
            <v>Gősfa</v>
          </cell>
        </row>
        <row r="925">
          <cell r="BT925" t="str">
            <v>Grábóc</v>
          </cell>
        </row>
        <row r="926">
          <cell r="BT926" t="str">
            <v>Gulács</v>
          </cell>
        </row>
        <row r="927">
          <cell r="BT927" t="str">
            <v>Gutorfölde</v>
          </cell>
        </row>
        <row r="928">
          <cell r="BT928" t="str">
            <v>Gyál</v>
          </cell>
        </row>
        <row r="929">
          <cell r="BT929" t="str">
            <v>Gyalóka</v>
          </cell>
        </row>
        <row r="930">
          <cell r="BT930" t="str">
            <v>Gyanógeregye</v>
          </cell>
        </row>
        <row r="931">
          <cell r="BT931" t="str">
            <v>Gyarmat</v>
          </cell>
        </row>
        <row r="932">
          <cell r="BT932" t="str">
            <v>Gyékényes</v>
          </cell>
        </row>
        <row r="933">
          <cell r="BT933" t="str">
            <v>Gyenesdiás</v>
          </cell>
        </row>
        <row r="934">
          <cell r="BT934" t="str">
            <v>Gyepükaján</v>
          </cell>
        </row>
        <row r="935">
          <cell r="BT935" t="str">
            <v>Gyermely</v>
          </cell>
        </row>
        <row r="936">
          <cell r="BT936" t="str">
            <v>Gyód</v>
          </cell>
        </row>
        <row r="937">
          <cell r="BT937" t="str">
            <v>Gyomaendrőd</v>
          </cell>
        </row>
        <row r="938">
          <cell r="BT938" t="str">
            <v>Gyóró</v>
          </cell>
        </row>
        <row r="939">
          <cell r="BT939" t="str">
            <v>Gyömöre</v>
          </cell>
        </row>
        <row r="940">
          <cell r="BT940" t="str">
            <v>Gyömrő</v>
          </cell>
        </row>
        <row r="941">
          <cell r="BT941" t="str">
            <v>Gyöngyfa</v>
          </cell>
        </row>
        <row r="942">
          <cell r="BT942" t="str">
            <v>Gyöngyös</v>
          </cell>
        </row>
        <row r="943">
          <cell r="BT943" t="str">
            <v>Gyöngyösfalu</v>
          </cell>
        </row>
        <row r="944">
          <cell r="BT944" t="str">
            <v>Gyöngyöshalász</v>
          </cell>
        </row>
        <row r="945">
          <cell r="BT945" t="str">
            <v>Gyöngyösmellék</v>
          </cell>
        </row>
        <row r="946">
          <cell r="BT946" t="str">
            <v>Gyöngyösoroszi</v>
          </cell>
        </row>
        <row r="947">
          <cell r="BT947" t="str">
            <v>Gyöngyöspata</v>
          </cell>
        </row>
        <row r="948">
          <cell r="BT948" t="str">
            <v>Gyöngyössolymos</v>
          </cell>
        </row>
        <row r="949">
          <cell r="BT949" t="str">
            <v>Gyöngyöstarján</v>
          </cell>
        </row>
        <row r="950">
          <cell r="BT950" t="str">
            <v>Gyönk</v>
          </cell>
        </row>
        <row r="951">
          <cell r="BT951" t="str">
            <v>Győr</v>
          </cell>
        </row>
        <row r="952">
          <cell r="BT952" t="str">
            <v>Győrasszonyfa</v>
          </cell>
        </row>
        <row r="953">
          <cell r="BT953" t="str">
            <v>Györe</v>
          </cell>
        </row>
        <row r="954">
          <cell r="BT954" t="str">
            <v>Györgytarló</v>
          </cell>
        </row>
        <row r="955">
          <cell r="BT955" t="str">
            <v>Györköny</v>
          </cell>
        </row>
        <row r="956">
          <cell r="BT956" t="str">
            <v>Győrladamér</v>
          </cell>
        </row>
        <row r="957">
          <cell r="BT957" t="str">
            <v>Győröcske</v>
          </cell>
        </row>
        <row r="958">
          <cell r="BT958" t="str">
            <v>Győrság</v>
          </cell>
        </row>
        <row r="959">
          <cell r="BT959" t="str">
            <v>Győrsövényház</v>
          </cell>
        </row>
        <row r="960">
          <cell r="BT960" t="str">
            <v>Győrszemere</v>
          </cell>
        </row>
        <row r="961">
          <cell r="BT961" t="str">
            <v>Győrtelek</v>
          </cell>
        </row>
        <row r="962">
          <cell r="BT962" t="str">
            <v>Győrújbarát</v>
          </cell>
        </row>
        <row r="963">
          <cell r="BT963" t="str">
            <v>Győrújfalu</v>
          </cell>
        </row>
        <row r="964">
          <cell r="BT964" t="str">
            <v>Győrvár</v>
          </cell>
        </row>
        <row r="965">
          <cell r="BT965" t="str">
            <v>Győrzámoly</v>
          </cell>
        </row>
        <row r="966">
          <cell r="BT966" t="str">
            <v>Gyugy</v>
          </cell>
        </row>
        <row r="967">
          <cell r="BT967" t="str">
            <v>Gyula</v>
          </cell>
        </row>
        <row r="968">
          <cell r="BT968" t="str">
            <v>Gyulaháza</v>
          </cell>
        </row>
        <row r="969">
          <cell r="BT969" t="str">
            <v>Gyulaj</v>
          </cell>
        </row>
        <row r="970">
          <cell r="BT970" t="str">
            <v>Gyulakeszi</v>
          </cell>
        </row>
        <row r="971">
          <cell r="BT971" t="str">
            <v>Gyúró</v>
          </cell>
        </row>
        <row r="972">
          <cell r="BT972" t="str">
            <v>Gyügye</v>
          </cell>
        </row>
        <row r="973">
          <cell r="BT973" t="str">
            <v>Gyüre</v>
          </cell>
        </row>
        <row r="974">
          <cell r="BT974" t="str">
            <v>Gyűrűs</v>
          </cell>
        </row>
        <row r="975">
          <cell r="BT975" t="str">
            <v>Hács</v>
          </cell>
        </row>
        <row r="976">
          <cell r="BT976" t="str">
            <v>Hagyárosbörönd</v>
          </cell>
        </row>
        <row r="977">
          <cell r="BT977" t="str">
            <v>Hahót</v>
          </cell>
        </row>
        <row r="978">
          <cell r="BT978" t="str">
            <v>Hajdúbagos</v>
          </cell>
        </row>
        <row r="979">
          <cell r="BT979" t="str">
            <v>Hajdúböszörmény</v>
          </cell>
        </row>
        <row r="980">
          <cell r="BT980" t="str">
            <v>Hajdúdorog</v>
          </cell>
        </row>
        <row r="981">
          <cell r="BT981" t="str">
            <v>Hajdúhadház</v>
          </cell>
        </row>
        <row r="982">
          <cell r="BT982" t="str">
            <v>Hajdúnánás</v>
          </cell>
        </row>
        <row r="983">
          <cell r="BT983" t="str">
            <v>Hajdúsámson</v>
          </cell>
        </row>
        <row r="984">
          <cell r="BT984" t="str">
            <v>Hajdúszoboszló</v>
          </cell>
        </row>
        <row r="985">
          <cell r="BT985" t="str">
            <v>Hajdúszovát</v>
          </cell>
        </row>
        <row r="986">
          <cell r="BT986" t="str">
            <v>Hajmás</v>
          </cell>
        </row>
        <row r="987">
          <cell r="BT987" t="str">
            <v>Hajmáskér</v>
          </cell>
        </row>
        <row r="988">
          <cell r="BT988" t="str">
            <v>Hajós</v>
          </cell>
        </row>
        <row r="989">
          <cell r="BT989" t="str">
            <v>Halastó</v>
          </cell>
        </row>
        <row r="990">
          <cell r="BT990" t="str">
            <v>Halászi</v>
          </cell>
        </row>
        <row r="991">
          <cell r="BT991" t="str">
            <v>Halásztelek</v>
          </cell>
        </row>
        <row r="992">
          <cell r="BT992" t="str">
            <v>Halimba</v>
          </cell>
        </row>
        <row r="993">
          <cell r="BT993" t="str">
            <v>Halmaj</v>
          </cell>
        </row>
        <row r="994">
          <cell r="BT994" t="str">
            <v>Halmajugra</v>
          </cell>
        </row>
        <row r="995">
          <cell r="BT995" t="str">
            <v>Halogy</v>
          </cell>
        </row>
        <row r="996">
          <cell r="BT996" t="str">
            <v>Hangács</v>
          </cell>
        </row>
        <row r="997">
          <cell r="BT997" t="str">
            <v>Hangony</v>
          </cell>
        </row>
        <row r="998">
          <cell r="BT998" t="str">
            <v>Hantos</v>
          </cell>
        </row>
        <row r="999">
          <cell r="BT999" t="str">
            <v>Harasztifalu</v>
          </cell>
        </row>
        <row r="1000">
          <cell r="BT1000" t="str">
            <v>Harc</v>
          </cell>
        </row>
        <row r="1001">
          <cell r="BT1001" t="str">
            <v>Harka</v>
          </cell>
        </row>
        <row r="1002">
          <cell r="BT1002" t="str">
            <v>Harkakötöny</v>
          </cell>
        </row>
        <row r="1003">
          <cell r="BT1003" t="str">
            <v>Harkány</v>
          </cell>
        </row>
        <row r="1004">
          <cell r="BT1004" t="str">
            <v>Háromfa</v>
          </cell>
        </row>
        <row r="1005">
          <cell r="BT1005" t="str">
            <v>Háromhuta</v>
          </cell>
        </row>
        <row r="1006">
          <cell r="BT1006" t="str">
            <v>Harsány</v>
          </cell>
        </row>
        <row r="1007">
          <cell r="BT1007" t="str">
            <v>Hárskút</v>
          </cell>
        </row>
        <row r="1008">
          <cell r="BT1008" t="str">
            <v>Harta</v>
          </cell>
        </row>
        <row r="1009">
          <cell r="BT1009" t="str">
            <v>Hásságy</v>
          </cell>
        </row>
        <row r="1010">
          <cell r="BT1010" t="str">
            <v>Hatvan</v>
          </cell>
        </row>
        <row r="1011">
          <cell r="BT1011" t="str">
            <v>Hédervár</v>
          </cell>
        </row>
        <row r="1012">
          <cell r="BT1012" t="str">
            <v>Hedrehely</v>
          </cell>
        </row>
        <row r="1013">
          <cell r="BT1013" t="str">
            <v>Hegyesd</v>
          </cell>
        </row>
        <row r="1014">
          <cell r="BT1014" t="str">
            <v>Hegyeshalom</v>
          </cell>
        </row>
        <row r="1015">
          <cell r="BT1015" t="str">
            <v>Hegyfalu</v>
          </cell>
        </row>
        <row r="1016">
          <cell r="BT1016" t="str">
            <v>Hegyháthodász</v>
          </cell>
        </row>
        <row r="1017">
          <cell r="BT1017" t="str">
            <v>Hegyhátmaróc</v>
          </cell>
        </row>
        <row r="1018">
          <cell r="BT1018" t="str">
            <v>Hegyhátsál</v>
          </cell>
        </row>
        <row r="1019">
          <cell r="BT1019" t="str">
            <v>Hegyhátszentjakab</v>
          </cell>
        </row>
        <row r="1020">
          <cell r="BT1020" t="str">
            <v>Hegyhátszentmárton</v>
          </cell>
        </row>
        <row r="1021">
          <cell r="BT1021" t="str">
            <v>Hegyhátszentpéter</v>
          </cell>
        </row>
        <row r="1022">
          <cell r="BT1022" t="str">
            <v>Hegykő</v>
          </cell>
        </row>
        <row r="1023">
          <cell r="BT1023" t="str">
            <v>Hegymagas</v>
          </cell>
        </row>
        <row r="1024">
          <cell r="BT1024" t="str">
            <v>Hegymeg</v>
          </cell>
        </row>
        <row r="1025">
          <cell r="BT1025" t="str">
            <v>Hegyszentmárton</v>
          </cell>
        </row>
        <row r="1026">
          <cell r="BT1026" t="str">
            <v>Héhalom</v>
          </cell>
        </row>
        <row r="1027">
          <cell r="BT1027" t="str">
            <v>Hejce</v>
          </cell>
        </row>
        <row r="1028">
          <cell r="BT1028" t="str">
            <v>Hejőbába</v>
          </cell>
        </row>
        <row r="1029">
          <cell r="BT1029" t="str">
            <v>Hejőkeresztúr</v>
          </cell>
        </row>
        <row r="1030">
          <cell r="BT1030" t="str">
            <v>Hejőkürt</v>
          </cell>
        </row>
        <row r="1031">
          <cell r="BT1031" t="str">
            <v>Hejőpapi</v>
          </cell>
        </row>
        <row r="1032">
          <cell r="BT1032" t="str">
            <v>Hejőszalonta</v>
          </cell>
        </row>
        <row r="1033">
          <cell r="BT1033" t="str">
            <v>Helesfa</v>
          </cell>
        </row>
        <row r="1034">
          <cell r="BT1034" t="str">
            <v>Helvécia</v>
          </cell>
        </row>
        <row r="1035">
          <cell r="BT1035" t="str">
            <v>Hencida</v>
          </cell>
        </row>
        <row r="1036">
          <cell r="BT1036" t="str">
            <v>Hencse</v>
          </cell>
        </row>
        <row r="1037">
          <cell r="BT1037" t="str">
            <v>Herceghalom</v>
          </cell>
        </row>
        <row r="1038">
          <cell r="BT1038" t="str">
            <v>Hercegkút</v>
          </cell>
        </row>
        <row r="1039">
          <cell r="BT1039" t="str">
            <v>Hercegszántó</v>
          </cell>
        </row>
        <row r="1040">
          <cell r="BT1040" t="str">
            <v>Heréd</v>
          </cell>
        </row>
        <row r="1041">
          <cell r="BT1041" t="str">
            <v>Héreg</v>
          </cell>
        </row>
        <row r="1042">
          <cell r="BT1042" t="str">
            <v>Herencsény</v>
          </cell>
        </row>
        <row r="1043">
          <cell r="BT1043" t="str">
            <v>Herend</v>
          </cell>
        </row>
        <row r="1044">
          <cell r="BT1044" t="str">
            <v>Heresznye</v>
          </cell>
        </row>
        <row r="1045">
          <cell r="BT1045" t="str">
            <v>Hermánszeg</v>
          </cell>
        </row>
        <row r="1046">
          <cell r="BT1046" t="str">
            <v>Hernád</v>
          </cell>
        </row>
        <row r="1047">
          <cell r="BT1047" t="str">
            <v>Hernádbűd</v>
          </cell>
        </row>
        <row r="1048">
          <cell r="BT1048" t="str">
            <v>Hernádcéce</v>
          </cell>
        </row>
        <row r="1049">
          <cell r="BT1049" t="str">
            <v>Hernádkak</v>
          </cell>
        </row>
        <row r="1050">
          <cell r="BT1050" t="str">
            <v>Hernádkércs</v>
          </cell>
        </row>
        <row r="1051">
          <cell r="BT1051" t="str">
            <v>Hernádnémeti</v>
          </cell>
        </row>
        <row r="1052">
          <cell r="BT1052" t="str">
            <v>Hernádpetri</v>
          </cell>
        </row>
        <row r="1053">
          <cell r="BT1053" t="str">
            <v>Hernádszentandrás</v>
          </cell>
        </row>
        <row r="1054">
          <cell r="BT1054" t="str">
            <v>Hernádszurdok</v>
          </cell>
        </row>
        <row r="1055">
          <cell r="BT1055" t="str">
            <v>Hernádvécse</v>
          </cell>
        </row>
        <row r="1056">
          <cell r="BT1056" t="str">
            <v>Hernyék</v>
          </cell>
        </row>
        <row r="1057">
          <cell r="BT1057" t="str">
            <v>Hét</v>
          </cell>
        </row>
        <row r="1058">
          <cell r="BT1058" t="str">
            <v>Hetefejércse</v>
          </cell>
        </row>
        <row r="1059">
          <cell r="BT1059" t="str">
            <v>Hetes</v>
          </cell>
        </row>
        <row r="1060">
          <cell r="BT1060" t="str">
            <v>Hetvehely</v>
          </cell>
        </row>
        <row r="1061">
          <cell r="BT1061" t="str">
            <v>Hetyefő</v>
          </cell>
        </row>
        <row r="1062">
          <cell r="BT1062" t="str">
            <v>Heves</v>
          </cell>
        </row>
        <row r="1063">
          <cell r="BT1063" t="str">
            <v>Hevesaranyos</v>
          </cell>
        </row>
        <row r="1064">
          <cell r="BT1064" t="str">
            <v>Hevesvezekény</v>
          </cell>
        </row>
        <row r="1065">
          <cell r="BT1065" t="str">
            <v>Hévíz</v>
          </cell>
        </row>
        <row r="1066">
          <cell r="BT1066" t="str">
            <v>Hévízgyörk</v>
          </cell>
        </row>
        <row r="1067">
          <cell r="BT1067" t="str">
            <v>Hidas</v>
          </cell>
        </row>
        <row r="1068">
          <cell r="BT1068" t="str">
            <v>Hidasnémeti</v>
          </cell>
        </row>
        <row r="1069">
          <cell r="BT1069" t="str">
            <v>Hidegkút</v>
          </cell>
        </row>
        <row r="1070">
          <cell r="BT1070" t="str">
            <v>Hidegség</v>
          </cell>
        </row>
        <row r="1071">
          <cell r="BT1071" t="str">
            <v>Hidvégardó</v>
          </cell>
        </row>
        <row r="1072">
          <cell r="BT1072" t="str">
            <v>Himesháza</v>
          </cell>
        </row>
        <row r="1073">
          <cell r="BT1073" t="str">
            <v>Himod</v>
          </cell>
        </row>
        <row r="1074">
          <cell r="BT1074" t="str">
            <v>Hirics</v>
          </cell>
        </row>
        <row r="1075">
          <cell r="BT1075" t="str">
            <v>Hobol</v>
          </cell>
        </row>
        <row r="1076">
          <cell r="BT1076" t="str">
            <v>Hodász</v>
          </cell>
        </row>
        <row r="1077">
          <cell r="BT1077" t="str">
            <v>Hódmezővásárhely</v>
          </cell>
        </row>
        <row r="1078">
          <cell r="BT1078" t="str">
            <v>Hollád</v>
          </cell>
        </row>
        <row r="1079">
          <cell r="BT1079" t="str">
            <v>Hollóháza</v>
          </cell>
        </row>
        <row r="1080">
          <cell r="BT1080" t="str">
            <v>Hollókő</v>
          </cell>
        </row>
        <row r="1081">
          <cell r="BT1081" t="str">
            <v>Homokbödöge</v>
          </cell>
        </row>
        <row r="1082">
          <cell r="BT1082" t="str">
            <v>Homokkomárom</v>
          </cell>
        </row>
        <row r="1083">
          <cell r="BT1083" t="str">
            <v>Homokmégy</v>
          </cell>
        </row>
        <row r="1084">
          <cell r="BT1084" t="str">
            <v>Homokszentgyörgy</v>
          </cell>
        </row>
        <row r="1085">
          <cell r="BT1085" t="str">
            <v>Homorúd</v>
          </cell>
        </row>
        <row r="1086">
          <cell r="BT1086" t="str">
            <v>Homrogd</v>
          </cell>
        </row>
        <row r="1087">
          <cell r="BT1087" t="str">
            <v>Hont</v>
          </cell>
        </row>
        <row r="1088">
          <cell r="BT1088" t="str">
            <v>Horpács</v>
          </cell>
        </row>
        <row r="1089">
          <cell r="BT1089" t="str">
            <v>Hort</v>
          </cell>
        </row>
        <row r="1090">
          <cell r="BT1090" t="str">
            <v>Hortobágy</v>
          </cell>
        </row>
        <row r="1091">
          <cell r="BT1091" t="str">
            <v>Horváthertelend</v>
          </cell>
        </row>
        <row r="1092">
          <cell r="BT1092" t="str">
            <v>Horvátlövő</v>
          </cell>
        </row>
        <row r="1093">
          <cell r="BT1093" t="str">
            <v>Horvátzsidány</v>
          </cell>
        </row>
        <row r="1094">
          <cell r="BT1094" t="str">
            <v>Hosszúhetény</v>
          </cell>
        </row>
        <row r="1095">
          <cell r="BT1095" t="str">
            <v>Hosszúpályi</v>
          </cell>
        </row>
        <row r="1096">
          <cell r="BT1096" t="str">
            <v>Hosszúpereszteg</v>
          </cell>
        </row>
        <row r="1097">
          <cell r="BT1097" t="str">
            <v>Hosszúvíz</v>
          </cell>
        </row>
        <row r="1098">
          <cell r="BT1098" t="str">
            <v>Hosszúvölgy</v>
          </cell>
        </row>
        <row r="1099">
          <cell r="BT1099" t="str">
            <v>Hosztót</v>
          </cell>
        </row>
        <row r="1100">
          <cell r="BT1100" t="str">
            <v>Hottó</v>
          </cell>
        </row>
        <row r="1101">
          <cell r="BT1101" t="str">
            <v>Hőgyész</v>
          </cell>
        </row>
        <row r="1102">
          <cell r="BT1102" t="str">
            <v>Hövej</v>
          </cell>
        </row>
        <row r="1103">
          <cell r="BT1103" t="str">
            <v>Hugyag</v>
          </cell>
        </row>
        <row r="1104">
          <cell r="BT1104" t="str">
            <v>Hunya</v>
          </cell>
        </row>
        <row r="1105">
          <cell r="BT1105" t="str">
            <v>Hunyadfalva</v>
          </cell>
        </row>
        <row r="1106">
          <cell r="BT1106" t="str">
            <v>Husztót</v>
          </cell>
        </row>
        <row r="1107">
          <cell r="BT1107" t="str">
            <v>Ibafa</v>
          </cell>
        </row>
        <row r="1108">
          <cell r="BT1108" t="str">
            <v>Iborfia</v>
          </cell>
        </row>
        <row r="1109">
          <cell r="BT1109" t="str">
            <v>Ibrány</v>
          </cell>
        </row>
        <row r="1110">
          <cell r="BT1110" t="str">
            <v>Igal</v>
          </cell>
        </row>
        <row r="1111">
          <cell r="BT1111" t="str">
            <v>Igar</v>
          </cell>
        </row>
        <row r="1112">
          <cell r="BT1112" t="str">
            <v>Igrici</v>
          </cell>
        </row>
        <row r="1113">
          <cell r="BT1113" t="str">
            <v>Iharos</v>
          </cell>
        </row>
        <row r="1114">
          <cell r="BT1114" t="str">
            <v>Iharosberény</v>
          </cell>
        </row>
        <row r="1115">
          <cell r="BT1115" t="str">
            <v>Ikervár</v>
          </cell>
        </row>
        <row r="1116">
          <cell r="BT1116" t="str">
            <v>Iklad</v>
          </cell>
        </row>
        <row r="1117">
          <cell r="BT1117" t="str">
            <v>Iklanberény</v>
          </cell>
        </row>
        <row r="1118">
          <cell r="BT1118" t="str">
            <v>Iklódbördőce</v>
          </cell>
        </row>
        <row r="1119">
          <cell r="BT1119" t="str">
            <v>Ikrény</v>
          </cell>
        </row>
        <row r="1120">
          <cell r="BT1120" t="str">
            <v>Iliny</v>
          </cell>
        </row>
        <row r="1121">
          <cell r="BT1121" t="str">
            <v>Ilk</v>
          </cell>
        </row>
        <row r="1122">
          <cell r="BT1122" t="str">
            <v>Illocska</v>
          </cell>
        </row>
        <row r="1123">
          <cell r="BT1123" t="str">
            <v>Imola</v>
          </cell>
        </row>
        <row r="1124">
          <cell r="BT1124" t="str">
            <v>Imrehegy</v>
          </cell>
        </row>
        <row r="1125">
          <cell r="BT1125" t="str">
            <v>Ináncs</v>
          </cell>
        </row>
        <row r="1126">
          <cell r="BT1126" t="str">
            <v>Inárcs</v>
          </cell>
        </row>
        <row r="1127">
          <cell r="BT1127" t="str">
            <v>Inke</v>
          </cell>
        </row>
        <row r="1128">
          <cell r="BT1128" t="str">
            <v>Ipacsfa</v>
          </cell>
        </row>
        <row r="1129">
          <cell r="BT1129" t="str">
            <v>Ipolydamásd</v>
          </cell>
        </row>
        <row r="1130">
          <cell r="BT1130" t="str">
            <v>Ipolyszög</v>
          </cell>
        </row>
        <row r="1131">
          <cell r="BT1131" t="str">
            <v>Ipolytarnóc</v>
          </cell>
        </row>
        <row r="1132">
          <cell r="BT1132" t="str">
            <v>Ipolytölgyes</v>
          </cell>
        </row>
        <row r="1133">
          <cell r="BT1133" t="str">
            <v>Ipolyvece</v>
          </cell>
        </row>
        <row r="1134">
          <cell r="BT1134" t="str">
            <v>Iregszemcse</v>
          </cell>
        </row>
        <row r="1135">
          <cell r="BT1135" t="str">
            <v>Irota</v>
          </cell>
        </row>
        <row r="1136">
          <cell r="BT1136" t="str">
            <v>Isaszeg</v>
          </cell>
        </row>
        <row r="1137">
          <cell r="BT1137" t="str">
            <v>Ispánk</v>
          </cell>
        </row>
        <row r="1138">
          <cell r="BT1138" t="str">
            <v>Istenmezeje</v>
          </cell>
        </row>
        <row r="1139">
          <cell r="BT1139" t="str">
            <v>Istvándi</v>
          </cell>
        </row>
        <row r="1140">
          <cell r="BT1140" t="str">
            <v>Iszkaszentgyörgy</v>
          </cell>
        </row>
        <row r="1141">
          <cell r="BT1141" t="str">
            <v>Iszkáz</v>
          </cell>
        </row>
        <row r="1142">
          <cell r="BT1142" t="str">
            <v>Isztimér</v>
          </cell>
        </row>
        <row r="1143">
          <cell r="BT1143" t="str">
            <v>Ivád</v>
          </cell>
        </row>
        <row r="1144">
          <cell r="BT1144" t="str">
            <v>Iván</v>
          </cell>
        </row>
        <row r="1145">
          <cell r="BT1145" t="str">
            <v>Ivánbattyán</v>
          </cell>
        </row>
        <row r="1146">
          <cell r="BT1146" t="str">
            <v>Ivánc</v>
          </cell>
        </row>
        <row r="1147">
          <cell r="BT1147" t="str">
            <v>Iváncsa</v>
          </cell>
        </row>
        <row r="1148">
          <cell r="BT1148" t="str">
            <v>Ivándárda</v>
          </cell>
        </row>
        <row r="1149">
          <cell r="BT1149" t="str">
            <v>Izmény</v>
          </cell>
        </row>
        <row r="1150">
          <cell r="BT1150" t="str">
            <v>Izsák</v>
          </cell>
        </row>
        <row r="1151">
          <cell r="BT1151" t="str">
            <v>Izsófalva</v>
          </cell>
        </row>
        <row r="1152">
          <cell r="BT1152" t="str">
            <v>Jágónak</v>
          </cell>
        </row>
        <row r="1153">
          <cell r="BT1153" t="str">
            <v>Ják</v>
          </cell>
        </row>
        <row r="1154">
          <cell r="BT1154" t="str">
            <v>Jakabszállás</v>
          </cell>
        </row>
        <row r="1155">
          <cell r="BT1155" t="str">
            <v>Jákfa</v>
          </cell>
        </row>
        <row r="1156">
          <cell r="BT1156" t="str">
            <v>Jákfalva</v>
          </cell>
        </row>
        <row r="1157">
          <cell r="BT1157" t="str">
            <v>Jákó</v>
          </cell>
        </row>
        <row r="1158">
          <cell r="BT1158" t="str">
            <v>Jánd</v>
          </cell>
        </row>
        <row r="1159">
          <cell r="BT1159" t="str">
            <v>Jánkmajtis</v>
          </cell>
        </row>
        <row r="1160">
          <cell r="BT1160" t="str">
            <v>Jánoshalma</v>
          </cell>
        </row>
        <row r="1161">
          <cell r="BT1161" t="str">
            <v>Jánosháza</v>
          </cell>
        </row>
        <row r="1162">
          <cell r="BT1162" t="str">
            <v>Jánoshida</v>
          </cell>
        </row>
        <row r="1163">
          <cell r="BT1163" t="str">
            <v>Jánossomorja</v>
          </cell>
        </row>
        <row r="1164">
          <cell r="BT1164" t="str">
            <v>Járdánháza</v>
          </cell>
        </row>
        <row r="1165">
          <cell r="BT1165" t="str">
            <v>Jármi</v>
          </cell>
        </row>
        <row r="1166">
          <cell r="BT1166" t="str">
            <v>Jásd</v>
          </cell>
        </row>
        <row r="1167">
          <cell r="BT1167" t="str">
            <v>Jászágó</v>
          </cell>
        </row>
        <row r="1168">
          <cell r="BT1168" t="str">
            <v>Jászalsószentgyörgy</v>
          </cell>
        </row>
        <row r="1169">
          <cell r="BT1169" t="str">
            <v>Jászapáti</v>
          </cell>
        </row>
        <row r="1170">
          <cell r="BT1170" t="str">
            <v>Jászárokszállás</v>
          </cell>
        </row>
        <row r="1171">
          <cell r="BT1171" t="str">
            <v>Jászberény</v>
          </cell>
        </row>
        <row r="1172">
          <cell r="BT1172" t="str">
            <v>Jászboldogháza</v>
          </cell>
        </row>
        <row r="1173">
          <cell r="BT1173" t="str">
            <v>Jászdózsa</v>
          </cell>
        </row>
        <row r="1174">
          <cell r="BT1174" t="str">
            <v>Jászfelsőszentgyörgy</v>
          </cell>
        </row>
        <row r="1175">
          <cell r="BT1175" t="str">
            <v>Jászfényszaru</v>
          </cell>
        </row>
        <row r="1176">
          <cell r="BT1176" t="str">
            <v>Jászivány</v>
          </cell>
        </row>
        <row r="1177">
          <cell r="BT1177" t="str">
            <v>Jászjákóhalma</v>
          </cell>
        </row>
        <row r="1178">
          <cell r="BT1178" t="str">
            <v>Jászkarajenő</v>
          </cell>
        </row>
        <row r="1179">
          <cell r="BT1179" t="str">
            <v>Jászkisér</v>
          </cell>
        </row>
        <row r="1180">
          <cell r="BT1180" t="str">
            <v>Jászladány</v>
          </cell>
        </row>
        <row r="1181">
          <cell r="BT1181" t="str">
            <v>Jászszentandrás</v>
          </cell>
        </row>
        <row r="1182">
          <cell r="BT1182" t="str">
            <v>Jászszentlászló</v>
          </cell>
        </row>
        <row r="1183">
          <cell r="BT1183" t="str">
            <v>Jásztelek</v>
          </cell>
        </row>
        <row r="1184">
          <cell r="BT1184" t="str">
            <v>Jéke</v>
          </cell>
        </row>
        <row r="1185">
          <cell r="BT1185" t="str">
            <v>Jenő</v>
          </cell>
        </row>
        <row r="1186">
          <cell r="BT1186" t="str">
            <v>Jobaháza</v>
          </cell>
        </row>
        <row r="1187">
          <cell r="BT1187" t="str">
            <v>Jobbágyi</v>
          </cell>
        </row>
        <row r="1188">
          <cell r="BT1188" t="str">
            <v>Jósvafő</v>
          </cell>
        </row>
        <row r="1189">
          <cell r="BT1189" t="str">
            <v>Juta</v>
          </cell>
        </row>
        <row r="1190">
          <cell r="BT1190" t="str">
            <v>Kaba</v>
          </cell>
        </row>
        <row r="1191">
          <cell r="BT1191" t="str">
            <v>Kacorlak</v>
          </cell>
        </row>
        <row r="1192">
          <cell r="BT1192" t="str">
            <v>Kács</v>
          </cell>
        </row>
        <row r="1193">
          <cell r="BT1193" t="str">
            <v>Kacsóta</v>
          </cell>
        </row>
        <row r="1194">
          <cell r="BT1194" t="str">
            <v>Kadarkút</v>
          </cell>
        </row>
        <row r="1195">
          <cell r="BT1195" t="str">
            <v>Kajárpéc</v>
          </cell>
        </row>
        <row r="1196">
          <cell r="BT1196" t="str">
            <v>Kajászó</v>
          </cell>
        </row>
        <row r="1197">
          <cell r="BT1197" t="str">
            <v>Kajdacs</v>
          </cell>
        </row>
        <row r="1198">
          <cell r="BT1198" t="str">
            <v>Kakasd</v>
          </cell>
        </row>
        <row r="1199">
          <cell r="BT1199" t="str">
            <v>Kákics</v>
          </cell>
        </row>
        <row r="1200">
          <cell r="BT1200" t="str">
            <v>Kakucs</v>
          </cell>
        </row>
        <row r="1201">
          <cell r="BT1201" t="str">
            <v>Kál</v>
          </cell>
        </row>
        <row r="1202">
          <cell r="BT1202" t="str">
            <v>Kalaznó</v>
          </cell>
        </row>
        <row r="1203">
          <cell r="BT1203" t="str">
            <v>Káld</v>
          </cell>
        </row>
        <row r="1204">
          <cell r="BT1204" t="str">
            <v>Kálló</v>
          </cell>
        </row>
        <row r="1205">
          <cell r="BT1205" t="str">
            <v>Kallósd</v>
          </cell>
        </row>
        <row r="1206">
          <cell r="BT1206" t="str">
            <v>Kállósemjén</v>
          </cell>
        </row>
        <row r="1207">
          <cell r="BT1207" t="str">
            <v>Kálmáncsa</v>
          </cell>
        </row>
        <row r="1208">
          <cell r="BT1208" t="str">
            <v>Kálmánháza</v>
          </cell>
        </row>
        <row r="1209">
          <cell r="BT1209" t="str">
            <v>Kálócfa</v>
          </cell>
        </row>
        <row r="1210">
          <cell r="BT1210" t="str">
            <v>Kalocsa</v>
          </cell>
        </row>
        <row r="1211">
          <cell r="BT1211" t="str">
            <v>Káloz</v>
          </cell>
        </row>
        <row r="1212">
          <cell r="BT1212" t="str">
            <v>Kám</v>
          </cell>
        </row>
        <row r="1213">
          <cell r="BT1213" t="str">
            <v>Kamond</v>
          </cell>
        </row>
        <row r="1214">
          <cell r="BT1214" t="str">
            <v>Kamut</v>
          </cell>
        </row>
        <row r="1215">
          <cell r="BT1215" t="str">
            <v>Kánó</v>
          </cell>
        </row>
        <row r="1216">
          <cell r="BT1216" t="str">
            <v>Kántorjánosi</v>
          </cell>
        </row>
        <row r="1217">
          <cell r="BT1217" t="str">
            <v>Kány</v>
          </cell>
        </row>
        <row r="1218">
          <cell r="BT1218" t="str">
            <v>Kánya</v>
          </cell>
        </row>
        <row r="1219">
          <cell r="BT1219" t="str">
            <v>Kányavár</v>
          </cell>
        </row>
        <row r="1220">
          <cell r="BT1220" t="str">
            <v>Kapolcs</v>
          </cell>
        </row>
        <row r="1221">
          <cell r="BT1221" t="str">
            <v>Kápolna</v>
          </cell>
        </row>
        <row r="1222">
          <cell r="BT1222" t="str">
            <v>Kápolnásnyék</v>
          </cell>
        </row>
        <row r="1223">
          <cell r="BT1223" t="str">
            <v>Kapoly</v>
          </cell>
        </row>
        <row r="1224">
          <cell r="BT1224" t="str">
            <v>Kaposfő</v>
          </cell>
        </row>
        <row r="1225">
          <cell r="BT1225" t="str">
            <v>Kaposgyarmat</v>
          </cell>
        </row>
        <row r="1226">
          <cell r="BT1226" t="str">
            <v>Kaposhomok</v>
          </cell>
        </row>
        <row r="1227">
          <cell r="BT1227" t="str">
            <v>Kaposkeresztúr</v>
          </cell>
        </row>
        <row r="1228">
          <cell r="BT1228" t="str">
            <v>Kaposmérő</v>
          </cell>
        </row>
        <row r="1229">
          <cell r="BT1229" t="str">
            <v>Kapospula</v>
          </cell>
        </row>
        <row r="1230">
          <cell r="BT1230" t="str">
            <v>Kaposszekcső</v>
          </cell>
        </row>
        <row r="1231">
          <cell r="BT1231" t="str">
            <v>Kaposszerdahely</v>
          </cell>
        </row>
        <row r="1232">
          <cell r="BT1232" t="str">
            <v>Kaposújlak</v>
          </cell>
        </row>
        <row r="1233">
          <cell r="BT1233" t="str">
            <v>Kaposvár</v>
          </cell>
        </row>
        <row r="1234">
          <cell r="BT1234" t="str">
            <v>Káptalanfa</v>
          </cell>
        </row>
        <row r="1235">
          <cell r="BT1235" t="str">
            <v>Káptalantóti</v>
          </cell>
        </row>
        <row r="1236">
          <cell r="BT1236" t="str">
            <v>Kapuvár</v>
          </cell>
        </row>
        <row r="1237">
          <cell r="BT1237" t="str">
            <v>Kára</v>
          </cell>
        </row>
        <row r="1238">
          <cell r="BT1238" t="str">
            <v>Karácsond</v>
          </cell>
        </row>
        <row r="1239">
          <cell r="BT1239" t="str">
            <v>Karád</v>
          </cell>
        </row>
        <row r="1240">
          <cell r="BT1240" t="str">
            <v>Karakó</v>
          </cell>
        </row>
        <row r="1241">
          <cell r="BT1241" t="str">
            <v>Karakószörcsök</v>
          </cell>
        </row>
        <row r="1242">
          <cell r="BT1242" t="str">
            <v>Karancsalja</v>
          </cell>
        </row>
        <row r="1243">
          <cell r="BT1243" t="str">
            <v>Karancsberény</v>
          </cell>
        </row>
        <row r="1244">
          <cell r="BT1244" t="str">
            <v>Karancskeszi</v>
          </cell>
        </row>
        <row r="1245">
          <cell r="BT1245" t="str">
            <v>Karancslapujtő</v>
          </cell>
        </row>
        <row r="1246">
          <cell r="BT1246" t="str">
            <v>Karancsság</v>
          </cell>
        </row>
        <row r="1247">
          <cell r="BT1247" t="str">
            <v>Kárász</v>
          </cell>
        </row>
        <row r="1248">
          <cell r="BT1248" t="str">
            <v>Karcag</v>
          </cell>
        </row>
        <row r="1249">
          <cell r="BT1249" t="str">
            <v>Karcsa</v>
          </cell>
        </row>
        <row r="1250">
          <cell r="BT1250" t="str">
            <v>Kardos</v>
          </cell>
        </row>
        <row r="1251">
          <cell r="BT1251" t="str">
            <v>Kardoskút</v>
          </cell>
        </row>
        <row r="1252">
          <cell r="BT1252" t="str">
            <v>Karmacs</v>
          </cell>
        </row>
        <row r="1253">
          <cell r="BT1253" t="str">
            <v>Károlyháza</v>
          </cell>
        </row>
        <row r="1254">
          <cell r="BT1254" t="str">
            <v>Karos</v>
          </cell>
        </row>
        <row r="1255">
          <cell r="BT1255" t="str">
            <v>Kartal</v>
          </cell>
        </row>
        <row r="1256">
          <cell r="BT1256" t="str">
            <v>Kásád</v>
          </cell>
        </row>
        <row r="1257">
          <cell r="BT1257" t="str">
            <v>Kaskantyú</v>
          </cell>
        </row>
        <row r="1258">
          <cell r="BT1258" t="str">
            <v>Kastélyosdombó</v>
          </cell>
        </row>
        <row r="1259">
          <cell r="BT1259" t="str">
            <v>Kaszaper</v>
          </cell>
        </row>
        <row r="1260">
          <cell r="BT1260" t="str">
            <v>Kaszó</v>
          </cell>
        </row>
        <row r="1261">
          <cell r="BT1261" t="str">
            <v>Katádfa</v>
          </cell>
        </row>
        <row r="1262">
          <cell r="BT1262" t="str">
            <v>Katafa</v>
          </cell>
        </row>
        <row r="1263">
          <cell r="BT1263" t="str">
            <v>Kátoly</v>
          </cell>
        </row>
        <row r="1264">
          <cell r="BT1264" t="str">
            <v>Katymár</v>
          </cell>
        </row>
        <row r="1265">
          <cell r="BT1265" t="str">
            <v>Káva</v>
          </cell>
        </row>
        <row r="1266">
          <cell r="BT1266" t="str">
            <v>Kávás</v>
          </cell>
        </row>
        <row r="1267">
          <cell r="BT1267" t="str">
            <v>Kazár</v>
          </cell>
        </row>
        <row r="1268">
          <cell r="BT1268" t="str">
            <v>Kazincbarcika</v>
          </cell>
        </row>
        <row r="1269">
          <cell r="BT1269" t="str">
            <v>Kázsmárk</v>
          </cell>
        </row>
        <row r="1270">
          <cell r="BT1270" t="str">
            <v>Kazsok</v>
          </cell>
        </row>
        <row r="1271">
          <cell r="BT1271" t="str">
            <v>Kecel</v>
          </cell>
        </row>
        <row r="1272">
          <cell r="BT1272" t="str">
            <v>Kecskéd</v>
          </cell>
        </row>
        <row r="1273">
          <cell r="BT1273" t="str">
            <v>Kecskemét</v>
          </cell>
        </row>
        <row r="1274">
          <cell r="BT1274" t="str">
            <v>Kehidakustány</v>
          </cell>
        </row>
        <row r="1275">
          <cell r="BT1275" t="str">
            <v>Kék</v>
          </cell>
        </row>
        <row r="1276">
          <cell r="BT1276" t="str">
            <v>Kékcse</v>
          </cell>
        </row>
        <row r="1277">
          <cell r="BT1277" t="str">
            <v>Kéked</v>
          </cell>
        </row>
        <row r="1278">
          <cell r="BT1278" t="str">
            <v>Kékesd</v>
          </cell>
        </row>
        <row r="1279">
          <cell r="BT1279" t="str">
            <v>Kékkút</v>
          </cell>
        </row>
        <row r="1280">
          <cell r="BT1280" t="str">
            <v>Kelebia</v>
          </cell>
        </row>
        <row r="1281">
          <cell r="BT1281" t="str">
            <v>Keléd</v>
          </cell>
        </row>
        <row r="1282">
          <cell r="BT1282" t="str">
            <v>Kelemér</v>
          </cell>
        </row>
        <row r="1283">
          <cell r="BT1283" t="str">
            <v>Kéleshalom</v>
          </cell>
        </row>
        <row r="1284">
          <cell r="BT1284" t="str">
            <v>Kelevíz</v>
          </cell>
        </row>
        <row r="1285">
          <cell r="BT1285" t="str">
            <v>Kemecse</v>
          </cell>
        </row>
        <row r="1286">
          <cell r="BT1286" t="str">
            <v>Kemence</v>
          </cell>
        </row>
        <row r="1287">
          <cell r="BT1287" t="str">
            <v>Kemendollár</v>
          </cell>
        </row>
        <row r="1288">
          <cell r="BT1288" t="str">
            <v>Kemeneshőgyész</v>
          </cell>
        </row>
        <row r="1289">
          <cell r="BT1289" t="str">
            <v>Kemeneskápolna</v>
          </cell>
        </row>
        <row r="1290">
          <cell r="BT1290" t="str">
            <v>Kemenesmagasi</v>
          </cell>
        </row>
        <row r="1291">
          <cell r="BT1291" t="str">
            <v>Kemenesmihályfa</v>
          </cell>
        </row>
        <row r="1292">
          <cell r="BT1292" t="str">
            <v>Kemenespálfa</v>
          </cell>
        </row>
        <row r="1293">
          <cell r="BT1293" t="str">
            <v>Kemenessömjén</v>
          </cell>
        </row>
        <row r="1294">
          <cell r="BT1294" t="str">
            <v>Kemenesszentmárton</v>
          </cell>
        </row>
        <row r="1295">
          <cell r="BT1295" t="str">
            <v>Kemenesszentpéter</v>
          </cell>
        </row>
        <row r="1296">
          <cell r="BT1296" t="str">
            <v>Keménfa</v>
          </cell>
        </row>
        <row r="1297">
          <cell r="BT1297" t="str">
            <v>Kémes</v>
          </cell>
        </row>
        <row r="1298">
          <cell r="BT1298" t="str">
            <v>Kemestaródfa</v>
          </cell>
        </row>
        <row r="1299">
          <cell r="BT1299" t="str">
            <v>Kemse</v>
          </cell>
        </row>
        <row r="1300">
          <cell r="BT1300" t="str">
            <v>Kenderes</v>
          </cell>
        </row>
        <row r="1301">
          <cell r="BT1301" t="str">
            <v>Kenéz</v>
          </cell>
        </row>
        <row r="1302">
          <cell r="BT1302" t="str">
            <v>Kenézlő</v>
          </cell>
        </row>
        <row r="1303">
          <cell r="BT1303" t="str">
            <v>Kengyel</v>
          </cell>
        </row>
        <row r="1304">
          <cell r="BT1304" t="str">
            <v>Kenyeri</v>
          </cell>
        </row>
        <row r="1305">
          <cell r="BT1305" t="str">
            <v>Kercaszomor</v>
          </cell>
        </row>
        <row r="1306">
          <cell r="BT1306" t="str">
            <v>Kercseliget</v>
          </cell>
        </row>
        <row r="1307">
          <cell r="BT1307" t="str">
            <v>Kerecsend</v>
          </cell>
        </row>
        <row r="1308">
          <cell r="BT1308" t="str">
            <v>Kerecseny</v>
          </cell>
        </row>
        <row r="1309">
          <cell r="BT1309" t="str">
            <v>Kerekegyháza</v>
          </cell>
        </row>
        <row r="1310">
          <cell r="BT1310" t="str">
            <v>Kerekharaszt</v>
          </cell>
        </row>
        <row r="1311">
          <cell r="BT1311" t="str">
            <v>Kereki</v>
          </cell>
        </row>
        <row r="1312">
          <cell r="BT1312" t="str">
            <v>Kerékteleki</v>
          </cell>
        </row>
        <row r="1313">
          <cell r="BT1313" t="str">
            <v>Kerepes</v>
          </cell>
        </row>
        <row r="1314">
          <cell r="BT1314" t="str">
            <v>Keresztéte</v>
          </cell>
        </row>
        <row r="1315">
          <cell r="BT1315" t="str">
            <v>Kerkabarabás</v>
          </cell>
        </row>
        <row r="1316">
          <cell r="BT1316" t="str">
            <v>Kerkafalva</v>
          </cell>
        </row>
        <row r="1317">
          <cell r="BT1317" t="str">
            <v>Kerkakutas</v>
          </cell>
        </row>
        <row r="1318">
          <cell r="BT1318" t="str">
            <v>Kerkáskápolna</v>
          </cell>
        </row>
        <row r="1319">
          <cell r="BT1319" t="str">
            <v>Kerkaszentkirály</v>
          </cell>
        </row>
        <row r="1320">
          <cell r="BT1320" t="str">
            <v>Kerkateskánd</v>
          </cell>
        </row>
        <row r="1321">
          <cell r="BT1321" t="str">
            <v>Kérsemjén</v>
          </cell>
        </row>
        <row r="1322">
          <cell r="BT1322" t="str">
            <v>Kerta</v>
          </cell>
        </row>
        <row r="1323">
          <cell r="BT1323" t="str">
            <v>Kertészsziget</v>
          </cell>
        </row>
        <row r="1324">
          <cell r="BT1324" t="str">
            <v>Keszeg</v>
          </cell>
        </row>
        <row r="1325">
          <cell r="BT1325" t="str">
            <v>Kesznyéten</v>
          </cell>
        </row>
        <row r="1326">
          <cell r="BT1326" t="str">
            <v>Keszőhidegkút</v>
          </cell>
        </row>
        <row r="1327">
          <cell r="BT1327" t="str">
            <v>Keszthely</v>
          </cell>
        </row>
        <row r="1328">
          <cell r="BT1328" t="str">
            <v>Kesztölc</v>
          </cell>
        </row>
        <row r="1329">
          <cell r="BT1329" t="str">
            <v>Keszü</v>
          </cell>
        </row>
        <row r="1330">
          <cell r="BT1330" t="str">
            <v>Kétbodony</v>
          </cell>
        </row>
        <row r="1331">
          <cell r="BT1331" t="str">
            <v>Kétegyháza</v>
          </cell>
        </row>
        <row r="1332">
          <cell r="BT1332" t="str">
            <v>Kéthely</v>
          </cell>
        </row>
        <row r="1333">
          <cell r="BT1333" t="str">
            <v>Kétpó</v>
          </cell>
        </row>
        <row r="1334">
          <cell r="BT1334" t="str">
            <v>Kétsoprony</v>
          </cell>
        </row>
        <row r="1335">
          <cell r="BT1335" t="str">
            <v>Kétújfalu</v>
          </cell>
        </row>
        <row r="1336">
          <cell r="BT1336" t="str">
            <v>Kétvölgy</v>
          </cell>
        </row>
        <row r="1337">
          <cell r="BT1337" t="str">
            <v>Kéty</v>
          </cell>
        </row>
        <row r="1338">
          <cell r="BT1338" t="str">
            <v>Kevermes</v>
          </cell>
        </row>
        <row r="1339">
          <cell r="BT1339" t="str">
            <v>Kilimán</v>
          </cell>
        </row>
        <row r="1340">
          <cell r="BT1340" t="str">
            <v>Kimle</v>
          </cell>
        </row>
        <row r="1341">
          <cell r="BT1341" t="str">
            <v>Kincsesbánya</v>
          </cell>
        </row>
        <row r="1342">
          <cell r="BT1342" t="str">
            <v>Királd</v>
          </cell>
        </row>
        <row r="1343">
          <cell r="BT1343" t="str">
            <v>Királyegyháza</v>
          </cell>
        </row>
        <row r="1344">
          <cell r="BT1344" t="str">
            <v>Királyhegyes</v>
          </cell>
        </row>
        <row r="1345">
          <cell r="BT1345" t="str">
            <v>Királyszentistván</v>
          </cell>
        </row>
        <row r="1346">
          <cell r="BT1346" t="str">
            <v>Kisapáti</v>
          </cell>
        </row>
        <row r="1347">
          <cell r="BT1347" t="str">
            <v>Kisapostag</v>
          </cell>
        </row>
        <row r="1348">
          <cell r="BT1348" t="str">
            <v>Kisar</v>
          </cell>
        </row>
        <row r="1349">
          <cell r="BT1349" t="str">
            <v>Kisasszond</v>
          </cell>
        </row>
        <row r="1350">
          <cell r="BT1350" t="str">
            <v>Kisasszonyfa</v>
          </cell>
        </row>
        <row r="1351">
          <cell r="BT1351" t="str">
            <v>Kisbabot</v>
          </cell>
        </row>
        <row r="1352">
          <cell r="BT1352" t="str">
            <v>Kisbágyon</v>
          </cell>
        </row>
        <row r="1353">
          <cell r="BT1353" t="str">
            <v>Kisbajcs</v>
          </cell>
        </row>
        <row r="1354">
          <cell r="BT1354" t="str">
            <v>Kisbajom</v>
          </cell>
        </row>
        <row r="1355">
          <cell r="BT1355" t="str">
            <v>Kisbárapáti</v>
          </cell>
        </row>
        <row r="1356">
          <cell r="BT1356" t="str">
            <v>Kisbárkány</v>
          </cell>
        </row>
        <row r="1357">
          <cell r="BT1357" t="str">
            <v>Kisbér</v>
          </cell>
        </row>
        <row r="1358">
          <cell r="BT1358" t="str">
            <v>Kisberény</v>
          </cell>
        </row>
        <row r="1359">
          <cell r="BT1359" t="str">
            <v>Kisberzseny</v>
          </cell>
        </row>
        <row r="1360">
          <cell r="BT1360" t="str">
            <v>Kisbeszterce</v>
          </cell>
        </row>
        <row r="1361">
          <cell r="BT1361" t="str">
            <v>Kisbodak</v>
          </cell>
        </row>
        <row r="1362">
          <cell r="BT1362" t="str">
            <v>Kisbucsa</v>
          </cell>
        </row>
        <row r="1363">
          <cell r="BT1363" t="str">
            <v>Kisbudmér</v>
          </cell>
        </row>
        <row r="1364">
          <cell r="BT1364" t="str">
            <v>Kiscsécs</v>
          </cell>
        </row>
        <row r="1365">
          <cell r="BT1365" t="str">
            <v>Kiscsehi</v>
          </cell>
        </row>
        <row r="1366">
          <cell r="BT1366" t="str">
            <v>Kiscsősz</v>
          </cell>
        </row>
        <row r="1367">
          <cell r="BT1367" t="str">
            <v>Kisdér</v>
          </cell>
        </row>
        <row r="1368">
          <cell r="BT1368" t="str">
            <v>Kisdobsza</v>
          </cell>
        </row>
        <row r="1369">
          <cell r="BT1369" t="str">
            <v>Kisdombegyház</v>
          </cell>
        </row>
        <row r="1370">
          <cell r="BT1370" t="str">
            <v>Kisdorog</v>
          </cell>
        </row>
        <row r="1371">
          <cell r="BT1371" t="str">
            <v>Kisecset</v>
          </cell>
        </row>
        <row r="1372">
          <cell r="BT1372" t="str">
            <v>Kisfalud</v>
          </cell>
        </row>
        <row r="1373">
          <cell r="BT1373" t="str">
            <v>Kisfüzes</v>
          </cell>
        </row>
        <row r="1374">
          <cell r="BT1374" t="str">
            <v>Kisgörbő</v>
          </cell>
        </row>
        <row r="1375">
          <cell r="BT1375" t="str">
            <v>Kisgyalán</v>
          </cell>
        </row>
        <row r="1376">
          <cell r="BT1376" t="str">
            <v>Kisgyőr</v>
          </cell>
        </row>
        <row r="1377">
          <cell r="BT1377" t="str">
            <v>Kishajmás</v>
          </cell>
        </row>
        <row r="1378">
          <cell r="BT1378" t="str">
            <v>Kisharsány</v>
          </cell>
        </row>
        <row r="1379">
          <cell r="BT1379" t="str">
            <v>Kishartyán</v>
          </cell>
        </row>
        <row r="1380">
          <cell r="BT1380" t="str">
            <v>Kisherend</v>
          </cell>
        </row>
        <row r="1381">
          <cell r="BT1381" t="str">
            <v>Kishódos</v>
          </cell>
        </row>
        <row r="1382">
          <cell r="BT1382" t="str">
            <v>Kishuta</v>
          </cell>
        </row>
        <row r="1383">
          <cell r="BT1383" t="str">
            <v>Kisigmánd</v>
          </cell>
        </row>
        <row r="1384">
          <cell r="BT1384" t="str">
            <v>Kisjakabfalva</v>
          </cell>
        </row>
        <row r="1385">
          <cell r="BT1385" t="str">
            <v>Kiskassa</v>
          </cell>
        </row>
        <row r="1386">
          <cell r="BT1386" t="str">
            <v>Kiskinizs</v>
          </cell>
        </row>
        <row r="1387">
          <cell r="BT1387" t="str">
            <v>Kiskorpád</v>
          </cell>
        </row>
        <row r="1388">
          <cell r="BT1388" t="str">
            <v>Kisköre</v>
          </cell>
        </row>
        <row r="1389">
          <cell r="BT1389" t="str">
            <v>Kiskőrös</v>
          </cell>
        </row>
        <row r="1390">
          <cell r="BT1390" t="str">
            <v>Kiskunfélegyháza</v>
          </cell>
        </row>
        <row r="1391">
          <cell r="BT1391" t="str">
            <v>Kiskunhalas</v>
          </cell>
        </row>
        <row r="1392">
          <cell r="BT1392" t="str">
            <v>Kiskunlacháza</v>
          </cell>
        </row>
        <row r="1393">
          <cell r="BT1393" t="str">
            <v>Kiskunmajsa</v>
          </cell>
        </row>
        <row r="1394">
          <cell r="BT1394" t="str">
            <v>Kiskutas</v>
          </cell>
        </row>
        <row r="1395">
          <cell r="BT1395" t="str">
            <v>Kisláng</v>
          </cell>
        </row>
        <row r="1396">
          <cell r="BT1396" t="str">
            <v>Kisléta</v>
          </cell>
        </row>
        <row r="1397">
          <cell r="BT1397" t="str">
            <v>Kislippó</v>
          </cell>
        </row>
        <row r="1398">
          <cell r="BT1398" t="str">
            <v>Kislőd</v>
          </cell>
        </row>
        <row r="1399">
          <cell r="BT1399" t="str">
            <v>Kismányok</v>
          </cell>
        </row>
        <row r="1400">
          <cell r="BT1400" t="str">
            <v>Kismarja</v>
          </cell>
        </row>
        <row r="1401">
          <cell r="BT1401" t="str">
            <v>Kismaros</v>
          </cell>
        </row>
        <row r="1402">
          <cell r="BT1402" t="str">
            <v>Kisnamény</v>
          </cell>
        </row>
        <row r="1403">
          <cell r="BT1403" t="str">
            <v>Kisnána</v>
          </cell>
        </row>
        <row r="1404">
          <cell r="BT1404" t="str">
            <v>Kisnémedi</v>
          </cell>
        </row>
        <row r="1405">
          <cell r="BT1405" t="str">
            <v>Kisnyárád</v>
          </cell>
        </row>
        <row r="1406">
          <cell r="BT1406" t="str">
            <v>Kisoroszi</v>
          </cell>
        </row>
        <row r="1407">
          <cell r="BT1407" t="str">
            <v>Kispalád</v>
          </cell>
        </row>
        <row r="1408">
          <cell r="BT1408" t="str">
            <v>Kispáli</v>
          </cell>
        </row>
        <row r="1409">
          <cell r="BT1409" t="str">
            <v>Kispirit</v>
          </cell>
        </row>
        <row r="1410">
          <cell r="BT1410" t="str">
            <v>Kisrákos</v>
          </cell>
        </row>
        <row r="1411">
          <cell r="BT1411" t="str">
            <v>Kisrécse</v>
          </cell>
        </row>
        <row r="1412">
          <cell r="BT1412" t="str">
            <v>Kisrozvágy</v>
          </cell>
        </row>
        <row r="1413">
          <cell r="BT1413" t="str">
            <v>Kissikátor</v>
          </cell>
        </row>
        <row r="1414">
          <cell r="BT1414" t="str">
            <v>Kissomlyó</v>
          </cell>
        </row>
        <row r="1415">
          <cell r="BT1415" t="str">
            <v>Kisszállás</v>
          </cell>
        </row>
        <row r="1416">
          <cell r="BT1416" t="str">
            <v>Kisszékely</v>
          </cell>
        </row>
        <row r="1417">
          <cell r="BT1417" t="str">
            <v>Kisszekeres</v>
          </cell>
        </row>
        <row r="1418">
          <cell r="BT1418" t="str">
            <v>Kisszentmárton</v>
          </cell>
        </row>
        <row r="1419">
          <cell r="BT1419" t="str">
            <v>Kissziget</v>
          </cell>
        </row>
        <row r="1420">
          <cell r="BT1420" t="str">
            <v>Kisszőlős</v>
          </cell>
        </row>
        <row r="1421">
          <cell r="BT1421" t="str">
            <v>Kistamási</v>
          </cell>
        </row>
        <row r="1422">
          <cell r="BT1422" t="str">
            <v>Kistapolca</v>
          </cell>
        </row>
        <row r="1423">
          <cell r="BT1423" t="str">
            <v>Kistarcsa</v>
          </cell>
        </row>
        <row r="1424">
          <cell r="BT1424" t="str">
            <v>Kistelek</v>
          </cell>
        </row>
        <row r="1425">
          <cell r="BT1425" t="str">
            <v>Kistokaj</v>
          </cell>
        </row>
        <row r="1426">
          <cell r="BT1426" t="str">
            <v>Kistolmács</v>
          </cell>
        </row>
        <row r="1427">
          <cell r="BT1427" t="str">
            <v>Kistormás</v>
          </cell>
        </row>
        <row r="1428">
          <cell r="BT1428" t="str">
            <v>Kistótfalu</v>
          </cell>
        </row>
        <row r="1429">
          <cell r="BT1429" t="str">
            <v>Kisújszállás</v>
          </cell>
        </row>
        <row r="1430">
          <cell r="BT1430" t="str">
            <v>Kisunyom</v>
          </cell>
        </row>
        <row r="1431">
          <cell r="BT1431" t="str">
            <v>Kisvárda</v>
          </cell>
        </row>
        <row r="1432">
          <cell r="BT1432" t="str">
            <v>Kisvarsány</v>
          </cell>
        </row>
        <row r="1433">
          <cell r="BT1433" t="str">
            <v>Kisvásárhely</v>
          </cell>
        </row>
        <row r="1434">
          <cell r="BT1434" t="str">
            <v>Kisvaszar</v>
          </cell>
        </row>
        <row r="1435">
          <cell r="BT1435" t="str">
            <v>Kisvejke</v>
          </cell>
        </row>
        <row r="1436">
          <cell r="BT1436" t="str">
            <v>Kiszombor</v>
          </cell>
        </row>
        <row r="1437">
          <cell r="BT1437" t="str">
            <v>Kiszsidány</v>
          </cell>
        </row>
        <row r="1438">
          <cell r="BT1438" t="str">
            <v>Klárafalva</v>
          </cell>
        </row>
        <row r="1439">
          <cell r="BT1439" t="str">
            <v>Kocs</v>
          </cell>
        </row>
        <row r="1440">
          <cell r="BT1440" t="str">
            <v>Kocsér</v>
          </cell>
        </row>
        <row r="1441">
          <cell r="BT1441" t="str">
            <v>Kocsola</v>
          </cell>
        </row>
        <row r="1442">
          <cell r="BT1442" t="str">
            <v>Kocsord</v>
          </cell>
        </row>
        <row r="1443">
          <cell r="BT1443" t="str">
            <v>Kóka</v>
          </cell>
        </row>
        <row r="1444">
          <cell r="BT1444" t="str">
            <v>Kokad</v>
          </cell>
        </row>
        <row r="1445">
          <cell r="BT1445" t="str">
            <v>Kolontár</v>
          </cell>
        </row>
        <row r="1446">
          <cell r="BT1446" t="str">
            <v>Komádi</v>
          </cell>
        </row>
        <row r="1447">
          <cell r="BT1447" t="str">
            <v>Komárom</v>
          </cell>
        </row>
        <row r="1448">
          <cell r="BT1448" t="str">
            <v>Komjáti</v>
          </cell>
        </row>
        <row r="1449">
          <cell r="BT1449" t="str">
            <v>Komló</v>
          </cell>
        </row>
        <row r="1450">
          <cell r="BT1450" t="str">
            <v>Komlódtótfalu</v>
          </cell>
        </row>
        <row r="1451">
          <cell r="BT1451" t="str">
            <v>Komlósd</v>
          </cell>
        </row>
        <row r="1452">
          <cell r="BT1452" t="str">
            <v>Komlóska</v>
          </cell>
        </row>
        <row r="1453">
          <cell r="BT1453" t="str">
            <v>Komoró</v>
          </cell>
        </row>
        <row r="1454">
          <cell r="BT1454" t="str">
            <v>Kompolt</v>
          </cell>
        </row>
        <row r="1455">
          <cell r="BT1455" t="str">
            <v>Kondó</v>
          </cell>
        </row>
        <row r="1456">
          <cell r="BT1456" t="str">
            <v>Kondorfa</v>
          </cell>
        </row>
        <row r="1457">
          <cell r="BT1457" t="str">
            <v>Kondoros</v>
          </cell>
        </row>
        <row r="1458">
          <cell r="BT1458" t="str">
            <v>Kóny</v>
          </cell>
        </row>
        <row r="1459">
          <cell r="BT1459" t="str">
            <v>Konyár</v>
          </cell>
        </row>
        <row r="1460">
          <cell r="BT1460" t="str">
            <v>Kópháza</v>
          </cell>
        </row>
        <row r="1461">
          <cell r="BT1461" t="str">
            <v>Koppányszántó</v>
          </cell>
        </row>
        <row r="1462">
          <cell r="BT1462" t="str">
            <v>Korlát</v>
          </cell>
        </row>
        <row r="1463">
          <cell r="BT1463" t="str">
            <v>Koroncó</v>
          </cell>
        </row>
        <row r="1464">
          <cell r="BT1464" t="str">
            <v>Kórós</v>
          </cell>
        </row>
        <row r="1465">
          <cell r="BT1465" t="str">
            <v>Kosd</v>
          </cell>
        </row>
        <row r="1466">
          <cell r="BT1466" t="str">
            <v>Kóspallag</v>
          </cell>
        </row>
        <row r="1467">
          <cell r="BT1467" t="str">
            <v>Kótaj</v>
          </cell>
        </row>
        <row r="1468">
          <cell r="BT1468" t="str">
            <v>Kovácshida</v>
          </cell>
        </row>
        <row r="1469">
          <cell r="BT1469" t="str">
            <v>Kovácsszénája</v>
          </cell>
        </row>
        <row r="1470">
          <cell r="BT1470" t="str">
            <v>Kovácsvágás</v>
          </cell>
        </row>
        <row r="1471">
          <cell r="BT1471" t="str">
            <v>Kozárd</v>
          </cell>
        </row>
        <row r="1472">
          <cell r="BT1472" t="str">
            <v>Kozármisleny</v>
          </cell>
        </row>
        <row r="1473">
          <cell r="BT1473" t="str">
            <v>Kozmadombja</v>
          </cell>
        </row>
        <row r="1474">
          <cell r="BT1474" t="str">
            <v>Köblény</v>
          </cell>
        </row>
        <row r="1475">
          <cell r="BT1475" t="str">
            <v>Köcsk</v>
          </cell>
        </row>
        <row r="1476">
          <cell r="BT1476" t="str">
            <v>Kökény</v>
          </cell>
        </row>
        <row r="1477">
          <cell r="BT1477" t="str">
            <v>Kőkút</v>
          </cell>
        </row>
        <row r="1478">
          <cell r="BT1478" t="str">
            <v>Kölcse</v>
          </cell>
        </row>
        <row r="1479">
          <cell r="BT1479" t="str">
            <v>Kölesd</v>
          </cell>
        </row>
        <row r="1480">
          <cell r="BT1480" t="str">
            <v>Kölked</v>
          </cell>
        </row>
        <row r="1481">
          <cell r="BT1481" t="str">
            <v>Kömlő</v>
          </cell>
        </row>
        <row r="1482">
          <cell r="BT1482" t="str">
            <v>Kömlőd</v>
          </cell>
        </row>
        <row r="1483">
          <cell r="BT1483" t="str">
            <v>Kömörő</v>
          </cell>
        </row>
        <row r="1484">
          <cell r="BT1484" t="str">
            <v>Kömpöc</v>
          </cell>
        </row>
        <row r="1485">
          <cell r="BT1485" t="str">
            <v>Körmend</v>
          </cell>
        </row>
        <row r="1486">
          <cell r="BT1486" t="str">
            <v>Környe</v>
          </cell>
        </row>
        <row r="1487">
          <cell r="BT1487" t="str">
            <v>Köröm</v>
          </cell>
        </row>
        <row r="1488">
          <cell r="BT1488" t="str">
            <v>Kőröshegy</v>
          </cell>
        </row>
        <row r="1489">
          <cell r="BT1489" t="str">
            <v>Körösladány</v>
          </cell>
        </row>
        <row r="1490">
          <cell r="BT1490" t="str">
            <v>Körösnagyharsány</v>
          </cell>
        </row>
        <row r="1491">
          <cell r="BT1491" t="str">
            <v>Köröstarcsa</v>
          </cell>
        </row>
        <row r="1492">
          <cell r="BT1492" t="str">
            <v>Kőröstetétlen</v>
          </cell>
        </row>
        <row r="1493">
          <cell r="BT1493" t="str">
            <v>Körösújfalu</v>
          </cell>
        </row>
        <row r="1494">
          <cell r="BT1494" t="str">
            <v>Körösszakál</v>
          </cell>
        </row>
        <row r="1495">
          <cell r="BT1495" t="str">
            <v>Körösszegapáti</v>
          </cell>
        </row>
        <row r="1496">
          <cell r="BT1496" t="str">
            <v>Kőszárhegy</v>
          </cell>
        </row>
        <row r="1497">
          <cell r="BT1497" t="str">
            <v>Kőszeg</v>
          </cell>
        </row>
        <row r="1498">
          <cell r="BT1498" t="str">
            <v>Kőszegdoroszló</v>
          </cell>
        </row>
        <row r="1499">
          <cell r="BT1499" t="str">
            <v>Kőszegpaty</v>
          </cell>
        </row>
        <row r="1500">
          <cell r="BT1500" t="str">
            <v>Kőszegszerdahely</v>
          </cell>
        </row>
        <row r="1501">
          <cell r="BT1501" t="str">
            <v>Kötcse</v>
          </cell>
        </row>
        <row r="1502">
          <cell r="BT1502" t="str">
            <v>Kötegyán</v>
          </cell>
        </row>
        <row r="1503">
          <cell r="BT1503" t="str">
            <v>Kőtelek</v>
          </cell>
        </row>
        <row r="1504">
          <cell r="BT1504" t="str">
            <v>Kővágóörs</v>
          </cell>
        </row>
        <row r="1505">
          <cell r="BT1505" t="str">
            <v>Kővágószőlős</v>
          </cell>
        </row>
        <row r="1506">
          <cell r="BT1506" t="str">
            <v>Kővágótöttös</v>
          </cell>
        </row>
        <row r="1507">
          <cell r="BT1507" t="str">
            <v>Kövegy</v>
          </cell>
        </row>
        <row r="1508">
          <cell r="BT1508" t="str">
            <v>Köveskál</v>
          </cell>
        </row>
        <row r="1509">
          <cell r="BT1509" t="str">
            <v>Krasznokvajda</v>
          </cell>
        </row>
        <row r="1510">
          <cell r="BT1510" t="str">
            <v>Kulcs</v>
          </cell>
        </row>
        <row r="1511">
          <cell r="BT1511" t="str">
            <v>Kunadacs</v>
          </cell>
        </row>
        <row r="1512">
          <cell r="BT1512" t="str">
            <v>Kunágota</v>
          </cell>
        </row>
        <row r="1513">
          <cell r="BT1513" t="str">
            <v>Kunbaja</v>
          </cell>
        </row>
        <row r="1514">
          <cell r="BT1514" t="str">
            <v>Kunbaracs</v>
          </cell>
        </row>
        <row r="1515">
          <cell r="BT1515" t="str">
            <v>Kuncsorba</v>
          </cell>
        </row>
        <row r="1516">
          <cell r="BT1516" t="str">
            <v>Kunfehértó</v>
          </cell>
        </row>
        <row r="1517">
          <cell r="BT1517" t="str">
            <v>Kunhegyes</v>
          </cell>
        </row>
        <row r="1518">
          <cell r="BT1518" t="str">
            <v>Kunmadaras</v>
          </cell>
        </row>
        <row r="1519">
          <cell r="BT1519" t="str">
            <v>Kunpeszér</v>
          </cell>
        </row>
        <row r="1520">
          <cell r="BT1520" t="str">
            <v>Kunszállás</v>
          </cell>
        </row>
        <row r="1521">
          <cell r="BT1521" t="str">
            <v>Kunszentmárton</v>
          </cell>
        </row>
        <row r="1522">
          <cell r="BT1522" t="str">
            <v>Kunszentmiklós</v>
          </cell>
        </row>
        <row r="1523">
          <cell r="BT1523" t="str">
            <v>Kunsziget</v>
          </cell>
        </row>
        <row r="1524">
          <cell r="BT1524" t="str">
            <v>Kup</v>
          </cell>
        </row>
        <row r="1525">
          <cell r="BT1525" t="str">
            <v>Kupa</v>
          </cell>
        </row>
        <row r="1526">
          <cell r="BT1526" t="str">
            <v>Kurd</v>
          </cell>
        </row>
        <row r="1527">
          <cell r="BT1527" t="str">
            <v>Kurityán</v>
          </cell>
        </row>
        <row r="1528">
          <cell r="BT1528" t="str">
            <v>Kustánszeg</v>
          </cell>
        </row>
        <row r="1529">
          <cell r="BT1529" t="str">
            <v>Kutas</v>
          </cell>
        </row>
        <row r="1530">
          <cell r="BT1530" t="str">
            <v>Kutasó</v>
          </cell>
        </row>
        <row r="1531">
          <cell r="BT1531" t="str">
            <v>Kübekháza</v>
          </cell>
        </row>
        <row r="1532">
          <cell r="BT1532" t="str">
            <v>Külsősárd</v>
          </cell>
        </row>
        <row r="1533">
          <cell r="BT1533" t="str">
            <v>Külsővat</v>
          </cell>
        </row>
        <row r="1534">
          <cell r="BT1534" t="str">
            <v>Küngös</v>
          </cell>
        </row>
        <row r="1535">
          <cell r="BT1535" t="str">
            <v>Lábatlan</v>
          </cell>
        </row>
        <row r="1536">
          <cell r="BT1536" t="str">
            <v>Lábod</v>
          </cell>
        </row>
        <row r="1537">
          <cell r="BT1537" t="str">
            <v>Lácacséke</v>
          </cell>
        </row>
        <row r="1538">
          <cell r="BT1538" t="str">
            <v>Lad</v>
          </cell>
        </row>
        <row r="1539">
          <cell r="BT1539" t="str">
            <v>Ladánybene</v>
          </cell>
        </row>
        <row r="1540">
          <cell r="BT1540" t="str">
            <v>Ládbesenyő</v>
          </cell>
        </row>
        <row r="1541">
          <cell r="BT1541" t="str">
            <v>Lajoskomárom</v>
          </cell>
        </row>
        <row r="1542">
          <cell r="BT1542" t="str">
            <v>Lajosmizse</v>
          </cell>
        </row>
        <row r="1543">
          <cell r="BT1543" t="str">
            <v>Lak</v>
          </cell>
        </row>
        <row r="1544">
          <cell r="BT1544" t="str">
            <v>Lakhegy</v>
          </cell>
        </row>
        <row r="1545">
          <cell r="BT1545" t="str">
            <v>Lakitelek</v>
          </cell>
        </row>
        <row r="1546">
          <cell r="BT1546" t="str">
            <v>Lakócsa</v>
          </cell>
        </row>
        <row r="1547">
          <cell r="BT1547" t="str">
            <v>Lánycsók</v>
          </cell>
        </row>
        <row r="1548">
          <cell r="BT1548" t="str">
            <v>Lápafő</v>
          </cell>
        </row>
        <row r="1549">
          <cell r="BT1549" t="str">
            <v>Lapáncsa</v>
          </cell>
        </row>
        <row r="1550">
          <cell r="BT1550" t="str">
            <v>Laskod</v>
          </cell>
        </row>
        <row r="1551">
          <cell r="BT1551" t="str">
            <v>Lasztonya</v>
          </cell>
        </row>
        <row r="1552">
          <cell r="BT1552" t="str">
            <v>Látrány</v>
          </cell>
        </row>
        <row r="1553">
          <cell r="BT1553" t="str">
            <v>Lázi</v>
          </cell>
        </row>
        <row r="1554">
          <cell r="BT1554" t="str">
            <v>Leányfalu</v>
          </cell>
        </row>
        <row r="1555">
          <cell r="BT1555" t="str">
            <v>Leányvár</v>
          </cell>
        </row>
        <row r="1556">
          <cell r="BT1556" t="str">
            <v>Lébény</v>
          </cell>
        </row>
        <row r="1557">
          <cell r="BT1557" t="str">
            <v>Legénd</v>
          </cell>
        </row>
        <row r="1558">
          <cell r="BT1558" t="str">
            <v>Legyesbénye</v>
          </cell>
        </row>
        <row r="1559">
          <cell r="BT1559" t="str">
            <v>Léh</v>
          </cell>
        </row>
        <row r="1560">
          <cell r="BT1560" t="str">
            <v>Lénárddaróc</v>
          </cell>
        </row>
        <row r="1561">
          <cell r="BT1561" t="str">
            <v>Lendvadedes</v>
          </cell>
        </row>
        <row r="1562">
          <cell r="BT1562" t="str">
            <v>Lendvajakabfa</v>
          </cell>
        </row>
        <row r="1563">
          <cell r="BT1563" t="str">
            <v>Lengyel</v>
          </cell>
        </row>
        <row r="1564">
          <cell r="BT1564" t="str">
            <v>Lengyeltóti</v>
          </cell>
        </row>
        <row r="1565">
          <cell r="BT1565" t="str">
            <v>Lenti</v>
          </cell>
        </row>
        <row r="1566">
          <cell r="BT1566" t="str">
            <v>Lepsény</v>
          </cell>
        </row>
        <row r="1567">
          <cell r="BT1567" t="str">
            <v>Lesencefalu</v>
          </cell>
        </row>
        <row r="1568">
          <cell r="BT1568" t="str">
            <v>Lesenceistvánd</v>
          </cell>
        </row>
        <row r="1569">
          <cell r="BT1569" t="str">
            <v>Lesencetomaj</v>
          </cell>
        </row>
        <row r="1570">
          <cell r="BT1570" t="str">
            <v>Létavértes</v>
          </cell>
        </row>
        <row r="1571">
          <cell r="BT1571" t="str">
            <v>Letenye</v>
          </cell>
        </row>
        <row r="1572">
          <cell r="BT1572" t="str">
            <v>Letkés</v>
          </cell>
        </row>
        <row r="1573">
          <cell r="BT1573" t="str">
            <v>Levél</v>
          </cell>
        </row>
        <row r="1574">
          <cell r="BT1574" t="str">
            <v>Levelek</v>
          </cell>
        </row>
        <row r="1575">
          <cell r="BT1575" t="str">
            <v>Libickozma</v>
          </cell>
        </row>
        <row r="1576">
          <cell r="BT1576" t="str">
            <v>Lickóvadamos</v>
          </cell>
        </row>
        <row r="1577">
          <cell r="BT1577" t="str">
            <v>Liget</v>
          </cell>
        </row>
        <row r="1578">
          <cell r="BT1578" t="str">
            <v>Ligetfalva</v>
          </cell>
        </row>
        <row r="1579">
          <cell r="BT1579" t="str">
            <v>Lipót</v>
          </cell>
        </row>
        <row r="1580">
          <cell r="BT1580" t="str">
            <v>Lippó</v>
          </cell>
        </row>
        <row r="1581">
          <cell r="BT1581" t="str">
            <v>Liptód</v>
          </cell>
        </row>
        <row r="1582">
          <cell r="BT1582" t="str">
            <v>Lispeszentadorján</v>
          </cell>
        </row>
        <row r="1583">
          <cell r="BT1583" t="str">
            <v>Liszó</v>
          </cell>
        </row>
        <row r="1584">
          <cell r="BT1584" t="str">
            <v>Litér</v>
          </cell>
        </row>
        <row r="1585">
          <cell r="BT1585" t="str">
            <v>Litka</v>
          </cell>
        </row>
        <row r="1586">
          <cell r="BT1586" t="str">
            <v>Litke</v>
          </cell>
        </row>
        <row r="1587">
          <cell r="BT1587" t="str">
            <v>Lócs</v>
          </cell>
        </row>
        <row r="1588">
          <cell r="BT1588" t="str">
            <v>Lókút</v>
          </cell>
        </row>
        <row r="1589">
          <cell r="BT1589" t="str">
            <v>Lónya</v>
          </cell>
        </row>
        <row r="1590">
          <cell r="BT1590" t="str">
            <v>Lórév</v>
          </cell>
        </row>
        <row r="1591">
          <cell r="BT1591" t="str">
            <v>Lothárd</v>
          </cell>
        </row>
        <row r="1592">
          <cell r="BT1592" t="str">
            <v>Lovas</v>
          </cell>
        </row>
        <row r="1593">
          <cell r="BT1593" t="str">
            <v>Lovasberény</v>
          </cell>
        </row>
        <row r="1594">
          <cell r="BT1594" t="str">
            <v>Lovászhetény</v>
          </cell>
        </row>
        <row r="1595">
          <cell r="BT1595" t="str">
            <v>Lovászi</v>
          </cell>
        </row>
        <row r="1596">
          <cell r="BT1596" t="str">
            <v>Lovászpatona</v>
          </cell>
        </row>
        <row r="1597">
          <cell r="BT1597" t="str">
            <v>Lőkösháza</v>
          </cell>
        </row>
        <row r="1598">
          <cell r="BT1598" t="str">
            <v>Lőrinci</v>
          </cell>
        </row>
        <row r="1599">
          <cell r="BT1599" t="str">
            <v>Lövő</v>
          </cell>
        </row>
        <row r="1600">
          <cell r="BT1600" t="str">
            <v>Lövőpetri</v>
          </cell>
        </row>
        <row r="1601">
          <cell r="BT1601" t="str">
            <v>Lucfalva</v>
          </cell>
        </row>
        <row r="1602">
          <cell r="BT1602" t="str">
            <v>Ludányhalászi</v>
          </cell>
        </row>
        <row r="1603">
          <cell r="BT1603" t="str">
            <v>Ludas</v>
          </cell>
        </row>
        <row r="1604">
          <cell r="BT1604" t="str">
            <v>Lukácsháza</v>
          </cell>
        </row>
        <row r="1605">
          <cell r="BT1605" t="str">
            <v>Lulla</v>
          </cell>
        </row>
        <row r="1606">
          <cell r="BT1606" t="str">
            <v>Lúzsok</v>
          </cell>
        </row>
        <row r="1607">
          <cell r="BT1607" t="str">
            <v>Mád</v>
          </cell>
        </row>
        <row r="1608">
          <cell r="BT1608" t="str">
            <v>Madaras</v>
          </cell>
        </row>
        <row r="1609">
          <cell r="BT1609" t="str">
            <v>Madocsa</v>
          </cell>
        </row>
        <row r="1610">
          <cell r="BT1610" t="str">
            <v>Maglóca</v>
          </cell>
        </row>
        <row r="1611">
          <cell r="BT1611" t="str">
            <v>Maglód</v>
          </cell>
        </row>
        <row r="1612">
          <cell r="BT1612" t="str">
            <v>Mágocs</v>
          </cell>
        </row>
        <row r="1613">
          <cell r="BT1613" t="str">
            <v>Magosliget</v>
          </cell>
        </row>
        <row r="1614">
          <cell r="BT1614" t="str">
            <v>Magy</v>
          </cell>
        </row>
        <row r="1615">
          <cell r="BT1615" t="str">
            <v>Magyaralmás</v>
          </cell>
        </row>
        <row r="1616">
          <cell r="BT1616" t="str">
            <v>Magyaratád</v>
          </cell>
        </row>
        <row r="1617">
          <cell r="BT1617" t="str">
            <v>Magyarbánhegyes</v>
          </cell>
        </row>
        <row r="1618">
          <cell r="BT1618" t="str">
            <v>Magyarbóly</v>
          </cell>
        </row>
        <row r="1619">
          <cell r="BT1619" t="str">
            <v>Magyarcsanád</v>
          </cell>
        </row>
        <row r="1620">
          <cell r="BT1620" t="str">
            <v>Magyardombegyház</v>
          </cell>
        </row>
        <row r="1621">
          <cell r="BT1621" t="str">
            <v>Magyaregregy</v>
          </cell>
        </row>
        <row r="1622">
          <cell r="BT1622" t="str">
            <v>Magyaregres</v>
          </cell>
        </row>
        <row r="1623">
          <cell r="BT1623" t="str">
            <v>Magyarföld</v>
          </cell>
        </row>
        <row r="1624">
          <cell r="BT1624" t="str">
            <v>Magyargéc</v>
          </cell>
        </row>
        <row r="1625">
          <cell r="BT1625" t="str">
            <v>Magyargencs</v>
          </cell>
        </row>
        <row r="1626">
          <cell r="BT1626" t="str">
            <v>Magyarhertelend</v>
          </cell>
        </row>
        <row r="1627">
          <cell r="BT1627" t="str">
            <v>Magyarhomorog</v>
          </cell>
        </row>
        <row r="1628">
          <cell r="BT1628" t="str">
            <v>Magyarkeresztúr</v>
          </cell>
        </row>
        <row r="1629">
          <cell r="BT1629" t="str">
            <v>Magyarkeszi</v>
          </cell>
        </row>
        <row r="1630">
          <cell r="BT1630" t="str">
            <v>Magyarlak</v>
          </cell>
        </row>
        <row r="1631">
          <cell r="BT1631" t="str">
            <v>Magyarlukafa</v>
          </cell>
        </row>
        <row r="1632">
          <cell r="BT1632" t="str">
            <v>Magyarmecske</v>
          </cell>
        </row>
        <row r="1633">
          <cell r="BT1633" t="str">
            <v>Magyarnádalja</v>
          </cell>
        </row>
        <row r="1634">
          <cell r="BT1634" t="str">
            <v>Magyarnándor</v>
          </cell>
        </row>
        <row r="1635">
          <cell r="BT1635" t="str">
            <v>Magyarpolány</v>
          </cell>
        </row>
        <row r="1636">
          <cell r="BT1636" t="str">
            <v>Magyarsarlós</v>
          </cell>
        </row>
        <row r="1637">
          <cell r="BT1637" t="str">
            <v>Magyarszecsőd</v>
          </cell>
        </row>
        <row r="1638">
          <cell r="BT1638" t="str">
            <v>Magyarszék</v>
          </cell>
        </row>
        <row r="1639">
          <cell r="BT1639" t="str">
            <v>Magyarszentmiklós</v>
          </cell>
        </row>
        <row r="1640">
          <cell r="BT1640" t="str">
            <v>Magyarszerdahely</v>
          </cell>
        </row>
        <row r="1641">
          <cell r="BT1641" t="str">
            <v>Magyarszombatfa</v>
          </cell>
        </row>
        <row r="1642">
          <cell r="BT1642" t="str">
            <v>Magyartelek</v>
          </cell>
        </row>
        <row r="1643">
          <cell r="BT1643" t="str">
            <v>Majosháza</v>
          </cell>
        </row>
        <row r="1644">
          <cell r="BT1644" t="str">
            <v>Majs</v>
          </cell>
        </row>
        <row r="1645">
          <cell r="BT1645" t="str">
            <v>Makád</v>
          </cell>
        </row>
        <row r="1646">
          <cell r="BT1646" t="str">
            <v>Makkoshotyka</v>
          </cell>
        </row>
        <row r="1647">
          <cell r="BT1647" t="str">
            <v>Maklár</v>
          </cell>
        </row>
        <row r="1648">
          <cell r="BT1648" t="str">
            <v>Makó</v>
          </cell>
        </row>
        <row r="1649">
          <cell r="BT1649" t="str">
            <v>Malomsok</v>
          </cell>
        </row>
        <row r="1650">
          <cell r="BT1650" t="str">
            <v>Mályi</v>
          </cell>
        </row>
        <row r="1651">
          <cell r="BT1651" t="str">
            <v>Mályinka</v>
          </cell>
        </row>
        <row r="1652">
          <cell r="BT1652" t="str">
            <v>Mánd</v>
          </cell>
        </row>
        <row r="1653">
          <cell r="BT1653" t="str">
            <v>Mándok</v>
          </cell>
        </row>
        <row r="1654">
          <cell r="BT1654" t="str">
            <v>Mánfa</v>
          </cell>
        </row>
        <row r="1655">
          <cell r="BT1655" t="str">
            <v>Mány</v>
          </cell>
        </row>
        <row r="1656">
          <cell r="BT1656" t="str">
            <v>Maráza</v>
          </cell>
        </row>
        <row r="1657">
          <cell r="BT1657" t="str">
            <v>Marcalgergelyi</v>
          </cell>
        </row>
        <row r="1658">
          <cell r="BT1658" t="str">
            <v>Marcali</v>
          </cell>
        </row>
        <row r="1659">
          <cell r="BT1659" t="str">
            <v>Marcaltő</v>
          </cell>
        </row>
        <row r="1660">
          <cell r="BT1660" t="str">
            <v>Márfa</v>
          </cell>
        </row>
        <row r="1661">
          <cell r="BT1661" t="str">
            <v>Máriahalom</v>
          </cell>
        </row>
        <row r="1662">
          <cell r="BT1662" t="str">
            <v>Máriakálnok</v>
          </cell>
        </row>
        <row r="1663">
          <cell r="BT1663" t="str">
            <v>Máriakéménd</v>
          </cell>
        </row>
        <row r="1664">
          <cell r="BT1664" t="str">
            <v>Márianosztra</v>
          </cell>
        </row>
        <row r="1665">
          <cell r="BT1665" t="str">
            <v>Máriapócs</v>
          </cell>
        </row>
        <row r="1666">
          <cell r="BT1666" t="str">
            <v>Markaz</v>
          </cell>
        </row>
        <row r="1667">
          <cell r="BT1667" t="str">
            <v>Márkháza</v>
          </cell>
        </row>
        <row r="1668">
          <cell r="BT1668" t="str">
            <v>Márkó</v>
          </cell>
        </row>
        <row r="1669">
          <cell r="BT1669" t="str">
            <v>Markóc</v>
          </cell>
        </row>
        <row r="1670">
          <cell r="BT1670" t="str">
            <v>Markotabödöge</v>
          </cell>
        </row>
        <row r="1671">
          <cell r="BT1671" t="str">
            <v>Maróc</v>
          </cell>
        </row>
        <row r="1672">
          <cell r="BT1672" t="str">
            <v>Marócsa</v>
          </cell>
        </row>
        <row r="1673">
          <cell r="BT1673" t="str">
            <v>Márok</v>
          </cell>
        </row>
        <row r="1674">
          <cell r="BT1674" t="str">
            <v>Márokföld</v>
          </cell>
        </row>
        <row r="1675">
          <cell r="BT1675" t="str">
            <v>Márokpapi</v>
          </cell>
        </row>
        <row r="1676">
          <cell r="BT1676" t="str">
            <v>Maroslele</v>
          </cell>
        </row>
        <row r="1677">
          <cell r="BT1677" t="str">
            <v>Mártély</v>
          </cell>
        </row>
        <row r="1678">
          <cell r="BT1678" t="str">
            <v>Martfű</v>
          </cell>
        </row>
        <row r="1679">
          <cell r="BT1679" t="str">
            <v>Martonfa</v>
          </cell>
        </row>
        <row r="1680">
          <cell r="BT1680" t="str">
            <v>Martonvásár</v>
          </cell>
        </row>
        <row r="1681">
          <cell r="BT1681" t="str">
            <v>Martonyi</v>
          </cell>
        </row>
        <row r="1682">
          <cell r="BT1682" t="str">
            <v>Mátészalka</v>
          </cell>
        </row>
        <row r="1683">
          <cell r="BT1683" t="str">
            <v>Mátételke</v>
          </cell>
        </row>
        <row r="1684">
          <cell r="BT1684" t="str">
            <v>Mátraballa</v>
          </cell>
        </row>
        <row r="1685">
          <cell r="BT1685" t="str">
            <v>Mátraderecske</v>
          </cell>
        </row>
        <row r="1686">
          <cell r="BT1686" t="str">
            <v>Mátramindszent</v>
          </cell>
        </row>
        <row r="1687">
          <cell r="BT1687" t="str">
            <v>Mátranovák</v>
          </cell>
        </row>
        <row r="1688">
          <cell r="BT1688" t="str">
            <v>Mátraszele</v>
          </cell>
        </row>
        <row r="1689">
          <cell r="BT1689" t="str">
            <v>Mátraszentimre</v>
          </cell>
        </row>
        <row r="1690">
          <cell r="BT1690" t="str">
            <v>Mátraszőlős</v>
          </cell>
        </row>
        <row r="1691">
          <cell r="BT1691" t="str">
            <v>Mátraterenye</v>
          </cell>
        </row>
        <row r="1692">
          <cell r="BT1692" t="str">
            <v>Mátraverebély</v>
          </cell>
        </row>
        <row r="1693">
          <cell r="BT1693" t="str">
            <v>Mátyásdomb</v>
          </cell>
        </row>
        <row r="1694">
          <cell r="BT1694" t="str">
            <v>Matty</v>
          </cell>
        </row>
        <row r="1695">
          <cell r="BT1695" t="str">
            <v>Mátyus</v>
          </cell>
        </row>
        <row r="1696">
          <cell r="BT1696" t="str">
            <v>Máza</v>
          </cell>
        </row>
        <row r="1697">
          <cell r="BT1697" t="str">
            <v>Mecseknádasd</v>
          </cell>
        </row>
        <row r="1698">
          <cell r="BT1698" t="str">
            <v>Mecsekpölöske</v>
          </cell>
        </row>
        <row r="1699">
          <cell r="BT1699" t="str">
            <v>Mecsér</v>
          </cell>
        </row>
        <row r="1700">
          <cell r="BT1700" t="str">
            <v>Medgyesbodzás</v>
          </cell>
        </row>
        <row r="1701">
          <cell r="BT1701" t="str">
            <v>Medgyesegyháza</v>
          </cell>
        </row>
        <row r="1702">
          <cell r="BT1702" t="str">
            <v>Medina</v>
          </cell>
        </row>
        <row r="1703">
          <cell r="BT1703" t="str">
            <v>Meggyeskovácsi</v>
          </cell>
        </row>
        <row r="1704">
          <cell r="BT1704" t="str">
            <v>Megyaszó</v>
          </cell>
        </row>
        <row r="1705">
          <cell r="BT1705" t="str">
            <v>Megyehíd</v>
          </cell>
        </row>
        <row r="1706">
          <cell r="BT1706" t="str">
            <v>Megyer</v>
          </cell>
        </row>
        <row r="1707">
          <cell r="BT1707" t="str">
            <v>Méhkerék</v>
          </cell>
        </row>
        <row r="1708">
          <cell r="BT1708" t="str">
            <v>Méhtelek</v>
          </cell>
        </row>
        <row r="1709">
          <cell r="BT1709" t="str">
            <v>Mekényes</v>
          </cell>
        </row>
        <row r="1710">
          <cell r="BT1710" t="str">
            <v>Mélykút</v>
          </cell>
        </row>
        <row r="1711">
          <cell r="BT1711" t="str">
            <v>Mencshely</v>
          </cell>
        </row>
        <row r="1712">
          <cell r="BT1712" t="str">
            <v>Mende</v>
          </cell>
        </row>
        <row r="1713">
          <cell r="BT1713" t="str">
            <v>Méra</v>
          </cell>
        </row>
        <row r="1714">
          <cell r="BT1714" t="str">
            <v>Merenye</v>
          </cell>
        </row>
        <row r="1715">
          <cell r="BT1715" t="str">
            <v>Mérges</v>
          </cell>
        </row>
        <row r="1716">
          <cell r="BT1716" t="str">
            <v>Mérk</v>
          </cell>
        </row>
        <row r="1717">
          <cell r="BT1717" t="str">
            <v>Mernye</v>
          </cell>
        </row>
        <row r="1718">
          <cell r="BT1718" t="str">
            <v>Mersevát</v>
          </cell>
        </row>
        <row r="1719">
          <cell r="BT1719" t="str">
            <v>Mesterháza</v>
          </cell>
        </row>
        <row r="1720">
          <cell r="BT1720" t="str">
            <v>Mesteri</v>
          </cell>
        </row>
        <row r="1721">
          <cell r="BT1721" t="str">
            <v>Mesterszállás</v>
          </cell>
        </row>
        <row r="1722">
          <cell r="BT1722" t="str">
            <v>Meszes</v>
          </cell>
        </row>
        <row r="1723">
          <cell r="BT1723" t="str">
            <v>Meszlen</v>
          </cell>
        </row>
        <row r="1724">
          <cell r="BT1724" t="str">
            <v>Mesztegnyő</v>
          </cell>
        </row>
        <row r="1725">
          <cell r="BT1725" t="str">
            <v>Mezőberény</v>
          </cell>
        </row>
        <row r="1726">
          <cell r="BT1726" t="str">
            <v>Mezőcsát</v>
          </cell>
        </row>
        <row r="1727">
          <cell r="BT1727" t="str">
            <v>Mezőcsokonya</v>
          </cell>
        </row>
        <row r="1728">
          <cell r="BT1728" t="str">
            <v>Meződ</v>
          </cell>
        </row>
        <row r="1729">
          <cell r="BT1729" t="str">
            <v>Mezőfalva</v>
          </cell>
        </row>
        <row r="1730">
          <cell r="BT1730" t="str">
            <v>Mezőgyán</v>
          </cell>
        </row>
        <row r="1731">
          <cell r="BT1731" t="str">
            <v>Mezőhegyes</v>
          </cell>
        </row>
        <row r="1732">
          <cell r="BT1732" t="str">
            <v>Mezőhék</v>
          </cell>
        </row>
        <row r="1733">
          <cell r="BT1733" t="str">
            <v>Mezőkeresztes</v>
          </cell>
        </row>
        <row r="1734">
          <cell r="BT1734" t="str">
            <v>Mezőkomárom</v>
          </cell>
        </row>
        <row r="1735">
          <cell r="BT1735" t="str">
            <v>Mezőkovácsháza</v>
          </cell>
        </row>
        <row r="1736">
          <cell r="BT1736" t="str">
            <v>Mezőkövesd</v>
          </cell>
        </row>
        <row r="1737">
          <cell r="BT1737" t="str">
            <v>Mezőladány</v>
          </cell>
        </row>
        <row r="1738">
          <cell r="BT1738" t="str">
            <v>Mezőlak</v>
          </cell>
        </row>
        <row r="1739">
          <cell r="BT1739" t="str">
            <v>Mezőnagymihály</v>
          </cell>
        </row>
        <row r="1740">
          <cell r="BT1740" t="str">
            <v>Mezőnyárád</v>
          </cell>
        </row>
        <row r="1741">
          <cell r="BT1741" t="str">
            <v>Mezőörs</v>
          </cell>
        </row>
        <row r="1742">
          <cell r="BT1742" t="str">
            <v>Mezőpeterd</v>
          </cell>
        </row>
        <row r="1743">
          <cell r="BT1743" t="str">
            <v>Mezősas</v>
          </cell>
        </row>
        <row r="1744">
          <cell r="BT1744" t="str">
            <v>Mezőszemere</v>
          </cell>
        </row>
        <row r="1745">
          <cell r="BT1745" t="str">
            <v>Mezőszentgyörgy</v>
          </cell>
        </row>
        <row r="1746">
          <cell r="BT1746" t="str">
            <v>Mezőszilas</v>
          </cell>
        </row>
        <row r="1747">
          <cell r="BT1747" t="str">
            <v>Mezőtárkány</v>
          </cell>
        </row>
        <row r="1748">
          <cell r="BT1748" t="str">
            <v>Mezőtúr</v>
          </cell>
        </row>
        <row r="1749">
          <cell r="BT1749" t="str">
            <v>Mezőzombor</v>
          </cell>
        </row>
        <row r="1750">
          <cell r="BT1750" t="str">
            <v>Miháld</v>
          </cell>
        </row>
        <row r="1751">
          <cell r="BT1751" t="str">
            <v>Mihályfa</v>
          </cell>
        </row>
        <row r="1752">
          <cell r="BT1752" t="str">
            <v>Mihálygerge</v>
          </cell>
        </row>
        <row r="1753">
          <cell r="BT1753" t="str">
            <v>Mihályháza</v>
          </cell>
        </row>
        <row r="1754">
          <cell r="BT1754" t="str">
            <v>Mihályi</v>
          </cell>
        </row>
        <row r="1755">
          <cell r="BT1755" t="str">
            <v>Mike</v>
          </cell>
        </row>
        <row r="1756">
          <cell r="BT1756" t="str">
            <v>Mikebuda</v>
          </cell>
        </row>
        <row r="1757">
          <cell r="BT1757" t="str">
            <v>Mikekarácsonyfa</v>
          </cell>
        </row>
        <row r="1758">
          <cell r="BT1758" t="str">
            <v>Mikepércs</v>
          </cell>
        </row>
        <row r="1759">
          <cell r="BT1759" t="str">
            <v>Miklósi</v>
          </cell>
        </row>
        <row r="1760">
          <cell r="BT1760" t="str">
            <v>Mikófalva</v>
          </cell>
        </row>
        <row r="1761">
          <cell r="BT1761" t="str">
            <v>Mikóháza</v>
          </cell>
        </row>
        <row r="1762">
          <cell r="BT1762" t="str">
            <v>Mikosszéplak</v>
          </cell>
        </row>
        <row r="1763">
          <cell r="BT1763" t="str">
            <v>Milejszeg</v>
          </cell>
        </row>
        <row r="1764">
          <cell r="BT1764" t="str">
            <v>Milota</v>
          </cell>
        </row>
        <row r="1765">
          <cell r="BT1765" t="str">
            <v>Mindszent</v>
          </cell>
        </row>
        <row r="1766">
          <cell r="BT1766" t="str">
            <v>Mindszentgodisa</v>
          </cell>
        </row>
        <row r="1767">
          <cell r="BT1767" t="str">
            <v>Mindszentkálla</v>
          </cell>
        </row>
        <row r="1768">
          <cell r="BT1768" t="str">
            <v>Misefa</v>
          </cell>
        </row>
        <row r="1769">
          <cell r="BT1769" t="str">
            <v>Miske</v>
          </cell>
        </row>
        <row r="1770">
          <cell r="BT1770" t="str">
            <v>Miskolc</v>
          </cell>
        </row>
        <row r="1771">
          <cell r="BT1771" t="str">
            <v>Miszla</v>
          </cell>
        </row>
        <row r="1772">
          <cell r="BT1772" t="str">
            <v>Mocsa</v>
          </cell>
        </row>
        <row r="1773">
          <cell r="BT1773" t="str">
            <v>Mogyoród</v>
          </cell>
        </row>
        <row r="1774">
          <cell r="BT1774" t="str">
            <v>Mogyorósbánya</v>
          </cell>
        </row>
        <row r="1775">
          <cell r="BT1775" t="str">
            <v>Mogyoróska</v>
          </cell>
        </row>
        <row r="1776">
          <cell r="BT1776" t="str">
            <v>Moha</v>
          </cell>
        </row>
        <row r="1777">
          <cell r="BT1777" t="str">
            <v>Mohács</v>
          </cell>
        </row>
        <row r="1778">
          <cell r="BT1778" t="str">
            <v>Mohora</v>
          </cell>
        </row>
        <row r="1779">
          <cell r="BT1779" t="str">
            <v>Molnári</v>
          </cell>
        </row>
        <row r="1780">
          <cell r="BT1780" t="str">
            <v>Molnaszecsőd</v>
          </cell>
        </row>
        <row r="1781">
          <cell r="BT1781" t="str">
            <v>Molvány</v>
          </cell>
        </row>
        <row r="1782">
          <cell r="BT1782" t="str">
            <v>Monaj</v>
          </cell>
        </row>
        <row r="1783">
          <cell r="BT1783" t="str">
            <v>Monok</v>
          </cell>
        </row>
        <row r="1784">
          <cell r="BT1784" t="str">
            <v>Monor</v>
          </cell>
        </row>
        <row r="1785">
          <cell r="BT1785" t="str">
            <v>Monorierdő</v>
          </cell>
        </row>
        <row r="1786">
          <cell r="BT1786" t="str">
            <v>Mónosbél</v>
          </cell>
        </row>
        <row r="1787">
          <cell r="BT1787" t="str">
            <v>Monostorapáti</v>
          </cell>
        </row>
        <row r="1788">
          <cell r="BT1788" t="str">
            <v>Monostorpályi</v>
          </cell>
        </row>
        <row r="1789">
          <cell r="BT1789" t="str">
            <v>Monoszló</v>
          </cell>
        </row>
        <row r="1790">
          <cell r="BT1790" t="str">
            <v>Monyoród</v>
          </cell>
        </row>
        <row r="1791">
          <cell r="BT1791" t="str">
            <v>Mór</v>
          </cell>
        </row>
        <row r="1792">
          <cell r="BT1792" t="str">
            <v>Mórágy</v>
          </cell>
        </row>
        <row r="1793">
          <cell r="BT1793" t="str">
            <v>Mórahalom</v>
          </cell>
        </row>
        <row r="1794">
          <cell r="BT1794" t="str">
            <v>Móricgát</v>
          </cell>
        </row>
        <row r="1795">
          <cell r="BT1795" t="str">
            <v>Mórichida</v>
          </cell>
        </row>
        <row r="1796">
          <cell r="BT1796" t="str">
            <v>Mosdós</v>
          </cell>
        </row>
        <row r="1797">
          <cell r="BT1797" t="str">
            <v>Mosonmagyaróvár</v>
          </cell>
        </row>
        <row r="1798">
          <cell r="BT1798" t="str">
            <v>Mosonszentmiklós</v>
          </cell>
        </row>
        <row r="1799">
          <cell r="BT1799" t="str">
            <v>Mosonszolnok</v>
          </cell>
        </row>
        <row r="1800">
          <cell r="BT1800" t="str">
            <v>Mozsgó</v>
          </cell>
        </row>
        <row r="1801">
          <cell r="BT1801" t="str">
            <v>Mőcsény</v>
          </cell>
        </row>
        <row r="1802">
          <cell r="BT1802" t="str">
            <v>Mucsfa</v>
          </cell>
        </row>
        <row r="1803">
          <cell r="BT1803" t="str">
            <v>Mucsi</v>
          </cell>
        </row>
        <row r="1804">
          <cell r="BT1804" t="str">
            <v>Múcsony</v>
          </cell>
        </row>
        <row r="1805">
          <cell r="BT1805" t="str">
            <v>Muhi</v>
          </cell>
        </row>
        <row r="1806">
          <cell r="BT1806" t="str">
            <v>Murakeresztúr</v>
          </cell>
        </row>
        <row r="1807">
          <cell r="BT1807" t="str">
            <v>Murarátka</v>
          </cell>
        </row>
        <row r="1808">
          <cell r="BT1808" t="str">
            <v>Muraszemenye</v>
          </cell>
        </row>
        <row r="1809">
          <cell r="BT1809" t="str">
            <v>Murga</v>
          </cell>
        </row>
        <row r="1810">
          <cell r="BT1810" t="str">
            <v>Murony</v>
          </cell>
        </row>
        <row r="1811">
          <cell r="BT1811" t="str">
            <v>Nábrád</v>
          </cell>
        </row>
        <row r="1812">
          <cell r="BT1812" t="str">
            <v>Nadap</v>
          </cell>
        </row>
        <row r="1813">
          <cell r="BT1813" t="str">
            <v>Nádasd</v>
          </cell>
        </row>
        <row r="1814">
          <cell r="BT1814" t="str">
            <v>Nádasdladány</v>
          </cell>
        </row>
        <row r="1815">
          <cell r="BT1815" t="str">
            <v>Nádudvar</v>
          </cell>
        </row>
        <row r="1816">
          <cell r="BT1816" t="str">
            <v>Nágocs</v>
          </cell>
        </row>
        <row r="1817">
          <cell r="BT1817" t="str">
            <v>Nagyacsád</v>
          </cell>
        </row>
        <row r="1818">
          <cell r="BT1818" t="str">
            <v>Nagyalásony</v>
          </cell>
        </row>
        <row r="1819">
          <cell r="BT1819" t="str">
            <v>Nagyar</v>
          </cell>
        </row>
        <row r="1820">
          <cell r="BT1820" t="str">
            <v>Nagyatád</v>
          </cell>
        </row>
        <row r="1821">
          <cell r="BT1821" t="str">
            <v>Nagybajcs</v>
          </cell>
        </row>
        <row r="1822">
          <cell r="BT1822" t="str">
            <v>Nagybajom</v>
          </cell>
        </row>
        <row r="1823">
          <cell r="BT1823" t="str">
            <v>Nagybakónak</v>
          </cell>
        </row>
        <row r="1824">
          <cell r="BT1824" t="str">
            <v>Nagybánhegyes</v>
          </cell>
        </row>
        <row r="1825">
          <cell r="BT1825" t="str">
            <v>Nagybaracska</v>
          </cell>
        </row>
        <row r="1826">
          <cell r="BT1826" t="str">
            <v>Nagybarca</v>
          </cell>
        </row>
        <row r="1827">
          <cell r="BT1827" t="str">
            <v>Nagybárkány</v>
          </cell>
        </row>
        <row r="1828">
          <cell r="BT1828" t="str">
            <v>Nagyberény</v>
          </cell>
        </row>
        <row r="1829">
          <cell r="BT1829" t="str">
            <v>Nagyberki</v>
          </cell>
        </row>
        <row r="1830">
          <cell r="BT1830" t="str">
            <v>Nagybörzsöny</v>
          </cell>
        </row>
        <row r="1831">
          <cell r="BT1831" t="str">
            <v>Nagybudmér</v>
          </cell>
        </row>
        <row r="1832">
          <cell r="BT1832" t="str">
            <v>Nagycenk</v>
          </cell>
        </row>
        <row r="1833">
          <cell r="BT1833" t="str">
            <v>Nagycsány</v>
          </cell>
        </row>
        <row r="1834">
          <cell r="BT1834" t="str">
            <v>Nagycsécs</v>
          </cell>
        </row>
        <row r="1835">
          <cell r="BT1835" t="str">
            <v>Nagycsepely</v>
          </cell>
        </row>
        <row r="1836">
          <cell r="BT1836" t="str">
            <v>Nagycserkesz</v>
          </cell>
        </row>
        <row r="1837">
          <cell r="BT1837" t="str">
            <v>Nagydém</v>
          </cell>
        </row>
        <row r="1838">
          <cell r="BT1838" t="str">
            <v>Nagydobos</v>
          </cell>
        </row>
        <row r="1839">
          <cell r="BT1839" t="str">
            <v>Nagydobsza</v>
          </cell>
        </row>
        <row r="1840">
          <cell r="BT1840" t="str">
            <v>Nagydorog</v>
          </cell>
        </row>
        <row r="1841">
          <cell r="BT1841" t="str">
            <v>Nagyecsed</v>
          </cell>
        </row>
        <row r="1842">
          <cell r="BT1842" t="str">
            <v>Nagyér</v>
          </cell>
        </row>
        <row r="1843">
          <cell r="BT1843" t="str">
            <v>Nagyesztergár</v>
          </cell>
        </row>
        <row r="1844">
          <cell r="BT1844" t="str">
            <v>Nagyfüged</v>
          </cell>
        </row>
        <row r="1845">
          <cell r="BT1845" t="str">
            <v>Nagygeresd</v>
          </cell>
        </row>
        <row r="1846">
          <cell r="BT1846" t="str">
            <v>Nagygörbő</v>
          </cell>
        </row>
        <row r="1847">
          <cell r="BT1847" t="str">
            <v>Nagygyimót</v>
          </cell>
        </row>
        <row r="1848">
          <cell r="BT1848" t="str">
            <v>Nagyhajmás</v>
          </cell>
        </row>
        <row r="1849">
          <cell r="BT1849" t="str">
            <v>Nagyhalász</v>
          </cell>
        </row>
        <row r="1850">
          <cell r="BT1850" t="str">
            <v>Nagyharsány</v>
          </cell>
        </row>
        <row r="1851">
          <cell r="BT1851" t="str">
            <v>Nagyhegyes</v>
          </cell>
        </row>
        <row r="1852">
          <cell r="BT1852" t="str">
            <v>Nagyhódos</v>
          </cell>
        </row>
        <row r="1853">
          <cell r="BT1853" t="str">
            <v>Nagyhuta</v>
          </cell>
        </row>
        <row r="1854">
          <cell r="BT1854" t="str">
            <v>Nagyigmánd</v>
          </cell>
        </row>
        <row r="1855">
          <cell r="BT1855" t="str">
            <v>Nagyiván</v>
          </cell>
        </row>
        <row r="1856">
          <cell r="BT1856" t="str">
            <v>Nagykálló</v>
          </cell>
        </row>
        <row r="1857">
          <cell r="BT1857" t="str">
            <v>Nagykamarás</v>
          </cell>
        </row>
        <row r="1858">
          <cell r="BT1858" t="str">
            <v>Nagykanizsa</v>
          </cell>
        </row>
        <row r="1859">
          <cell r="BT1859" t="str">
            <v>Nagykapornak</v>
          </cell>
        </row>
        <row r="1860">
          <cell r="BT1860" t="str">
            <v>Nagykarácsony</v>
          </cell>
        </row>
        <row r="1861">
          <cell r="BT1861" t="str">
            <v>Nagykáta</v>
          </cell>
        </row>
        <row r="1862">
          <cell r="BT1862" t="str">
            <v>Nagykereki</v>
          </cell>
        </row>
        <row r="1863">
          <cell r="BT1863" t="str">
            <v>Nagykeresztúr</v>
          </cell>
        </row>
        <row r="1864">
          <cell r="BT1864" t="str">
            <v>Nagykinizs</v>
          </cell>
        </row>
        <row r="1865">
          <cell r="BT1865" t="str">
            <v>Nagykónyi</v>
          </cell>
        </row>
        <row r="1866">
          <cell r="BT1866" t="str">
            <v>Nagykorpád</v>
          </cell>
        </row>
        <row r="1867">
          <cell r="BT1867" t="str">
            <v>Nagykovácsi</v>
          </cell>
        </row>
        <row r="1868">
          <cell r="BT1868" t="str">
            <v>Nagykozár</v>
          </cell>
        </row>
        <row r="1869">
          <cell r="BT1869" t="str">
            <v>Nagykökényes</v>
          </cell>
        </row>
        <row r="1870">
          <cell r="BT1870" t="str">
            <v>Nagykölked</v>
          </cell>
        </row>
        <row r="1871">
          <cell r="BT1871" t="str">
            <v>Nagykőrös</v>
          </cell>
        </row>
        <row r="1872">
          <cell r="BT1872" t="str">
            <v>Nagykörű</v>
          </cell>
        </row>
        <row r="1873">
          <cell r="BT1873" t="str">
            <v>Nagykutas</v>
          </cell>
        </row>
        <row r="1874">
          <cell r="BT1874" t="str">
            <v>Nagylak</v>
          </cell>
        </row>
        <row r="1875">
          <cell r="BT1875" t="str">
            <v>Nagylengyel</v>
          </cell>
        </row>
        <row r="1876">
          <cell r="BT1876" t="str">
            <v>Nagylóc</v>
          </cell>
        </row>
        <row r="1877">
          <cell r="BT1877" t="str">
            <v>Nagylók</v>
          </cell>
        </row>
        <row r="1878">
          <cell r="BT1878" t="str">
            <v>Nagylózs</v>
          </cell>
        </row>
        <row r="1879">
          <cell r="BT1879" t="str">
            <v>Nagymágocs</v>
          </cell>
        </row>
        <row r="1880">
          <cell r="BT1880" t="str">
            <v>Nagymányok</v>
          </cell>
        </row>
        <row r="1881">
          <cell r="BT1881" t="str">
            <v>Nagymaros</v>
          </cell>
        </row>
        <row r="1882">
          <cell r="BT1882" t="str">
            <v>Nagymizdó</v>
          </cell>
        </row>
        <row r="1883">
          <cell r="BT1883" t="str">
            <v>Nagynyárád</v>
          </cell>
        </row>
        <row r="1884">
          <cell r="BT1884" t="str">
            <v>Nagyoroszi</v>
          </cell>
        </row>
        <row r="1885">
          <cell r="BT1885" t="str">
            <v>Nagypáli</v>
          </cell>
        </row>
        <row r="1886">
          <cell r="BT1886" t="str">
            <v>Nagypall</v>
          </cell>
        </row>
        <row r="1887">
          <cell r="BT1887" t="str">
            <v>Nagypeterd</v>
          </cell>
        </row>
        <row r="1888">
          <cell r="BT1888" t="str">
            <v>Nagypirit</v>
          </cell>
        </row>
        <row r="1889">
          <cell r="BT1889" t="str">
            <v>Nagyrábé</v>
          </cell>
        </row>
        <row r="1890">
          <cell r="BT1890" t="str">
            <v>Nagyrada</v>
          </cell>
        </row>
        <row r="1891">
          <cell r="BT1891" t="str">
            <v>Nagyrákos</v>
          </cell>
        </row>
        <row r="1892">
          <cell r="BT1892" t="str">
            <v>Nagyrécse</v>
          </cell>
        </row>
        <row r="1893">
          <cell r="BT1893" t="str">
            <v>Nagyréde</v>
          </cell>
        </row>
        <row r="1894">
          <cell r="BT1894" t="str">
            <v>Nagyrév</v>
          </cell>
        </row>
        <row r="1895">
          <cell r="BT1895" t="str">
            <v>Nagyrozvágy</v>
          </cell>
        </row>
        <row r="1896">
          <cell r="BT1896" t="str">
            <v>Nagysáp</v>
          </cell>
        </row>
        <row r="1897">
          <cell r="BT1897" t="str">
            <v>Nagysimonyi</v>
          </cell>
        </row>
        <row r="1898">
          <cell r="BT1898" t="str">
            <v>Nagyszakácsi</v>
          </cell>
        </row>
        <row r="1899">
          <cell r="BT1899" t="str">
            <v>Nagyszékely</v>
          </cell>
        </row>
        <row r="1900">
          <cell r="BT1900" t="str">
            <v>Nagyszekeres</v>
          </cell>
        </row>
        <row r="1901">
          <cell r="BT1901" t="str">
            <v>Nagyszénás</v>
          </cell>
        </row>
        <row r="1902">
          <cell r="BT1902" t="str">
            <v>Nagyszentjános</v>
          </cell>
        </row>
        <row r="1903">
          <cell r="BT1903" t="str">
            <v>Nagyszokoly</v>
          </cell>
        </row>
        <row r="1904">
          <cell r="BT1904" t="str">
            <v>Nagytálya</v>
          </cell>
        </row>
        <row r="1905">
          <cell r="BT1905" t="str">
            <v>Nagytarcsa</v>
          </cell>
        </row>
        <row r="1906">
          <cell r="BT1906" t="str">
            <v>Nagytevel</v>
          </cell>
        </row>
        <row r="1907">
          <cell r="BT1907" t="str">
            <v>Nagytilaj</v>
          </cell>
        </row>
        <row r="1908">
          <cell r="BT1908" t="str">
            <v>Nagytótfalu</v>
          </cell>
        </row>
        <row r="1909">
          <cell r="BT1909" t="str">
            <v>Nagytőke</v>
          </cell>
        </row>
        <row r="1910">
          <cell r="BT1910" t="str">
            <v>Nagyút</v>
          </cell>
        </row>
        <row r="1911">
          <cell r="BT1911" t="str">
            <v>Nagyvarsány</v>
          </cell>
        </row>
        <row r="1912">
          <cell r="BT1912" t="str">
            <v>Nagyváty</v>
          </cell>
        </row>
        <row r="1913">
          <cell r="BT1913" t="str">
            <v>Nagyvázsony</v>
          </cell>
        </row>
        <row r="1914">
          <cell r="BT1914" t="str">
            <v>Nagyvejke</v>
          </cell>
        </row>
        <row r="1915">
          <cell r="BT1915" t="str">
            <v>Nagyveleg</v>
          </cell>
        </row>
        <row r="1916">
          <cell r="BT1916" t="str">
            <v>Nagyvenyim</v>
          </cell>
        </row>
        <row r="1917">
          <cell r="BT1917" t="str">
            <v>Nagyvisnyó</v>
          </cell>
        </row>
        <row r="1918">
          <cell r="BT1918" t="str">
            <v>Nak</v>
          </cell>
        </row>
        <row r="1919">
          <cell r="BT1919" t="str">
            <v>Napkor</v>
          </cell>
        </row>
        <row r="1920">
          <cell r="BT1920" t="str">
            <v>Nárai</v>
          </cell>
        </row>
        <row r="1921">
          <cell r="BT1921" t="str">
            <v>Narda</v>
          </cell>
        </row>
        <row r="1922">
          <cell r="BT1922" t="str">
            <v>Naszály</v>
          </cell>
        </row>
        <row r="1923">
          <cell r="BT1923" t="str">
            <v>Négyes</v>
          </cell>
        </row>
        <row r="1924">
          <cell r="BT1924" t="str">
            <v>Nekézseny</v>
          </cell>
        </row>
        <row r="1925">
          <cell r="BT1925" t="str">
            <v>Nemesapáti</v>
          </cell>
        </row>
        <row r="1926">
          <cell r="BT1926" t="str">
            <v>Nemesbikk</v>
          </cell>
        </row>
        <row r="1927">
          <cell r="BT1927" t="str">
            <v>Nemesborzova</v>
          </cell>
        </row>
        <row r="1928">
          <cell r="BT1928" t="str">
            <v>Nemesbőd</v>
          </cell>
        </row>
        <row r="1929">
          <cell r="BT1929" t="str">
            <v>Nemesbük</v>
          </cell>
        </row>
        <row r="1930">
          <cell r="BT1930" t="str">
            <v>Nemescsó</v>
          </cell>
        </row>
        <row r="1931">
          <cell r="BT1931" t="str">
            <v>Nemesdéd</v>
          </cell>
        </row>
        <row r="1932">
          <cell r="BT1932" t="str">
            <v>Nemesgörzsöny</v>
          </cell>
        </row>
        <row r="1933">
          <cell r="BT1933" t="str">
            <v>Nemesgulács</v>
          </cell>
        </row>
        <row r="1934">
          <cell r="BT1934" t="str">
            <v>Nemeshany</v>
          </cell>
        </row>
        <row r="1935">
          <cell r="BT1935" t="str">
            <v>Nemeshetés</v>
          </cell>
        </row>
        <row r="1936">
          <cell r="BT1936" t="str">
            <v>Nemeske</v>
          </cell>
        </row>
        <row r="1937">
          <cell r="BT1937" t="str">
            <v>Nemeskér</v>
          </cell>
        </row>
        <row r="1938">
          <cell r="BT1938" t="str">
            <v>Nemeskeresztúr</v>
          </cell>
        </row>
        <row r="1939">
          <cell r="BT1939" t="str">
            <v>Nemeskisfalud</v>
          </cell>
        </row>
        <row r="1940">
          <cell r="BT1940" t="str">
            <v>Nemeskocs</v>
          </cell>
        </row>
        <row r="1941">
          <cell r="BT1941" t="str">
            <v>Nemeskolta</v>
          </cell>
        </row>
        <row r="1942">
          <cell r="BT1942" t="str">
            <v>Nemesládony</v>
          </cell>
        </row>
        <row r="1943">
          <cell r="BT1943" t="str">
            <v>Nemesmedves</v>
          </cell>
        </row>
        <row r="1944">
          <cell r="BT1944" t="str">
            <v>Nemesnádudvar</v>
          </cell>
        </row>
        <row r="1945">
          <cell r="BT1945" t="str">
            <v>Nemesnép</v>
          </cell>
        </row>
        <row r="1946">
          <cell r="BT1946" t="str">
            <v>Nemespátró</v>
          </cell>
        </row>
        <row r="1947">
          <cell r="BT1947" t="str">
            <v>Nemesrádó</v>
          </cell>
        </row>
        <row r="1948">
          <cell r="BT1948" t="str">
            <v>Nemesrempehollós</v>
          </cell>
        </row>
        <row r="1949">
          <cell r="BT1949" t="str">
            <v>Nemessándorháza</v>
          </cell>
        </row>
        <row r="1950">
          <cell r="BT1950" t="str">
            <v>Nemesszalók</v>
          </cell>
        </row>
        <row r="1951">
          <cell r="BT1951" t="str">
            <v>Nemesszentandrás</v>
          </cell>
        </row>
        <row r="1952">
          <cell r="BT1952" t="str">
            <v>Nemesvámos</v>
          </cell>
        </row>
        <row r="1953">
          <cell r="BT1953" t="str">
            <v>Nemesvid</v>
          </cell>
        </row>
        <row r="1954">
          <cell r="BT1954" t="str">
            <v>Nemesvita</v>
          </cell>
        </row>
        <row r="1955">
          <cell r="BT1955" t="str">
            <v>Németbánya</v>
          </cell>
        </row>
        <row r="1956">
          <cell r="BT1956" t="str">
            <v>Németfalu</v>
          </cell>
        </row>
        <row r="1957">
          <cell r="BT1957" t="str">
            <v>Németkér</v>
          </cell>
        </row>
        <row r="1958">
          <cell r="BT1958" t="str">
            <v>Nemti</v>
          </cell>
        </row>
        <row r="1959">
          <cell r="BT1959" t="str">
            <v>Neszmély</v>
          </cell>
        </row>
        <row r="1960">
          <cell r="BT1960" t="str">
            <v>Nézsa</v>
          </cell>
        </row>
        <row r="1961">
          <cell r="BT1961" t="str">
            <v>Nick</v>
          </cell>
        </row>
        <row r="1962">
          <cell r="BT1962" t="str">
            <v>Nikla</v>
          </cell>
        </row>
        <row r="1963">
          <cell r="BT1963" t="str">
            <v>Nógrád</v>
          </cell>
        </row>
        <row r="1964">
          <cell r="BT1964" t="str">
            <v>Nógrádkövesd</v>
          </cell>
        </row>
        <row r="1965">
          <cell r="BT1965" t="str">
            <v>Nógrádmarcal</v>
          </cell>
        </row>
        <row r="1966">
          <cell r="BT1966" t="str">
            <v>Nógrádmegyer</v>
          </cell>
        </row>
        <row r="1967">
          <cell r="BT1967" t="str">
            <v>Nógrádsáp</v>
          </cell>
        </row>
        <row r="1968">
          <cell r="BT1968" t="str">
            <v>Nógrádsipek</v>
          </cell>
        </row>
        <row r="1969">
          <cell r="BT1969" t="str">
            <v>Nógrádszakál</v>
          </cell>
        </row>
        <row r="1970">
          <cell r="BT1970" t="str">
            <v>Nóráp</v>
          </cell>
        </row>
        <row r="1971">
          <cell r="BT1971" t="str">
            <v>Noszlop</v>
          </cell>
        </row>
        <row r="1972">
          <cell r="BT1972" t="str">
            <v>Noszvaj</v>
          </cell>
        </row>
        <row r="1973">
          <cell r="BT1973" t="str">
            <v>Nova</v>
          </cell>
        </row>
        <row r="1974">
          <cell r="BT1974" t="str">
            <v>Novaj</v>
          </cell>
        </row>
        <row r="1975">
          <cell r="BT1975" t="str">
            <v>Novajidrány</v>
          </cell>
        </row>
        <row r="1976">
          <cell r="BT1976" t="str">
            <v>Nőtincs</v>
          </cell>
        </row>
        <row r="1977">
          <cell r="BT1977" t="str">
            <v>Nyalka</v>
          </cell>
        </row>
        <row r="1978">
          <cell r="BT1978" t="str">
            <v>Nyárád</v>
          </cell>
        </row>
        <row r="1979">
          <cell r="BT1979" t="str">
            <v>Nyáregyháza</v>
          </cell>
        </row>
        <row r="1980">
          <cell r="BT1980" t="str">
            <v>Nyárlőrinc</v>
          </cell>
        </row>
        <row r="1981">
          <cell r="BT1981" t="str">
            <v>Nyársapát</v>
          </cell>
        </row>
        <row r="1982">
          <cell r="BT1982" t="str">
            <v>Nyékládháza</v>
          </cell>
        </row>
        <row r="1983">
          <cell r="BT1983" t="str">
            <v>Nyergesújfalu</v>
          </cell>
        </row>
        <row r="1984">
          <cell r="BT1984" t="str">
            <v>Nyésta</v>
          </cell>
        </row>
        <row r="1985">
          <cell r="BT1985" t="str">
            <v>Nyim</v>
          </cell>
        </row>
        <row r="1986">
          <cell r="BT1986" t="str">
            <v>Nyírábrány</v>
          </cell>
        </row>
        <row r="1987">
          <cell r="BT1987" t="str">
            <v>Nyíracsád</v>
          </cell>
        </row>
        <row r="1988">
          <cell r="BT1988" t="str">
            <v>Nyirád</v>
          </cell>
        </row>
        <row r="1989">
          <cell r="BT1989" t="str">
            <v>Nyíradony</v>
          </cell>
        </row>
        <row r="1990">
          <cell r="BT1990" t="str">
            <v>Nyírbátor</v>
          </cell>
        </row>
        <row r="1991">
          <cell r="BT1991" t="str">
            <v>Nyírbéltek</v>
          </cell>
        </row>
        <row r="1992">
          <cell r="BT1992" t="str">
            <v>Nyírbogát</v>
          </cell>
        </row>
        <row r="1993">
          <cell r="BT1993" t="str">
            <v>Nyírbogdány</v>
          </cell>
        </row>
        <row r="1994">
          <cell r="BT1994" t="str">
            <v>Nyírcsaholy</v>
          </cell>
        </row>
        <row r="1995">
          <cell r="BT1995" t="str">
            <v>Nyírcsászári</v>
          </cell>
        </row>
        <row r="1996">
          <cell r="BT1996" t="str">
            <v>Nyírderzs</v>
          </cell>
        </row>
        <row r="1997">
          <cell r="BT1997" t="str">
            <v>Nyíregyháza</v>
          </cell>
        </row>
        <row r="1998">
          <cell r="BT1998" t="str">
            <v>Nyírgelse</v>
          </cell>
        </row>
        <row r="1999">
          <cell r="BT1999" t="str">
            <v>Nyírgyulaj</v>
          </cell>
        </row>
        <row r="2000">
          <cell r="BT2000" t="str">
            <v>Nyíri</v>
          </cell>
        </row>
        <row r="2001">
          <cell r="BT2001" t="str">
            <v>Nyíribrony</v>
          </cell>
        </row>
        <row r="2002">
          <cell r="BT2002" t="str">
            <v>Nyírjákó</v>
          </cell>
        </row>
        <row r="2003">
          <cell r="BT2003" t="str">
            <v>Nyírkarász</v>
          </cell>
        </row>
        <row r="2004">
          <cell r="BT2004" t="str">
            <v>Nyírkáta</v>
          </cell>
        </row>
        <row r="2005">
          <cell r="BT2005" t="str">
            <v>Nyírkércs</v>
          </cell>
        </row>
        <row r="2006">
          <cell r="BT2006" t="str">
            <v>Nyírlövő</v>
          </cell>
        </row>
        <row r="2007">
          <cell r="BT2007" t="str">
            <v>Nyírlugos</v>
          </cell>
        </row>
        <row r="2008">
          <cell r="BT2008" t="str">
            <v>Nyírmada</v>
          </cell>
        </row>
        <row r="2009">
          <cell r="BT2009" t="str">
            <v>Nyírmártonfalva</v>
          </cell>
        </row>
        <row r="2010">
          <cell r="BT2010" t="str">
            <v>Nyírmeggyes</v>
          </cell>
        </row>
        <row r="2011">
          <cell r="BT2011" t="str">
            <v>Nyírmihálydi</v>
          </cell>
        </row>
        <row r="2012">
          <cell r="BT2012" t="str">
            <v>Nyírparasznya</v>
          </cell>
        </row>
        <row r="2013">
          <cell r="BT2013" t="str">
            <v>Nyírpazony</v>
          </cell>
        </row>
        <row r="2014">
          <cell r="BT2014" t="str">
            <v>Nyírpilis</v>
          </cell>
        </row>
        <row r="2015">
          <cell r="BT2015" t="str">
            <v>Nyírtass</v>
          </cell>
        </row>
        <row r="2016">
          <cell r="BT2016" t="str">
            <v>Nyírtelek</v>
          </cell>
        </row>
        <row r="2017">
          <cell r="BT2017" t="str">
            <v>Nyírtét</v>
          </cell>
        </row>
        <row r="2018">
          <cell r="BT2018" t="str">
            <v>Nyírtura</v>
          </cell>
        </row>
        <row r="2019">
          <cell r="BT2019" t="str">
            <v>Nyírvasvári</v>
          </cell>
        </row>
        <row r="2020">
          <cell r="BT2020" t="str">
            <v>Nyomár</v>
          </cell>
        </row>
        <row r="2021">
          <cell r="BT2021" t="str">
            <v>Nyőgér</v>
          </cell>
        </row>
        <row r="2022">
          <cell r="BT2022" t="str">
            <v>Nyugotszenterzsébet</v>
          </cell>
        </row>
        <row r="2023">
          <cell r="BT2023" t="str">
            <v>Nyúl</v>
          </cell>
        </row>
        <row r="2024">
          <cell r="BT2024" t="str">
            <v>Óbánya</v>
          </cell>
        </row>
        <row r="2025">
          <cell r="BT2025" t="str">
            <v>Óbarok</v>
          </cell>
        </row>
        <row r="2026">
          <cell r="BT2026" t="str">
            <v>Óbudavár</v>
          </cell>
        </row>
        <row r="2027">
          <cell r="BT2027" t="str">
            <v>Ócsa</v>
          </cell>
        </row>
        <row r="2028">
          <cell r="BT2028" t="str">
            <v>Ócsárd</v>
          </cell>
        </row>
        <row r="2029">
          <cell r="BT2029" t="str">
            <v>Ófalu</v>
          </cell>
        </row>
        <row r="2030">
          <cell r="BT2030" t="str">
            <v>Ófehértó</v>
          </cell>
        </row>
        <row r="2031">
          <cell r="BT2031" t="str">
            <v>Óföldeák</v>
          </cell>
        </row>
        <row r="2032">
          <cell r="BT2032" t="str">
            <v>Óhíd</v>
          </cell>
        </row>
        <row r="2033">
          <cell r="BT2033" t="str">
            <v>Okány</v>
          </cell>
        </row>
        <row r="2034">
          <cell r="BT2034" t="str">
            <v>Okorág</v>
          </cell>
        </row>
        <row r="2035">
          <cell r="BT2035" t="str">
            <v>Okorvölgy</v>
          </cell>
        </row>
        <row r="2036">
          <cell r="BT2036" t="str">
            <v>Olasz</v>
          </cell>
        </row>
        <row r="2037">
          <cell r="BT2037" t="str">
            <v>Olaszfa</v>
          </cell>
        </row>
        <row r="2038">
          <cell r="BT2038" t="str">
            <v>Olaszfalu</v>
          </cell>
        </row>
        <row r="2039">
          <cell r="BT2039" t="str">
            <v>Olaszliszka</v>
          </cell>
        </row>
        <row r="2040">
          <cell r="BT2040" t="str">
            <v>Olcsva</v>
          </cell>
        </row>
        <row r="2041">
          <cell r="BT2041" t="str">
            <v>Olcsvaapáti</v>
          </cell>
        </row>
        <row r="2042">
          <cell r="BT2042" t="str">
            <v>Old</v>
          </cell>
        </row>
        <row r="2043">
          <cell r="BT2043" t="str">
            <v>Ólmod</v>
          </cell>
        </row>
        <row r="2044">
          <cell r="BT2044" t="str">
            <v>Oltárc</v>
          </cell>
        </row>
        <row r="2045">
          <cell r="BT2045" t="str">
            <v>Onga</v>
          </cell>
        </row>
        <row r="2046">
          <cell r="BT2046" t="str">
            <v>Ónod</v>
          </cell>
        </row>
        <row r="2047">
          <cell r="BT2047" t="str">
            <v>Ópályi</v>
          </cell>
        </row>
        <row r="2048">
          <cell r="BT2048" t="str">
            <v>Ópusztaszer</v>
          </cell>
        </row>
        <row r="2049">
          <cell r="BT2049" t="str">
            <v>Orbányosfa</v>
          </cell>
        </row>
        <row r="2050">
          <cell r="BT2050" t="str">
            <v>Orci</v>
          </cell>
        </row>
        <row r="2051">
          <cell r="BT2051" t="str">
            <v>Ordacsehi</v>
          </cell>
        </row>
        <row r="2052">
          <cell r="BT2052" t="str">
            <v>Ordas</v>
          </cell>
        </row>
        <row r="2053">
          <cell r="BT2053" t="str">
            <v>Orfalu</v>
          </cell>
        </row>
        <row r="2054">
          <cell r="BT2054" t="str">
            <v>Orfű</v>
          </cell>
        </row>
        <row r="2055">
          <cell r="BT2055" t="str">
            <v>Orgovány</v>
          </cell>
        </row>
        <row r="2056">
          <cell r="BT2056" t="str">
            <v>Ormándlak</v>
          </cell>
        </row>
        <row r="2057">
          <cell r="BT2057" t="str">
            <v>Ormosbánya</v>
          </cell>
        </row>
        <row r="2058">
          <cell r="BT2058" t="str">
            <v>Orosháza</v>
          </cell>
        </row>
        <row r="2059">
          <cell r="BT2059" t="str">
            <v>Oroszi</v>
          </cell>
        </row>
        <row r="2060">
          <cell r="BT2060" t="str">
            <v>Oroszlány</v>
          </cell>
        </row>
        <row r="2061">
          <cell r="BT2061" t="str">
            <v>Oroszló</v>
          </cell>
        </row>
        <row r="2062">
          <cell r="BT2062" t="str">
            <v>Orosztony</v>
          </cell>
        </row>
        <row r="2063">
          <cell r="BT2063" t="str">
            <v>Ortaháza</v>
          </cell>
        </row>
        <row r="2064">
          <cell r="BT2064" t="str">
            <v>Osli</v>
          </cell>
        </row>
        <row r="2065">
          <cell r="BT2065" t="str">
            <v>Ostffyasszonyfa</v>
          </cell>
        </row>
        <row r="2066">
          <cell r="BT2066" t="str">
            <v>Ostoros</v>
          </cell>
        </row>
        <row r="2067">
          <cell r="BT2067" t="str">
            <v>Oszkó</v>
          </cell>
        </row>
        <row r="2068">
          <cell r="BT2068" t="str">
            <v>Oszlár</v>
          </cell>
        </row>
        <row r="2069">
          <cell r="BT2069" t="str">
            <v>Osztopán</v>
          </cell>
        </row>
        <row r="2070">
          <cell r="BT2070" t="str">
            <v>Ózd</v>
          </cell>
        </row>
        <row r="2071">
          <cell r="BT2071" t="str">
            <v>Ózdfalu</v>
          </cell>
        </row>
        <row r="2072">
          <cell r="BT2072" t="str">
            <v>Ozmánbük</v>
          </cell>
        </row>
        <row r="2073">
          <cell r="BT2073" t="str">
            <v>Ozora</v>
          </cell>
        </row>
        <row r="2074">
          <cell r="BT2074" t="str">
            <v>Öcs</v>
          </cell>
        </row>
        <row r="2075">
          <cell r="BT2075" t="str">
            <v>Őcsény</v>
          </cell>
        </row>
        <row r="2076">
          <cell r="BT2076" t="str">
            <v>Öcsöd</v>
          </cell>
        </row>
        <row r="2077">
          <cell r="BT2077" t="str">
            <v>Ököritófülpös</v>
          </cell>
        </row>
        <row r="2078">
          <cell r="BT2078" t="str">
            <v>Ölbő</v>
          </cell>
        </row>
        <row r="2079">
          <cell r="BT2079" t="str">
            <v>Ömböly</v>
          </cell>
        </row>
        <row r="2080">
          <cell r="BT2080" t="str">
            <v>Őr</v>
          </cell>
        </row>
        <row r="2081">
          <cell r="BT2081" t="str">
            <v>Őrbottyán</v>
          </cell>
        </row>
        <row r="2082">
          <cell r="BT2082" t="str">
            <v>Öregcsertő</v>
          </cell>
        </row>
        <row r="2083">
          <cell r="BT2083" t="str">
            <v>Öreglak</v>
          </cell>
        </row>
        <row r="2084">
          <cell r="BT2084" t="str">
            <v>Őrhalom</v>
          </cell>
        </row>
        <row r="2085">
          <cell r="BT2085" t="str">
            <v>Őrimagyarósd</v>
          </cell>
        </row>
        <row r="2086">
          <cell r="BT2086" t="str">
            <v>Őriszentpéter</v>
          </cell>
        </row>
        <row r="2087">
          <cell r="BT2087" t="str">
            <v>Örkény</v>
          </cell>
        </row>
        <row r="2088">
          <cell r="BT2088" t="str">
            <v>Örményes</v>
          </cell>
        </row>
        <row r="2089">
          <cell r="BT2089" t="str">
            <v>Örménykút</v>
          </cell>
        </row>
        <row r="2090">
          <cell r="BT2090" t="str">
            <v>Őrtilos</v>
          </cell>
        </row>
        <row r="2091">
          <cell r="BT2091" t="str">
            <v>Örvényes</v>
          </cell>
        </row>
        <row r="2092">
          <cell r="BT2092" t="str">
            <v>Ősagárd</v>
          </cell>
        </row>
        <row r="2093">
          <cell r="BT2093" t="str">
            <v>Ősi</v>
          </cell>
        </row>
        <row r="2094">
          <cell r="BT2094" t="str">
            <v>Öskü</v>
          </cell>
        </row>
        <row r="2095">
          <cell r="BT2095" t="str">
            <v>Öttevény</v>
          </cell>
        </row>
        <row r="2096">
          <cell r="BT2096" t="str">
            <v>Öttömös</v>
          </cell>
        </row>
        <row r="2097">
          <cell r="BT2097" t="str">
            <v>Ötvöskónyi</v>
          </cell>
        </row>
        <row r="2098">
          <cell r="BT2098" t="str">
            <v>Pácin</v>
          </cell>
        </row>
        <row r="2099">
          <cell r="BT2099" t="str">
            <v>Pacsa</v>
          </cell>
        </row>
        <row r="2100">
          <cell r="BT2100" t="str">
            <v>Pácsony</v>
          </cell>
        </row>
        <row r="2101">
          <cell r="BT2101" t="str">
            <v>Padár</v>
          </cell>
        </row>
        <row r="2102">
          <cell r="BT2102" t="str">
            <v>Páhi</v>
          </cell>
        </row>
        <row r="2103">
          <cell r="BT2103" t="str">
            <v>Páka</v>
          </cell>
        </row>
        <row r="2104">
          <cell r="BT2104" t="str">
            <v>Pakod</v>
          </cell>
        </row>
        <row r="2105">
          <cell r="BT2105" t="str">
            <v>Pákozd</v>
          </cell>
        </row>
        <row r="2106">
          <cell r="BT2106" t="str">
            <v>Paks</v>
          </cell>
        </row>
        <row r="2107">
          <cell r="BT2107" t="str">
            <v>Palé</v>
          </cell>
        </row>
        <row r="2108">
          <cell r="BT2108" t="str">
            <v>Pálfa</v>
          </cell>
        </row>
        <row r="2109">
          <cell r="BT2109" t="str">
            <v>Pálfiszeg</v>
          </cell>
        </row>
        <row r="2110">
          <cell r="BT2110" t="str">
            <v>Pálháza</v>
          </cell>
        </row>
        <row r="2111">
          <cell r="BT2111" t="str">
            <v>Páli</v>
          </cell>
        </row>
        <row r="2112">
          <cell r="BT2112" t="str">
            <v>Palkonya</v>
          </cell>
        </row>
        <row r="2113">
          <cell r="BT2113" t="str">
            <v>Pálmajor</v>
          </cell>
        </row>
        <row r="2114">
          <cell r="BT2114" t="str">
            <v>Pálmonostora</v>
          </cell>
        </row>
        <row r="2115">
          <cell r="BT2115" t="str">
            <v>Pálosvörösmart</v>
          </cell>
        </row>
        <row r="2116">
          <cell r="BT2116" t="str">
            <v>Palotabozsok</v>
          </cell>
        </row>
        <row r="2117">
          <cell r="BT2117" t="str">
            <v>Palotás</v>
          </cell>
        </row>
        <row r="2118">
          <cell r="BT2118" t="str">
            <v>Paloznak</v>
          </cell>
        </row>
        <row r="2119">
          <cell r="BT2119" t="str">
            <v>Pamlény</v>
          </cell>
        </row>
        <row r="2120">
          <cell r="BT2120" t="str">
            <v>Pamuk</v>
          </cell>
        </row>
        <row r="2121">
          <cell r="BT2121" t="str">
            <v>Pánd</v>
          </cell>
        </row>
        <row r="2122">
          <cell r="BT2122" t="str">
            <v>Pankasz</v>
          </cell>
        </row>
        <row r="2123">
          <cell r="BT2123" t="str">
            <v>Pannonhalma</v>
          </cell>
        </row>
        <row r="2124">
          <cell r="BT2124" t="str">
            <v>Pányok</v>
          </cell>
        </row>
        <row r="2125">
          <cell r="BT2125" t="str">
            <v>Panyola</v>
          </cell>
        </row>
        <row r="2126">
          <cell r="BT2126" t="str">
            <v>Pap</v>
          </cell>
        </row>
        <row r="2127">
          <cell r="BT2127" t="str">
            <v>Pápa</v>
          </cell>
        </row>
        <row r="2128">
          <cell r="BT2128" t="str">
            <v>Pápadereske</v>
          </cell>
        </row>
        <row r="2129">
          <cell r="BT2129" t="str">
            <v>Pápakovácsi</v>
          </cell>
        </row>
        <row r="2130">
          <cell r="BT2130" t="str">
            <v>Pápasalamon</v>
          </cell>
        </row>
        <row r="2131">
          <cell r="BT2131" t="str">
            <v>Pápateszér</v>
          </cell>
        </row>
        <row r="2132">
          <cell r="BT2132" t="str">
            <v>Papkeszi</v>
          </cell>
        </row>
        <row r="2133">
          <cell r="BT2133" t="str">
            <v>Pápoc</v>
          </cell>
        </row>
        <row r="2134">
          <cell r="BT2134" t="str">
            <v>Papos</v>
          </cell>
        </row>
        <row r="2135">
          <cell r="BT2135" t="str">
            <v>Páprád</v>
          </cell>
        </row>
        <row r="2136">
          <cell r="BT2136" t="str">
            <v>Parád</v>
          </cell>
        </row>
        <row r="2137">
          <cell r="BT2137" t="str">
            <v>Parádsasvár</v>
          </cell>
        </row>
        <row r="2138">
          <cell r="BT2138" t="str">
            <v>Parasznya</v>
          </cell>
        </row>
        <row r="2139">
          <cell r="BT2139" t="str">
            <v>Pári</v>
          </cell>
        </row>
        <row r="2140">
          <cell r="BT2140" t="str">
            <v>Paszab</v>
          </cell>
        </row>
        <row r="2141">
          <cell r="BT2141" t="str">
            <v>Pásztó</v>
          </cell>
        </row>
        <row r="2142">
          <cell r="BT2142" t="str">
            <v>Pásztori</v>
          </cell>
        </row>
        <row r="2143">
          <cell r="BT2143" t="str">
            <v>Pat</v>
          </cell>
        </row>
        <row r="2144">
          <cell r="BT2144" t="str">
            <v>Patak</v>
          </cell>
        </row>
        <row r="2145">
          <cell r="BT2145" t="str">
            <v>Patalom</v>
          </cell>
        </row>
        <row r="2146">
          <cell r="BT2146" t="str">
            <v>Patapoklosi</v>
          </cell>
        </row>
        <row r="2147">
          <cell r="BT2147" t="str">
            <v>Patca</v>
          </cell>
        </row>
        <row r="2148">
          <cell r="BT2148" t="str">
            <v>Pátka</v>
          </cell>
        </row>
        <row r="2149">
          <cell r="BT2149" t="str">
            <v>Patosfa</v>
          </cell>
        </row>
        <row r="2150">
          <cell r="BT2150" t="str">
            <v>Pátroha</v>
          </cell>
        </row>
        <row r="2151">
          <cell r="BT2151" t="str">
            <v>Patvarc</v>
          </cell>
        </row>
        <row r="2152">
          <cell r="BT2152" t="str">
            <v>Páty</v>
          </cell>
        </row>
        <row r="2153">
          <cell r="BT2153" t="str">
            <v>Pátyod</v>
          </cell>
        </row>
        <row r="2154">
          <cell r="BT2154" t="str">
            <v>Pázmánd</v>
          </cell>
        </row>
        <row r="2155">
          <cell r="BT2155" t="str">
            <v>Pázmándfalu</v>
          </cell>
        </row>
        <row r="2156">
          <cell r="BT2156" t="str">
            <v>Pécel</v>
          </cell>
        </row>
        <row r="2157">
          <cell r="BT2157" t="str">
            <v>Pecöl</v>
          </cell>
        </row>
        <row r="2158">
          <cell r="BT2158" t="str">
            <v>Pécs</v>
          </cell>
        </row>
        <row r="2159">
          <cell r="BT2159" t="str">
            <v>Pécsbagota</v>
          </cell>
        </row>
        <row r="2160">
          <cell r="BT2160" t="str">
            <v>Pécsdevecser</v>
          </cell>
        </row>
        <row r="2161">
          <cell r="BT2161" t="str">
            <v>Pécsely</v>
          </cell>
        </row>
        <row r="2162">
          <cell r="BT2162" t="str">
            <v>Pécsudvard</v>
          </cell>
        </row>
        <row r="2163">
          <cell r="BT2163" t="str">
            <v>Pécsvárad</v>
          </cell>
        </row>
        <row r="2164">
          <cell r="BT2164" t="str">
            <v>Pellérd</v>
          </cell>
        </row>
        <row r="2165">
          <cell r="BT2165" t="str">
            <v>Pély</v>
          </cell>
        </row>
        <row r="2166">
          <cell r="BT2166" t="str">
            <v>Penc</v>
          </cell>
        </row>
        <row r="2167">
          <cell r="BT2167" t="str">
            <v>Penészlek</v>
          </cell>
        </row>
        <row r="2168">
          <cell r="BT2168" t="str">
            <v>Pénzesgyőr</v>
          </cell>
        </row>
        <row r="2169">
          <cell r="BT2169" t="str">
            <v>Penyige</v>
          </cell>
        </row>
        <row r="2170">
          <cell r="BT2170" t="str">
            <v>Pér</v>
          </cell>
        </row>
        <row r="2171">
          <cell r="BT2171" t="str">
            <v>Perbál</v>
          </cell>
        </row>
        <row r="2172">
          <cell r="BT2172" t="str">
            <v>Pere</v>
          </cell>
        </row>
        <row r="2173">
          <cell r="BT2173" t="str">
            <v>Perecse</v>
          </cell>
        </row>
        <row r="2174">
          <cell r="BT2174" t="str">
            <v>Pereked</v>
          </cell>
        </row>
        <row r="2175">
          <cell r="BT2175" t="str">
            <v>Perenye</v>
          </cell>
        </row>
        <row r="2176">
          <cell r="BT2176" t="str">
            <v>Peresznye</v>
          </cell>
        </row>
        <row r="2177">
          <cell r="BT2177" t="str">
            <v>Pereszteg</v>
          </cell>
        </row>
        <row r="2178">
          <cell r="BT2178" t="str">
            <v>Perkáta</v>
          </cell>
        </row>
        <row r="2179">
          <cell r="BT2179" t="str">
            <v>Perkupa</v>
          </cell>
        </row>
        <row r="2180">
          <cell r="BT2180" t="str">
            <v>Perőcsény</v>
          </cell>
        </row>
        <row r="2181">
          <cell r="BT2181" t="str">
            <v>Peterd</v>
          </cell>
        </row>
        <row r="2182">
          <cell r="BT2182" t="str">
            <v>Péterhida</v>
          </cell>
        </row>
        <row r="2183">
          <cell r="BT2183" t="str">
            <v>Péteri</v>
          </cell>
        </row>
        <row r="2184">
          <cell r="BT2184" t="str">
            <v>Pétervására</v>
          </cell>
        </row>
        <row r="2185">
          <cell r="BT2185" t="str">
            <v>Pétfürdő</v>
          </cell>
        </row>
        <row r="2186">
          <cell r="BT2186" t="str">
            <v>Pethőhenye</v>
          </cell>
        </row>
        <row r="2187">
          <cell r="BT2187" t="str">
            <v>Petneháza</v>
          </cell>
        </row>
        <row r="2188">
          <cell r="BT2188" t="str">
            <v>Petőfibánya</v>
          </cell>
        </row>
        <row r="2189">
          <cell r="BT2189" t="str">
            <v>Petőfiszállás</v>
          </cell>
        </row>
        <row r="2190">
          <cell r="BT2190" t="str">
            <v>Petőháza</v>
          </cell>
        </row>
        <row r="2191">
          <cell r="BT2191" t="str">
            <v>Petőmihályfa</v>
          </cell>
        </row>
        <row r="2192">
          <cell r="BT2192" t="str">
            <v>Petrikeresztúr</v>
          </cell>
        </row>
        <row r="2193">
          <cell r="BT2193" t="str">
            <v>Petrivente</v>
          </cell>
        </row>
        <row r="2194">
          <cell r="BT2194" t="str">
            <v>Pettend</v>
          </cell>
        </row>
        <row r="2195">
          <cell r="BT2195" t="str">
            <v>Piliny</v>
          </cell>
        </row>
        <row r="2196">
          <cell r="BT2196" t="str">
            <v>Pilis</v>
          </cell>
        </row>
        <row r="2197">
          <cell r="BT2197" t="str">
            <v>Pilisborosjenő</v>
          </cell>
        </row>
        <row r="2198">
          <cell r="BT2198" t="str">
            <v>Piliscsaba</v>
          </cell>
        </row>
        <row r="2199">
          <cell r="BT2199" t="str">
            <v>Piliscsév</v>
          </cell>
        </row>
        <row r="2200">
          <cell r="BT2200" t="str">
            <v>Pilisjászfalu</v>
          </cell>
        </row>
        <row r="2201">
          <cell r="BT2201" t="str">
            <v>Pilismarót</v>
          </cell>
        </row>
        <row r="2202">
          <cell r="BT2202" t="str">
            <v>Pilisszántó</v>
          </cell>
        </row>
        <row r="2203">
          <cell r="BT2203" t="str">
            <v>Pilisszentiván</v>
          </cell>
        </row>
        <row r="2204">
          <cell r="BT2204" t="str">
            <v>Pilisszentkereszt</v>
          </cell>
        </row>
        <row r="2205">
          <cell r="BT2205" t="str">
            <v>Pilisszentlászló</v>
          </cell>
        </row>
        <row r="2206">
          <cell r="BT2206" t="str">
            <v>Pilisvörösvár</v>
          </cell>
        </row>
        <row r="2207">
          <cell r="BT2207" t="str">
            <v>Pincehely</v>
          </cell>
        </row>
        <row r="2208">
          <cell r="BT2208" t="str">
            <v>Pinkamindszent</v>
          </cell>
        </row>
        <row r="2209">
          <cell r="BT2209" t="str">
            <v>Pinnye</v>
          </cell>
        </row>
        <row r="2210">
          <cell r="BT2210" t="str">
            <v>Piricse</v>
          </cell>
        </row>
        <row r="2211">
          <cell r="BT2211" t="str">
            <v>Pirtó</v>
          </cell>
        </row>
        <row r="2212">
          <cell r="BT2212" t="str">
            <v>Piskó</v>
          </cell>
        </row>
        <row r="2213">
          <cell r="BT2213" t="str">
            <v>Pitvaros</v>
          </cell>
        </row>
        <row r="2214">
          <cell r="BT2214" t="str">
            <v>Pócsa</v>
          </cell>
        </row>
        <row r="2215">
          <cell r="BT2215" t="str">
            <v>Pocsaj</v>
          </cell>
        </row>
        <row r="2216">
          <cell r="BT2216" t="str">
            <v>Pócsmegyer</v>
          </cell>
        </row>
        <row r="2217">
          <cell r="BT2217" t="str">
            <v>Pócspetri</v>
          </cell>
        </row>
        <row r="2218">
          <cell r="BT2218" t="str">
            <v>Pogány</v>
          </cell>
        </row>
        <row r="2219">
          <cell r="BT2219" t="str">
            <v>Pogányszentpéter</v>
          </cell>
        </row>
        <row r="2220">
          <cell r="BT2220" t="str">
            <v>Pókaszepetk</v>
          </cell>
        </row>
        <row r="2221">
          <cell r="BT2221" t="str">
            <v>Polány</v>
          </cell>
        </row>
        <row r="2222">
          <cell r="BT2222" t="str">
            <v>Polgár</v>
          </cell>
        </row>
        <row r="2223">
          <cell r="BT2223" t="str">
            <v>Polgárdi</v>
          </cell>
        </row>
        <row r="2224">
          <cell r="BT2224" t="str">
            <v>Pomáz</v>
          </cell>
        </row>
        <row r="2225">
          <cell r="BT2225" t="str">
            <v>Porcsalma</v>
          </cell>
        </row>
        <row r="2226">
          <cell r="BT2226" t="str">
            <v>Pornóapáti</v>
          </cell>
        </row>
        <row r="2227">
          <cell r="BT2227" t="str">
            <v>Poroszló</v>
          </cell>
        </row>
        <row r="2228">
          <cell r="BT2228" t="str">
            <v>Porpác</v>
          </cell>
        </row>
        <row r="2229">
          <cell r="BT2229" t="str">
            <v>Porrog</v>
          </cell>
        </row>
        <row r="2230">
          <cell r="BT2230" t="str">
            <v>Porrogszentkirály</v>
          </cell>
        </row>
        <row r="2231">
          <cell r="BT2231" t="str">
            <v>Porrogszentpál</v>
          </cell>
        </row>
        <row r="2232">
          <cell r="BT2232" t="str">
            <v>Pórszombat</v>
          </cell>
        </row>
        <row r="2233">
          <cell r="BT2233" t="str">
            <v>Porva</v>
          </cell>
        </row>
        <row r="2234">
          <cell r="BT2234" t="str">
            <v>Pósfa</v>
          </cell>
        </row>
        <row r="2235">
          <cell r="BT2235" t="str">
            <v>Potony</v>
          </cell>
        </row>
        <row r="2236">
          <cell r="BT2236" t="str">
            <v>Potyond</v>
          </cell>
        </row>
        <row r="2237">
          <cell r="BT2237" t="str">
            <v>Pölöske</v>
          </cell>
        </row>
        <row r="2238">
          <cell r="BT2238" t="str">
            <v>Pölöskefő</v>
          </cell>
        </row>
        <row r="2239">
          <cell r="BT2239" t="str">
            <v>Pörböly</v>
          </cell>
        </row>
        <row r="2240">
          <cell r="BT2240" t="str">
            <v>Pördefölde</v>
          </cell>
        </row>
        <row r="2241">
          <cell r="BT2241" t="str">
            <v>Pötréte</v>
          </cell>
        </row>
        <row r="2242">
          <cell r="BT2242" t="str">
            <v>Prügy</v>
          </cell>
        </row>
        <row r="2243">
          <cell r="BT2243" t="str">
            <v>Pula</v>
          </cell>
        </row>
        <row r="2244">
          <cell r="BT2244" t="str">
            <v>Pusztaapáti</v>
          </cell>
        </row>
        <row r="2245">
          <cell r="BT2245" t="str">
            <v>Pusztaberki</v>
          </cell>
        </row>
        <row r="2246">
          <cell r="BT2246" t="str">
            <v>Pusztacsalád</v>
          </cell>
        </row>
        <row r="2247">
          <cell r="BT2247" t="str">
            <v>Pusztacsó</v>
          </cell>
        </row>
        <row r="2248">
          <cell r="BT2248" t="str">
            <v>Pusztadobos</v>
          </cell>
        </row>
        <row r="2249">
          <cell r="BT2249" t="str">
            <v>Pusztaederics</v>
          </cell>
        </row>
        <row r="2250">
          <cell r="BT2250" t="str">
            <v>Pusztafalu</v>
          </cell>
        </row>
        <row r="2251">
          <cell r="BT2251" t="str">
            <v>Pusztaföldvár</v>
          </cell>
        </row>
        <row r="2252">
          <cell r="BT2252" t="str">
            <v>Pusztahencse</v>
          </cell>
        </row>
        <row r="2253">
          <cell r="BT2253" t="str">
            <v>Pusztakovácsi</v>
          </cell>
        </row>
        <row r="2254">
          <cell r="BT2254" t="str">
            <v>Pusztamagyaród</v>
          </cell>
        </row>
        <row r="2255">
          <cell r="BT2255" t="str">
            <v>Pusztamérges</v>
          </cell>
        </row>
        <row r="2256">
          <cell r="BT2256" t="str">
            <v>Pusztamiske</v>
          </cell>
        </row>
        <row r="2257">
          <cell r="BT2257" t="str">
            <v>Pusztamonostor</v>
          </cell>
        </row>
        <row r="2258">
          <cell r="BT2258" t="str">
            <v>Pusztaottlaka</v>
          </cell>
        </row>
        <row r="2259">
          <cell r="BT2259" t="str">
            <v>Pusztaradvány</v>
          </cell>
        </row>
        <row r="2260">
          <cell r="BT2260" t="str">
            <v>Pusztaszabolcs</v>
          </cell>
        </row>
        <row r="2261">
          <cell r="BT2261" t="str">
            <v>Pusztaszemes</v>
          </cell>
        </row>
        <row r="2262">
          <cell r="BT2262" t="str">
            <v>Pusztaszentlászló</v>
          </cell>
        </row>
        <row r="2263">
          <cell r="BT2263" t="str">
            <v>Pusztaszer</v>
          </cell>
        </row>
        <row r="2264">
          <cell r="BT2264" t="str">
            <v>Pusztavacs</v>
          </cell>
        </row>
        <row r="2265">
          <cell r="BT2265" t="str">
            <v>Pusztavám</v>
          </cell>
        </row>
        <row r="2266">
          <cell r="BT2266" t="str">
            <v>Pusztazámor</v>
          </cell>
        </row>
        <row r="2267">
          <cell r="BT2267" t="str">
            <v>Putnok</v>
          </cell>
        </row>
        <row r="2268">
          <cell r="BT2268" t="str">
            <v>Püski</v>
          </cell>
        </row>
        <row r="2269">
          <cell r="BT2269" t="str">
            <v>Püspökhatvan</v>
          </cell>
        </row>
        <row r="2270">
          <cell r="BT2270" t="str">
            <v>Püspökladány</v>
          </cell>
        </row>
        <row r="2271">
          <cell r="BT2271" t="str">
            <v>Püspökmolnári</v>
          </cell>
        </row>
        <row r="2272">
          <cell r="BT2272" t="str">
            <v>Püspökszilágy</v>
          </cell>
        </row>
        <row r="2273">
          <cell r="BT2273" t="str">
            <v>Rábacsanak</v>
          </cell>
        </row>
        <row r="2274">
          <cell r="BT2274" t="str">
            <v>Rábacsécsény</v>
          </cell>
        </row>
        <row r="2275">
          <cell r="BT2275" t="str">
            <v>Rábagyarmat</v>
          </cell>
        </row>
        <row r="2276">
          <cell r="BT2276" t="str">
            <v>Rábahídvég</v>
          </cell>
        </row>
        <row r="2277">
          <cell r="BT2277" t="str">
            <v>Rábakecöl</v>
          </cell>
        </row>
        <row r="2278">
          <cell r="BT2278" t="str">
            <v>Rábapatona</v>
          </cell>
        </row>
        <row r="2279">
          <cell r="BT2279" t="str">
            <v>Rábapaty</v>
          </cell>
        </row>
        <row r="2280">
          <cell r="BT2280" t="str">
            <v>Rábapordány</v>
          </cell>
        </row>
        <row r="2281">
          <cell r="BT2281" t="str">
            <v>Rábasebes</v>
          </cell>
        </row>
        <row r="2282">
          <cell r="BT2282" t="str">
            <v>Rábaszentandrás</v>
          </cell>
        </row>
        <row r="2283">
          <cell r="BT2283" t="str">
            <v>Rábaszentmihály</v>
          </cell>
        </row>
        <row r="2284">
          <cell r="BT2284" t="str">
            <v>Rábaszentmiklós</v>
          </cell>
        </row>
        <row r="2285">
          <cell r="BT2285" t="str">
            <v>Rábatamási</v>
          </cell>
        </row>
        <row r="2286">
          <cell r="BT2286" t="str">
            <v>Rábatöttös</v>
          </cell>
        </row>
        <row r="2287">
          <cell r="BT2287" t="str">
            <v>Rábcakapi</v>
          </cell>
        </row>
        <row r="2288">
          <cell r="BT2288" t="str">
            <v>Rácalmás</v>
          </cell>
        </row>
        <row r="2289">
          <cell r="BT2289" t="str">
            <v>Ráckeresztúr</v>
          </cell>
        </row>
        <row r="2290">
          <cell r="BT2290" t="str">
            <v>Ráckeve</v>
          </cell>
        </row>
        <row r="2291">
          <cell r="BT2291" t="str">
            <v>Rád</v>
          </cell>
        </row>
        <row r="2292">
          <cell r="BT2292" t="str">
            <v>Rádfalva</v>
          </cell>
        </row>
        <row r="2293">
          <cell r="BT2293" t="str">
            <v>Rádóckölked</v>
          </cell>
        </row>
        <row r="2294">
          <cell r="BT2294" t="str">
            <v>Radostyán</v>
          </cell>
        </row>
        <row r="2295">
          <cell r="BT2295" t="str">
            <v>Ragály</v>
          </cell>
        </row>
        <row r="2296">
          <cell r="BT2296" t="str">
            <v>Rajka</v>
          </cell>
        </row>
        <row r="2297">
          <cell r="BT2297" t="str">
            <v>Rakaca</v>
          </cell>
        </row>
        <row r="2298">
          <cell r="BT2298" t="str">
            <v>Rakacaszend</v>
          </cell>
        </row>
        <row r="2299">
          <cell r="BT2299" t="str">
            <v>Rakamaz</v>
          </cell>
        </row>
        <row r="2300">
          <cell r="BT2300" t="str">
            <v>Rákóczibánya</v>
          </cell>
        </row>
        <row r="2301">
          <cell r="BT2301" t="str">
            <v>Rákóczifalva</v>
          </cell>
        </row>
        <row r="2302">
          <cell r="BT2302" t="str">
            <v>Rákócziújfalu</v>
          </cell>
        </row>
        <row r="2303">
          <cell r="BT2303" t="str">
            <v>Ráksi</v>
          </cell>
        </row>
        <row r="2304">
          <cell r="BT2304" t="str">
            <v>Ramocsa</v>
          </cell>
        </row>
        <row r="2305">
          <cell r="BT2305" t="str">
            <v>Ramocsaháza</v>
          </cell>
        </row>
        <row r="2306">
          <cell r="BT2306" t="str">
            <v>Rápolt</v>
          </cell>
        </row>
        <row r="2307">
          <cell r="BT2307" t="str">
            <v>Raposka</v>
          </cell>
        </row>
        <row r="2308">
          <cell r="BT2308" t="str">
            <v>Rásonysápberencs</v>
          </cell>
        </row>
        <row r="2309">
          <cell r="BT2309" t="str">
            <v>Rátka</v>
          </cell>
        </row>
        <row r="2310">
          <cell r="BT2310" t="str">
            <v>Rátót</v>
          </cell>
        </row>
        <row r="2311">
          <cell r="BT2311" t="str">
            <v>Ravazd</v>
          </cell>
        </row>
        <row r="2312">
          <cell r="BT2312" t="str">
            <v>Recsk</v>
          </cell>
        </row>
        <row r="2313">
          <cell r="BT2313" t="str">
            <v>Réde</v>
          </cell>
        </row>
        <row r="2314">
          <cell r="BT2314" t="str">
            <v>Rédics</v>
          </cell>
        </row>
        <row r="2315">
          <cell r="BT2315" t="str">
            <v>Regéc</v>
          </cell>
        </row>
        <row r="2316">
          <cell r="BT2316" t="str">
            <v>Regenye</v>
          </cell>
        </row>
        <row r="2317">
          <cell r="BT2317" t="str">
            <v>Regöly</v>
          </cell>
        </row>
        <row r="2318">
          <cell r="BT2318" t="str">
            <v>Rém</v>
          </cell>
        </row>
        <row r="2319">
          <cell r="BT2319" t="str">
            <v>Remeteszőlős</v>
          </cell>
        </row>
        <row r="2320">
          <cell r="BT2320" t="str">
            <v>Répáshuta</v>
          </cell>
        </row>
        <row r="2321">
          <cell r="BT2321" t="str">
            <v>Répcelak</v>
          </cell>
        </row>
        <row r="2322">
          <cell r="BT2322" t="str">
            <v>Répceszemere</v>
          </cell>
        </row>
        <row r="2323">
          <cell r="BT2323" t="str">
            <v>Répceszentgyörgy</v>
          </cell>
        </row>
        <row r="2324">
          <cell r="BT2324" t="str">
            <v>Répcevis</v>
          </cell>
        </row>
        <row r="2325">
          <cell r="BT2325" t="str">
            <v>Resznek</v>
          </cell>
        </row>
        <row r="2326">
          <cell r="BT2326" t="str">
            <v>Rétalap</v>
          </cell>
        </row>
        <row r="2327">
          <cell r="BT2327" t="str">
            <v>Rétközberencs</v>
          </cell>
        </row>
        <row r="2328">
          <cell r="BT2328" t="str">
            <v>Rétság</v>
          </cell>
        </row>
        <row r="2329">
          <cell r="BT2329" t="str">
            <v>Révfülöp</v>
          </cell>
        </row>
        <row r="2330">
          <cell r="BT2330" t="str">
            <v>Révleányvár</v>
          </cell>
        </row>
        <row r="2331">
          <cell r="BT2331" t="str">
            <v>Rezi</v>
          </cell>
        </row>
        <row r="2332">
          <cell r="BT2332" t="str">
            <v>Ricse</v>
          </cell>
        </row>
        <row r="2333">
          <cell r="BT2333" t="str">
            <v>Rigács</v>
          </cell>
        </row>
        <row r="2334">
          <cell r="BT2334" t="str">
            <v>Rigyác</v>
          </cell>
        </row>
        <row r="2335">
          <cell r="BT2335" t="str">
            <v>Rimóc</v>
          </cell>
        </row>
        <row r="2336">
          <cell r="BT2336" t="str">
            <v>Rinyabesenyő</v>
          </cell>
        </row>
        <row r="2337">
          <cell r="BT2337" t="str">
            <v>Rinyakovácsi</v>
          </cell>
        </row>
        <row r="2338">
          <cell r="BT2338" t="str">
            <v>Rinyaszentkirály</v>
          </cell>
        </row>
        <row r="2339">
          <cell r="BT2339" t="str">
            <v>Rinyaújlak</v>
          </cell>
        </row>
        <row r="2340">
          <cell r="BT2340" t="str">
            <v>Rinyaújnép</v>
          </cell>
        </row>
        <row r="2341">
          <cell r="BT2341" t="str">
            <v>Rohod</v>
          </cell>
        </row>
        <row r="2342">
          <cell r="BT2342" t="str">
            <v>Románd</v>
          </cell>
        </row>
        <row r="2343">
          <cell r="BT2343" t="str">
            <v>Romhány</v>
          </cell>
        </row>
        <row r="2344">
          <cell r="BT2344" t="str">
            <v>Romonya</v>
          </cell>
        </row>
        <row r="2345">
          <cell r="BT2345" t="str">
            <v>Rózsafa</v>
          </cell>
        </row>
        <row r="2346">
          <cell r="BT2346" t="str">
            <v>Rozsály</v>
          </cell>
        </row>
        <row r="2347">
          <cell r="BT2347" t="str">
            <v>Rózsaszentmárton</v>
          </cell>
        </row>
        <row r="2348">
          <cell r="BT2348" t="str">
            <v>Röjtökmuzsaj</v>
          </cell>
        </row>
        <row r="2349">
          <cell r="BT2349" t="str">
            <v>Rönök</v>
          </cell>
        </row>
        <row r="2350">
          <cell r="BT2350" t="str">
            <v>Röszke</v>
          </cell>
        </row>
        <row r="2351">
          <cell r="BT2351" t="str">
            <v>Rudabánya</v>
          </cell>
        </row>
        <row r="2352">
          <cell r="BT2352" t="str">
            <v>Rudolftelep</v>
          </cell>
        </row>
        <row r="2353">
          <cell r="BT2353" t="str">
            <v>Rum</v>
          </cell>
        </row>
        <row r="2354">
          <cell r="BT2354" t="str">
            <v>Ruzsa</v>
          </cell>
        </row>
        <row r="2355">
          <cell r="BT2355" t="str">
            <v>Ságújfalu</v>
          </cell>
        </row>
        <row r="2356">
          <cell r="BT2356" t="str">
            <v>Ságvár</v>
          </cell>
        </row>
        <row r="2357">
          <cell r="BT2357" t="str">
            <v>Sajóbábony</v>
          </cell>
        </row>
        <row r="2358">
          <cell r="BT2358" t="str">
            <v>Sajóecseg</v>
          </cell>
        </row>
        <row r="2359">
          <cell r="BT2359" t="str">
            <v>Sajógalgóc</v>
          </cell>
        </row>
        <row r="2360">
          <cell r="BT2360" t="str">
            <v>Sajóhídvég</v>
          </cell>
        </row>
        <row r="2361">
          <cell r="BT2361" t="str">
            <v>Sajóivánka</v>
          </cell>
        </row>
        <row r="2362">
          <cell r="BT2362" t="str">
            <v>Sajókápolna</v>
          </cell>
        </row>
        <row r="2363">
          <cell r="BT2363" t="str">
            <v>Sajókaza</v>
          </cell>
        </row>
        <row r="2364">
          <cell r="BT2364" t="str">
            <v>Sajókeresztúr</v>
          </cell>
        </row>
        <row r="2365">
          <cell r="BT2365" t="str">
            <v>Sajólád</v>
          </cell>
        </row>
        <row r="2366">
          <cell r="BT2366" t="str">
            <v>Sajólászlófalva</v>
          </cell>
        </row>
        <row r="2367">
          <cell r="BT2367" t="str">
            <v>Sajómercse</v>
          </cell>
        </row>
        <row r="2368">
          <cell r="BT2368" t="str">
            <v>Sajónémeti</v>
          </cell>
        </row>
        <row r="2369">
          <cell r="BT2369" t="str">
            <v>Sajóörös</v>
          </cell>
        </row>
        <row r="2370">
          <cell r="BT2370" t="str">
            <v>Sajópálfala</v>
          </cell>
        </row>
        <row r="2371">
          <cell r="BT2371" t="str">
            <v>Sajópetri</v>
          </cell>
        </row>
        <row r="2372">
          <cell r="BT2372" t="str">
            <v>Sajópüspöki</v>
          </cell>
        </row>
        <row r="2373">
          <cell r="BT2373" t="str">
            <v>Sajósenye</v>
          </cell>
        </row>
        <row r="2374">
          <cell r="BT2374" t="str">
            <v>Sajószentpéter</v>
          </cell>
        </row>
        <row r="2375">
          <cell r="BT2375" t="str">
            <v>Sajószöged</v>
          </cell>
        </row>
        <row r="2376">
          <cell r="BT2376" t="str">
            <v>Sajóvámos</v>
          </cell>
        </row>
        <row r="2377">
          <cell r="BT2377" t="str">
            <v>Sajóvelezd</v>
          </cell>
        </row>
        <row r="2378">
          <cell r="BT2378" t="str">
            <v>Sajtoskál</v>
          </cell>
        </row>
        <row r="2379">
          <cell r="BT2379" t="str">
            <v>Salföld</v>
          </cell>
        </row>
        <row r="2380">
          <cell r="BT2380" t="str">
            <v>Salgótarján</v>
          </cell>
        </row>
        <row r="2381">
          <cell r="BT2381" t="str">
            <v>Salköveskút</v>
          </cell>
        </row>
        <row r="2382">
          <cell r="BT2382" t="str">
            <v>Salomvár</v>
          </cell>
        </row>
        <row r="2383">
          <cell r="BT2383" t="str">
            <v>Sály</v>
          </cell>
        </row>
        <row r="2384">
          <cell r="BT2384" t="str">
            <v>Sámod</v>
          </cell>
        </row>
        <row r="2385">
          <cell r="BT2385" t="str">
            <v>Sámsonháza</v>
          </cell>
        </row>
        <row r="2386">
          <cell r="BT2386" t="str">
            <v>Sand</v>
          </cell>
        </row>
        <row r="2387">
          <cell r="BT2387" t="str">
            <v>Sándorfalva</v>
          </cell>
        </row>
        <row r="2388">
          <cell r="BT2388" t="str">
            <v>Sántos</v>
          </cell>
        </row>
        <row r="2389">
          <cell r="BT2389" t="str">
            <v>Sáp</v>
          </cell>
        </row>
        <row r="2390">
          <cell r="BT2390" t="str">
            <v>Sáránd</v>
          </cell>
        </row>
        <row r="2391">
          <cell r="BT2391" t="str">
            <v>Sárazsadány</v>
          </cell>
        </row>
        <row r="2392">
          <cell r="BT2392" t="str">
            <v>Sárbogárd</v>
          </cell>
        </row>
        <row r="2393">
          <cell r="BT2393" t="str">
            <v>Sáregres</v>
          </cell>
        </row>
        <row r="2394">
          <cell r="BT2394" t="str">
            <v>Sárfimizdó</v>
          </cell>
        </row>
        <row r="2395">
          <cell r="BT2395" t="str">
            <v>Sárhida</v>
          </cell>
        </row>
        <row r="2396">
          <cell r="BT2396" t="str">
            <v>Sárisáp</v>
          </cell>
        </row>
        <row r="2397">
          <cell r="BT2397" t="str">
            <v>Sarkad</v>
          </cell>
        </row>
        <row r="2398">
          <cell r="BT2398" t="str">
            <v>Sarkadkeresztúr</v>
          </cell>
        </row>
        <row r="2399">
          <cell r="BT2399" t="str">
            <v>Sárkeresztes</v>
          </cell>
        </row>
        <row r="2400">
          <cell r="BT2400" t="str">
            <v>Sárkeresztúr</v>
          </cell>
        </row>
        <row r="2401">
          <cell r="BT2401" t="str">
            <v>Sárkeszi</v>
          </cell>
        </row>
        <row r="2402">
          <cell r="BT2402" t="str">
            <v>Sármellék</v>
          </cell>
        </row>
        <row r="2403">
          <cell r="BT2403" t="str">
            <v>Sárok</v>
          </cell>
        </row>
        <row r="2404">
          <cell r="BT2404" t="str">
            <v>Sárosd</v>
          </cell>
        </row>
        <row r="2405">
          <cell r="BT2405" t="str">
            <v>Sárospatak</v>
          </cell>
        </row>
        <row r="2406">
          <cell r="BT2406" t="str">
            <v>Sárpilis</v>
          </cell>
        </row>
        <row r="2407">
          <cell r="BT2407" t="str">
            <v>Sárrétudvari</v>
          </cell>
        </row>
        <row r="2408">
          <cell r="BT2408" t="str">
            <v>Sarród</v>
          </cell>
        </row>
        <row r="2409">
          <cell r="BT2409" t="str">
            <v>Sárszentágota</v>
          </cell>
        </row>
        <row r="2410">
          <cell r="BT2410" t="str">
            <v>Sárszentlőrinc</v>
          </cell>
        </row>
        <row r="2411">
          <cell r="BT2411" t="str">
            <v>Sárszentmihály</v>
          </cell>
        </row>
        <row r="2412">
          <cell r="BT2412" t="str">
            <v>Sarud</v>
          </cell>
        </row>
        <row r="2413">
          <cell r="BT2413" t="str">
            <v>Sárvár</v>
          </cell>
        </row>
        <row r="2414">
          <cell r="BT2414" t="str">
            <v>Sásd</v>
          </cell>
        </row>
        <row r="2415">
          <cell r="BT2415" t="str">
            <v>Sáska</v>
          </cell>
        </row>
        <row r="2416">
          <cell r="BT2416" t="str">
            <v>Sáta</v>
          </cell>
        </row>
        <row r="2417">
          <cell r="BT2417" t="str">
            <v>Sátoraljaújhely</v>
          </cell>
        </row>
        <row r="2418">
          <cell r="BT2418" t="str">
            <v>Sátorhely</v>
          </cell>
        </row>
        <row r="2419">
          <cell r="BT2419" t="str">
            <v>Sávoly</v>
          </cell>
        </row>
        <row r="2420">
          <cell r="BT2420" t="str">
            <v>Sé</v>
          </cell>
        </row>
        <row r="2421">
          <cell r="BT2421" t="str">
            <v>Segesd</v>
          </cell>
        </row>
        <row r="2422">
          <cell r="BT2422" t="str">
            <v>Sellye</v>
          </cell>
        </row>
        <row r="2423">
          <cell r="BT2423" t="str">
            <v>Selyeb</v>
          </cell>
        </row>
        <row r="2424">
          <cell r="BT2424" t="str">
            <v>Semjén</v>
          </cell>
        </row>
        <row r="2425">
          <cell r="BT2425" t="str">
            <v>Semjénháza</v>
          </cell>
        </row>
        <row r="2426">
          <cell r="BT2426" t="str">
            <v>Sénye</v>
          </cell>
        </row>
        <row r="2427">
          <cell r="BT2427" t="str">
            <v>Sényő</v>
          </cell>
        </row>
        <row r="2428">
          <cell r="BT2428" t="str">
            <v>Seregélyes</v>
          </cell>
        </row>
        <row r="2429">
          <cell r="BT2429" t="str">
            <v>Serényfalva</v>
          </cell>
        </row>
        <row r="2430">
          <cell r="BT2430" t="str">
            <v>Sérsekszőlős</v>
          </cell>
        </row>
        <row r="2431">
          <cell r="BT2431" t="str">
            <v>Sikátor</v>
          </cell>
        </row>
        <row r="2432">
          <cell r="BT2432" t="str">
            <v>Siklós</v>
          </cell>
        </row>
        <row r="2433">
          <cell r="BT2433" t="str">
            <v>Siklósbodony</v>
          </cell>
        </row>
        <row r="2434">
          <cell r="BT2434" t="str">
            <v>Siklósnagyfalu</v>
          </cell>
        </row>
        <row r="2435">
          <cell r="BT2435" t="str">
            <v>Sima</v>
          </cell>
        </row>
        <row r="2436">
          <cell r="BT2436" t="str">
            <v>Simaság</v>
          </cell>
        </row>
        <row r="2437">
          <cell r="BT2437" t="str">
            <v>Simonfa</v>
          </cell>
        </row>
        <row r="2438">
          <cell r="BT2438" t="str">
            <v>Simontornya</v>
          </cell>
        </row>
        <row r="2439">
          <cell r="BT2439" t="str">
            <v>Sióagárd</v>
          </cell>
        </row>
        <row r="2440">
          <cell r="BT2440" t="str">
            <v>Siófok</v>
          </cell>
        </row>
        <row r="2441">
          <cell r="BT2441" t="str">
            <v>Siójut</v>
          </cell>
        </row>
        <row r="2442">
          <cell r="BT2442" t="str">
            <v>Sirok</v>
          </cell>
        </row>
        <row r="2443">
          <cell r="BT2443" t="str">
            <v>Sitke</v>
          </cell>
        </row>
        <row r="2444">
          <cell r="BT2444" t="str">
            <v>Sobor</v>
          </cell>
        </row>
        <row r="2445">
          <cell r="BT2445" t="str">
            <v>Sokorópátka</v>
          </cell>
        </row>
        <row r="2446">
          <cell r="BT2446" t="str">
            <v>Solt</v>
          </cell>
        </row>
        <row r="2447">
          <cell r="BT2447" t="str">
            <v>Soltszentimre</v>
          </cell>
        </row>
        <row r="2448">
          <cell r="BT2448" t="str">
            <v>Soltvadkert</v>
          </cell>
        </row>
        <row r="2449">
          <cell r="BT2449" t="str">
            <v>Sóly</v>
          </cell>
        </row>
        <row r="2450">
          <cell r="BT2450" t="str">
            <v>Solymár</v>
          </cell>
        </row>
        <row r="2451">
          <cell r="BT2451" t="str">
            <v>Som</v>
          </cell>
        </row>
        <row r="2452">
          <cell r="BT2452" t="str">
            <v>Somberek</v>
          </cell>
        </row>
        <row r="2453">
          <cell r="BT2453" t="str">
            <v>Somlójenő</v>
          </cell>
        </row>
        <row r="2454">
          <cell r="BT2454" t="str">
            <v>Somlószőlős</v>
          </cell>
        </row>
        <row r="2455">
          <cell r="BT2455" t="str">
            <v>Somlóvásárhely</v>
          </cell>
        </row>
        <row r="2456">
          <cell r="BT2456" t="str">
            <v>Somlóvecse</v>
          </cell>
        </row>
        <row r="2457">
          <cell r="BT2457" t="str">
            <v>Somodor</v>
          </cell>
        </row>
        <row r="2458">
          <cell r="BT2458" t="str">
            <v>Somogyacsa</v>
          </cell>
        </row>
        <row r="2459">
          <cell r="BT2459" t="str">
            <v>Somogyapáti</v>
          </cell>
        </row>
        <row r="2460">
          <cell r="BT2460" t="str">
            <v>Somogyaracs</v>
          </cell>
        </row>
        <row r="2461">
          <cell r="BT2461" t="str">
            <v>Somogyaszaló</v>
          </cell>
        </row>
        <row r="2462">
          <cell r="BT2462" t="str">
            <v>Somogybabod</v>
          </cell>
        </row>
        <row r="2463">
          <cell r="BT2463" t="str">
            <v>Somogybükkösd</v>
          </cell>
        </row>
        <row r="2464">
          <cell r="BT2464" t="str">
            <v>Somogycsicsó</v>
          </cell>
        </row>
        <row r="2465">
          <cell r="BT2465" t="str">
            <v>Somogydöröcske</v>
          </cell>
        </row>
        <row r="2466">
          <cell r="BT2466" t="str">
            <v>Somogyegres</v>
          </cell>
        </row>
        <row r="2467">
          <cell r="BT2467" t="str">
            <v>Somogyfajsz</v>
          </cell>
        </row>
        <row r="2468">
          <cell r="BT2468" t="str">
            <v>Somogygeszti</v>
          </cell>
        </row>
        <row r="2469">
          <cell r="BT2469" t="str">
            <v>Somogyhárságy</v>
          </cell>
        </row>
        <row r="2470">
          <cell r="BT2470" t="str">
            <v>Somogyhatvan</v>
          </cell>
        </row>
        <row r="2471">
          <cell r="BT2471" t="str">
            <v>Somogyjád</v>
          </cell>
        </row>
        <row r="2472">
          <cell r="BT2472" t="str">
            <v>Somogymeggyes</v>
          </cell>
        </row>
        <row r="2473">
          <cell r="BT2473" t="str">
            <v>Somogysámson</v>
          </cell>
        </row>
        <row r="2474">
          <cell r="BT2474" t="str">
            <v>Somogysárd</v>
          </cell>
        </row>
        <row r="2475">
          <cell r="BT2475" t="str">
            <v>Somogysimonyi</v>
          </cell>
        </row>
        <row r="2476">
          <cell r="BT2476" t="str">
            <v>Somogyszentpál</v>
          </cell>
        </row>
        <row r="2477">
          <cell r="BT2477" t="str">
            <v>Somogyszil</v>
          </cell>
        </row>
        <row r="2478">
          <cell r="BT2478" t="str">
            <v>Somogyszob</v>
          </cell>
        </row>
        <row r="2479">
          <cell r="BT2479" t="str">
            <v>Somogytúr</v>
          </cell>
        </row>
        <row r="2480">
          <cell r="BT2480" t="str">
            <v>Somogyudvarhely</v>
          </cell>
        </row>
        <row r="2481">
          <cell r="BT2481" t="str">
            <v>Somogyvámos</v>
          </cell>
        </row>
        <row r="2482">
          <cell r="BT2482" t="str">
            <v>Somogyvár</v>
          </cell>
        </row>
        <row r="2483">
          <cell r="BT2483" t="str">
            <v>Somogyviszló</v>
          </cell>
        </row>
        <row r="2484">
          <cell r="BT2484" t="str">
            <v>Somogyzsitfa</v>
          </cell>
        </row>
        <row r="2485">
          <cell r="BT2485" t="str">
            <v>Somoskőújfalu</v>
          </cell>
        </row>
        <row r="2486">
          <cell r="BT2486" t="str">
            <v>Sonkád</v>
          </cell>
        </row>
        <row r="2487">
          <cell r="BT2487" t="str">
            <v>Soponya</v>
          </cell>
        </row>
        <row r="2488">
          <cell r="BT2488" t="str">
            <v>Sopron</v>
          </cell>
        </row>
        <row r="2489">
          <cell r="BT2489" t="str">
            <v>Sopronhorpács</v>
          </cell>
        </row>
        <row r="2490">
          <cell r="BT2490" t="str">
            <v>Sopronkövesd</v>
          </cell>
        </row>
        <row r="2491">
          <cell r="BT2491" t="str">
            <v>Sopronnémeti</v>
          </cell>
        </row>
        <row r="2492">
          <cell r="BT2492" t="str">
            <v>Sorkifalud</v>
          </cell>
        </row>
        <row r="2493">
          <cell r="BT2493" t="str">
            <v>Sorkikápolna</v>
          </cell>
        </row>
        <row r="2494">
          <cell r="BT2494" t="str">
            <v>Sormás</v>
          </cell>
        </row>
        <row r="2495">
          <cell r="BT2495" t="str">
            <v>Sorokpolány</v>
          </cell>
        </row>
        <row r="2496">
          <cell r="BT2496" t="str">
            <v>Sóshartyán</v>
          </cell>
        </row>
        <row r="2497">
          <cell r="BT2497" t="str">
            <v>Sóskút</v>
          </cell>
        </row>
        <row r="2498">
          <cell r="BT2498" t="str">
            <v>Sóstófalva</v>
          </cell>
        </row>
        <row r="2499">
          <cell r="BT2499" t="str">
            <v>Sósvertike</v>
          </cell>
        </row>
        <row r="2500">
          <cell r="BT2500" t="str">
            <v>Sótony</v>
          </cell>
        </row>
        <row r="2501">
          <cell r="BT2501" t="str">
            <v>Söjtör</v>
          </cell>
        </row>
        <row r="2502">
          <cell r="BT2502" t="str">
            <v>Söpte</v>
          </cell>
        </row>
        <row r="2503">
          <cell r="BT2503" t="str">
            <v>Söréd</v>
          </cell>
        </row>
        <row r="2504">
          <cell r="BT2504" t="str">
            <v>Sukoró</v>
          </cell>
        </row>
        <row r="2505">
          <cell r="BT2505" t="str">
            <v>Sumony</v>
          </cell>
        </row>
        <row r="2506">
          <cell r="BT2506" t="str">
            <v>Súr</v>
          </cell>
        </row>
        <row r="2507">
          <cell r="BT2507" t="str">
            <v>Surd</v>
          </cell>
        </row>
        <row r="2508">
          <cell r="BT2508" t="str">
            <v>Sükösd</v>
          </cell>
        </row>
        <row r="2509">
          <cell r="BT2509" t="str">
            <v>Sülysáp</v>
          </cell>
        </row>
        <row r="2510">
          <cell r="BT2510" t="str">
            <v>Sümeg</v>
          </cell>
        </row>
        <row r="2511">
          <cell r="BT2511" t="str">
            <v>Sümegcsehi</v>
          </cell>
        </row>
        <row r="2512">
          <cell r="BT2512" t="str">
            <v>Sümegprága</v>
          </cell>
        </row>
        <row r="2513">
          <cell r="BT2513" t="str">
            <v>Süttő</v>
          </cell>
        </row>
        <row r="2514">
          <cell r="BT2514" t="str">
            <v>Szabadbattyán</v>
          </cell>
        </row>
        <row r="2515">
          <cell r="BT2515" t="str">
            <v>Szabadegyháza</v>
          </cell>
        </row>
        <row r="2516">
          <cell r="BT2516" t="str">
            <v>Szabadhídvég</v>
          </cell>
        </row>
        <row r="2517">
          <cell r="BT2517" t="str">
            <v>Szabadi</v>
          </cell>
        </row>
        <row r="2518">
          <cell r="BT2518" t="str">
            <v>Szabadkígyós</v>
          </cell>
        </row>
        <row r="2519">
          <cell r="BT2519" t="str">
            <v>Szabadszállás</v>
          </cell>
        </row>
        <row r="2520">
          <cell r="BT2520" t="str">
            <v>Szabadszentkirály</v>
          </cell>
        </row>
        <row r="2521">
          <cell r="BT2521" t="str">
            <v>Szabás</v>
          </cell>
        </row>
        <row r="2522">
          <cell r="BT2522" t="str">
            <v>Szabolcs</v>
          </cell>
        </row>
        <row r="2523">
          <cell r="BT2523" t="str">
            <v>Szabolcsbáka</v>
          </cell>
        </row>
        <row r="2524">
          <cell r="BT2524" t="str">
            <v>Szabolcsveresmart</v>
          </cell>
        </row>
        <row r="2525">
          <cell r="BT2525" t="str">
            <v>Szada</v>
          </cell>
        </row>
        <row r="2526">
          <cell r="BT2526" t="str">
            <v>Szágy</v>
          </cell>
        </row>
        <row r="2527">
          <cell r="BT2527" t="str">
            <v>Szajk</v>
          </cell>
        </row>
        <row r="2528">
          <cell r="BT2528" t="str">
            <v>Szajla</v>
          </cell>
        </row>
        <row r="2529">
          <cell r="BT2529" t="str">
            <v>Szajol</v>
          </cell>
        </row>
        <row r="2530">
          <cell r="BT2530" t="str">
            <v>Szakácsi</v>
          </cell>
        </row>
        <row r="2531">
          <cell r="BT2531" t="str">
            <v>Szakadát</v>
          </cell>
        </row>
        <row r="2532">
          <cell r="BT2532" t="str">
            <v>Szakáld</v>
          </cell>
        </row>
        <row r="2533">
          <cell r="BT2533" t="str">
            <v>Szakály</v>
          </cell>
        </row>
        <row r="2534">
          <cell r="BT2534" t="str">
            <v>Szakcs</v>
          </cell>
        </row>
        <row r="2535">
          <cell r="BT2535" t="str">
            <v>Szakmár</v>
          </cell>
        </row>
        <row r="2536">
          <cell r="BT2536" t="str">
            <v>Szaknyér</v>
          </cell>
        </row>
        <row r="2537">
          <cell r="BT2537" t="str">
            <v>Szakoly</v>
          </cell>
        </row>
        <row r="2538">
          <cell r="BT2538" t="str">
            <v>Szakony</v>
          </cell>
        </row>
        <row r="2539">
          <cell r="BT2539" t="str">
            <v>Szakonyfalu</v>
          </cell>
        </row>
        <row r="2540">
          <cell r="BT2540" t="str">
            <v>Szákszend</v>
          </cell>
        </row>
        <row r="2541">
          <cell r="BT2541" t="str">
            <v>Szalafő</v>
          </cell>
        </row>
        <row r="2542">
          <cell r="BT2542" t="str">
            <v>Szalánta</v>
          </cell>
        </row>
        <row r="2543">
          <cell r="BT2543" t="str">
            <v>Szalapa</v>
          </cell>
        </row>
        <row r="2544">
          <cell r="BT2544" t="str">
            <v>Szalaszend</v>
          </cell>
        </row>
        <row r="2545">
          <cell r="BT2545" t="str">
            <v>Szalatnak</v>
          </cell>
        </row>
        <row r="2546">
          <cell r="BT2546" t="str">
            <v>Szálka</v>
          </cell>
        </row>
        <row r="2547">
          <cell r="BT2547" t="str">
            <v>Szalkszentmárton</v>
          </cell>
        </row>
        <row r="2548">
          <cell r="BT2548" t="str">
            <v>Szalmatercs</v>
          </cell>
        </row>
        <row r="2549">
          <cell r="BT2549" t="str">
            <v>Szalonna</v>
          </cell>
        </row>
        <row r="2550">
          <cell r="BT2550" t="str">
            <v>Szamosangyalos</v>
          </cell>
        </row>
        <row r="2551">
          <cell r="BT2551" t="str">
            <v>Szamosbecs</v>
          </cell>
        </row>
        <row r="2552">
          <cell r="BT2552" t="str">
            <v>Szamoskér</v>
          </cell>
        </row>
        <row r="2553">
          <cell r="BT2553" t="str">
            <v>Szamossályi</v>
          </cell>
        </row>
        <row r="2554">
          <cell r="BT2554" t="str">
            <v>Szamosszeg</v>
          </cell>
        </row>
        <row r="2555">
          <cell r="BT2555" t="str">
            <v>Szamostatárfalva</v>
          </cell>
        </row>
        <row r="2556">
          <cell r="BT2556" t="str">
            <v>Szamosújlak</v>
          </cell>
        </row>
        <row r="2557">
          <cell r="BT2557" t="str">
            <v>Szanda</v>
          </cell>
        </row>
        <row r="2558">
          <cell r="BT2558" t="str">
            <v>Szank</v>
          </cell>
        </row>
        <row r="2559">
          <cell r="BT2559" t="str">
            <v>Szántód</v>
          </cell>
        </row>
        <row r="2560">
          <cell r="BT2560" t="str">
            <v>Szany</v>
          </cell>
        </row>
        <row r="2561">
          <cell r="BT2561" t="str">
            <v>Szápár</v>
          </cell>
        </row>
        <row r="2562">
          <cell r="BT2562" t="str">
            <v>Szaporca</v>
          </cell>
        </row>
        <row r="2563">
          <cell r="BT2563" t="str">
            <v>Szár</v>
          </cell>
        </row>
        <row r="2564">
          <cell r="BT2564" t="str">
            <v>Szárász</v>
          </cell>
        </row>
        <row r="2565">
          <cell r="BT2565" t="str">
            <v>Szárazd</v>
          </cell>
        </row>
        <row r="2566">
          <cell r="BT2566" t="str">
            <v>Szárföld</v>
          </cell>
        </row>
        <row r="2567">
          <cell r="BT2567" t="str">
            <v>Szárliget</v>
          </cell>
        </row>
        <row r="2568">
          <cell r="BT2568" t="str">
            <v>Szarvas</v>
          </cell>
        </row>
        <row r="2569">
          <cell r="BT2569" t="str">
            <v>Szarvasgede</v>
          </cell>
        </row>
        <row r="2570">
          <cell r="BT2570" t="str">
            <v>Szarvaskend</v>
          </cell>
        </row>
        <row r="2571">
          <cell r="BT2571" t="str">
            <v>Szarvaskő</v>
          </cell>
        </row>
        <row r="2572">
          <cell r="BT2572" t="str">
            <v>Szászberek</v>
          </cell>
        </row>
        <row r="2573">
          <cell r="BT2573" t="str">
            <v>Szászfa</v>
          </cell>
        </row>
        <row r="2574">
          <cell r="BT2574" t="str">
            <v>Szászvár</v>
          </cell>
        </row>
        <row r="2575">
          <cell r="BT2575" t="str">
            <v>Szatmárcseke</v>
          </cell>
        </row>
        <row r="2576">
          <cell r="BT2576" t="str">
            <v>Szátok</v>
          </cell>
        </row>
        <row r="2577">
          <cell r="BT2577" t="str">
            <v>Szatta</v>
          </cell>
        </row>
        <row r="2578">
          <cell r="BT2578" t="str">
            <v>Szatymaz</v>
          </cell>
        </row>
        <row r="2579">
          <cell r="BT2579" t="str">
            <v>Szava</v>
          </cell>
        </row>
        <row r="2580">
          <cell r="BT2580" t="str">
            <v>Százhalombatta</v>
          </cell>
        </row>
        <row r="2581">
          <cell r="BT2581" t="str">
            <v>Szebény</v>
          </cell>
        </row>
        <row r="2582">
          <cell r="BT2582" t="str">
            <v>Szécsénke</v>
          </cell>
        </row>
        <row r="2583">
          <cell r="BT2583" t="str">
            <v>Szécsény</v>
          </cell>
        </row>
        <row r="2584">
          <cell r="BT2584" t="str">
            <v>Szécsényfelfalu</v>
          </cell>
        </row>
        <row r="2585">
          <cell r="BT2585" t="str">
            <v>Szécsisziget</v>
          </cell>
        </row>
        <row r="2586">
          <cell r="BT2586" t="str">
            <v>Szederkény</v>
          </cell>
        </row>
        <row r="2587">
          <cell r="BT2587" t="str">
            <v>Szedres</v>
          </cell>
        </row>
        <row r="2588">
          <cell r="BT2588" t="str">
            <v>Szeged</v>
          </cell>
        </row>
        <row r="2589">
          <cell r="BT2589" t="str">
            <v>Szegerdő</v>
          </cell>
        </row>
        <row r="2590">
          <cell r="BT2590" t="str">
            <v>Szeghalom</v>
          </cell>
        </row>
        <row r="2591">
          <cell r="BT2591" t="str">
            <v>Szegi</v>
          </cell>
        </row>
        <row r="2592">
          <cell r="BT2592" t="str">
            <v>Szegilong</v>
          </cell>
        </row>
        <row r="2593">
          <cell r="BT2593" t="str">
            <v>Szegvár</v>
          </cell>
        </row>
        <row r="2594">
          <cell r="BT2594" t="str">
            <v>Székely</v>
          </cell>
        </row>
        <row r="2595">
          <cell r="BT2595" t="str">
            <v>Székelyszabar</v>
          </cell>
        </row>
        <row r="2596">
          <cell r="BT2596" t="str">
            <v>Székesfehérvár</v>
          </cell>
        </row>
        <row r="2597">
          <cell r="BT2597" t="str">
            <v>Székkutas</v>
          </cell>
        </row>
        <row r="2598">
          <cell r="BT2598" t="str">
            <v>Szekszárd</v>
          </cell>
        </row>
        <row r="2599">
          <cell r="BT2599" t="str">
            <v>Szeleste</v>
          </cell>
        </row>
        <row r="2600">
          <cell r="BT2600" t="str">
            <v>Szelevény</v>
          </cell>
        </row>
        <row r="2601">
          <cell r="BT2601" t="str">
            <v>Szellő</v>
          </cell>
        </row>
        <row r="2602">
          <cell r="BT2602" t="str">
            <v>Szemely</v>
          </cell>
        </row>
        <row r="2603">
          <cell r="BT2603" t="str">
            <v>Szemenye</v>
          </cell>
        </row>
        <row r="2604">
          <cell r="BT2604" t="str">
            <v>Szemere</v>
          </cell>
        </row>
        <row r="2605">
          <cell r="BT2605" t="str">
            <v>Szendehely</v>
          </cell>
        </row>
        <row r="2606">
          <cell r="BT2606" t="str">
            <v>Szendrő</v>
          </cell>
        </row>
        <row r="2607">
          <cell r="BT2607" t="str">
            <v>Szendrőlád</v>
          </cell>
        </row>
        <row r="2608">
          <cell r="BT2608" t="str">
            <v>Szenna</v>
          </cell>
        </row>
        <row r="2609">
          <cell r="BT2609" t="str">
            <v>Szenta</v>
          </cell>
        </row>
        <row r="2610">
          <cell r="BT2610" t="str">
            <v>Szentantalfa</v>
          </cell>
        </row>
        <row r="2611">
          <cell r="BT2611" t="str">
            <v>Szentbalázs</v>
          </cell>
        </row>
        <row r="2612">
          <cell r="BT2612" t="str">
            <v>Szentbékkálla</v>
          </cell>
        </row>
        <row r="2613">
          <cell r="BT2613" t="str">
            <v>Szentborbás</v>
          </cell>
        </row>
        <row r="2614">
          <cell r="BT2614" t="str">
            <v>Szentdénes</v>
          </cell>
        </row>
        <row r="2615">
          <cell r="BT2615" t="str">
            <v>Szentdomonkos</v>
          </cell>
        </row>
        <row r="2616">
          <cell r="BT2616" t="str">
            <v>Szente</v>
          </cell>
        </row>
        <row r="2617">
          <cell r="BT2617" t="str">
            <v>Szentegát</v>
          </cell>
        </row>
        <row r="2618">
          <cell r="BT2618" t="str">
            <v>Szentendre</v>
          </cell>
        </row>
        <row r="2619">
          <cell r="BT2619" t="str">
            <v>Szentes</v>
          </cell>
        </row>
        <row r="2620">
          <cell r="BT2620" t="str">
            <v>Szentgál</v>
          </cell>
        </row>
        <row r="2621">
          <cell r="BT2621" t="str">
            <v>Szentgáloskér</v>
          </cell>
        </row>
        <row r="2622">
          <cell r="BT2622" t="str">
            <v>Szentgotthárd</v>
          </cell>
        </row>
        <row r="2623">
          <cell r="BT2623" t="str">
            <v>Szentgyörgyvár</v>
          </cell>
        </row>
        <row r="2624">
          <cell r="BT2624" t="str">
            <v>Szentgyörgyvölgy</v>
          </cell>
        </row>
        <row r="2625">
          <cell r="BT2625" t="str">
            <v>Szentimrefalva</v>
          </cell>
        </row>
        <row r="2626">
          <cell r="BT2626" t="str">
            <v>Szentistván</v>
          </cell>
        </row>
        <row r="2627">
          <cell r="BT2627" t="str">
            <v>Szentistvánbaksa</v>
          </cell>
        </row>
        <row r="2628">
          <cell r="BT2628" t="str">
            <v>Szentjakabfa</v>
          </cell>
        </row>
        <row r="2629">
          <cell r="BT2629" t="str">
            <v>Szentkatalin</v>
          </cell>
        </row>
        <row r="2630">
          <cell r="BT2630" t="str">
            <v>Szentkirály</v>
          </cell>
        </row>
        <row r="2631">
          <cell r="BT2631" t="str">
            <v>Szentkirályszabadja</v>
          </cell>
        </row>
        <row r="2632">
          <cell r="BT2632" t="str">
            <v>Szentkozmadombja</v>
          </cell>
        </row>
        <row r="2633">
          <cell r="BT2633" t="str">
            <v>Szentlászló</v>
          </cell>
        </row>
        <row r="2634">
          <cell r="BT2634" t="str">
            <v>Szentliszló</v>
          </cell>
        </row>
        <row r="2635">
          <cell r="BT2635" t="str">
            <v>Szentlőrinc</v>
          </cell>
        </row>
        <row r="2636">
          <cell r="BT2636" t="str">
            <v>Szentlőrinckáta</v>
          </cell>
        </row>
        <row r="2637">
          <cell r="BT2637" t="str">
            <v>Szentmargitfalva</v>
          </cell>
        </row>
        <row r="2638">
          <cell r="BT2638" t="str">
            <v>Szentmártonkáta</v>
          </cell>
        </row>
        <row r="2639">
          <cell r="BT2639" t="str">
            <v>Szentpéterfa</v>
          </cell>
        </row>
        <row r="2640">
          <cell r="BT2640" t="str">
            <v>Szentpéterfölde</v>
          </cell>
        </row>
        <row r="2641">
          <cell r="BT2641" t="str">
            <v>Szentpéterszeg</v>
          </cell>
        </row>
        <row r="2642">
          <cell r="BT2642" t="str">
            <v>Szentpéterúr</v>
          </cell>
        </row>
        <row r="2643">
          <cell r="BT2643" t="str">
            <v>Szenyér</v>
          </cell>
        </row>
        <row r="2644">
          <cell r="BT2644" t="str">
            <v>Szepetnek</v>
          </cell>
        </row>
        <row r="2645">
          <cell r="BT2645" t="str">
            <v>Szerecseny</v>
          </cell>
        </row>
        <row r="2646">
          <cell r="BT2646" t="str">
            <v>Szeremle</v>
          </cell>
        </row>
        <row r="2647">
          <cell r="BT2647" t="str">
            <v>Szerencs</v>
          </cell>
        </row>
        <row r="2648">
          <cell r="BT2648" t="str">
            <v>Szerep</v>
          </cell>
        </row>
        <row r="2649">
          <cell r="BT2649" t="str">
            <v>Szergény</v>
          </cell>
        </row>
        <row r="2650">
          <cell r="BT2650" t="str">
            <v>Szigetbecse</v>
          </cell>
        </row>
        <row r="2651">
          <cell r="BT2651" t="str">
            <v>Szigetcsép</v>
          </cell>
        </row>
        <row r="2652">
          <cell r="BT2652" t="str">
            <v>Szigethalom</v>
          </cell>
        </row>
        <row r="2653">
          <cell r="BT2653" t="str">
            <v>Szigetmonostor</v>
          </cell>
        </row>
        <row r="2654">
          <cell r="BT2654" t="str">
            <v>Szigetszentmárton</v>
          </cell>
        </row>
        <row r="2655">
          <cell r="BT2655" t="str">
            <v>Szigetszentmiklós</v>
          </cell>
        </row>
        <row r="2656">
          <cell r="BT2656" t="str">
            <v>Szigetújfalu</v>
          </cell>
        </row>
        <row r="2657">
          <cell r="BT2657" t="str">
            <v>Szigetvár</v>
          </cell>
        </row>
        <row r="2658">
          <cell r="BT2658" t="str">
            <v>Szigliget</v>
          </cell>
        </row>
        <row r="2659">
          <cell r="BT2659" t="str">
            <v>Szihalom</v>
          </cell>
        </row>
        <row r="2660">
          <cell r="BT2660" t="str">
            <v>Szijártóháza</v>
          </cell>
        </row>
        <row r="2661">
          <cell r="BT2661" t="str">
            <v>Szikszó</v>
          </cell>
        </row>
        <row r="2662">
          <cell r="BT2662" t="str">
            <v>Szil</v>
          </cell>
        </row>
        <row r="2663">
          <cell r="BT2663" t="str">
            <v>Szilágy</v>
          </cell>
        </row>
        <row r="2664">
          <cell r="BT2664" t="str">
            <v>Szilaspogony</v>
          </cell>
        </row>
        <row r="2665">
          <cell r="BT2665" t="str">
            <v>Szilsárkány</v>
          </cell>
        </row>
        <row r="2666">
          <cell r="BT2666" t="str">
            <v>Szilvágy</v>
          </cell>
        </row>
        <row r="2667">
          <cell r="BT2667" t="str">
            <v>Szilvás</v>
          </cell>
        </row>
        <row r="2668">
          <cell r="BT2668" t="str">
            <v>Szilvásvárad</v>
          </cell>
        </row>
        <row r="2669">
          <cell r="BT2669" t="str">
            <v>Szilvásszentmárton</v>
          </cell>
        </row>
        <row r="2670">
          <cell r="BT2670" t="str">
            <v>Szin</v>
          </cell>
        </row>
        <row r="2671">
          <cell r="BT2671" t="str">
            <v>Szinpetri</v>
          </cell>
        </row>
        <row r="2672">
          <cell r="BT2672" t="str">
            <v>Szirák</v>
          </cell>
        </row>
        <row r="2673">
          <cell r="BT2673" t="str">
            <v>Szirmabesenyő</v>
          </cell>
        </row>
        <row r="2674">
          <cell r="BT2674" t="str">
            <v>Szob</v>
          </cell>
        </row>
        <row r="2675">
          <cell r="BT2675" t="str">
            <v>Szokolya</v>
          </cell>
        </row>
        <row r="2676">
          <cell r="BT2676" t="str">
            <v>Szólád</v>
          </cell>
        </row>
        <row r="2677">
          <cell r="BT2677" t="str">
            <v>Szolnok</v>
          </cell>
        </row>
        <row r="2678">
          <cell r="BT2678" t="str">
            <v>Szombathely</v>
          </cell>
        </row>
        <row r="2679">
          <cell r="BT2679" t="str">
            <v>Szomód</v>
          </cell>
        </row>
        <row r="2680">
          <cell r="BT2680" t="str">
            <v>Szomolya</v>
          </cell>
        </row>
        <row r="2681">
          <cell r="BT2681" t="str">
            <v>Szomor</v>
          </cell>
        </row>
        <row r="2682">
          <cell r="BT2682" t="str">
            <v>Szorgalmatos</v>
          </cell>
        </row>
        <row r="2683">
          <cell r="BT2683" t="str">
            <v>Szorosad</v>
          </cell>
        </row>
        <row r="2684">
          <cell r="BT2684" t="str">
            <v>Szőc</v>
          </cell>
        </row>
        <row r="2685">
          <cell r="BT2685" t="str">
            <v>Szőce</v>
          </cell>
        </row>
        <row r="2686">
          <cell r="BT2686" t="str">
            <v>Sződ</v>
          </cell>
        </row>
        <row r="2687">
          <cell r="BT2687" t="str">
            <v>Sződliget</v>
          </cell>
        </row>
        <row r="2688">
          <cell r="BT2688" t="str">
            <v>Szögliget</v>
          </cell>
        </row>
        <row r="2689">
          <cell r="BT2689" t="str">
            <v>Szőke</v>
          </cell>
        </row>
        <row r="2690">
          <cell r="BT2690" t="str">
            <v>Szőkéd</v>
          </cell>
        </row>
        <row r="2691">
          <cell r="BT2691" t="str">
            <v>Szőkedencs</v>
          </cell>
        </row>
        <row r="2692">
          <cell r="BT2692" t="str">
            <v>Szőlősardó</v>
          </cell>
        </row>
        <row r="2693">
          <cell r="BT2693" t="str">
            <v>Szőlősgyörök</v>
          </cell>
        </row>
        <row r="2694">
          <cell r="BT2694" t="str">
            <v>Szörény</v>
          </cell>
        </row>
        <row r="2695">
          <cell r="BT2695" t="str">
            <v>Szúcs</v>
          </cell>
        </row>
        <row r="2696">
          <cell r="BT2696" t="str">
            <v>Szuha</v>
          </cell>
        </row>
        <row r="2697">
          <cell r="BT2697" t="str">
            <v>Szuhafő</v>
          </cell>
        </row>
        <row r="2698">
          <cell r="BT2698" t="str">
            <v>Szuhakálló</v>
          </cell>
        </row>
        <row r="2699">
          <cell r="BT2699" t="str">
            <v>Szuhogy</v>
          </cell>
        </row>
        <row r="2700">
          <cell r="BT2700" t="str">
            <v>Szulimán</v>
          </cell>
        </row>
        <row r="2701">
          <cell r="BT2701" t="str">
            <v>Szulok</v>
          </cell>
        </row>
        <row r="2702">
          <cell r="BT2702" t="str">
            <v>Szurdokpüspöki</v>
          </cell>
        </row>
        <row r="2703">
          <cell r="BT2703" t="str">
            <v>Szűcsi</v>
          </cell>
        </row>
        <row r="2704">
          <cell r="BT2704" t="str">
            <v>Szügy</v>
          </cell>
        </row>
        <row r="2705">
          <cell r="BT2705" t="str">
            <v>Szűr</v>
          </cell>
        </row>
        <row r="2706">
          <cell r="BT2706" t="str">
            <v>Tab</v>
          </cell>
        </row>
        <row r="2707">
          <cell r="BT2707" t="str">
            <v>Tabajd</v>
          </cell>
        </row>
        <row r="2708">
          <cell r="BT2708" t="str">
            <v>Tabdi</v>
          </cell>
        </row>
        <row r="2709">
          <cell r="BT2709" t="str">
            <v>Táborfalva</v>
          </cell>
        </row>
        <row r="2710">
          <cell r="BT2710" t="str">
            <v>Tác</v>
          </cell>
        </row>
        <row r="2711">
          <cell r="BT2711" t="str">
            <v>Tagyon</v>
          </cell>
        </row>
        <row r="2712">
          <cell r="BT2712" t="str">
            <v>Tahitótfalu</v>
          </cell>
        </row>
        <row r="2713">
          <cell r="BT2713" t="str">
            <v>Takácsi</v>
          </cell>
        </row>
        <row r="2714">
          <cell r="BT2714" t="str">
            <v>Tákos</v>
          </cell>
        </row>
        <row r="2715">
          <cell r="BT2715" t="str">
            <v>Taksony</v>
          </cell>
        </row>
        <row r="2716">
          <cell r="BT2716" t="str">
            <v>Taktabáj</v>
          </cell>
        </row>
        <row r="2717">
          <cell r="BT2717" t="str">
            <v>Taktaharkány</v>
          </cell>
        </row>
        <row r="2718">
          <cell r="BT2718" t="str">
            <v>Taktakenéz</v>
          </cell>
        </row>
        <row r="2719">
          <cell r="BT2719" t="str">
            <v>Taktaszada</v>
          </cell>
        </row>
        <row r="2720">
          <cell r="BT2720" t="str">
            <v>Taliándörögd</v>
          </cell>
        </row>
        <row r="2721">
          <cell r="BT2721" t="str">
            <v>Tállya</v>
          </cell>
        </row>
        <row r="2722">
          <cell r="BT2722" t="str">
            <v>Tamási</v>
          </cell>
        </row>
        <row r="2723">
          <cell r="BT2723" t="str">
            <v>Tanakajd</v>
          </cell>
        </row>
        <row r="2724">
          <cell r="BT2724" t="str">
            <v>Táp</v>
          </cell>
        </row>
        <row r="2725">
          <cell r="BT2725" t="str">
            <v>Tápióbicske</v>
          </cell>
        </row>
        <row r="2726">
          <cell r="BT2726" t="str">
            <v>Tápiógyörgye</v>
          </cell>
        </row>
        <row r="2727">
          <cell r="BT2727" t="str">
            <v>Tápióság</v>
          </cell>
        </row>
        <row r="2728">
          <cell r="BT2728" t="str">
            <v>Tápiószecső</v>
          </cell>
        </row>
        <row r="2729">
          <cell r="BT2729" t="str">
            <v>Tápiószele</v>
          </cell>
        </row>
        <row r="2730">
          <cell r="BT2730" t="str">
            <v>Tápiószentmárton</v>
          </cell>
        </row>
        <row r="2731">
          <cell r="BT2731" t="str">
            <v>Tápiószőlős</v>
          </cell>
        </row>
        <row r="2732">
          <cell r="BT2732" t="str">
            <v>Táplánszentkereszt</v>
          </cell>
        </row>
        <row r="2733">
          <cell r="BT2733" t="str">
            <v>Tapolca</v>
          </cell>
        </row>
        <row r="2734">
          <cell r="BT2734" t="str">
            <v>Tapsony</v>
          </cell>
        </row>
        <row r="2735">
          <cell r="BT2735" t="str">
            <v>Tápszentmiklós</v>
          </cell>
        </row>
        <row r="2736">
          <cell r="BT2736" t="str">
            <v>Tar</v>
          </cell>
        </row>
        <row r="2737">
          <cell r="BT2737" t="str">
            <v>Tarany</v>
          </cell>
        </row>
        <row r="2738">
          <cell r="BT2738" t="str">
            <v>Tarcal</v>
          </cell>
        </row>
        <row r="2739">
          <cell r="BT2739" t="str">
            <v>Tard</v>
          </cell>
        </row>
        <row r="2740">
          <cell r="BT2740" t="str">
            <v>Tardona</v>
          </cell>
        </row>
        <row r="2741">
          <cell r="BT2741" t="str">
            <v>Tardos</v>
          </cell>
        </row>
        <row r="2742">
          <cell r="BT2742" t="str">
            <v>Tarhos</v>
          </cell>
        </row>
        <row r="2743">
          <cell r="BT2743" t="str">
            <v>Tarján</v>
          </cell>
        </row>
        <row r="2744">
          <cell r="BT2744" t="str">
            <v>Tarjánpuszta</v>
          </cell>
        </row>
        <row r="2745">
          <cell r="BT2745" t="str">
            <v>Tárkány</v>
          </cell>
        </row>
        <row r="2746">
          <cell r="BT2746" t="str">
            <v>Tarnabod</v>
          </cell>
        </row>
        <row r="2747">
          <cell r="BT2747" t="str">
            <v>Tarnalelesz</v>
          </cell>
        </row>
        <row r="2748">
          <cell r="BT2748" t="str">
            <v>Tarnaméra</v>
          </cell>
        </row>
        <row r="2749">
          <cell r="BT2749" t="str">
            <v>Tarnaörs</v>
          </cell>
        </row>
        <row r="2750">
          <cell r="BT2750" t="str">
            <v>Tarnaszentmária</v>
          </cell>
        </row>
        <row r="2751">
          <cell r="BT2751" t="str">
            <v>Tarnaszentmiklós</v>
          </cell>
        </row>
        <row r="2752">
          <cell r="BT2752" t="str">
            <v>Tarnazsadány</v>
          </cell>
        </row>
        <row r="2753">
          <cell r="BT2753" t="str">
            <v>Tárnok</v>
          </cell>
        </row>
        <row r="2754">
          <cell r="BT2754" t="str">
            <v>Tárnokréti</v>
          </cell>
        </row>
        <row r="2755">
          <cell r="BT2755" t="str">
            <v>Tarpa</v>
          </cell>
        </row>
        <row r="2756">
          <cell r="BT2756" t="str">
            <v>Tarrós</v>
          </cell>
        </row>
        <row r="2757">
          <cell r="BT2757" t="str">
            <v>Táska</v>
          </cell>
        </row>
        <row r="2758">
          <cell r="BT2758" t="str">
            <v>Tass</v>
          </cell>
        </row>
        <row r="2759">
          <cell r="BT2759" t="str">
            <v>Taszár</v>
          </cell>
        </row>
        <row r="2760">
          <cell r="BT2760" t="str">
            <v>Tát</v>
          </cell>
        </row>
        <row r="2761">
          <cell r="BT2761" t="str">
            <v>Tata</v>
          </cell>
        </row>
        <row r="2762">
          <cell r="BT2762" t="str">
            <v>Tatabánya</v>
          </cell>
        </row>
        <row r="2763">
          <cell r="BT2763" t="str">
            <v>Tataháza</v>
          </cell>
        </row>
        <row r="2764">
          <cell r="BT2764" t="str">
            <v>Tatárszentgyörgy</v>
          </cell>
        </row>
        <row r="2765">
          <cell r="BT2765" t="str">
            <v>Tázlár</v>
          </cell>
        </row>
        <row r="2766">
          <cell r="BT2766" t="str">
            <v>Téglás</v>
          </cell>
        </row>
        <row r="2767">
          <cell r="BT2767" t="str">
            <v>Tékes</v>
          </cell>
        </row>
        <row r="2768">
          <cell r="BT2768" t="str">
            <v>Teklafalu</v>
          </cell>
        </row>
        <row r="2769">
          <cell r="BT2769" t="str">
            <v>Telekes</v>
          </cell>
        </row>
        <row r="2770">
          <cell r="BT2770" t="str">
            <v>Telekgerendás</v>
          </cell>
        </row>
        <row r="2771">
          <cell r="BT2771" t="str">
            <v>Teleki</v>
          </cell>
        </row>
        <row r="2772">
          <cell r="BT2772" t="str">
            <v>Telki</v>
          </cell>
        </row>
        <row r="2773">
          <cell r="BT2773" t="str">
            <v>Telkibánya</v>
          </cell>
        </row>
        <row r="2774">
          <cell r="BT2774" t="str">
            <v>Tengelic</v>
          </cell>
        </row>
        <row r="2775">
          <cell r="BT2775" t="str">
            <v>Tengeri</v>
          </cell>
        </row>
        <row r="2776">
          <cell r="BT2776" t="str">
            <v>Tengőd</v>
          </cell>
        </row>
        <row r="2777">
          <cell r="BT2777" t="str">
            <v>Tenk</v>
          </cell>
        </row>
        <row r="2778">
          <cell r="BT2778" t="str">
            <v>Tényő</v>
          </cell>
        </row>
        <row r="2779">
          <cell r="BT2779" t="str">
            <v>Tépe</v>
          </cell>
        </row>
        <row r="2780">
          <cell r="BT2780" t="str">
            <v>Terem</v>
          </cell>
        </row>
        <row r="2781">
          <cell r="BT2781" t="str">
            <v>Terény</v>
          </cell>
        </row>
        <row r="2782">
          <cell r="BT2782" t="str">
            <v>Tereske</v>
          </cell>
        </row>
        <row r="2783">
          <cell r="BT2783" t="str">
            <v>Teresztenye</v>
          </cell>
        </row>
        <row r="2784">
          <cell r="BT2784" t="str">
            <v>Terpes</v>
          </cell>
        </row>
        <row r="2785">
          <cell r="BT2785" t="str">
            <v>Tés</v>
          </cell>
        </row>
        <row r="2786">
          <cell r="BT2786" t="str">
            <v>Tésa</v>
          </cell>
        </row>
        <row r="2787">
          <cell r="BT2787" t="str">
            <v>Tésenfa</v>
          </cell>
        </row>
        <row r="2788">
          <cell r="BT2788" t="str">
            <v>Téseny</v>
          </cell>
        </row>
        <row r="2789">
          <cell r="BT2789" t="str">
            <v>Teskánd</v>
          </cell>
        </row>
        <row r="2790">
          <cell r="BT2790" t="str">
            <v>Tét</v>
          </cell>
        </row>
        <row r="2791">
          <cell r="BT2791" t="str">
            <v>Tetétlen</v>
          </cell>
        </row>
        <row r="2792">
          <cell r="BT2792" t="str">
            <v>Tevel</v>
          </cell>
        </row>
        <row r="2793">
          <cell r="BT2793" t="str">
            <v>Tibolddaróc</v>
          </cell>
        </row>
        <row r="2794">
          <cell r="BT2794" t="str">
            <v>Tiborszállás</v>
          </cell>
        </row>
        <row r="2795">
          <cell r="BT2795" t="str">
            <v>Tihany</v>
          </cell>
        </row>
        <row r="2796">
          <cell r="BT2796" t="str">
            <v>Tikos</v>
          </cell>
        </row>
        <row r="2797">
          <cell r="BT2797" t="str">
            <v>Tilaj</v>
          </cell>
        </row>
        <row r="2798">
          <cell r="BT2798" t="str">
            <v>Timár</v>
          </cell>
        </row>
        <row r="2799">
          <cell r="BT2799" t="str">
            <v>Tinnye</v>
          </cell>
        </row>
        <row r="2800">
          <cell r="BT2800" t="str">
            <v>Tiszaadony</v>
          </cell>
        </row>
        <row r="2801">
          <cell r="BT2801" t="str">
            <v>Tiszaalpár</v>
          </cell>
        </row>
        <row r="2802">
          <cell r="BT2802" t="str">
            <v>Tiszabábolna</v>
          </cell>
        </row>
        <row r="2803">
          <cell r="BT2803" t="str">
            <v>Tiszabecs</v>
          </cell>
        </row>
        <row r="2804">
          <cell r="BT2804" t="str">
            <v>Tiszabercel</v>
          </cell>
        </row>
        <row r="2805">
          <cell r="BT2805" t="str">
            <v>Tiszabezdéd</v>
          </cell>
        </row>
        <row r="2806">
          <cell r="BT2806" t="str">
            <v>Tiszabő</v>
          </cell>
        </row>
        <row r="2807">
          <cell r="BT2807" t="str">
            <v>Tiszabura</v>
          </cell>
        </row>
        <row r="2808">
          <cell r="BT2808" t="str">
            <v>Tiszacsécse</v>
          </cell>
        </row>
        <row r="2809">
          <cell r="BT2809" t="str">
            <v>Tiszacsege</v>
          </cell>
        </row>
        <row r="2810">
          <cell r="BT2810" t="str">
            <v>Tiszacsermely</v>
          </cell>
        </row>
        <row r="2811">
          <cell r="BT2811" t="str">
            <v>Tiszadada</v>
          </cell>
        </row>
        <row r="2812">
          <cell r="BT2812" t="str">
            <v>Tiszaderzs</v>
          </cell>
        </row>
        <row r="2813">
          <cell r="BT2813" t="str">
            <v>Tiszadob</v>
          </cell>
        </row>
        <row r="2814">
          <cell r="BT2814" t="str">
            <v>Tiszadorogma</v>
          </cell>
        </row>
        <row r="2815">
          <cell r="BT2815" t="str">
            <v>Tiszaeszlár</v>
          </cell>
        </row>
        <row r="2816">
          <cell r="BT2816" t="str">
            <v>Tiszaföldvár</v>
          </cell>
        </row>
        <row r="2817">
          <cell r="BT2817" t="str">
            <v>Tiszafüred</v>
          </cell>
        </row>
        <row r="2818">
          <cell r="BT2818" t="str">
            <v>Tiszagyenda</v>
          </cell>
        </row>
        <row r="2819">
          <cell r="BT2819" t="str">
            <v>Tiszagyulaháza</v>
          </cell>
        </row>
        <row r="2820">
          <cell r="BT2820" t="str">
            <v>Tiszaigar</v>
          </cell>
        </row>
        <row r="2821">
          <cell r="BT2821" t="str">
            <v>Tiszainoka</v>
          </cell>
        </row>
        <row r="2822">
          <cell r="BT2822" t="str">
            <v>Tiszajenő</v>
          </cell>
        </row>
        <row r="2823">
          <cell r="BT2823" t="str">
            <v>Tiszakanyár</v>
          </cell>
        </row>
        <row r="2824">
          <cell r="BT2824" t="str">
            <v>Tiszakarád</v>
          </cell>
        </row>
        <row r="2825">
          <cell r="BT2825" t="str">
            <v>Tiszakécske</v>
          </cell>
        </row>
        <row r="2826">
          <cell r="BT2826" t="str">
            <v>Tiszakerecseny</v>
          </cell>
        </row>
        <row r="2827">
          <cell r="BT2827" t="str">
            <v>Tiszakeszi</v>
          </cell>
        </row>
        <row r="2828">
          <cell r="BT2828" t="str">
            <v>Tiszakóród</v>
          </cell>
        </row>
        <row r="2829">
          <cell r="BT2829" t="str">
            <v>Tiszakürt</v>
          </cell>
        </row>
        <row r="2830">
          <cell r="BT2830" t="str">
            <v>Tiszaladány</v>
          </cell>
        </row>
        <row r="2831">
          <cell r="BT2831" t="str">
            <v>Tiszalök</v>
          </cell>
        </row>
        <row r="2832">
          <cell r="BT2832" t="str">
            <v>Tiszalúc</v>
          </cell>
        </row>
        <row r="2833">
          <cell r="BT2833" t="str">
            <v>Tiszamogyorós</v>
          </cell>
        </row>
        <row r="2834">
          <cell r="BT2834" t="str">
            <v>Tiszanagyfalu</v>
          </cell>
        </row>
        <row r="2835">
          <cell r="BT2835" t="str">
            <v>Tiszanána</v>
          </cell>
        </row>
        <row r="2836">
          <cell r="BT2836" t="str">
            <v>Tiszaörs</v>
          </cell>
        </row>
        <row r="2837">
          <cell r="BT2837" t="str">
            <v>Tiszapalkonya</v>
          </cell>
        </row>
        <row r="2838">
          <cell r="BT2838" t="str">
            <v>Tiszapüspöki</v>
          </cell>
        </row>
        <row r="2839">
          <cell r="BT2839" t="str">
            <v>Tiszarád</v>
          </cell>
        </row>
        <row r="2840">
          <cell r="BT2840" t="str">
            <v>Tiszaroff</v>
          </cell>
        </row>
        <row r="2841">
          <cell r="BT2841" t="str">
            <v>Tiszasas</v>
          </cell>
        </row>
        <row r="2842">
          <cell r="BT2842" t="str">
            <v>Tiszasüly</v>
          </cell>
        </row>
        <row r="2843">
          <cell r="BT2843" t="str">
            <v>Tiszaszalka</v>
          </cell>
        </row>
        <row r="2844">
          <cell r="BT2844" t="str">
            <v>Tiszaszentimre</v>
          </cell>
        </row>
        <row r="2845">
          <cell r="BT2845" t="str">
            <v>Tiszaszentmárton</v>
          </cell>
        </row>
        <row r="2846">
          <cell r="BT2846" t="str">
            <v>Tiszasziget</v>
          </cell>
        </row>
        <row r="2847">
          <cell r="BT2847" t="str">
            <v>Tiszaszőlős</v>
          </cell>
        </row>
        <row r="2848">
          <cell r="BT2848" t="str">
            <v>Tiszatardos</v>
          </cell>
        </row>
        <row r="2849">
          <cell r="BT2849" t="str">
            <v>Tiszatarján</v>
          </cell>
        </row>
        <row r="2850">
          <cell r="BT2850" t="str">
            <v>Tiszatelek</v>
          </cell>
        </row>
        <row r="2851">
          <cell r="BT2851" t="str">
            <v>Tiszatenyő</v>
          </cell>
        </row>
        <row r="2852">
          <cell r="BT2852" t="str">
            <v>Tiszaug</v>
          </cell>
        </row>
        <row r="2853">
          <cell r="BT2853" t="str">
            <v>Tiszaújváros</v>
          </cell>
        </row>
        <row r="2854">
          <cell r="BT2854" t="str">
            <v>Tiszavalk</v>
          </cell>
        </row>
        <row r="2855">
          <cell r="BT2855" t="str">
            <v>Tiszavárkony</v>
          </cell>
        </row>
        <row r="2856">
          <cell r="BT2856" t="str">
            <v>Tiszavasvári</v>
          </cell>
        </row>
        <row r="2857">
          <cell r="BT2857" t="str">
            <v>Tiszavid</v>
          </cell>
        </row>
        <row r="2858">
          <cell r="BT2858" t="str">
            <v>Tisztaberek</v>
          </cell>
        </row>
        <row r="2859">
          <cell r="BT2859" t="str">
            <v>Tivadar</v>
          </cell>
        </row>
        <row r="2860">
          <cell r="BT2860" t="str">
            <v>Tóalmás</v>
          </cell>
        </row>
        <row r="2861">
          <cell r="BT2861" t="str">
            <v>Tófalu</v>
          </cell>
        </row>
        <row r="2862">
          <cell r="BT2862" t="str">
            <v>Tófej</v>
          </cell>
        </row>
        <row r="2863">
          <cell r="BT2863" t="str">
            <v>Tófű</v>
          </cell>
        </row>
        <row r="2864">
          <cell r="BT2864" t="str">
            <v>Tokaj</v>
          </cell>
        </row>
        <row r="2865">
          <cell r="BT2865" t="str">
            <v>Tokod</v>
          </cell>
        </row>
        <row r="2866">
          <cell r="BT2866" t="str">
            <v>Tokodaltáró</v>
          </cell>
        </row>
        <row r="2867">
          <cell r="BT2867" t="str">
            <v>Tokorcs</v>
          </cell>
        </row>
        <row r="2868">
          <cell r="BT2868" t="str">
            <v>Tolcsva</v>
          </cell>
        </row>
        <row r="2869">
          <cell r="BT2869" t="str">
            <v>Told</v>
          </cell>
        </row>
        <row r="2870">
          <cell r="BT2870" t="str">
            <v>Tolmács</v>
          </cell>
        </row>
        <row r="2871">
          <cell r="BT2871" t="str">
            <v>Tolna</v>
          </cell>
        </row>
        <row r="2872">
          <cell r="BT2872" t="str">
            <v>Tolnanémedi</v>
          </cell>
        </row>
        <row r="2873">
          <cell r="BT2873" t="str">
            <v>Tomajmonostora</v>
          </cell>
        </row>
        <row r="2874">
          <cell r="BT2874" t="str">
            <v>Tomor</v>
          </cell>
        </row>
        <row r="2875">
          <cell r="BT2875" t="str">
            <v>Tompa</v>
          </cell>
        </row>
        <row r="2876">
          <cell r="BT2876" t="str">
            <v>Tompaládony</v>
          </cell>
        </row>
        <row r="2877">
          <cell r="BT2877" t="str">
            <v>Tordas</v>
          </cell>
        </row>
        <row r="2878">
          <cell r="BT2878" t="str">
            <v>Tormafölde</v>
          </cell>
        </row>
        <row r="2879">
          <cell r="BT2879" t="str">
            <v>Tormás</v>
          </cell>
        </row>
        <row r="2880">
          <cell r="BT2880" t="str">
            <v>Tormásliget</v>
          </cell>
        </row>
        <row r="2881">
          <cell r="BT2881" t="str">
            <v>Tornabarakony</v>
          </cell>
        </row>
        <row r="2882">
          <cell r="BT2882" t="str">
            <v>Tornakápolna</v>
          </cell>
        </row>
        <row r="2883">
          <cell r="BT2883" t="str">
            <v>Tornanádaska</v>
          </cell>
        </row>
        <row r="2884">
          <cell r="BT2884" t="str">
            <v>Tornaszentandrás</v>
          </cell>
        </row>
        <row r="2885">
          <cell r="BT2885" t="str">
            <v>Tornaszentjakab</v>
          </cell>
        </row>
        <row r="2886">
          <cell r="BT2886" t="str">
            <v>Tornyiszentmiklós</v>
          </cell>
        </row>
        <row r="2887">
          <cell r="BT2887" t="str">
            <v>Tornyosnémeti</v>
          </cell>
        </row>
        <row r="2888">
          <cell r="BT2888" t="str">
            <v>Tornyospálca</v>
          </cell>
        </row>
        <row r="2889">
          <cell r="BT2889" t="str">
            <v>Torony</v>
          </cell>
        </row>
        <row r="2890">
          <cell r="BT2890" t="str">
            <v>Torvaj</v>
          </cell>
        </row>
        <row r="2891">
          <cell r="BT2891" t="str">
            <v>Tószeg</v>
          </cell>
        </row>
        <row r="2892">
          <cell r="BT2892" t="str">
            <v>Tótkomlós</v>
          </cell>
        </row>
        <row r="2893">
          <cell r="BT2893" t="str">
            <v>Tótszentgyörgy</v>
          </cell>
        </row>
        <row r="2894">
          <cell r="BT2894" t="str">
            <v>Tótszentmárton</v>
          </cell>
        </row>
        <row r="2895">
          <cell r="BT2895" t="str">
            <v>Tótszerdahely</v>
          </cell>
        </row>
        <row r="2896">
          <cell r="BT2896" t="str">
            <v>Tótújfalu</v>
          </cell>
        </row>
        <row r="2897">
          <cell r="BT2897" t="str">
            <v>Tótvázsony</v>
          </cell>
        </row>
        <row r="2898">
          <cell r="BT2898" t="str">
            <v>Tök</v>
          </cell>
        </row>
        <row r="2899">
          <cell r="BT2899" t="str">
            <v>Tököl</v>
          </cell>
        </row>
        <row r="2900">
          <cell r="BT2900" t="str">
            <v>Töltéstava</v>
          </cell>
        </row>
        <row r="2901">
          <cell r="BT2901" t="str">
            <v>Tömörd</v>
          </cell>
        </row>
        <row r="2902">
          <cell r="BT2902" t="str">
            <v>Tömörkény</v>
          </cell>
        </row>
        <row r="2903">
          <cell r="BT2903" t="str">
            <v>Törökbálint</v>
          </cell>
        </row>
        <row r="2904">
          <cell r="BT2904" t="str">
            <v>Törökkoppány</v>
          </cell>
        </row>
        <row r="2905">
          <cell r="BT2905" t="str">
            <v>Törökszentmiklós</v>
          </cell>
        </row>
        <row r="2906">
          <cell r="BT2906" t="str">
            <v>Törtel</v>
          </cell>
        </row>
        <row r="2907">
          <cell r="BT2907" t="str">
            <v>Töttös</v>
          </cell>
        </row>
        <row r="2908">
          <cell r="BT2908" t="str">
            <v>Trizs</v>
          </cell>
        </row>
        <row r="2909">
          <cell r="BT2909" t="str">
            <v>Tunyogmatolcs</v>
          </cell>
        </row>
        <row r="2910">
          <cell r="BT2910" t="str">
            <v>Tura</v>
          </cell>
        </row>
        <row r="2911">
          <cell r="BT2911" t="str">
            <v>Túristvándi</v>
          </cell>
        </row>
        <row r="2912">
          <cell r="BT2912" t="str">
            <v>Túrkeve</v>
          </cell>
        </row>
        <row r="2913">
          <cell r="BT2913" t="str">
            <v>Túrony</v>
          </cell>
        </row>
        <row r="2914">
          <cell r="BT2914" t="str">
            <v>Túrricse</v>
          </cell>
        </row>
        <row r="2915">
          <cell r="BT2915" t="str">
            <v>Tuzsér</v>
          </cell>
        </row>
        <row r="2916">
          <cell r="BT2916" t="str">
            <v>Türje</v>
          </cell>
        </row>
        <row r="2917">
          <cell r="BT2917" t="str">
            <v>Tüskevár</v>
          </cell>
        </row>
        <row r="2918">
          <cell r="BT2918" t="str">
            <v>Tyukod</v>
          </cell>
        </row>
        <row r="2919">
          <cell r="BT2919" t="str">
            <v>Udvar</v>
          </cell>
        </row>
        <row r="2920">
          <cell r="BT2920" t="str">
            <v>Udvari</v>
          </cell>
        </row>
        <row r="2921">
          <cell r="BT2921" t="str">
            <v>Ugod</v>
          </cell>
        </row>
        <row r="2922">
          <cell r="BT2922" t="str">
            <v>Újbarok</v>
          </cell>
        </row>
        <row r="2923">
          <cell r="BT2923" t="str">
            <v>Újcsanálos</v>
          </cell>
        </row>
        <row r="2924">
          <cell r="BT2924" t="str">
            <v>Újdombrád</v>
          </cell>
        </row>
        <row r="2925">
          <cell r="BT2925" t="str">
            <v>Újfehértó</v>
          </cell>
        </row>
        <row r="2926">
          <cell r="BT2926" t="str">
            <v>Újhartyán</v>
          </cell>
        </row>
        <row r="2927">
          <cell r="BT2927" t="str">
            <v>Újiráz</v>
          </cell>
        </row>
        <row r="2928">
          <cell r="BT2928" t="str">
            <v>Újireg</v>
          </cell>
        </row>
        <row r="2929">
          <cell r="BT2929" t="str">
            <v>Újkenéz</v>
          </cell>
        </row>
        <row r="2930">
          <cell r="BT2930" t="str">
            <v>Újkér</v>
          </cell>
        </row>
        <row r="2931">
          <cell r="BT2931" t="str">
            <v>Újkígyós</v>
          </cell>
        </row>
        <row r="2932">
          <cell r="BT2932" t="str">
            <v>Újlengyel</v>
          </cell>
        </row>
        <row r="2933">
          <cell r="BT2933" t="str">
            <v>Újléta</v>
          </cell>
        </row>
        <row r="2934">
          <cell r="BT2934" t="str">
            <v>Újlőrincfalva</v>
          </cell>
        </row>
        <row r="2935">
          <cell r="BT2935" t="str">
            <v>Újpetre</v>
          </cell>
        </row>
        <row r="2936">
          <cell r="BT2936" t="str">
            <v>Újrónafő</v>
          </cell>
        </row>
        <row r="2937">
          <cell r="BT2937" t="str">
            <v>Újsolt</v>
          </cell>
        </row>
        <row r="2938">
          <cell r="BT2938" t="str">
            <v>Újszalonta</v>
          </cell>
        </row>
        <row r="2939">
          <cell r="BT2939" t="str">
            <v>Újszász</v>
          </cell>
        </row>
        <row r="2940">
          <cell r="BT2940" t="str">
            <v>Újszentiván</v>
          </cell>
        </row>
        <row r="2941">
          <cell r="BT2941" t="str">
            <v>Újszentmargita</v>
          </cell>
        </row>
        <row r="2942">
          <cell r="BT2942" t="str">
            <v>Újszilvás</v>
          </cell>
        </row>
        <row r="2943">
          <cell r="BT2943" t="str">
            <v>Újtelek</v>
          </cell>
        </row>
        <row r="2944">
          <cell r="BT2944" t="str">
            <v>Újtikos</v>
          </cell>
        </row>
        <row r="2945">
          <cell r="BT2945" t="str">
            <v>Újudvar</v>
          </cell>
        </row>
        <row r="2946">
          <cell r="BT2946" t="str">
            <v>Újvárfalva</v>
          </cell>
        </row>
        <row r="2947">
          <cell r="BT2947" t="str">
            <v>Ukk</v>
          </cell>
        </row>
        <row r="2948">
          <cell r="BT2948" t="str">
            <v>Und</v>
          </cell>
        </row>
        <row r="2949">
          <cell r="BT2949" t="str">
            <v>Úny</v>
          </cell>
        </row>
        <row r="2950">
          <cell r="BT2950" t="str">
            <v>Uppony</v>
          </cell>
        </row>
        <row r="2951">
          <cell r="BT2951" t="str">
            <v>Ura</v>
          </cell>
        </row>
        <row r="2952">
          <cell r="BT2952" t="str">
            <v>Uraiújfalu</v>
          </cell>
        </row>
        <row r="2953">
          <cell r="BT2953" t="str">
            <v>Úrhida</v>
          </cell>
        </row>
        <row r="2954">
          <cell r="BT2954" t="str">
            <v>Úri</v>
          </cell>
        </row>
        <row r="2955">
          <cell r="BT2955" t="str">
            <v>Úrkút</v>
          </cell>
        </row>
        <row r="2956">
          <cell r="BT2956" t="str">
            <v>Uszka</v>
          </cell>
        </row>
        <row r="2957">
          <cell r="BT2957" t="str">
            <v>Uszód</v>
          </cell>
        </row>
        <row r="2958">
          <cell r="BT2958" t="str">
            <v>Uzsa</v>
          </cell>
        </row>
        <row r="2959">
          <cell r="BT2959" t="str">
            <v>Üllés</v>
          </cell>
        </row>
        <row r="2960">
          <cell r="BT2960" t="str">
            <v>Üllő</v>
          </cell>
        </row>
        <row r="2961">
          <cell r="BT2961" t="str">
            <v>Üröm</v>
          </cell>
        </row>
        <row r="2962">
          <cell r="BT2962" t="str">
            <v>Vác</v>
          </cell>
        </row>
        <row r="2963">
          <cell r="BT2963" t="str">
            <v>Vácduka</v>
          </cell>
        </row>
        <row r="2964">
          <cell r="BT2964" t="str">
            <v>Vácegres</v>
          </cell>
        </row>
        <row r="2965">
          <cell r="BT2965" t="str">
            <v>Váchartyán</v>
          </cell>
        </row>
        <row r="2966">
          <cell r="BT2966" t="str">
            <v>Váckisújfalu</v>
          </cell>
        </row>
        <row r="2967">
          <cell r="BT2967" t="str">
            <v>Vácrátót</v>
          </cell>
        </row>
        <row r="2968">
          <cell r="BT2968" t="str">
            <v>Vácszentlászló</v>
          </cell>
        </row>
        <row r="2969">
          <cell r="BT2969" t="str">
            <v>Vadna</v>
          </cell>
        </row>
        <row r="2970">
          <cell r="BT2970" t="str">
            <v>Vadosfa</v>
          </cell>
        </row>
        <row r="2971">
          <cell r="BT2971" t="str">
            <v>Vág</v>
          </cell>
        </row>
        <row r="2972">
          <cell r="BT2972" t="str">
            <v>Vágáshuta</v>
          </cell>
        </row>
        <row r="2973">
          <cell r="BT2973" t="str">
            <v>Vaja</v>
          </cell>
        </row>
        <row r="2974">
          <cell r="BT2974" t="str">
            <v>Vajdácska</v>
          </cell>
        </row>
        <row r="2975">
          <cell r="BT2975" t="str">
            <v>Vajszló</v>
          </cell>
        </row>
        <row r="2976">
          <cell r="BT2976" t="str">
            <v>Vajta</v>
          </cell>
        </row>
        <row r="2977">
          <cell r="BT2977" t="str">
            <v>Vál</v>
          </cell>
        </row>
        <row r="2978">
          <cell r="BT2978" t="str">
            <v>Valkó</v>
          </cell>
        </row>
        <row r="2979">
          <cell r="BT2979" t="str">
            <v>Valkonya</v>
          </cell>
        </row>
        <row r="2980">
          <cell r="BT2980" t="str">
            <v>Vállaj</v>
          </cell>
        </row>
        <row r="2981">
          <cell r="BT2981" t="str">
            <v>Vállus</v>
          </cell>
        </row>
        <row r="2982">
          <cell r="BT2982" t="str">
            <v>Vámosatya</v>
          </cell>
        </row>
        <row r="2983">
          <cell r="BT2983" t="str">
            <v>Vámoscsalád</v>
          </cell>
        </row>
        <row r="2984">
          <cell r="BT2984" t="str">
            <v>Vámosgyörk</v>
          </cell>
        </row>
        <row r="2985">
          <cell r="BT2985" t="str">
            <v>Vámosmikola</v>
          </cell>
        </row>
        <row r="2986">
          <cell r="BT2986" t="str">
            <v>Vámosoroszi</v>
          </cell>
        </row>
        <row r="2987">
          <cell r="BT2987" t="str">
            <v>Vámospércs</v>
          </cell>
        </row>
        <row r="2988">
          <cell r="BT2988" t="str">
            <v>Vámosújfalu</v>
          </cell>
        </row>
        <row r="2989">
          <cell r="BT2989" t="str">
            <v>Vámosszabadi</v>
          </cell>
        </row>
        <row r="2990">
          <cell r="BT2990" t="str">
            <v>Váncsod</v>
          </cell>
        </row>
        <row r="2991">
          <cell r="BT2991" t="str">
            <v>Vanyarc</v>
          </cell>
        </row>
        <row r="2992">
          <cell r="BT2992" t="str">
            <v>Vanyola</v>
          </cell>
        </row>
        <row r="2993">
          <cell r="BT2993" t="str">
            <v>Várad</v>
          </cell>
        </row>
        <row r="2994">
          <cell r="BT2994" t="str">
            <v>Váralja</v>
          </cell>
        </row>
        <row r="2995">
          <cell r="BT2995" t="str">
            <v>Varászló</v>
          </cell>
        </row>
        <row r="2996">
          <cell r="BT2996" t="str">
            <v>Váraszó</v>
          </cell>
        </row>
        <row r="2997">
          <cell r="BT2997" t="str">
            <v>Várbalog</v>
          </cell>
        </row>
        <row r="2998">
          <cell r="BT2998" t="str">
            <v>Varbó</v>
          </cell>
        </row>
        <row r="2999">
          <cell r="BT2999" t="str">
            <v>Varbóc</v>
          </cell>
        </row>
        <row r="3000">
          <cell r="BT3000" t="str">
            <v>Várda</v>
          </cell>
        </row>
        <row r="3001">
          <cell r="BT3001" t="str">
            <v>Várdomb</v>
          </cell>
        </row>
        <row r="3002">
          <cell r="BT3002" t="str">
            <v>Várfölde</v>
          </cell>
        </row>
        <row r="3003">
          <cell r="BT3003" t="str">
            <v>Varga</v>
          </cell>
        </row>
        <row r="3004">
          <cell r="BT3004" t="str">
            <v>Várgesztes</v>
          </cell>
        </row>
        <row r="3005">
          <cell r="BT3005" t="str">
            <v>Várkesző</v>
          </cell>
        </row>
        <row r="3006">
          <cell r="BT3006" t="str">
            <v>Várong</v>
          </cell>
        </row>
        <row r="3007">
          <cell r="BT3007" t="str">
            <v>Városföld</v>
          </cell>
        </row>
        <row r="3008">
          <cell r="BT3008" t="str">
            <v>Városlőd</v>
          </cell>
        </row>
        <row r="3009">
          <cell r="BT3009" t="str">
            <v>Várpalota</v>
          </cell>
        </row>
        <row r="3010">
          <cell r="BT3010" t="str">
            <v>Varsád</v>
          </cell>
        </row>
        <row r="3011">
          <cell r="BT3011" t="str">
            <v>Varsány</v>
          </cell>
        </row>
        <row r="3012">
          <cell r="BT3012" t="str">
            <v>Várvölgy</v>
          </cell>
        </row>
        <row r="3013">
          <cell r="BT3013" t="str">
            <v>Vasad</v>
          </cell>
        </row>
        <row r="3014">
          <cell r="BT3014" t="str">
            <v>Vasalja</v>
          </cell>
        </row>
        <row r="3015">
          <cell r="BT3015" t="str">
            <v>Vásárosbéc</v>
          </cell>
        </row>
        <row r="3016">
          <cell r="BT3016" t="str">
            <v>Vásárosdombó</v>
          </cell>
        </row>
        <row r="3017">
          <cell r="BT3017" t="str">
            <v>Vásárosfalu</v>
          </cell>
        </row>
        <row r="3018">
          <cell r="BT3018" t="str">
            <v>Vásárosmiske</v>
          </cell>
        </row>
        <row r="3019">
          <cell r="BT3019" t="str">
            <v>Vásárosnamény</v>
          </cell>
        </row>
        <row r="3020">
          <cell r="BT3020" t="str">
            <v>Vasasszonyfa</v>
          </cell>
        </row>
        <row r="3021">
          <cell r="BT3021" t="str">
            <v>Vasboldogasszony</v>
          </cell>
        </row>
        <row r="3022">
          <cell r="BT3022" t="str">
            <v>Vasegerszeg</v>
          </cell>
        </row>
        <row r="3023">
          <cell r="BT3023" t="str">
            <v>Vashosszúfalu</v>
          </cell>
        </row>
        <row r="3024">
          <cell r="BT3024" t="str">
            <v>Vaskeresztes</v>
          </cell>
        </row>
        <row r="3025">
          <cell r="BT3025" t="str">
            <v>Vaskút</v>
          </cell>
        </row>
        <row r="3026">
          <cell r="BT3026" t="str">
            <v>Vasmegyer</v>
          </cell>
        </row>
        <row r="3027">
          <cell r="BT3027" t="str">
            <v>Vaspör</v>
          </cell>
        </row>
        <row r="3028">
          <cell r="BT3028" t="str">
            <v>Vassurány</v>
          </cell>
        </row>
        <row r="3029">
          <cell r="BT3029" t="str">
            <v>Vasszécseny</v>
          </cell>
        </row>
        <row r="3030">
          <cell r="BT3030" t="str">
            <v>Vasszentmihály</v>
          </cell>
        </row>
        <row r="3031">
          <cell r="BT3031" t="str">
            <v>Vasszilvágy</v>
          </cell>
        </row>
        <row r="3032">
          <cell r="BT3032" t="str">
            <v>Vasvár</v>
          </cell>
        </row>
        <row r="3033">
          <cell r="BT3033" t="str">
            <v>Vaszar</v>
          </cell>
        </row>
        <row r="3034">
          <cell r="BT3034" t="str">
            <v>Vászoly</v>
          </cell>
        </row>
        <row r="3035">
          <cell r="BT3035" t="str">
            <v>Vát</v>
          </cell>
        </row>
        <row r="3036">
          <cell r="BT3036" t="str">
            <v>Vatta</v>
          </cell>
        </row>
        <row r="3037">
          <cell r="BT3037" t="str">
            <v>Vázsnok</v>
          </cell>
        </row>
        <row r="3038">
          <cell r="BT3038" t="str">
            <v>Vécs</v>
          </cell>
        </row>
        <row r="3039">
          <cell r="BT3039" t="str">
            <v>Vecsés</v>
          </cell>
        </row>
        <row r="3040">
          <cell r="BT3040" t="str">
            <v>Végegyháza</v>
          </cell>
        </row>
        <row r="3041">
          <cell r="BT3041" t="str">
            <v>Vejti</v>
          </cell>
        </row>
        <row r="3042">
          <cell r="BT3042" t="str">
            <v>Vékény</v>
          </cell>
        </row>
        <row r="3043">
          <cell r="BT3043" t="str">
            <v>Vekerd</v>
          </cell>
        </row>
        <row r="3044">
          <cell r="BT3044" t="str">
            <v>Velem</v>
          </cell>
        </row>
        <row r="3045">
          <cell r="BT3045" t="str">
            <v>Velemér</v>
          </cell>
        </row>
        <row r="3046">
          <cell r="BT3046" t="str">
            <v>Velence</v>
          </cell>
        </row>
        <row r="3047">
          <cell r="BT3047" t="str">
            <v>Velény</v>
          </cell>
        </row>
        <row r="3048">
          <cell r="BT3048" t="str">
            <v>Véménd</v>
          </cell>
        </row>
        <row r="3049">
          <cell r="BT3049" t="str">
            <v>Vének</v>
          </cell>
        </row>
        <row r="3050">
          <cell r="BT3050" t="str">
            <v>Vép</v>
          </cell>
        </row>
        <row r="3051">
          <cell r="BT3051" t="str">
            <v>Vereb</v>
          </cell>
        </row>
        <row r="3052">
          <cell r="BT3052" t="str">
            <v>Veresegyház</v>
          </cell>
        </row>
        <row r="3053">
          <cell r="BT3053" t="str">
            <v>Verőce</v>
          </cell>
        </row>
        <row r="3054">
          <cell r="BT3054" t="str">
            <v>Verpelét</v>
          </cell>
        </row>
        <row r="3055">
          <cell r="BT3055" t="str">
            <v>Verseg</v>
          </cell>
        </row>
        <row r="3056">
          <cell r="BT3056" t="str">
            <v>Versend</v>
          </cell>
        </row>
        <row r="3057">
          <cell r="BT3057" t="str">
            <v>Vértesacsa</v>
          </cell>
        </row>
        <row r="3058">
          <cell r="BT3058" t="str">
            <v>Vértesboglár</v>
          </cell>
        </row>
        <row r="3059">
          <cell r="BT3059" t="str">
            <v>Vérteskethely</v>
          </cell>
        </row>
        <row r="3060">
          <cell r="BT3060" t="str">
            <v>Vértessomló</v>
          </cell>
        </row>
        <row r="3061">
          <cell r="BT3061" t="str">
            <v>Vértestolna</v>
          </cell>
        </row>
        <row r="3062">
          <cell r="BT3062" t="str">
            <v>Vértesszőlős</v>
          </cell>
        </row>
        <row r="3063">
          <cell r="BT3063" t="str">
            <v>Vése</v>
          </cell>
        </row>
        <row r="3064">
          <cell r="BT3064" t="str">
            <v>Veszkény</v>
          </cell>
        </row>
        <row r="3065">
          <cell r="BT3065" t="str">
            <v>Veszprém</v>
          </cell>
        </row>
        <row r="3066">
          <cell r="BT3066" t="str">
            <v>Veszprémfajsz</v>
          </cell>
        </row>
        <row r="3067">
          <cell r="BT3067" t="str">
            <v>Veszprémgalsa</v>
          </cell>
        </row>
        <row r="3068">
          <cell r="BT3068" t="str">
            <v>Veszprémvarsány</v>
          </cell>
        </row>
        <row r="3069">
          <cell r="BT3069" t="str">
            <v>Vésztő</v>
          </cell>
        </row>
        <row r="3070">
          <cell r="BT3070" t="str">
            <v>Vezseny</v>
          </cell>
        </row>
        <row r="3071">
          <cell r="BT3071" t="str">
            <v>Vid</v>
          </cell>
        </row>
        <row r="3072">
          <cell r="BT3072" t="str">
            <v>Vigántpetend</v>
          </cell>
        </row>
        <row r="3073">
          <cell r="BT3073" t="str">
            <v>Villány</v>
          </cell>
        </row>
        <row r="3074">
          <cell r="BT3074" t="str">
            <v>Villánykövesd</v>
          </cell>
        </row>
        <row r="3075">
          <cell r="BT3075" t="str">
            <v>Vilmány</v>
          </cell>
        </row>
        <row r="3076">
          <cell r="BT3076" t="str">
            <v>Vilonya</v>
          </cell>
        </row>
        <row r="3077">
          <cell r="BT3077" t="str">
            <v>Vilyvitány</v>
          </cell>
        </row>
        <row r="3078">
          <cell r="BT3078" t="str">
            <v>Vinár</v>
          </cell>
        </row>
        <row r="3079">
          <cell r="BT3079" t="str">
            <v>Vindornyafok</v>
          </cell>
        </row>
        <row r="3080">
          <cell r="BT3080" t="str">
            <v>Vindornyalak</v>
          </cell>
        </row>
        <row r="3081">
          <cell r="BT3081" t="str">
            <v>Vindornyaszőlős</v>
          </cell>
        </row>
        <row r="3082">
          <cell r="BT3082" t="str">
            <v>Visegrád</v>
          </cell>
        </row>
        <row r="3083">
          <cell r="BT3083" t="str">
            <v>Visnye</v>
          </cell>
        </row>
        <row r="3084">
          <cell r="BT3084" t="str">
            <v>Visonta</v>
          </cell>
        </row>
        <row r="3085">
          <cell r="BT3085" t="str">
            <v>Viss</v>
          </cell>
        </row>
        <row r="3086">
          <cell r="BT3086" t="str">
            <v>Visz</v>
          </cell>
        </row>
        <row r="3087">
          <cell r="BT3087" t="str">
            <v>Viszák</v>
          </cell>
        </row>
        <row r="3088">
          <cell r="BT3088" t="str">
            <v>Viszló</v>
          </cell>
        </row>
        <row r="3089">
          <cell r="BT3089" t="str">
            <v>Visznek</v>
          </cell>
        </row>
        <row r="3090">
          <cell r="BT3090" t="str">
            <v>Vitnyéd</v>
          </cell>
        </row>
        <row r="3091">
          <cell r="BT3091" t="str">
            <v>Vízvár</v>
          </cell>
        </row>
        <row r="3092">
          <cell r="BT3092" t="str">
            <v>Vizslás</v>
          </cell>
        </row>
        <row r="3093">
          <cell r="BT3093" t="str">
            <v>Vizsoly</v>
          </cell>
        </row>
        <row r="3094">
          <cell r="BT3094" t="str">
            <v>Vokány</v>
          </cell>
        </row>
        <row r="3095">
          <cell r="BT3095" t="str">
            <v>Vonyarcvashegy</v>
          </cell>
        </row>
        <row r="3096">
          <cell r="BT3096" t="str">
            <v>Vöckönd</v>
          </cell>
        </row>
        <row r="3097">
          <cell r="BT3097" t="str">
            <v>Völcsej</v>
          </cell>
        </row>
        <row r="3098">
          <cell r="BT3098" t="str">
            <v>Vönöck</v>
          </cell>
        </row>
        <row r="3099">
          <cell r="BT3099" t="str">
            <v>Vöröstó</v>
          </cell>
        </row>
        <row r="3100">
          <cell r="BT3100" t="str">
            <v>Vörs</v>
          </cell>
        </row>
        <row r="3101">
          <cell r="BT3101" t="str">
            <v>Zabar</v>
          </cell>
        </row>
        <row r="3102">
          <cell r="BT3102" t="str">
            <v>Zádor</v>
          </cell>
        </row>
        <row r="3103">
          <cell r="BT3103" t="str">
            <v>Zádorfalva</v>
          </cell>
        </row>
        <row r="3104">
          <cell r="BT3104" t="str">
            <v>Zagyvarékas</v>
          </cell>
        </row>
        <row r="3105">
          <cell r="BT3105" t="str">
            <v>Zagyvaszántó</v>
          </cell>
        </row>
        <row r="3106">
          <cell r="BT3106" t="str">
            <v>Záhony</v>
          </cell>
        </row>
        <row r="3107">
          <cell r="BT3107" t="str">
            <v>Zajk</v>
          </cell>
        </row>
        <row r="3108">
          <cell r="BT3108" t="str">
            <v>Zajta</v>
          </cell>
        </row>
        <row r="3109">
          <cell r="BT3109" t="str">
            <v>Zákány</v>
          </cell>
        </row>
        <row r="3110">
          <cell r="BT3110" t="str">
            <v>Zákányfalu</v>
          </cell>
        </row>
        <row r="3111">
          <cell r="BT3111" t="str">
            <v>Zákányszék</v>
          </cell>
        </row>
        <row r="3112">
          <cell r="BT3112" t="str">
            <v>Zala</v>
          </cell>
        </row>
        <row r="3113">
          <cell r="BT3113" t="str">
            <v>Zalaapáti</v>
          </cell>
        </row>
        <row r="3114">
          <cell r="BT3114" t="str">
            <v>Zalabaksa</v>
          </cell>
        </row>
        <row r="3115">
          <cell r="BT3115" t="str">
            <v>Zalabér</v>
          </cell>
        </row>
        <row r="3116">
          <cell r="BT3116" t="str">
            <v>Zalaboldogfa</v>
          </cell>
        </row>
        <row r="3117">
          <cell r="BT3117" t="str">
            <v>Zalacsány</v>
          </cell>
        </row>
        <row r="3118">
          <cell r="BT3118" t="str">
            <v>Zalacséb</v>
          </cell>
        </row>
        <row r="3119">
          <cell r="BT3119" t="str">
            <v>Zalaegerszeg</v>
          </cell>
        </row>
        <row r="3120">
          <cell r="BT3120" t="str">
            <v>Zalaerdőd</v>
          </cell>
        </row>
        <row r="3121">
          <cell r="BT3121" t="str">
            <v>Zalagyömörő</v>
          </cell>
        </row>
        <row r="3122">
          <cell r="BT3122" t="str">
            <v>Zalahaláp</v>
          </cell>
        </row>
        <row r="3123">
          <cell r="BT3123" t="str">
            <v>Zalaháshágy</v>
          </cell>
        </row>
        <row r="3124">
          <cell r="BT3124" t="str">
            <v>Zalaigrice</v>
          </cell>
        </row>
        <row r="3125">
          <cell r="BT3125" t="str">
            <v>Zalaistvánd</v>
          </cell>
        </row>
        <row r="3126">
          <cell r="BT3126" t="str">
            <v>Zalakaros</v>
          </cell>
        </row>
        <row r="3127">
          <cell r="BT3127" t="str">
            <v>Zalakomár</v>
          </cell>
        </row>
        <row r="3128">
          <cell r="BT3128" t="str">
            <v>Zalaköveskút</v>
          </cell>
        </row>
        <row r="3129">
          <cell r="BT3129" t="str">
            <v>Zalalövő</v>
          </cell>
        </row>
        <row r="3130">
          <cell r="BT3130" t="str">
            <v>Zalameggyes</v>
          </cell>
        </row>
        <row r="3131">
          <cell r="BT3131" t="str">
            <v>Zalamerenye</v>
          </cell>
        </row>
        <row r="3132">
          <cell r="BT3132" t="str">
            <v>Zalasárszeg</v>
          </cell>
        </row>
        <row r="3133">
          <cell r="BT3133" t="str">
            <v>Zalaszabar</v>
          </cell>
        </row>
        <row r="3134">
          <cell r="BT3134" t="str">
            <v>Zalaszántó</v>
          </cell>
        </row>
        <row r="3135">
          <cell r="BT3135" t="str">
            <v>Zalaszegvár</v>
          </cell>
        </row>
        <row r="3136">
          <cell r="BT3136" t="str">
            <v>Zalaszentbalázs</v>
          </cell>
        </row>
        <row r="3137">
          <cell r="BT3137" t="str">
            <v>Zalaszentgrót</v>
          </cell>
        </row>
        <row r="3138">
          <cell r="BT3138" t="str">
            <v>Zalaszentgyörgy</v>
          </cell>
        </row>
        <row r="3139">
          <cell r="BT3139" t="str">
            <v>Zalaszentiván</v>
          </cell>
        </row>
        <row r="3140">
          <cell r="BT3140" t="str">
            <v>Zalaszentjakab</v>
          </cell>
        </row>
        <row r="3141">
          <cell r="BT3141" t="str">
            <v>Zalaszentlászló</v>
          </cell>
        </row>
        <row r="3142">
          <cell r="BT3142" t="str">
            <v>Zalaszentlőrinc</v>
          </cell>
        </row>
        <row r="3143">
          <cell r="BT3143" t="str">
            <v>Zalaszentmárton</v>
          </cell>
        </row>
        <row r="3144">
          <cell r="BT3144" t="str">
            <v>Zalaszentmihály</v>
          </cell>
        </row>
        <row r="3145">
          <cell r="BT3145" t="str">
            <v>Zalaszombatfa</v>
          </cell>
        </row>
        <row r="3146">
          <cell r="BT3146" t="str">
            <v>Zaláta</v>
          </cell>
        </row>
        <row r="3147">
          <cell r="BT3147" t="str">
            <v>Zalatárnok</v>
          </cell>
        </row>
        <row r="3148">
          <cell r="BT3148" t="str">
            <v>Zalaújlak</v>
          </cell>
        </row>
        <row r="3149">
          <cell r="BT3149" t="str">
            <v>Zalavár</v>
          </cell>
        </row>
        <row r="3150">
          <cell r="BT3150" t="str">
            <v>Zalavég</v>
          </cell>
        </row>
        <row r="3151">
          <cell r="BT3151" t="str">
            <v>Zalkod</v>
          </cell>
        </row>
        <row r="3152">
          <cell r="BT3152" t="str">
            <v>Zamárdi</v>
          </cell>
        </row>
        <row r="3153">
          <cell r="BT3153" t="str">
            <v>Zámoly</v>
          </cell>
        </row>
        <row r="3154">
          <cell r="BT3154" t="str">
            <v>Zánka</v>
          </cell>
        </row>
        <row r="3155">
          <cell r="BT3155" t="str">
            <v>Zaránk</v>
          </cell>
        </row>
        <row r="3156">
          <cell r="BT3156" t="str">
            <v>Závod</v>
          </cell>
        </row>
        <row r="3157">
          <cell r="BT3157" t="str">
            <v>Zebecke</v>
          </cell>
        </row>
        <row r="3158">
          <cell r="BT3158" t="str">
            <v>Zebegény</v>
          </cell>
        </row>
        <row r="3159">
          <cell r="BT3159" t="str">
            <v>Zemplénagárd</v>
          </cell>
        </row>
        <row r="3160">
          <cell r="BT3160" t="str">
            <v>Zengővárkony</v>
          </cell>
        </row>
        <row r="3161">
          <cell r="BT3161" t="str">
            <v>Zichyújfalu</v>
          </cell>
        </row>
        <row r="3162">
          <cell r="BT3162" t="str">
            <v>Zics</v>
          </cell>
        </row>
        <row r="3163">
          <cell r="BT3163" t="str">
            <v>Ziliz</v>
          </cell>
        </row>
        <row r="3164">
          <cell r="BT3164" t="str">
            <v>Zimány</v>
          </cell>
        </row>
        <row r="3165">
          <cell r="BT3165" t="str">
            <v>Zirc</v>
          </cell>
        </row>
        <row r="3166">
          <cell r="BT3166" t="str">
            <v>Zók</v>
          </cell>
        </row>
        <row r="3167">
          <cell r="BT3167" t="str">
            <v>Zomba</v>
          </cell>
        </row>
        <row r="3168">
          <cell r="BT3168" t="str">
            <v>Zsadány</v>
          </cell>
        </row>
        <row r="3169">
          <cell r="BT3169" t="str">
            <v>Zsáka</v>
          </cell>
        </row>
        <row r="3170">
          <cell r="BT3170" t="str">
            <v>Zsámbék</v>
          </cell>
        </row>
        <row r="3171">
          <cell r="BT3171" t="str">
            <v>Zsámbok</v>
          </cell>
        </row>
        <row r="3172">
          <cell r="BT3172" t="str">
            <v>Zsana</v>
          </cell>
        </row>
        <row r="3173">
          <cell r="BT3173" t="str">
            <v>Zsarolyán</v>
          </cell>
        </row>
        <row r="3174">
          <cell r="BT3174" t="str">
            <v>Zsebeháza</v>
          </cell>
        </row>
        <row r="3175">
          <cell r="BT3175" t="str">
            <v>Zsédeny</v>
          </cell>
        </row>
        <row r="3176">
          <cell r="BT3176" t="str">
            <v>Zselickisfalud</v>
          </cell>
        </row>
        <row r="3177">
          <cell r="BT3177" t="str">
            <v>Zselickislak</v>
          </cell>
        </row>
        <row r="3178">
          <cell r="BT3178" t="str">
            <v>Zselicszentpál</v>
          </cell>
        </row>
        <row r="3179">
          <cell r="BT3179" t="str">
            <v>Zsennye</v>
          </cell>
        </row>
        <row r="3180">
          <cell r="BT3180" t="str">
            <v>Zsira</v>
          </cell>
        </row>
        <row r="3181">
          <cell r="BT3181" t="str">
            <v>Zsombó</v>
          </cell>
        </row>
        <row r="3182">
          <cell r="BT3182" t="str">
            <v>Zsujta</v>
          </cell>
        </row>
        <row r="3183">
          <cell r="BT3183" t="str">
            <v>Zsurk</v>
          </cell>
        </row>
        <row r="3184">
          <cell r="BT3184" t="str">
            <v>Zubogy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unka1"/>
      <sheetName val="1.mell. Mérleg"/>
      <sheetName val="2.mell. Mérleg"/>
      <sheetName val="3.mell. Bevétel"/>
      <sheetName val="3.a átvett pe."/>
      <sheetName val="3.b mell. Működési bevételek"/>
      <sheetName val="3.c. mell. Közhatalmi bevételek"/>
      <sheetName val="4.mell. Normatíva"/>
      <sheetName val="5. mell. Önk.össz kiadás"/>
      <sheetName val="5.a. mell. Jogalkotás"/>
      <sheetName val="5.b. mell. VF saját forrásból"/>
      <sheetName val="5.c. mell. VF Eu forrásból"/>
      <sheetName val="5.d. mell. Védőnő, EÜ"/>
      <sheetName val="5.e. mell. Szociális ellátások"/>
      <sheetName val="5.f. mell. Átadott pénzeszk."/>
      <sheetName val="5.g. mell. Egyéb tev."/>
      <sheetName val="6. mell. Int.összesen"/>
      <sheetName val="6.a. mell. PH"/>
      <sheetName val="6.b. mell. Óvoda"/>
      <sheetName val="6.c. mell. BBKP"/>
      <sheetName val="7.mell. Beruházás"/>
      <sheetName val="8.mell. Felújítás"/>
      <sheetName val="9.mell. Létszámok"/>
      <sheetName val="10. mell. Több éves kihat"/>
      <sheetName val="11.mell. Ei felhaszn."/>
      <sheetName val="12.mell. Közv.tám"/>
      <sheetName val="13.mell. Mérleg"/>
      <sheetName val="MG Kft"/>
      <sheetName val="Martonsport Kft"/>
    </sheetNames>
    <sheetDataSet>
      <sheetData sheetId="0" refreshError="1"/>
      <sheetData sheetId="1">
        <row r="10">
          <cell r="C10">
            <v>151397</v>
          </cell>
        </row>
        <row r="18">
          <cell r="C18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/>
      <sheetData sheetId="26"/>
      <sheetData sheetId="27"/>
      <sheetData sheetId="28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1"/>
  <sheetViews>
    <sheetView workbookViewId="0">
      <selection activeCell="B27" sqref="B27"/>
    </sheetView>
  </sheetViews>
  <sheetFormatPr defaultRowHeight="14.4" x14ac:dyDescent="0.3"/>
  <cols>
    <col min="1" max="1" width="14.5546875" customWidth="1"/>
    <col min="2" max="2" width="82" customWidth="1"/>
    <col min="3" max="3" width="47.6640625" customWidth="1"/>
  </cols>
  <sheetData>
    <row r="1" spans="1:2" ht="33.75" customHeight="1" x14ac:dyDescent="0.3">
      <c r="A1" s="800" t="s">
        <v>1026</v>
      </c>
      <c r="B1" s="800"/>
    </row>
    <row r="2" spans="1:2" x14ac:dyDescent="0.3">
      <c r="A2" s="352"/>
      <c r="B2" s="468"/>
    </row>
    <row r="3" spans="1:2" x14ac:dyDescent="0.3">
      <c r="A3" s="469" t="s">
        <v>594</v>
      </c>
      <c r="B3" s="470" t="s">
        <v>683</v>
      </c>
    </row>
    <row r="4" spans="1:2" x14ac:dyDescent="0.3">
      <c r="A4" s="469" t="s">
        <v>595</v>
      </c>
      <c r="B4" s="470" t="s">
        <v>684</v>
      </c>
    </row>
    <row r="5" spans="1:2" x14ac:dyDescent="0.3">
      <c r="A5" s="469" t="s">
        <v>596</v>
      </c>
      <c r="B5" s="470" t="s">
        <v>685</v>
      </c>
    </row>
    <row r="6" spans="1:2" x14ac:dyDescent="0.3">
      <c r="A6" s="469" t="s">
        <v>606</v>
      </c>
      <c r="B6" s="470" t="s">
        <v>686</v>
      </c>
    </row>
    <row r="7" spans="1:2" x14ac:dyDescent="0.3">
      <c r="A7" s="469" t="s">
        <v>607</v>
      </c>
      <c r="B7" s="470" t="s">
        <v>687</v>
      </c>
    </row>
    <row r="8" spans="1:2" x14ac:dyDescent="0.3">
      <c r="A8" s="469" t="s">
        <v>608</v>
      </c>
      <c r="B8" s="470" t="s">
        <v>669</v>
      </c>
    </row>
    <row r="9" spans="1:2" x14ac:dyDescent="0.3">
      <c r="A9" s="469" t="s">
        <v>597</v>
      </c>
      <c r="B9" s="470" t="s">
        <v>670</v>
      </c>
    </row>
    <row r="10" spans="1:2" x14ac:dyDescent="0.3">
      <c r="A10" s="469" t="s">
        <v>598</v>
      </c>
      <c r="B10" s="470" t="s">
        <v>671</v>
      </c>
    </row>
    <row r="11" spans="1:2" ht="26.4" x14ac:dyDescent="0.3">
      <c r="A11" s="469" t="s">
        <v>658</v>
      </c>
      <c r="B11" s="470" t="s">
        <v>672</v>
      </c>
    </row>
    <row r="12" spans="1:2" ht="26.4" x14ac:dyDescent="0.3">
      <c r="A12" s="469" t="s">
        <v>659</v>
      </c>
      <c r="B12" s="470" t="s">
        <v>673</v>
      </c>
    </row>
    <row r="13" spans="1:2" ht="26.4" x14ac:dyDescent="0.3">
      <c r="A13" s="469" t="s">
        <v>660</v>
      </c>
      <c r="B13" s="470" t="s">
        <v>674</v>
      </c>
    </row>
    <row r="14" spans="1:2" x14ac:dyDescent="0.3">
      <c r="A14" s="469" t="s">
        <v>661</v>
      </c>
      <c r="B14" s="470" t="s">
        <v>675</v>
      </c>
    </row>
    <row r="15" spans="1:2" x14ac:dyDescent="0.3">
      <c r="A15" s="469" t="s">
        <v>662</v>
      </c>
      <c r="B15" s="470" t="s">
        <v>676</v>
      </c>
    </row>
    <row r="16" spans="1:2" x14ac:dyDescent="0.3">
      <c r="A16" s="469" t="s">
        <v>663</v>
      </c>
      <c r="B16" s="470" t="s">
        <v>677</v>
      </c>
    </row>
    <row r="17" spans="1:5" x14ac:dyDescent="0.3">
      <c r="A17" s="469" t="s">
        <v>664</v>
      </c>
      <c r="B17" s="470" t="s">
        <v>678</v>
      </c>
    </row>
    <row r="18" spans="1:5" x14ac:dyDescent="0.3">
      <c r="A18" s="469" t="s">
        <v>599</v>
      </c>
      <c r="B18" s="470" t="s">
        <v>600</v>
      </c>
    </row>
    <row r="19" spans="1:5" x14ac:dyDescent="0.3">
      <c r="A19" s="469" t="s">
        <v>665</v>
      </c>
      <c r="B19" s="470" t="s">
        <v>679</v>
      </c>
    </row>
    <row r="20" spans="1:5" x14ac:dyDescent="0.3">
      <c r="A20" s="469" t="s">
        <v>666</v>
      </c>
      <c r="B20" s="470" t="s">
        <v>680</v>
      </c>
    </row>
    <row r="21" spans="1:5" x14ac:dyDescent="0.3">
      <c r="A21" s="469" t="s">
        <v>732</v>
      </c>
      <c r="B21" s="470" t="s">
        <v>681</v>
      </c>
    </row>
    <row r="22" spans="1:5" x14ac:dyDescent="0.3">
      <c r="A22" s="469" t="s">
        <v>601</v>
      </c>
      <c r="B22" s="470" t="s">
        <v>602</v>
      </c>
    </row>
    <row r="23" spans="1:5" x14ac:dyDescent="0.3">
      <c r="A23" s="469" t="s">
        <v>603</v>
      </c>
      <c r="B23" s="470" t="s">
        <v>604</v>
      </c>
    </row>
    <row r="24" spans="1:5" ht="17.25" customHeight="1" x14ac:dyDescent="0.3">
      <c r="A24" s="469" t="s">
        <v>605</v>
      </c>
      <c r="B24" s="470" t="s">
        <v>682</v>
      </c>
    </row>
    <row r="25" spans="1:5" x14ac:dyDescent="0.3">
      <c r="A25" s="469" t="s">
        <v>734</v>
      </c>
      <c r="B25" s="470" t="s">
        <v>467</v>
      </c>
    </row>
    <row r="26" spans="1:5" x14ac:dyDescent="0.3">
      <c r="A26" s="469" t="s">
        <v>735</v>
      </c>
      <c r="B26" s="470" t="s">
        <v>609</v>
      </c>
    </row>
    <row r="27" spans="1:5" x14ac:dyDescent="0.3">
      <c r="A27" s="76" t="s">
        <v>736</v>
      </c>
      <c r="B27" s="76" t="s">
        <v>737</v>
      </c>
      <c r="C27" s="470"/>
      <c r="D27" s="470"/>
      <c r="E27" s="470"/>
    </row>
    <row r="28" spans="1:5" x14ac:dyDescent="0.3">
      <c r="A28" s="76" t="s">
        <v>738</v>
      </c>
      <c r="B28" s="76" t="s">
        <v>739</v>
      </c>
    </row>
    <row r="29" spans="1:5" x14ac:dyDescent="0.3">
      <c r="A29" s="76" t="s">
        <v>740</v>
      </c>
      <c r="B29" s="76" t="s">
        <v>741</v>
      </c>
    </row>
    <row r="30" spans="1:5" x14ac:dyDescent="0.3">
      <c r="A30" s="76" t="s">
        <v>742</v>
      </c>
      <c r="B30" s="76" t="s">
        <v>743</v>
      </c>
    </row>
    <row r="31" spans="1:5" x14ac:dyDescent="0.3">
      <c r="A31" s="76" t="s">
        <v>744</v>
      </c>
      <c r="B31" s="76" t="s">
        <v>745</v>
      </c>
    </row>
  </sheetData>
  <mergeCells count="1">
    <mergeCell ref="A1:B1"/>
  </mergeCells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F65"/>
  <sheetViews>
    <sheetView workbookViewId="0">
      <selection activeCell="F23" sqref="F23:F24"/>
    </sheetView>
  </sheetViews>
  <sheetFormatPr defaultColWidth="9.109375" defaultRowHeight="14.4" x14ac:dyDescent="0.3"/>
  <cols>
    <col min="1" max="1" width="7" style="28" customWidth="1"/>
    <col min="2" max="3" width="13" style="29" customWidth="1"/>
    <col min="4" max="6" width="11" style="20" customWidth="1"/>
    <col min="7" max="16384" width="9.109375" style="1"/>
  </cols>
  <sheetData>
    <row r="1" spans="1:6" ht="15.75" customHeight="1" x14ac:dyDescent="0.3">
      <c r="D1" s="856" t="s">
        <v>388</v>
      </c>
      <c r="E1" s="856"/>
      <c r="F1" s="856"/>
    </row>
    <row r="2" spans="1:6" ht="24.75" customHeight="1" x14ac:dyDescent="0.3">
      <c r="A2" s="852" t="s">
        <v>0</v>
      </c>
      <c r="B2" s="852" t="s">
        <v>182</v>
      </c>
      <c r="C2" s="852"/>
      <c r="D2" s="857" t="s">
        <v>176</v>
      </c>
      <c r="E2" s="858"/>
      <c r="F2" s="859"/>
    </row>
    <row r="3" spans="1:6" s="2" customFormat="1" x14ac:dyDescent="0.3">
      <c r="A3" s="852"/>
      <c r="B3" s="852"/>
      <c r="C3" s="852"/>
      <c r="D3" s="774" t="s">
        <v>889</v>
      </c>
      <c r="E3" s="774" t="s">
        <v>746</v>
      </c>
      <c r="F3" s="774" t="s">
        <v>1024</v>
      </c>
    </row>
    <row r="4" spans="1:6" s="2" customFormat="1" x14ac:dyDescent="0.3">
      <c r="A4" s="852"/>
      <c r="B4" s="852"/>
      <c r="C4" s="852"/>
      <c r="D4" s="860" t="s">
        <v>189</v>
      </c>
      <c r="E4" s="860"/>
      <c r="F4" s="860"/>
    </row>
    <row r="5" spans="1:6" ht="12" customHeight="1" x14ac:dyDescent="0.3">
      <c r="A5" s="6" t="s">
        <v>27</v>
      </c>
      <c r="B5" s="828" t="s">
        <v>174</v>
      </c>
      <c r="C5" s="828"/>
      <c r="D5" s="366"/>
      <c r="E5" s="21"/>
      <c r="F5" s="21"/>
    </row>
    <row r="6" spans="1:6" ht="12" customHeight="1" x14ac:dyDescent="0.3">
      <c r="A6" s="6" t="s">
        <v>33</v>
      </c>
      <c r="B6" s="828" t="s">
        <v>173</v>
      </c>
      <c r="C6" s="828"/>
      <c r="D6" s="457">
        <v>18767</v>
      </c>
      <c r="E6" s="652">
        <v>287</v>
      </c>
      <c r="F6" s="647">
        <f>+D6+E6</f>
        <v>19054</v>
      </c>
    </row>
    <row r="7" spans="1:6" ht="12" customHeight="1" x14ac:dyDescent="0.3">
      <c r="A7" s="7" t="s">
        <v>34</v>
      </c>
      <c r="B7" s="850" t="s">
        <v>172</v>
      </c>
      <c r="C7" s="850"/>
      <c r="D7" s="367">
        <v>18767</v>
      </c>
      <c r="E7" s="652">
        <f t="shared" ref="E7:F7" si="0">SUM(E5:E6)</f>
        <v>287</v>
      </c>
      <c r="F7" s="367">
        <f t="shared" si="0"/>
        <v>19054</v>
      </c>
    </row>
    <row r="8" spans="1:6" ht="12" customHeight="1" x14ac:dyDescent="0.3">
      <c r="A8" s="8"/>
      <c r="B8" s="9"/>
      <c r="C8" s="9"/>
      <c r="D8" s="23"/>
      <c r="E8" s="23"/>
      <c r="F8" s="24"/>
    </row>
    <row r="9" spans="1:6" ht="12" customHeight="1" x14ac:dyDescent="0.3">
      <c r="A9" s="6" t="s">
        <v>35</v>
      </c>
      <c r="B9" s="828" t="s">
        <v>171</v>
      </c>
      <c r="C9" s="828"/>
      <c r="D9" s="364">
        <v>4380</v>
      </c>
      <c r="E9" s="652">
        <v>279</v>
      </c>
      <c r="F9" s="647">
        <f>+D9+E9</f>
        <v>4659</v>
      </c>
    </row>
    <row r="10" spans="1:6" ht="12" customHeight="1" x14ac:dyDescent="0.3">
      <c r="A10" s="126"/>
      <c r="B10" s="27"/>
      <c r="C10" s="12"/>
      <c r="D10" s="368"/>
      <c r="E10" s="358"/>
      <c r="F10" s="359"/>
    </row>
    <row r="11" spans="1:6" ht="12" customHeight="1" x14ac:dyDescent="0.3">
      <c r="A11" s="13" t="s">
        <v>42</v>
      </c>
      <c r="B11" s="851" t="s">
        <v>41</v>
      </c>
      <c r="C11" s="851"/>
      <c r="D11" s="369">
        <v>302</v>
      </c>
      <c r="E11" s="654">
        <v>32</v>
      </c>
      <c r="F11" s="648">
        <f>+D11+E11</f>
        <v>334</v>
      </c>
    </row>
    <row r="12" spans="1:6" ht="12" customHeight="1" x14ac:dyDescent="0.3">
      <c r="A12" s="4" t="s">
        <v>44</v>
      </c>
      <c r="B12" s="826" t="s">
        <v>43</v>
      </c>
      <c r="C12" s="826"/>
      <c r="D12" s="370">
        <v>854</v>
      </c>
      <c r="E12" s="639">
        <v>602</v>
      </c>
      <c r="F12" s="648">
        <f t="shared" ref="F12:F33" si="1">+D12+E12</f>
        <v>1456</v>
      </c>
    </row>
    <row r="13" spans="1:6" ht="12" customHeight="1" x14ac:dyDescent="0.3">
      <c r="A13" s="4" t="s">
        <v>46</v>
      </c>
      <c r="B13" s="826" t="s">
        <v>45</v>
      </c>
      <c r="C13" s="826"/>
      <c r="D13" s="370">
        <v>0</v>
      </c>
      <c r="E13" s="639"/>
      <c r="F13" s="648">
        <f t="shared" si="1"/>
        <v>0</v>
      </c>
    </row>
    <row r="14" spans="1:6" s="50" customFormat="1" ht="12" customHeight="1" x14ac:dyDescent="0.3">
      <c r="A14" s="6" t="s">
        <v>47</v>
      </c>
      <c r="B14" s="828" t="s">
        <v>170</v>
      </c>
      <c r="C14" s="828"/>
      <c r="D14" s="364">
        <v>1156</v>
      </c>
      <c r="E14" s="364">
        <f t="shared" ref="E14:F14" si="2">SUM(E11:E13)</f>
        <v>634</v>
      </c>
      <c r="F14" s="364">
        <f t="shared" si="2"/>
        <v>1790</v>
      </c>
    </row>
    <row r="15" spans="1:6" ht="12" customHeight="1" x14ac:dyDescent="0.3">
      <c r="A15" s="4" t="s">
        <v>49</v>
      </c>
      <c r="B15" s="826" t="s">
        <v>48</v>
      </c>
      <c r="C15" s="826"/>
      <c r="D15" s="370">
        <v>118</v>
      </c>
      <c r="E15" s="639"/>
      <c r="F15" s="648">
        <f t="shared" si="1"/>
        <v>118</v>
      </c>
    </row>
    <row r="16" spans="1:6" ht="12" customHeight="1" x14ac:dyDescent="0.3">
      <c r="A16" s="4" t="s">
        <v>51</v>
      </c>
      <c r="B16" s="826" t="s">
        <v>50</v>
      </c>
      <c r="C16" s="826"/>
      <c r="D16" s="370">
        <v>482</v>
      </c>
      <c r="E16" s="639">
        <v>-112</v>
      </c>
      <c r="F16" s="648">
        <f t="shared" si="1"/>
        <v>370</v>
      </c>
    </row>
    <row r="17" spans="1:6" s="50" customFormat="1" ht="12" customHeight="1" x14ac:dyDescent="0.3">
      <c r="A17" s="6" t="s">
        <v>52</v>
      </c>
      <c r="B17" s="828" t="s">
        <v>169</v>
      </c>
      <c r="C17" s="828"/>
      <c r="D17" s="364">
        <v>600</v>
      </c>
      <c r="E17" s="655">
        <f>SUM(E15:E16)</f>
        <v>-112</v>
      </c>
      <c r="F17" s="364">
        <f t="shared" ref="F17" si="3">SUM(F15:F16)</f>
        <v>488</v>
      </c>
    </row>
    <row r="18" spans="1:6" ht="12" customHeight="1" x14ac:dyDescent="0.3">
      <c r="A18" s="4" t="s">
        <v>54</v>
      </c>
      <c r="B18" s="826" t="s">
        <v>53</v>
      </c>
      <c r="C18" s="826"/>
      <c r="D18" s="370">
        <v>0</v>
      </c>
      <c r="E18" s="639"/>
      <c r="F18" s="648">
        <f t="shared" si="1"/>
        <v>0</v>
      </c>
    </row>
    <row r="19" spans="1:6" ht="12" customHeight="1" x14ac:dyDescent="0.3">
      <c r="A19" s="4" t="s">
        <v>56</v>
      </c>
      <c r="B19" s="826" t="s">
        <v>55</v>
      </c>
      <c r="C19" s="826"/>
      <c r="D19" s="370">
        <v>0</v>
      </c>
      <c r="E19" s="639"/>
      <c r="F19" s="648">
        <f t="shared" si="1"/>
        <v>0</v>
      </c>
    </row>
    <row r="20" spans="1:6" ht="12" customHeight="1" x14ac:dyDescent="0.3">
      <c r="A20" s="4" t="s">
        <v>57</v>
      </c>
      <c r="B20" s="826" t="s">
        <v>167</v>
      </c>
      <c r="C20" s="826"/>
      <c r="D20" s="370">
        <v>0</v>
      </c>
      <c r="E20" s="639"/>
      <c r="F20" s="648">
        <f t="shared" si="1"/>
        <v>0</v>
      </c>
    </row>
    <row r="21" spans="1:6" ht="12" customHeight="1" x14ac:dyDescent="0.3">
      <c r="A21" s="4"/>
      <c r="B21" s="826" t="s">
        <v>58</v>
      </c>
      <c r="C21" s="826"/>
      <c r="D21" s="370">
        <v>0</v>
      </c>
      <c r="E21" s="639"/>
      <c r="F21" s="648">
        <f t="shared" si="1"/>
        <v>0</v>
      </c>
    </row>
    <row r="22" spans="1:6" ht="12" customHeight="1" x14ac:dyDescent="0.3">
      <c r="A22" s="4" t="s">
        <v>60</v>
      </c>
      <c r="B22" s="826" t="s">
        <v>166</v>
      </c>
      <c r="C22" s="826"/>
      <c r="D22" s="370">
        <v>0</v>
      </c>
      <c r="E22" s="639"/>
      <c r="F22" s="648">
        <f t="shared" si="1"/>
        <v>0</v>
      </c>
    </row>
    <row r="23" spans="1:6" ht="12" customHeight="1" x14ac:dyDescent="0.3">
      <c r="A23" s="4" t="s">
        <v>63</v>
      </c>
      <c r="B23" s="826" t="s">
        <v>62</v>
      </c>
      <c r="C23" s="826"/>
      <c r="D23" s="369">
        <v>2448</v>
      </c>
      <c r="E23" s="699">
        <f>383-338-210</f>
        <v>-165</v>
      </c>
      <c r="F23" s="648">
        <f t="shared" si="1"/>
        <v>2283</v>
      </c>
    </row>
    <row r="24" spans="1:6" ht="12" customHeight="1" x14ac:dyDescent="0.3">
      <c r="A24" s="4" t="s">
        <v>65</v>
      </c>
      <c r="B24" s="826" t="s">
        <v>64</v>
      </c>
      <c r="C24" s="826"/>
      <c r="D24" s="370">
        <v>9661</v>
      </c>
      <c r="E24" s="639">
        <f>-970-726</f>
        <v>-1696</v>
      </c>
      <c r="F24" s="648">
        <f t="shared" si="1"/>
        <v>7965</v>
      </c>
    </row>
    <row r="25" spans="1:6" s="50" customFormat="1" ht="12" customHeight="1" x14ac:dyDescent="0.3">
      <c r="A25" s="6" t="s">
        <v>66</v>
      </c>
      <c r="B25" s="828" t="s">
        <v>156</v>
      </c>
      <c r="C25" s="828"/>
      <c r="D25" s="364">
        <v>12109</v>
      </c>
      <c r="E25" s="655">
        <f t="shared" ref="E25:F25" si="4">+E24+E23+E22+E21+E20+E19+E18</f>
        <v>-1861</v>
      </c>
      <c r="F25" s="364">
        <f t="shared" si="4"/>
        <v>10248</v>
      </c>
    </row>
    <row r="26" spans="1:6" ht="12" customHeight="1" x14ac:dyDescent="0.3">
      <c r="A26" s="4" t="s">
        <v>68</v>
      </c>
      <c r="B26" s="826" t="s">
        <v>67</v>
      </c>
      <c r="C26" s="826"/>
      <c r="D26" s="370">
        <v>355</v>
      </c>
      <c r="E26" s="639">
        <v>210</v>
      </c>
      <c r="F26" s="648">
        <f t="shared" si="1"/>
        <v>565</v>
      </c>
    </row>
    <row r="27" spans="1:6" ht="12" customHeight="1" x14ac:dyDescent="0.3">
      <c r="A27" s="4" t="s">
        <v>70</v>
      </c>
      <c r="B27" s="826" t="s">
        <v>69</v>
      </c>
      <c r="C27" s="826"/>
      <c r="D27" s="370">
        <v>35</v>
      </c>
      <c r="E27" s="639">
        <v>325</v>
      </c>
      <c r="F27" s="648">
        <f t="shared" si="1"/>
        <v>360</v>
      </c>
    </row>
    <row r="28" spans="1:6" ht="12" customHeight="1" x14ac:dyDescent="0.3">
      <c r="A28" s="6" t="s">
        <v>71</v>
      </c>
      <c r="B28" s="828" t="s">
        <v>155</v>
      </c>
      <c r="C28" s="828"/>
      <c r="D28" s="364">
        <v>390</v>
      </c>
      <c r="E28" s="655">
        <f t="shared" ref="E28:F28" si="5">SUM(E26:E27)</f>
        <v>535</v>
      </c>
      <c r="F28" s="364">
        <f t="shared" si="5"/>
        <v>925</v>
      </c>
    </row>
    <row r="29" spans="1:6" ht="12" customHeight="1" x14ac:dyDescent="0.3">
      <c r="A29" s="4" t="s">
        <v>73</v>
      </c>
      <c r="B29" s="826" t="s">
        <v>72</v>
      </c>
      <c r="C29" s="826"/>
      <c r="D29" s="370">
        <v>1334</v>
      </c>
      <c r="E29" s="639">
        <f>242-91</f>
        <v>151</v>
      </c>
      <c r="F29" s="648">
        <f t="shared" si="1"/>
        <v>1485</v>
      </c>
    </row>
    <row r="30" spans="1:6" ht="12" customHeight="1" x14ac:dyDescent="0.3">
      <c r="A30" s="4" t="s">
        <v>75</v>
      </c>
      <c r="B30" s="826" t="s">
        <v>74</v>
      </c>
      <c r="C30" s="826"/>
      <c r="D30" s="370">
        <v>1465</v>
      </c>
      <c r="E30" s="639">
        <v>842</v>
      </c>
      <c r="F30" s="648">
        <f t="shared" si="1"/>
        <v>2307</v>
      </c>
    </row>
    <row r="31" spans="1:6" ht="12" customHeight="1" x14ac:dyDescent="0.3">
      <c r="A31" s="4" t="s">
        <v>76</v>
      </c>
      <c r="B31" s="826" t="s">
        <v>154</v>
      </c>
      <c r="C31" s="826"/>
      <c r="D31" s="370">
        <v>1</v>
      </c>
      <c r="E31" s="639"/>
      <c r="F31" s="648">
        <f t="shared" si="1"/>
        <v>1</v>
      </c>
    </row>
    <row r="32" spans="1:6" ht="12" customHeight="1" x14ac:dyDescent="0.3">
      <c r="A32" s="4" t="s">
        <v>77</v>
      </c>
      <c r="B32" s="826" t="s">
        <v>153</v>
      </c>
      <c r="C32" s="826"/>
      <c r="D32" s="370">
        <v>0</v>
      </c>
      <c r="E32" s="639"/>
      <c r="F32" s="648">
        <f t="shared" si="1"/>
        <v>0</v>
      </c>
    </row>
    <row r="33" spans="1:6" ht="12" customHeight="1" x14ac:dyDescent="0.3">
      <c r="A33" s="4" t="s">
        <v>79</v>
      </c>
      <c r="B33" s="826" t="s">
        <v>78</v>
      </c>
      <c r="C33" s="826"/>
      <c r="D33" s="370">
        <v>301</v>
      </c>
      <c r="E33" s="639">
        <v>575</v>
      </c>
      <c r="F33" s="648">
        <f t="shared" si="1"/>
        <v>876</v>
      </c>
    </row>
    <row r="34" spans="1:6" ht="12" customHeight="1" x14ac:dyDescent="0.3">
      <c r="A34" s="6" t="s">
        <v>80</v>
      </c>
      <c r="B34" s="828" t="s">
        <v>152</v>
      </c>
      <c r="C34" s="828"/>
      <c r="D34" s="364">
        <v>3101</v>
      </c>
      <c r="E34" s="655">
        <f t="shared" ref="E34:F34" si="6">SUM(E29:E33)</f>
        <v>1568</v>
      </c>
      <c r="F34" s="364">
        <f t="shared" si="6"/>
        <v>4669</v>
      </c>
    </row>
    <row r="35" spans="1:6" ht="12" customHeight="1" x14ac:dyDescent="0.3">
      <c r="A35" s="7" t="s">
        <v>81</v>
      </c>
      <c r="B35" s="850" t="s">
        <v>151</v>
      </c>
      <c r="C35" s="850"/>
      <c r="D35" s="365">
        <v>17356</v>
      </c>
      <c r="E35" s="653">
        <f t="shared" ref="E35:F35" si="7">+E34+E28+E25+E17+E14</f>
        <v>764</v>
      </c>
      <c r="F35" s="365">
        <f t="shared" si="7"/>
        <v>18120</v>
      </c>
    </row>
    <row r="36" spans="1:6" ht="12" customHeight="1" x14ac:dyDescent="0.3">
      <c r="A36" s="8"/>
      <c r="B36" s="9"/>
      <c r="C36" s="9"/>
      <c r="D36" s="371"/>
      <c r="E36" s="23"/>
      <c r="F36" s="24"/>
    </row>
    <row r="37" spans="1:6" ht="12" hidden="1" customHeight="1" x14ac:dyDescent="0.3">
      <c r="A37" s="4" t="s">
        <v>96</v>
      </c>
      <c r="B37" s="849" t="s">
        <v>95</v>
      </c>
      <c r="C37" s="849"/>
      <c r="D37" s="370"/>
      <c r="E37" s="21"/>
      <c r="F37" s="21"/>
    </row>
    <row r="38" spans="1:6" ht="12" hidden="1" customHeight="1" x14ac:dyDescent="0.3">
      <c r="A38" s="4" t="s">
        <v>98</v>
      </c>
      <c r="B38" s="849" t="s">
        <v>184</v>
      </c>
      <c r="C38" s="849"/>
      <c r="D38" s="370"/>
      <c r="E38" s="21"/>
      <c r="F38" s="21"/>
    </row>
    <row r="39" spans="1:6" ht="12" hidden="1" customHeight="1" x14ac:dyDescent="0.3">
      <c r="A39" s="4" t="s">
        <v>101</v>
      </c>
      <c r="B39" s="849" t="s">
        <v>165</v>
      </c>
      <c r="C39" s="849"/>
      <c r="D39" s="370"/>
      <c r="E39" s="21"/>
      <c r="F39" s="21"/>
    </row>
    <row r="40" spans="1:6" ht="12" hidden="1" customHeight="1" x14ac:dyDescent="0.3">
      <c r="A40" s="4" t="s">
        <v>103</v>
      </c>
      <c r="B40" s="849" t="s">
        <v>183</v>
      </c>
      <c r="C40" s="849"/>
      <c r="D40" s="370"/>
      <c r="E40" s="21"/>
      <c r="F40" s="21"/>
    </row>
    <row r="41" spans="1:6" ht="12" hidden="1" customHeight="1" x14ac:dyDescent="0.3">
      <c r="A41" s="4" t="s">
        <v>107</v>
      </c>
      <c r="B41" s="849" t="s">
        <v>164</v>
      </c>
      <c r="C41" s="849"/>
      <c r="D41" s="370"/>
      <c r="E41" s="21"/>
      <c r="F41" s="21"/>
    </row>
    <row r="42" spans="1:6" ht="12" hidden="1" customHeight="1" x14ac:dyDescent="0.3">
      <c r="A42" s="4" t="s">
        <v>638</v>
      </c>
      <c r="B42" s="826" t="s">
        <v>106</v>
      </c>
      <c r="C42" s="826"/>
      <c r="D42" s="370"/>
      <c r="E42" s="21"/>
      <c r="F42" s="21"/>
    </row>
    <row r="43" spans="1:6" ht="12" customHeight="1" x14ac:dyDescent="0.3">
      <c r="A43" s="7" t="s">
        <v>108</v>
      </c>
      <c r="B43" s="850" t="s">
        <v>163</v>
      </c>
      <c r="C43" s="850"/>
      <c r="D43" s="365"/>
      <c r="E43" s="46"/>
      <c r="F43" s="46"/>
    </row>
    <row r="44" spans="1:6" ht="12" customHeight="1" x14ac:dyDescent="0.3">
      <c r="A44" s="8"/>
      <c r="B44" s="9"/>
      <c r="C44" s="9"/>
      <c r="D44" s="371"/>
      <c r="E44" s="23"/>
      <c r="F44" s="24"/>
    </row>
    <row r="45" spans="1:6" ht="12" hidden="1" customHeight="1" x14ac:dyDescent="0.3">
      <c r="A45" s="13" t="s">
        <v>110</v>
      </c>
      <c r="B45" s="851" t="s">
        <v>109</v>
      </c>
      <c r="C45" s="851"/>
      <c r="D45" s="369"/>
      <c r="E45" s="25"/>
      <c r="F45" s="25"/>
    </row>
    <row r="46" spans="1:6" ht="12" hidden="1" customHeight="1" x14ac:dyDescent="0.3">
      <c r="A46" s="4" t="s">
        <v>111</v>
      </c>
      <c r="B46" s="826" t="s">
        <v>162</v>
      </c>
      <c r="C46" s="826"/>
      <c r="D46" s="370"/>
      <c r="E46" s="21"/>
      <c r="F46" s="21"/>
    </row>
    <row r="47" spans="1:6" ht="12" hidden="1" customHeight="1" x14ac:dyDescent="0.3">
      <c r="A47" s="4" t="s">
        <v>114</v>
      </c>
      <c r="B47" s="826" t="s">
        <v>113</v>
      </c>
      <c r="C47" s="826"/>
      <c r="D47" s="370"/>
      <c r="E47" s="21"/>
      <c r="F47" s="21"/>
    </row>
    <row r="48" spans="1:6" ht="12" hidden="1" customHeight="1" x14ac:dyDescent="0.3">
      <c r="A48" s="4" t="s">
        <v>116</v>
      </c>
      <c r="B48" s="826" t="s">
        <v>115</v>
      </c>
      <c r="C48" s="826"/>
      <c r="D48" s="370"/>
      <c r="E48" s="21"/>
      <c r="F48" s="21"/>
    </row>
    <row r="49" spans="1:6" ht="12" hidden="1" customHeight="1" x14ac:dyDescent="0.3">
      <c r="A49" s="4" t="s">
        <v>118</v>
      </c>
      <c r="B49" s="826" t="s">
        <v>117</v>
      </c>
      <c r="C49" s="826"/>
      <c r="D49" s="370"/>
      <c r="E49" s="21"/>
      <c r="F49" s="21"/>
    </row>
    <row r="50" spans="1:6" ht="12" hidden="1" customHeight="1" x14ac:dyDescent="0.3">
      <c r="A50" s="4" t="s">
        <v>120</v>
      </c>
      <c r="B50" s="826" t="s">
        <v>119</v>
      </c>
      <c r="C50" s="826"/>
      <c r="D50" s="370"/>
      <c r="E50" s="21"/>
      <c r="F50" s="21"/>
    </row>
    <row r="51" spans="1:6" ht="12" hidden="1" customHeight="1" x14ac:dyDescent="0.3">
      <c r="A51" s="4" t="s">
        <v>122</v>
      </c>
      <c r="B51" s="826" t="s">
        <v>121</v>
      </c>
      <c r="C51" s="826"/>
      <c r="D51" s="370"/>
      <c r="E51" s="21"/>
      <c r="F51" s="21"/>
    </row>
    <row r="52" spans="1:6" ht="12" customHeight="1" x14ac:dyDescent="0.3">
      <c r="A52" s="7" t="s">
        <v>123</v>
      </c>
      <c r="B52" s="850" t="s">
        <v>161</v>
      </c>
      <c r="C52" s="850"/>
      <c r="D52" s="365">
        <v>3457</v>
      </c>
      <c r="E52" s="656">
        <f>300-2880</f>
        <v>-2580</v>
      </c>
      <c r="F52" s="649">
        <f>+E52+D52</f>
        <v>877</v>
      </c>
    </row>
    <row r="53" spans="1:6" ht="12" customHeight="1" x14ac:dyDescent="0.3">
      <c r="A53" s="8"/>
      <c r="B53" s="9"/>
      <c r="C53" s="9"/>
      <c r="D53" s="371"/>
      <c r="E53" s="23"/>
      <c r="F53" s="24"/>
    </row>
    <row r="54" spans="1:6" ht="12" hidden="1" customHeight="1" x14ac:dyDescent="0.3">
      <c r="A54" s="13" t="s">
        <v>125</v>
      </c>
      <c r="B54" s="851" t="s">
        <v>124</v>
      </c>
      <c r="C54" s="851"/>
      <c r="D54" s="369"/>
      <c r="E54" s="25"/>
      <c r="F54" s="25"/>
    </row>
    <row r="55" spans="1:6" ht="12" hidden="1" customHeight="1" x14ac:dyDescent="0.3">
      <c r="A55" s="4" t="s">
        <v>127</v>
      </c>
      <c r="B55" s="826" t="s">
        <v>126</v>
      </c>
      <c r="C55" s="826"/>
      <c r="D55" s="370"/>
      <c r="E55" s="21"/>
      <c r="F55" s="21"/>
    </row>
    <row r="56" spans="1:6" ht="12" hidden="1" customHeight="1" x14ac:dyDescent="0.3">
      <c r="A56" s="4" t="s">
        <v>129</v>
      </c>
      <c r="B56" s="826" t="s">
        <v>128</v>
      </c>
      <c r="C56" s="826"/>
      <c r="D56" s="370"/>
      <c r="E56" s="21"/>
      <c r="F56" s="21"/>
    </row>
    <row r="57" spans="1:6" ht="12" hidden="1" customHeight="1" x14ac:dyDescent="0.3">
      <c r="A57" s="4" t="s">
        <v>131</v>
      </c>
      <c r="B57" s="826" t="s">
        <v>130</v>
      </c>
      <c r="C57" s="826"/>
      <c r="D57" s="370"/>
      <c r="E57" s="21"/>
      <c r="F57" s="21"/>
    </row>
    <row r="58" spans="1:6" ht="12" customHeight="1" x14ac:dyDescent="0.3">
      <c r="A58" s="6" t="s">
        <v>132</v>
      </c>
      <c r="B58" s="828" t="s">
        <v>160</v>
      </c>
      <c r="C58" s="828"/>
      <c r="D58" s="370"/>
      <c r="E58" s="21"/>
      <c r="F58" s="21"/>
    </row>
    <row r="59" spans="1:6" ht="12" customHeight="1" x14ac:dyDescent="0.3">
      <c r="A59" s="8"/>
      <c r="B59" s="17"/>
      <c r="C59" s="17"/>
      <c r="D59" s="371"/>
      <c r="E59" s="23"/>
      <c r="F59" s="24"/>
    </row>
    <row r="60" spans="1:6" ht="12" hidden="1" customHeight="1" x14ac:dyDescent="0.3">
      <c r="A60" s="126" t="s">
        <v>376</v>
      </c>
      <c r="B60" s="851" t="s">
        <v>377</v>
      </c>
      <c r="C60" s="851"/>
      <c r="D60" s="370"/>
      <c r="E60" s="21"/>
      <c r="F60" s="21"/>
    </row>
    <row r="61" spans="1:6" ht="12" hidden="1" customHeight="1" x14ac:dyDescent="0.3">
      <c r="A61" s="126" t="s">
        <v>389</v>
      </c>
      <c r="B61" s="827" t="s">
        <v>390</v>
      </c>
      <c r="C61" s="855"/>
      <c r="D61" s="369"/>
      <c r="E61" s="25"/>
      <c r="F61" s="25"/>
    </row>
    <row r="62" spans="1:6" ht="12" hidden="1" customHeight="1" x14ac:dyDescent="0.3">
      <c r="A62" s="13" t="s">
        <v>639</v>
      </c>
      <c r="B62" s="851" t="s">
        <v>159</v>
      </c>
      <c r="C62" s="851"/>
      <c r="D62" s="369"/>
      <c r="E62" s="25"/>
      <c r="F62" s="25"/>
    </row>
    <row r="63" spans="1:6" ht="12" customHeight="1" x14ac:dyDescent="0.3">
      <c r="A63" s="16" t="s">
        <v>134</v>
      </c>
      <c r="B63" s="853" t="s">
        <v>158</v>
      </c>
      <c r="C63" s="853"/>
      <c r="D63" s="364"/>
      <c r="E63" s="48"/>
      <c r="F63" s="48"/>
    </row>
    <row r="64" spans="1:6" ht="12" customHeight="1" thickBot="1" x14ac:dyDescent="0.35">
      <c r="A64" s="51"/>
      <c r="B64" s="52"/>
      <c r="C64" s="52"/>
      <c r="D64" s="372"/>
      <c r="E64" s="53"/>
      <c r="F64" s="26"/>
    </row>
    <row r="65" spans="1:6" ht="12" customHeight="1" thickBot="1" x14ac:dyDescent="0.35">
      <c r="A65" s="54" t="s">
        <v>135</v>
      </c>
      <c r="B65" s="854" t="s">
        <v>157</v>
      </c>
      <c r="C65" s="854"/>
      <c r="D65" s="373">
        <v>43960</v>
      </c>
      <c r="E65" s="650">
        <f>+E63+E58+E52+E43+E35+E9+E7</f>
        <v>-1250</v>
      </c>
      <c r="F65" s="373">
        <f t="shared" ref="F65" si="8">+F63+F58+F52+F43+F35+F9+F7</f>
        <v>42710</v>
      </c>
    </row>
  </sheetData>
  <mergeCells count="59">
    <mergeCell ref="B48:C48"/>
    <mergeCell ref="D1:F1"/>
    <mergeCell ref="B15:C15"/>
    <mergeCell ref="B16:C16"/>
    <mergeCell ref="B11:C11"/>
    <mergeCell ref="B12:C12"/>
    <mergeCell ref="B7:C7"/>
    <mergeCell ref="B9:C9"/>
    <mergeCell ref="B14:C14"/>
    <mergeCell ref="B13:C13"/>
    <mergeCell ref="B5:C5"/>
    <mergeCell ref="D2:F2"/>
    <mergeCell ref="D4:F4"/>
    <mergeCell ref="B20:C20"/>
    <mergeCell ref="B24:C24"/>
    <mergeCell ref="B39:C39"/>
    <mergeCell ref="A2:A4"/>
    <mergeCell ref="B63:C63"/>
    <mergeCell ref="B65:C65"/>
    <mergeCell ref="B62:C62"/>
    <mergeCell ref="B56:C56"/>
    <mergeCell ref="B57:C57"/>
    <mergeCell ref="B58:C58"/>
    <mergeCell ref="B60:C60"/>
    <mergeCell ref="B61:C61"/>
    <mergeCell ref="B54:C54"/>
    <mergeCell ref="B55:C55"/>
    <mergeCell ref="B49:C49"/>
    <mergeCell ref="B50:C50"/>
    <mergeCell ref="B47:C47"/>
    <mergeCell ref="B23:C23"/>
    <mergeCell ref="B51:C51"/>
    <mergeCell ref="B52:C52"/>
    <mergeCell ref="B41:C41"/>
    <mergeCell ref="B6:C6"/>
    <mergeCell ref="B35:C35"/>
    <mergeCell ref="B33:C33"/>
    <mergeCell ref="B31:C31"/>
    <mergeCell ref="B32:C32"/>
    <mergeCell ref="B25:C25"/>
    <mergeCell ref="B26:C26"/>
    <mergeCell ref="B21:C21"/>
    <mergeCell ref="B22:C22"/>
    <mergeCell ref="B17:C17"/>
    <mergeCell ref="B18:C18"/>
    <mergeCell ref="B19:C19"/>
    <mergeCell ref="B42:C42"/>
    <mergeCell ref="B46:C46"/>
    <mergeCell ref="B38:C38"/>
    <mergeCell ref="B43:C43"/>
    <mergeCell ref="B45:C45"/>
    <mergeCell ref="B2:C4"/>
    <mergeCell ref="B34:C34"/>
    <mergeCell ref="B29:C29"/>
    <mergeCell ref="B30:C30"/>
    <mergeCell ref="B27:C27"/>
    <mergeCell ref="B28:C28"/>
    <mergeCell ref="B37:C37"/>
    <mergeCell ref="B40:C40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cellComments="asDisplayed" r:id="rId1"/>
  <headerFooter>
    <oddHeader>&amp;C&amp;"Times New Roman,Félkövér"&amp;12Martonvásár Város Önkormányzatának kiadásai 2017.
Önkormányzati jogalkotás kormányzati funkció&amp;R
&amp;"Times New Roman,Félkövér"&amp;12 5/a. melléklet</oddHead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J66"/>
  <sheetViews>
    <sheetView workbookViewId="0">
      <pane xSplit="3" ySplit="4" topLeftCell="G23" activePane="bottomRight" state="frozen"/>
      <selection pane="topRight" activeCell="D1" sqref="D1"/>
      <selection pane="bottomLeft" activeCell="A5" sqref="A5"/>
      <selection pane="bottomRight" activeCell="Q30" sqref="Q30"/>
    </sheetView>
  </sheetViews>
  <sheetFormatPr defaultColWidth="9.109375" defaultRowHeight="13.2" x14ac:dyDescent="0.25"/>
  <cols>
    <col min="1" max="1" width="8.109375" style="502" customWidth="1"/>
    <col min="2" max="2" width="7.109375" style="29" customWidth="1"/>
    <col min="3" max="3" width="31" style="29" customWidth="1"/>
    <col min="4" max="4" width="9.109375" style="47" customWidth="1"/>
    <col min="5" max="5" width="8.44140625" style="47" customWidth="1"/>
    <col min="6" max="6" width="8.6640625" style="47" customWidth="1"/>
    <col min="7" max="7" width="7.5546875" style="20" customWidth="1"/>
    <col min="8" max="8" width="7.109375" style="20" customWidth="1"/>
    <col min="9" max="9" width="8.109375" style="20" customWidth="1"/>
    <col min="10" max="10" width="7.88671875" style="20" customWidth="1"/>
    <col min="11" max="11" width="7.6640625" style="20" customWidth="1"/>
    <col min="12" max="12" width="7.88671875" style="20" customWidth="1"/>
    <col min="13" max="13" width="7.109375" style="20" customWidth="1"/>
    <col min="14" max="14" width="8" style="20" customWidth="1"/>
    <col min="15" max="15" width="7.5546875" style="20" customWidth="1"/>
    <col min="16" max="16" width="8" style="20" customWidth="1"/>
    <col min="17" max="17" width="7.88671875" style="20" customWidth="1"/>
    <col min="18" max="18" width="7.33203125" style="20" customWidth="1"/>
    <col min="19" max="19" width="8" style="20" customWidth="1"/>
    <col min="20" max="20" width="7.88671875" style="20" customWidth="1"/>
    <col min="21" max="21" width="7.33203125" style="20" customWidth="1"/>
    <col min="22" max="24" width="7.33203125" style="20" hidden="1" customWidth="1"/>
    <col min="25" max="30" width="7.33203125" style="20" customWidth="1"/>
    <col min="31" max="31" width="8" style="20" customWidth="1"/>
    <col min="32" max="32" width="7.88671875" style="20" customWidth="1"/>
    <col min="33" max="33" width="7.33203125" style="20" customWidth="1"/>
    <col min="34" max="34" width="8" style="20" customWidth="1"/>
    <col min="35" max="35" width="7.88671875" style="20" customWidth="1"/>
    <col min="36" max="36" width="7.33203125" style="20" customWidth="1"/>
    <col min="37" max="16384" width="9.109375" style="20"/>
  </cols>
  <sheetData>
    <row r="1" spans="1:36" s="1" customFormat="1" ht="17.25" customHeight="1" x14ac:dyDescent="0.3">
      <c r="A1" s="502"/>
      <c r="B1" s="29"/>
      <c r="C1" s="29"/>
      <c r="D1" s="50"/>
      <c r="E1" s="50"/>
      <c r="F1" s="50"/>
      <c r="P1" s="76"/>
      <c r="Q1" s="76"/>
      <c r="R1" s="76"/>
      <c r="S1" s="76"/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  <c r="AE1" s="76"/>
      <c r="AF1" s="76"/>
      <c r="AG1" s="76"/>
      <c r="AH1" s="76" t="s">
        <v>388</v>
      </c>
      <c r="AI1" s="76"/>
      <c r="AJ1" s="76"/>
    </row>
    <row r="2" spans="1:36" s="35" customFormat="1" ht="54.75" customHeight="1" x14ac:dyDescent="0.3">
      <c r="A2" s="852" t="s">
        <v>0</v>
      </c>
      <c r="B2" s="852" t="s">
        <v>182</v>
      </c>
      <c r="C2" s="852"/>
      <c r="D2" s="862" t="s">
        <v>180</v>
      </c>
      <c r="E2" s="862"/>
      <c r="F2" s="862"/>
      <c r="G2" s="861" t="s">
        <v>575</v>
      </c>
      <c r="H2" s="861"/>
      <c r="I2" s="861"/>
      <c r="J2" s="861" t="s">
        <v>695</v>
      </c>
      <c r="K2" s="861"/>
      <c r="L2" s="861"/>
      <c r="M2" s="861" t="s">
        <v>575</v>
      </c>
      <c r="N2" s="861"/>
      <c r="O2" s="861"/>
      <c r="P2" s="861" t="s">
        <v>696</v>
      </c>
      <c r="Q2" s="861"/>
      <c r="R2" s="861"/>
      <c r="S2" s="861" t="s">
        <v>706</v>
      </c>
      <c r="T2" s="861"/>
      <c r="U2" s="861"/>
      <c r="V2" s="861" t="s">
        <v>815</v>
      </c>
      <c r="W2" s="861"/>
      <c r="X2" s="861"/>
      <c r="Y2" s="861" t="s">
        <v>816</v>
      </c>
      <c r="Z2" s="861"/>
      <c r="AA2" s="861"/>
      <c r="AB2" s="861" t="s">
        <v>575</v>
      </c>
      <c r="AC2" s="861"/>
      <c r="AD2" s="861"/>
      <c r="AE2" s="861" t="s">
        <v>707</v>
      </c>
      <c r="AF2" s="861"/>
      <c r="AG2" s="861"/>
      <c r="AH2" s="861" t="s">
        <v>883</v>
      </c>
      <c r="AI2" s="861"/>
      <c r="AJ2" s="861"/>
    </row>
    <row r="3" spans="1:36" s="35" customFormat="1" ht="12.75" customHeight="1" x14ac:dyDescent="0.3">
      <c r="A3" s="852"/>
      <c r="B3" s="852"/>
      <c r="C3" s="852"/>
      <c r="D3" s="862"/>
      <c r="E3" s="862"/>
      <c r="F3" s="862"/>
      <c r="G3" s="861" t="s">
        <v>189</v>
      </c>
      <c r="H3" s="861"/>
      <c r="I3" s="861"/>
      <c r="J3" s="861" t="s">
        <v>189</v>
      </c>
      <c r="K3" s="861"/>
      <c r="L3" s="861"/>
      <c r="M3" s="861" t="s">
        <v>189</v>
      </c>
      <c r="N3" s="861"/>
      <c r="O3" s="861"/>
      <c r="P3" s="861" t="s">
        <v>189</v>
      </c>
      <c r="Q3" s="861"/>
      <c r="R3" s="861"/>
      <c r="S3" s="861" t="s">
        <v>189</v>
      </c>
      <c r="T3" s="861"/>
      <c r="U3" s="861"/>
      <c r="V3" s="861" t="s">
        <v>189</v>
      </c>
      <c r="W3" s="861"/>
      <c r="X3" s="861"/>
      <c r="Y3" s="861" t="s">
        <v>189</v>
      </c>
      <c r="Z3" s="861"/>
      <c r="AA3" s="861"/>
      <c r="AB3" s="861" t="s">
        <v>189</v>
      </c>
      <c r="AC3" s="861"/>
      <c r="AD3" s="861"/>
      <c r="AE3" s="861" t="s">
        <v>189</v>
      </c>
      <c r="AF3" s="861"/>
      <c r="AG3" s="861"/>
      <c r="AH3" s="861" t="s">
        <v>189</v>
      </c>
      <c r="AI3" s="861"/>
      <c r="AJ3" s="861"/>
    </row>
    <row r="4" spans="1:36" s="19" customFormat="1" ht="26.4" x14ac:dyDescent="0.3">
      <c r="A4" s="852"/>
      <c r="B4" s="852"/>
      <c r="C4" s="852"/>
      <c r="D4" s="774" t="s">
        <v>889</v>
      </c>
      <c r="E4" s="774" t="s">
        <v>746</v>
      </c>
      <c r="F4" s="774" t="s">
        <v>1024</v>
      </c>
      <c r="G4" s="774" t="s">
        <v>889</v>
      </c>
      <c r="H4" s="774" t="s">
        <v>746</v>
      </c>
      <c r="I4" s="774" t="s">
        <v>1024</v>
      </c>
      <c r="J4" s="774" t="s">
        <v>889</v>
      </c>
      <c r="K4" s="774" t="s">
        <v>746</v>
      </c>
      <c r="L4" s="774" t="s">
        <v>1024</v>
      </c>
      <c r="M4" s="774" t="s">
        <v>889</v>
      </c>
      <c r="N4" s="774" t="s">
        <v>746</v>
      </c>
      <c r="O4" s="774" t="s">
        <v>1024</v>
      </c>
      <c r="P4" s="774" t="s">
        <v>889</v>
      </c>
      <c r="Q4" s="774" t="s">
        <v>746</v>
      </c>
      <c r="R4" s="774" t="s">
        <v>1024</v>
      </c>
      <c r="S4" s="774" t="s">
        <v>889</v>
      </c>
      <c r="T4" s="774" t="s">
        <v>746</v>
      </c>
      <c r="U4" s="774" t="s">
        <v>1024</v>
      </c>
      <c r="V4" s="712" t="s">
        <v>871</v>
      </c>
      <c r="W4" s="712" t="s">
        <v>746</v>
      </c>
      <c r="X4" s="712" t="s">
        <v>889</v>
      </c>
      <c r="Y4" s="774" t="s">
        <v>889</v>
      </c>
      <c r="Z4" s="774" t="s">
        <v>746</v>
      </c>
      <c r="AA4" s="774" t="s">
        <v>1024</v>
      </c>
      <c r="AB4" s="774" t="s">
        <v>889</v>
      </c>
      <c r="AC4" s="774" t="s">
        <v>746</v>
      </c>
      <c r="AD4" s="774" t="s">
        <v>1024</v>
      </c>
      <c r="AE4" s="774" t="s">
        <v>889</v>
      </c>
      <c r="AF4" s="774" t="s">
        <v>746</v>
      </c>
      <c r="AG4" s="774" t="s">
        <v>1024</v>
      </c>
      <c r="AH4" s="774" t="s">
        <v>889</v>
      </c>
      <c r="AI4" s="774" t="s">
        <v>746</v>
      </c>
      <c r="AJ4" s="774" t="s">
        <v>1024</v>
      </c>
    </row>
    <row r="5" spans="1:36" s="47" customFormat="1" ht="12.75" customHeight="1" x14ac:dyDescent="0.25">
      <c r="A5" s="6" t="s">
        <v>27</v>
      </c>
      <c r="B5" s="828" t="s">
        <v>174</v>
      </c>
      <c r="C5" s="828"/>
      <c r="D5" s="103">
        <f>+G5+J5+M5+P5+S5+V5+Y5+AB5+AE5+AH5</f>
        <v>0</v>
      </c>
      <c r="E5" s="103">
        <f t="shared" ref="E5:F5" si="0">+H5+K5+N5+Q5+T5+W5+Z5+AC5+AF5+AI5</f>
        <v>0</v>
      </c>
      <c r="F5" s="103">
        <f t="shared" si="0"/>
        <v>0</v>
      </c>
      <c r="G5" s="62">
        <v>0</v>
      </c>
      <c r="H5" s="62"/>
      <c r="I5" s="62">
        <f>+G5+H5</f>
        <v>0</v>
      </c>
      <c r="J5" s="62">
        <v>0</v>
      </c>
      <c r="K5" s="62"/>
      <c r="L5" s="62">
        <f>+K5+J5</f>
        <v>0</v>
      </c>
      <c r="M5" s="62">
        <v>0</v>
      </c>
      <c r="N5" s="62"/>
      <c r="O5" s="62">
        <f>+N5+M5</f>
        <v>0</v>
      </c>
      <c r="P5" s="62">
        <v>0</v>
      </c>
      <c r="Q5" s="62"/>
      <c r="R5" s="62">
        <f>+Q5+P5</f>
        <v>0</v>
      </c>
      <c r="S5" s="62"/>
      <c r="T5" s="62"/>
      <c r="U5" s="62"/>
      <c r="V5" s="62"/>
      <c r="W5" s="62"/>
      <c r="X5" s="62"/>
      <c r="Y5" s="62"/>
      <c r="Z5" s="62"/>
      <c r="AA5" s="62"/>
      <c r="AB5" s="62"/>
      <c r="AC5" s="62"/>
      <c r="AD5" s="62"/>
      <c r="AE5" s="62"/>
      <c r="AF5" s="62"/>
      <c r="AG5" s="62"/>
      <c r="AH5" s="62"/>
      <c r="AI5" s="62"/>
      <c r="AJ5" s="62"/>
    </row>
    <row r="6" spans="1:36" s="47" customFormat="1" ht="12.75" customHeight="1" x14ac:dyDescent="0.25">
      <c r="A6" s="6" t="s">
        <v>33</v>
      </c>
      <c r="B6" s="828" t="s">
        <v>173</v>
      </c>
      <c r="C6" s="828"/>
      <c r="D6" s="103">
        <f t="shared" ref="D6:D66" si="1">+G6+J6+M6+P6+S6+V6+Y6+AB6+AE6+AH6</f>
        <v>2363</v>
      </c>
      <c r="E6" s="103">
        <f t="shared" ref="E6:E66" si="2">+H6+K6+N6+Q6+T6+W6+Z6+AC6+AF6+AI6</f>
        <v>0</v>
      </c>
      <c r="F6" s="103">
        <f t="shared" ref="F6:F66" si="3">+I6+L6+O6+R6+U6+X6+AA6+AD6+AG6+AJ6</f>
        <v>2363</v>
      </c>
      <c r="G6" s="62">
        <v>0</v>
      </c>
      <c r="H6" s="62"/>
      <c r="I6" s="62">
        <f t="shared" ref="I6:I64" si="4">+G6+H6</f>
        <v>0</v>
      </c>
      <c r="J6" s="62">
        <v>875</v>
      </c>
      <c r="K6" s="62"/>
      <c r="L6" s="62">
        <f>+K6+J6</f>
        <v>875</v>
      </c>
      <c r="M6" s="62">
        <v>613</v>
      </c>
      <c r="N6" s="62"/>
      <c r="O6" s="62">
        <f>+N6+M6</f>
        <v>613</v>
      </c>
      <c r="P6" s="62">
        <v>875</v>
      </c>
      <c r="Q6" s="62"/>
      <c r="R6" s="62">
        <f>+Q6+P6</f>
        <v>875</v>
      </c>
      <c r="S6" s="62"/>
      <c r="T6" s="62"/>
      <c r="U6" s="62"/>
      <c r="V6" s="62"/>
      <c r="W6" s="62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62"/>
      <c r="AJ6" s="62"/>
    </row>
    <row r="7" spans="1:36" s="47" customFormat="1" ht="12.75" customHeight="1" x14ac:dyDescent="0.25">
      <c r="A7" s="6" t="s">
        <v>34</v>
      </c>
      <c r="B7" s="828" t="s">
        <v>172</v>
      </c>
      <c r="C7" s="828"/>
      <c r="D7" s="103">
        <f t="shared" si="1"/>
        <v>2363</v>
      </c>
      <c r="E7" s="103">
        <f t="shared" si="2"/>
        <v>0</v>
      </c>
      <c r="F7" s="103">
        <f t="shared" si="3"/>
        <v>2363</v>
      </c>
      <c r="G7" s="62">
        <v>0</v>
      </c>
      <c r="H7" s="62">
        <f t="shared" ref="H7:R7" si="5">SUM(H5:H6)</f>
        <v>0</v>
      </c>
      <c r="I7" s="62">
        <f t="shared" si="4"/>
        <v>0</v>
      </c>
      <c r="J7" s="62">
        <v>875</v>
      </c>
      <c r="K7" s="62">
        <f t="shared" si="5"/>
        <v>0</v>
      </c>
      <c r="L7" s="62">
        <f t="shared" si="5"/>
        <v>875</v>
      </c>
      <c r="M7" s="62">
        <v>613</v>
      </c>
      <c r="N7" s="62">
        <f t="shared" si="5"/>
        <v>0</v>
      </c>
      <c r="O7" s="62">
        <f t="shared" si="5"/>
        <v>613</v>
      </c>
      <c r="P7" s="62">
        <v>875</v>
      </c>
      <c r="Q7" s="62">
        <f t="shared" si="5"/>
        <v>0</v>
      </c>
      <c r="R7" s="62">
        <f t="shared" si="5"/>
        <v>875</v>
      </c>
      <c r="S7" s="62">
        <v>0</v>
      </c>
      <c r="T7" s="62">
        <f t="shared" ref="T7:U7" si="6">SUM(T5:T6)</f>
        <v>0</v>
      </c>
      <c r="U7" s="62">
        <f t="shared" si="6"/>
        <v>0</v>
      </c>
      <c r="V7" s="62"/>
      <c r="W7" s="62"/>
      <c r="X7" s="62"/>
      <c r="Y7" s="62"/>
      <c r="Z7" s="62"/>
      <c r="AA7" s="62"/>
      <c r="AB7" s="62"/>
      <c r="AC7" s="62"/>
      <c r="AD7" s="62"/>
      <c r="AE7" s="62">
        <v>0</v>
      </c>
      <c r="AF7" s="62">
        <f t="shared" ref="AF7:AG7" si="7">SUM(AF5:AF6)</f>
        <v>0</v>
      </c>
      <c r="AG7" s="62">
        <f t="shared" si="7"/>
        <v>0</v>
      </c>
      <c r="AH7" s="62">
        <v>0</v>
      </c>
      <c r="AI7" s="62">
        <f t="shared" ref="AI7:AJ7" si="8">SUM(AI5:AI6)</f>
        <v>0</v>
      </c>
      <c r="AJ7" s="62">
        <f t="shared" si="8"/>
        <v>0</v>
      </c>
    </row>
    <row r="8" spans="1:36" ht="12" customHeight="1" x14ac:dyDescent="0.25">
      <c r="A8" s="750"/>
      <c r="B8" s="9"/>
      <c r="C8" s="9"/>
      <c r="D8" s="751">
        <f t="shared" si="1"/>
        <v>0</v>
      </c>
      <c r="E8" s="751">
        <f t="shared" si="2"/>
        <v>0</v>
      </c>
      <c r="F8" s="751">
        <f t="shared" si="3"/>
        <v>0</v>
      </c>
      <c r="G8" s="32">
        <v>0</v>
      </c>
      <c r="H8" s="32"/>
      <c r="I8" s="752">
        <f t="shared" si="4"/>
        <v>0</v>
      </c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  <c r="AC8" s="32"/>
      <c r="AD8" s="32"/>
      <c r="AE8" s="32"/>
      <c r="AF8" s="32"/>
      <c r="AG8" s="32"/>
      <c r="AH8" s="32"/>
      <c r="AI8" s="32"/>
      <c r="AJ8" s="32"/>
    </row>
    <row r="9" spans="1:36" s="47" customFormat="1" ht="12.75" customHeight="1" x14ac:dyDescent="0.25">
      <c r="A9" s="6" t="s">
        <v>35</v>
      </c>
      <c r="B9" s="828" t="s">
        <v>171</v>
      </c>
      <c r="C9" s="828"/>
      <c r="D9" s="103">
        <f t="shared" si="1"/>
        <v>750</v>
      </c>
      <c r="E9" s="103">
        <f t="shared" si="2"/>
        <v>0</v>
      </c>
      <c r="F9" s="103">
        <f t="shared" si="3"/>
        <v>750</v>
      </c>
      <c r="G9" s="62">
        <v>0</v>
      </c>
      <c r="H9" s="62"/>
      <c r="I9" s="62">
        <f t="shared" si="4"/>
        <v>0</v>
      </c>
      <c r="J9" s="62">
        <v>250</v>
      </c>
      <c r="K9" s="62"/>
      <c r="L9" s="62">
        <f>+K9+J9</f>
        <v>250</v>
      </c>
      <c r="M9" s="62">
        <v>250</v>
      </c>
      <c r="N9" s="62"/>
      <c r="O9" s="62">
        <f>+N9+M9</f>
        <v>250</v>
      </c>
      <c r="P9" s="62">
        <v>250</v>
      </c>
      <c r="Q9" s="62"/>
      <c r="R9" s="62">
        <f>+Q9+P9</f>
        <v>250</v>
      </c>
      <c r="S9" s="62"/>
      <c r="T9" s="62"/>
      <c r="U9" s="62"/>
      <c r="V9" s="62"/>
      <c r="W9" s="62"/>
      <c r="X9" s="62"/>
      <c r="Y9" s="62"/>
      <c r="Z9" s="62"/>
      <c r="AA9" s="62"/>
      <c r="AB9" s="62"/>
      <c r="AC9" s="62"/>
      <c r="AD9" s="62"/>
      <c r="AE9" s="62"/>
      <c r="AF9" s="62"/>
      <c r="AG9" s="62"/>
      <c r="AH9" s="62"/>
      <c r="AI9" s="62"/>
      <c r="AJ9" s="62"/>
    </row>
    <row r="10" spans="1:36" ht="11.25" customHeight="1" x14ac:dyDescent="0.25">
      <c r="A10" s="750"/>
      <c r="B10" s="9"/>
      <c r="C10" s="9"/>
      <c r="D10" s="751">
        <f t="shared" si="1"/>
        <v>0</v>
      </c>
      <c r="E10" s="751">
        <f t="shared" si="2"/>
        <v>0</v>
      </c>
      <c r="F10" s="751">
        <f t="shared" si="3"/>
        <v>0</v>
      </c>
      <c r="G10" s="32">
        <v>0</v>
      </c>
      <c r="H10" s="32"/>
      <c r="I10" s="752">
        <f t="shared" si="4"/>
        <v>0</v>
      </c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</row>
    <row r="11" spans="1:36" ht="12.75" hidden="1" customHeight="1" x14ac:dyDescent="0.25">
      <c r="A11" s="4" t="s">
        <v>42</v>
      </c>
      <c r="B11" s="826" t="s">
        <v>41</v>
      </c>
      <c r="C11" s="826"/>
      <c r="D11" s="103">
        <f t="shared" si="1"/>
        <v>0</v>
      </c>
      <c r="E11" s="103">
        <f t="shared" si="2"/>
        <v>0</v>
      </c>
      <c r="F11" s="103">
        <f t="shared" si="3"/>
        <v>0</v>
      </c>
      <c r="G11" s="31">
        <v>0</v>
      </c>
      <c r="H11" s="31"/>
      <c r="I11" s="62">
        <f t="shared" si="4"/>
        <v>0</v>
      </c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  <c r="AA11" s="31"/>
      <c r="AB11" s="31"/>
      <c r="AC11" s="31"/>
      <c r="AD11" s="31"/>
      <c r="AE11" s="31"/>
      <c r="AF11" s="31"/>
      <c r="AG11" s="31"/>
      <c r="AH11" s="31"/>
      <c r="AI11" s="31"/>
      <c r="AJ11" s="31"/>
    </row>
    <row r="12" spans="1:36" ht="12.75" hidden="1" customHeight="1" x14ac:dyDescent="0.25">
      <c r="A12" s="4" t="s">
        <v>44</v>
      </c>
      <c r="B12" s="826" t="s">
        <v>43</v>
      </c>
      <c r="C12" s="826"/>
      <c r="D12" s="103">
        <f t="shared" si="1"/>
        <v>0</v>
      </c>
      <c r="E12" s="103">
        <f t="shared" si="2"/>
        <v>0</v>
      </c>
      <c r="F12" s="103">
        <f t="shared" si="3"/>
        <v>0</v>
      </c>
      <c r="G12" s="31">
        <v>0</v>
      </c>
      <c r="H12" s="31"/>
      <c r="I12" s="62">
        <f t="shared" si="4"/>
        <v>0</v>
      </c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</row>
    <row r="13" spans="1:36" ht="12.75" hidden="1" customHeight="1" x14ac:dyDescent="0.25">
      <c r="A13" s="4" t="s">
        <v>46</v>
      </c>
      <c r="B13" s="826" t="s">
        <v>45</v>
      </c>
      <c r="C13" s="826"/>
      <c r="D13" s="103">
        <f t="shared" si="1"/>
        <v>0</v>
      </c>
      <c r="E13" s="103">
        <f t="shared" si="2"/>
        <v>0</v>
      </c>
      <c r="F13" s="103">
        <f t="shared" si="3"/>
        <v>0</v>
      </c>
      <c r="G13" s="31">
        <v>0</v>
      </c>
      <c r="H13" s="31"/>
      <c r="I13" s="62">
        <f t="shared" si="4"/>
        <v>0</v>
      </c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</row>
    <row r="14" spans="1:36" s="47" customFormat="1" ht="12.75" customHeight="1" x14ac:dyDescent="0.25">
      <c r="A14" s="6" t="s">
        <v>47</v>
      </c>
      <c r="B14" s="828" t="s">
        <v>170</v>
      </c>
      <c r="C14" s="828"/>
      <c r="D14" s="103">
        <f t="shared" si="1"/>
        <v>65</v>
      </c>
      <c r="E14" s="103">
        <f t="shared" si="2"/>
        <v>0</v>
      </c>
      <c r="F14" s="103">
        <f t="shared" si="3"/>
        <v>65</v>
      </c>
      <c r="G14" s="62">
        <v>0</v>
      </c>
      <c r="H14" s="62">
        <f t="shared" ref="H14:O14" si="9">SUM(H11:H13)</f>
        <v>0</v>
      </c>
      <c r="I14" s="62">
        <f t="shared" si="4"/>
        <v>0</v>
      </c>
      <c r="J14" s="62">
        <v>0</v>
      </c>
      <c r="K14" s="62">
        <f t="shared" si="9"/>
        <v>0</v>
      </c>
      <c r="L14" s="62">
        <f t="shared" si="9"/>
        <v>0</v>
      </c>
      <c r="M14" s="62">
        <v>0</v>
      </c>
      <c r="N14" s="62">
        <f t="shared" si="9"/>
        <v>0</v>
      </c>
      <c r="O14" s="62">
        <f t="shared" si="9"/>
        <v>0</v>
      </c>
      <c r="P14" s="62">
        <v>65</v>
      </c>
      <c r="Q14" s="62"/>
      <c r="R14" s="62">
        <f>+P14+Q14</f>
        <v>65</v>
      </c>
      <c r="S14" s="62">
        <v>0</v>
      </c>
      <c r="T14" s="62">
        <f t="shared" ref="T14:AG14" si="10">SUM(T11:T13)</f>
        <v>0</v>
      </c>
      <c r="U14" s="62">
        <f t="shared" si="10"/>
        <v>0</v>
      </c>
      <c r="V14" s="62"/>
      <c r="W14" s="62"/>
      <c r="X14" s="62"/>
      <c r="Y14" s="62"/>
      <c r="Z14" s="62"/>
      <c r="AA14" s="62"/>
      <c r="AB14" s="62"/>
      <c r="AC14" s="62"/>
      <c r="AD14" s="62">
        <f>+AB14+AC14</f>
        <v>0</v>
      </c>
      <c r="AE14" s="62">
        <v>0</v>
      </c>
      <c r="AF14" s="62">
        <f t="shared" si="10"/>
        <v>0</v>
      </c>
      <c r="AG14" s="62">
        <f t="shared" si="10"/>
        <v>0</v>
      </c>
      <c r="AH14" s="62">
        <v>0</v>
      </c>
      <c r="AI14" s="62">
        <f t="shared" ref="AI14:AJ14" si="11">SUM(AI11:AI13)</f>
        <v>0</v>
      </c>
      <c r="AJ14" s="62">
        <f t="shared" si="11"/>
        <v>0</v>
      </c>
    </row>
    <row r="15" spans="1:36" ht="12.75" hidden="1" customHeight="1" x14ac:dyDescent="0.25">
      <c r="A15" s="4" t="s">
        <v>49</v>
      </c>
      <c r="B15" s="826" t="s">
        <v>48</v>
      </c>
      <c r="C15" s="826"/>
      <c r="D15" s="103">
        <f t="shared" si="1"/>
        <v>0</v>
      </c>
      <c r="E15" s="103">
        <f t="shared" si="2"/>
        <v>0</v>
      </c>
      <c r="F15" s="103">
        <f t="shared" si="3"/>
        <v>0</v>
      </c>
      <c r="G15" s="31">
        <v>0</v>
      </c>
      <c r="H15" s="31"/>
      <c r="I15" s="62">
        <f t="shared" si="4"/>
        <v>0</v>
      </c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>
        <f t="shared" ref="AD15:AD33" si="12">+AB15+AC15</f>
        <v>0</v>
      </c>
      <c r="AE15" s="31"/>
      <c r="AF15" s="31"/>
      <c r="AG15" s="31"/>
      <c r="AH15" s="31"/>
      <c r="AI15" s="31"/>
      <c r="AJ15" s="31"/>
    </row>
    <row r="16" spans="1:36" ht="12.75" hidden="1" customHeight="1" x14ac:dyDescent="0.25">
      <c r="A16" s="4" t="s">
        <v>51</v>
      </c>
      <c r="B16" s="826" t="s">
        <v>50</v>
      </c>
      <c r="C16" s="826"/>
      <c r="D16" s="103">
        <f t="shared" si="1"/>
        <v>0</v>
      </c>
      <c r="E16" s="103">
        <f t="shared" si="2"/>
        <v>0</v>
      </c>
      <c r="F16" s="103">
        <f t="shared" si="3"/>
        <v>0</v>
      </c>
      <c r="G16" s="31">
        <v>0</v>
      </c>
      <c r="H16" s="31"/>
      <c r="I16" s="62">
        <f t="shared" si="4"/>
        <v>0</v>
      </c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  <c r="AA16" s="31"/>
      <c r="AB16" s="31"/>
      <c r="AC16" s="31"/>
      <c r="AD16" s="31">
        <f t="shared" si="12"/>
        <v>0</v>
      </c>
      <c r="AE16" s="31"/>
      <c r="AF16" s="31"/>
      <c r="AG16" s="31"/>
      <c r="AH16" s="31"/>
      <c r="AI16" s="31"/>
      <c r="AJ16" s="31"/>
    </row>
    <row r="17" spans="1:36" s="47" customFormat="1" ht="12.75" customHeight="1" x14ac:dyDescent="0.25">
      <c r="A17" s="6" t="s">
        <v>52</v>
      </c>
      <c r="B17" s="828" t="s">
        <v>169</v>
      </c>
      <c r="C17" s="828"/>
      <c r="D17" s="103">
        <f t="shared" si="1"/>
        <v>0</v>
      </c>
      <c r="E17" s="103">
        <f t="shared" si="2"/>
        <v>0</v>
      </c>
      <c r="F17" s="103">
        <f t="shared" si="3"/>
        <v>0</v>
      </c>
      <c r="G17" s="62">
        <v>0</v>
      </c>
      <c r="H17" s="62">
        <f t="shared" ref="H17:O17" si="13">+H15+H16</f>
        <v>0</v>
      </c>
      <c r="I17" s="62">
        <f t="shared" si="4"/>
        <v>0</v>
      </c>
      <c r="J17" s="62">
        <v>0</v>
      </c>
      <c r="K17" s="62">
        <f t="shared" si="13"/>
        <v>0</v>
      </c>
      <c r="L17" s="62">
        <f t="shared" si="13"/>
        <v>0</v>
      </c>
      <c r="M17" s="62">
        <v>0</v>
      </c>
      <c r="N17" s="62">
        <f t="shared" si="13"/>
        <v>0</v>
      </c>
      <c r="O17" s="62">
        <f t="shared" si="13"/>
        <v>0</v>
      </c>
      <c r="P17" s="62">
        <v>0</v>
      </c>
      <c r="Q17" s="62">
        <f t="shared" ref="Q17:AG17" si="14">+Q15+Q16</f>
        <v>0</v>
      </c>
      <c r="R17" s="62">
        <f t="shared" si="14"/>
        <v>0</v>
      </c>
      <c r="S17" s="62">
        <v>0</v>
      </c>
      <c r="T17" s="62">
        <f t="shared" si="14"/>
        <v>0</v>
      </c>
      <c r="U17" s="62">
        <f t="shared" si="14"/>
        <v>0</v>
      </c>
      <c r="V17" s="62"/>
      <c r="W17" s="62"/>
      <c r="X17" s="62"/>
      <c r="Y17" s="62"/>
      <c r="Z17" s="62"/>
      <c r="AA17" s="62"/>
      <c r="AB17" s="62"/>
      <c r="AC17" s="62"/>
      <c r="AD17" s="62">
        <f t="shared" si="12"/>
        <v>0</v>
      </c>
      <c r="AE17" s="62">
        <v>0</v>
      </c>
      <c r="AF17" s="62">
        <f t="shared" si="14"/>
        <v>0</v>
      </c>
      <c r="AG17" s="62">
        <f t="shared" si="14"/>
        <v>0</v>
      </c>
      <c r="AH17" s="62">
        <v>0</v>
      </c>
      <c r="AI17" s="62">
        <f t="shared" ref="AI17:AJ17" si="15">+AI15+AI16</f>
        <v>0</v>
      </c>
      <c r="AJ17" s="62">
        <f t="shared" si="15"/>
        <v>0</v>
      </c>
    </row>
    <row r="18" spans="1:36" ht="12.75" customHeight="1" x14ac:dyDescent="0.25">
      <c r="A18" s="4" t="s">
        <v>54</v>
      </c>
      <c r="B18" s="826" t="s">
        <v>53</v>
      </c>
      <c r="C18" s="826"/>
      <c r="D18" s="103">
        <f t="shared" si="1"/>
        <v>0</v>
      </c>
      <c r="E18" s="103">
        <f t="shared" si="2"/>
        <v>0</v>
      </c>
      <c r="F18" s="103">
        <f t="shared" si="3"/>
        <v>0</v>
      </c>
      <c r="G18" s="31">
        <v>0</v>
      </c>
      <c r="H18" s="31"/>
      <c r="I18" s="62">
        <f t="shared" si="4"/>
        <v>0</v>
      </c>
      <c r="J18" s="31">
        <v>0</v>
      </c>
      <c r="K18" s="31"/>
      <c r="L18" s="31">
        <f>+K18+J18</f>
        <v>0</v>
      </c>
      <c r="M18" s="31">
        <v>0</v>
      </c>
      <c r="N18" s="31"/>
      <c r="O18" s="31">
        <f>+N18+M18</f>
        <v>0</v>
      </c>
      <c r="P18" s="31">
        <v>0</v>
      </c>
      <c r="Q18" s="31"/>
      <c r="R18" s="31">
        <f>+Q18+P18</f>
        <v>0</v>
      </c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>
        <f t="shared" si="12"/>
        <v>0</v>
      </c>
      <c r="AE18" s="31">
        <v>0</v>
      </c>
      <c r="AF18" s="31"/>
      <c r="AG18" s="31">
        <f>+AF18+AE18</f>
        <v>0</v>
      </c>
      <c r="AH18" s="31">
        <v>0</v>
      </c>
      <c r="AI18" s="31"/>
      <c r="AJ18" s="31">
        <f>+AI18+AH18</f>
        <v>0</v>
      </c>
    </row>
    <row r="19" spans="1:36" ht="12.75" customHeight="1" x14ac:dyDescent="0.25">
      <c r="A19" s="4" t="s">
        <v>56</v>
      </c>
      <c r="B19" s="826" t="s">
        <v>55</v>
      </c>
      <c r="C19" s="826"/>
      <c r="D19" s="103">
        <f t="shared" si="1"/>
        <v>0</v>
      </c>
      <c r="E19" s="103">
        <f t="shared" si="2"/>
        <v>0</v>
      </c>
      <c r="F19" s="103">
        <f t="shared" si="3"/>
        <v>0</v>
      </c>
      <c r="G19" s="31">
        <v>0</v>
      </c>
      <c r="H19" s="31"/>
      <c r="I19" s="62">
        <f t="shared" si="4"/>
        <v>0</v>
      </c>
      <c r="J19" s="31">
        <v>0</v>
      </c>
      <c r="K19" s="31"/>
      <c r="L19" s="31">
        <f t="shared" ref="L19:L24" si="16">+K19+J19</f>
        <v>0</v>
      </c>
      <c r="M19" s="31">
        <v>0</v>
      </c>
      <c r="N19" s="31"/>
      <c r="O19" s="31">
        <f t="shared" ref="O19:O24" si="17">+N19+M19</f>
        <v>0</v>
      </c>
      <c r="P19" s="31">
        <v>0</v>
      </c>
      <c r="Q19" s="31"/>
      <c r="R19" s="31">
        <f t="shared" ref="R19:R24" si="18">+Q19+P19</f>
        <v>0</v>
      </c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>
        <f t="shared" si="12"/>
        <v>0</v>
      </c>
      <c r="AE19" s="31">
        <v>0</v>
      </c>
      <c r="AF19" s="31"/>
      <c r="AG19" s="31">
        <f t="shared" ref="AG19:AG24" si="19">+AF19+AE19</f>
        <v>0</v>
      </c>
      <c r="AH19" s="31">
        <v>0</v>
      </c>
      <c r="AI19" s="31"/>
      <c r="AJ19" s="31">
        <f t="shared" ref="AJ19:AJ24" si="20">+AI19+AH19</f>
        <v>0</v>
      </c>
    </row>
    <row r="20" spans="1:36" ht="12.75" customHeight="1" x14ac:dyDescent="0.25">
      <c r="A20" s="4" t="s">
        <v>57</v>
      </c>
      <c r="B20" s="826" t="s">
        <v>167</v>
      </c>
      <c r="C20" s="826"/>
      <c r="D20" s="103">
        <f t="shared" si="1"/>
        <v>0</v>
      </c>
      <c r="E20" s="103">
        <f t="shared" si="2"/>
        <v>0</v>
      </c>
      <c r="F20" s="103">
        <f t="shared" si="3"/>
        <v>0</v>
      </c>
      <c r="G20" s="31">
        <v>0</v>
      </c>
      <c r="H20" s="31"/>
      <c r="I20" s="62">
        <f t="shared" si="4"/>
        <v>0</v>
      </c>
      <c r="J20" s="31">
        <v>0</v>
      </c>
      <c r="K20" s="31"/>
      <c r="L20" s="31">
        <f t="shared" si="16"/>
        <v>0</v>
      </c>
      <c r="M20" s="31">
        <v>0</v>
      </c>
      <c r="N20" s="31"/>
      <c r="O20" s="31">
        <f t="shared" si="17"/>
        <v>0</v>
      </c>
      <c r="P20" s="31">
        <v>0</v>
      </c>
      <c r="Q20" s="31"/>
      <c r="R20" s="31">
        <f t="shared" si="18"/>
        <v>0</v>
      </c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>
        <f t="shared" si="12"/>
        <v>0</v>
      </c>
      <c r="AE20" s="31">
        <v>0</v>
      </c>
      <c r="AF20" s="31"/>
      <c r="AG20" s="31">
        <f t="shared" si="19"/>
        <v>0</v>
      </c>
      <c r="AH20" s="31">
        <v>0</v>
      </c>
      <c r="AI20" s="31"/>
      <c r="AJ20" s="31">
        <f t="shared" si="20"/>
        <v>0</v>
      </c>
    </row>
    <row r="21" spans="1:36" ht="12.75" customHeight="1" x14ac:dyDescent="0.25">
      <c r="A21" s="4" t="s">
        <v>59</v>
      </c>
      <c r="B21" s="826" t="s">
        <v>58</v>
      </c>
      <c r="C21" s="826"/>
      <c r="D21" s="103">
        <f t="shared" si="1"/>
        <v>1146</v>
      </c>
      <c r="E21" s="103">
        <f t="shared" si="2"/>
        <v>-348</v>
      </c>
      <c r="F21" s="103">
        <f t="shared" si="3"/>
        <v>798</v>
      </c>
      <c r="G21" s="31">
        <v>0</v>
      </c>
      <c r="H21" s="31"/>
      <c r="I21" s="62">
        <f t="shared" si="4"/>
        <v>0</v>
      </c>
      <c r="J21" s="31">
        <v>0</v>
      </c>
      <c r="K21" s="31"/>
      <c r="L21" s="31">
        <f t="shared" si="16"/>
        <v>0</v>
      </c>
      <c r="M21" s="31">
        <v>48</v>
      </c>
      <c r="N21" s="31"/>
      <c r="O21" s="31">
        <f t="shared" si="17"/>
        <v>48</v>
      </c>
      <c r="P21" s="31">
        <v>1098</v>
      </c>
      <c r="Q21" s="31">
        <v>-656</v>
      </c>
      <c r="R21" s="31">
        <f t="shared" si="18"/>
        <v>442</v>
      </c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>
        <v>308</v>
      </c>
      <c r="AD21" s="31">
        <f t="shared" si="12"/>
        <v>308</v>
      </c>
      <c r="AE21" s="31">
        <v>0</v>
      </c>
      <c r="AF21" s="31"/>
      <c r="AG21" s="31">
        <f t="shared" si="19"/>
        <v>0</v>
      </c>
      <c r="AH21" s="31">
        <v>0</v>
      </c>
      <c r="AI21" s="31"/>
      <c r="AJ21" s="31">
        <f t="shared" si="20"/>
        <v>0</v>
      </c>
    </row>
    <row r="22" spans="1:36" ht="12.75" customHeight="1" x14ac:dyDescent="0.25">
      <c r="A22" s="4" t="s">
        <v>60</v>
      </c>
      <c r="B22" s="826" t="s">
        <v>166</v>
      </c>
      <c r="C22" s="826"/>
      <c r="D22" s="103">
        <f t="shared" si="1"/>
        <v>0</v>
      </c>
      <c r="E22" s="103">
        <f t="shared" si="2"/>
        <v>0</v>
      </c>
      <c r="F22" s="103">
        <f t="shared" si="3"/>
        <v>0</v>
      </c>
      <c r="G22" s="31">
        <v>0</v>
      </c>
      <c r="H22" s="31"/>
      <c r="I22" s="62">
        <f t="shared" si="4"/>
        <v>0</v>
      </c>
      <c r="J22" s="31">
        <v>0</v>
      </c>
      <c r="K22" s="31"/>
      <c r="L22" s="31">
        <f t="shared" si="16"/>
        <v>0</v>
      </c>
      <c r="M22" s="31">
        <v>0</v>
      </c>
      <c r="N22" s="31"/>
      <c r="O22" s="31">
        <f t="shared" si="17"/>
        <v>0</v>
      </c>
      <c r="P22" s="31">
        <v>0</v>
      </c>
      <c r="Q22" s="31"/>
      <c r="R22" s="31">
        <f t="shared" si="18"/>
        <v>0</v>
      </c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>
        <f t="shared" si="12"/>
        <v>0</v>
      </c>
      <c r="AE22" s="31">
        <v>0</v>
      </c>
      <c r="AF22" s="31"/>
      <c r="AG22" s="31">
        <f t="shared" si="19"/>
        <v>0</v>
      </c>
      <c r="AH22" s="31">
        <v>0</v>
      </c>
      <c r="AI22" s="31"/>
      <c r="AJ22" s="31">
        <f t="shared" si="20"/>
        <v>0</v>
      </c>
    </row>
    <row r="23" spans="1:36" ht="12.75" customHeight="1" x14ac:dyDescent="0.25">
      <c r="A23" s="4" t="s">
        <v>63</v>
      </c>
      <c r="B23" s="826" t="s">
        <v>62</v>
      </c>
      <c r="C23" s="826"/>
      <c r="D23" s="103">
        <f t="shared" si="1"/>
        <v>0</v>
      </c>
      <c r="E23" s="103">
        <f t="shared" si="2"/>
        <v>0</v>
      </c>
      <c r="F23" s="103">
        <f t="shared" si="3"/>
        <v>0</v>
      </c>
      <c r="G23" s="31">
        <v>0</v>
      </c>
      <c r="H23" s="31"/>
      <c r="I23" s="62">
        <f t="shared" si="4"/>
        <v>0</v>
      </c>
      <c r="J23" s="31">
        <v>0</v>
      </c>
      <c r="K23" s="31"/>
      <c r="L23" s="31">
        <f t="shared" si="16"/>
        <v>0</v>
      </c>
      <c r="M23" s="31">
        <v>0</v>
      </c>
      <c r="N23" s="31"/>
      <c r="O23" s="31">
        <f t="shared" si="17"/>
        <v>0</v>
      </c>
      <c r="P23" s="31">
        <v>0</v>
      </c>
      <c r="Q23" s="31"/>
      <c r="R23" s="31">
        <f t="shared" si="18"/>
        <v>0</v>
      </c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>
        <f t="shared" si="12"/>
        <v>0</v>
      </c>
      <c r="AE23" s="31">
        <v>0</v>
      </c>
      <c r="AF23" s="31"/>
      <c r="AG23" s="31">
        <f t="shared" si="19"/>
        <v>0</v>
      </c>
      <c r="AH23" s="31">
        <v>0</v>
      </c>
      <c r="AI23" s="31"/>
      <c r="AJ23" s="31">
        <f t="shared" si="20"/>
        <v>0</v>
      </c>
    </row>
    <row r="24" spans="1:36" ht="12.75" customHeight="1" x14ac:dyDescent="0.25">
      <c r="A24" s="4" t="s">
        <v>65</v>
      </c>
      <c r="B24" s="826" t="s">
        <v>64</v>
      </c>
      <c r="C24" s="826"/>
      <c r="D24" s="103">
        <f t="shared" si="1"/>
        <v>4841</v>
      </c>
      <c r="E24" s="103">
        <f t="shared" si="2"/>
        <v>-3821</v>
      </c>
      <c r="F24" s="103">
        <f t="shared" si="3"/>
        <v>1020</v>
      </c>
      <c r="G24" s="31">
        <v>0</v>
      </c>
      <c r="H24" s="31"/>
      <c r="I24" s="62">
        <f t="shared" si="4"/>
        <v>0</v>
      </c>
      <c r="J24" s="31">
        <v>60</v>
      </c>
      <c r="K24" s="31"/>
      <c r="L24" s="31">
        <f t="shared" si="16"/>
        <v>60</v>
      </c>
      <c r="M24" s="31">
        <v>6</v>
      </c>
      <c r="N24" s="31"/>
      <c r="O24" s="31">
        <f t="shared" si="17"/>
        <v>6</v>
      </c>
      <c r="P24" s="31">
        <v>4556</v>
      </c>
      <c r="Q24" s="31">
        <v>-4078</v>
      </c>
      <c r="R24" s="31">
        <f t="shared" si="18"/>
        <v>478</v>
      </c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>
        <f t="shared" si="12"/>
        <v>0</v>
      </c>
      <c r="AE24" s="31">
        <v>219</v>
      </c>
      <c r="AF24" s="31"/>
      <c r="AG24" s="31">
        <f t="shared" si="19"/>
        <v>219</v>
      </c>
      <c r="AH24" s="31"/>
      <c r="AI24" s="31">
        <v>257</v>
      </c>
      <c r="AJ24" s="31">
        <f t="shared" si="20"/>
        <v>257</v>
      </c>
    </row>
    <row r="25" spans="1:36" s="47" customFormat="1" ht="12.75" customHeight="1" x14ac:dyDescent="0.25">
      <c r="A25" s="6" t="s">
        <v>66</v>
      </c>
      <c r="B25" s="828" t="s">
        <v>156</v>
      </c>
      <c r="C25" s="828"/>
      <c r="D25" s="103">
        <f t="shared" si="1"/>
        <v>5987</v>
      </c>
      <c r="E25" s="103">
        <f t="shared" si="2"/>
        <v>-4169</v>
      </c>
      <c r="F25" s="103">
        <f t="shared" si="3"/>
        <v>1818</v>
      </c>
      <c r="G25" s="62">
        <v>0</v>
      </c>
      <c r="H25" s="62">
        <f t="shared" ref="H25:R25" si="21">+H24+H23+H22+H21+H20+H19+H18</f>
        <v>0</v>
      </c>
      <c r="I25" s="62">
        <f t="shared" si="4"/>
        <v>0</v>
      </c>
      <c r="J25" s="62">
        <v>60</v>
      </c>
      <c r="K25" s="62">
        <f t="shared" si="21"/>
        <v>0</v>
      </c>
      <c r="L25" s="62">
        <f t="shared" si="21"/>
        <v>60</v>
      </c>
      <c r="M25" s="62">
        <v>54</v>
      </c>
      <c r="N25" s="62">
        <f t="shared" si="21"/>
        <v>0</v>
      </c>
      <c r="O25" s="62">
        <f t="shared" si="21"/>
        <v>54</v>
      </c>
      <c r="P25" s="62">
        <v>5654</v>
      </c>
      <c r="Q25" s="62">
        <f t="shared" si="21"/>
        <v>-4734</v>
      </c>
      <c r="R25" s="62">
        <f t="shared" si="21"/>
        <v>920</v>
      </c>
      <c r="S25" s="62">
        <v>0</v>
      </c>
      <c r="T25" s="62">
        <f t="shared" ref="T25:U25" si="22">+T24+T23+T22+T21+T20+T19+T18</f>
        <v>0</v>
      </c>
      <c r="U25" s="62">
        <f t="shared" si="22"/>
        <v>0</v>
      </c>
      <c r="V25" s="62"/>
      <c r="W25" s="62"/>
      <c r="X25" s="62"/>
      <c r="Y25" s="62"/>
      <c r="Z25" s="62"/>
      <c r="AA25" s="62"/>
      <c r="AB25" s="62">
        <f>SUM(AB18:AB24)</f>
        <v>0</v>
      </c>
      <c r="AC25" s="62">
        <f t="shared" ref="AC25:AD25" si="23">SUM(AC18:AC24)</f>
        <v>308</v>
      </c>
      <c r="AD25" s="62">
        <f t="shared" si="23"/>
        <v>308</v>
      </c>
      <c r="AE25" s="62">
        <v>219</v>
      </c>
      <c r="AF25" s="62">
        <f t="shared" ref="AF25:AG25" si="24">+AF24+AF23+AF22+AF21+AF20+AF19+AF18</f>
        <v>0</v>
      </c>
      <c r="AG25" s="62">
        <f t="shared" si="24"/>
        <v>219</v>
      </c>
      <c r="AH25" s="62">
        <f>SUM(AH18:AH24)</f>
        <v>0</v>
      </c>
      <c r="AI25" s="62">
        <f t="shared" ref="AI25:AJ25" si="25">+AI24+AI23+AI22+AI21+AI20+AI19+AI18</f>
        <v>257</v>
      </c>
      <c r="AJ25" s="62">
        <f t="shared" si="25"/>
        <v>257</v>
      </c>
    </row>
    <row r="26" spans="1:36" ht="12.75" customHeight="1" x14ac:dyDescent="0.25">
      <c r="A26" s="4" t="s">
        <v>68</v>
      </c>
      <c r="B26" s="826" t="s">
        <v>67</v>
      </c>
      <c r="C26" s="826"/>
      <c r="D26" s="103">
        <f t="shared" si="1"/>
        <v>0</v>
      </c>
      <c r="E26" s="103">
        <f t="shared" si="2"/>
        <v>0</v>
      </c>
      <c r="F26" s="103">
        <f t="shared" si="3"/>
        <v>0</v>
      </c>
      <c r="G26" s="31">
        <v>0</v>
      </c>
      <c r="H26" s="31"/>
      <c r="I26" s="62">
        <f t="shared" si="4"/>
        <v>0</v>
      </c>
      <c r="J26" s="31">
        <v>0</v>
      </c>
      <c r="K26" s="31"/>
      <c r="L26" s="31">
        <f>+K26+J26</f>
        <v>0</v>
      </c>
      <c r="M26" s="31">
        <v>0</v>
      </c>
      <c r="N26" s="31"/>
      <c r="O26" s="31">
        <f>+N26+M26</f>
        <v>0</v>
      </c>
      <c r="P26" s="31">
        <v>0</v>
      </c>
      <c r="Q26" s="31"/>
      <c r="R26" s="31">
        <f>+Q26+P26</f>
        <v>0</v>
      </c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>
        <f t="shared" si="12"/>
        <v>0</v>
      </c>
      <c r="AE26" s="31"/>
      <c r="AF26" s="31"/>
      <c r="AG26" s="31"/>
      <c r="AH26" s="31"/>
      <c r="AI26" s="31"/>
      <c r="AJ26" s="31"/>
    </row>
    <row r="27" spans="1:36" ht="12.75" customHeight="1" x14ac:dyDescent="0.25">
      <c r="A27" s="4" t="s">
        <v>70</v>
      </c>
      <c r="B27" s="826" t="s">
        <v>69</v>
      </c>
      <c r="C27" s="826"/>
      <c r="D27" s="103">
        <f t="shared" si="1"/>
        <v>1574</v>
      </c>
      <c r="E27" s="103">
        <f t="shared" si="2"/>
        <v>0</v>
      </c>
      <c r="F27" s="103">
        <f t="shared" si="3"/>
        <v>1574</v>
      </c>
      <c r="G27" s="31">
        <v>787</v>
      </c>
      <c r="H27" s="31"/>
      <c r="I27" s="62">
        <f t="shared" si="4"/>
        <v>787</v>
      </c>
      <c r="J27" s="31">
        <v>0</v>
      </c>
      <c r="K27" s="31"/>
      <c r="L27" s="31">
        <f>+K27+J27</f>
        <v>0</v>
      </c>
      <c r="M27" s="31">
        <v>787</v>
      </c>
      <c r="N27" s="31"/>
      <c r="O27" s="31">
        <f>+N27+M27</f>
        <v>787</v>
      </c>
      <c r="P27" s="31">
        <v>0</v>
      </c>
      <c r="Q27" s="31"/>
      <c r="R27" s="31">
        <f>+Q27+P27</f>
        <v>0</v>
      </c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>
        <f t="shared" si="12"/>
        <v>0</v>
      </c>
      <c r="AE27" s="31"/>
      <c r="AF27" s="31"/>
      <c r="AG27" s="31"/>
      <c r="AH27" s="31"/>
      <c r="AI27" s="31"/>
      <c r="AJ27" s="31"/>
    </row>
    <row r="28" spans="1:36" s="47" customFormat="1" ht="12.75" customHeight="1" x14ac:dyDescent="0.25">
      <c r="A28" s="6" t="s">
        <v>71</v>
      </c>
      <c r="B28" s="828" t="s">
        <v>155</v>
      </c>
      <c r="C28" s="828"/>
      <c r="D28" s="103">
        <f t="shared" si="1"/>
        <v>1574</v>
      </c>
      <c r="E28" s="103">
        <f t="shared" si="2"/>
        <v>0</v>
      </c>
      <c r="F28" s="103">
        <f t="shared" si="3"/>
        <v>1574</v>
      </c>
      <c r="G28" s="62">
        <v>787</v>
      </c>
      <c r="H28" s="62">
        <f t="shared" ref="H28:O28" si="26">SUM(H26:H27)</f>
        <v>0</v>
      </c>
      <c r="I28" s="62">
        <f t="shared" si="4"/>
        <v>787</v>
      </c>
      <c r="J28" s="62">
        <v>0</v>
      </c>
      <c r="K28" s="62">
        <f t="shared" si="26"/>
        <v>0</v>
      </c>
      <c r="L28" s="62">
        <f t="shared" si="26"/>
        <v>0</v>
      </c>
      <c r="M28" s="62">
        <v>787</v>
      </c>
      <c r="N28" s="62">
        <f t="shared" si="26"/>
        <v>0</v>
      </c>
      <c r="O28" s="62">
        <f t="shared" si="26"/>
        <v>787</v>
      </c>
      <c r="P28" s="62">
        <v>0</v>
      </c>
      <c r="Q28" s="62">
        <f t="shared" ref="Q28:AG28" si="27">SUM(Q26:Q27)</f>
        <v>0</v>
      </c>
      <c r="R28" s="62">
        <f t="shared" si="27"/>
        <v>0</v>
      </c>
      <c r="S28" s="62">
        <v>0</v>
      </c>
      <c r="T28" s="62">
        <f t="shared" si="27"/>
        <v>0</v>
      </c>
      <c r="U28" s="62">
        <f t="shared" si="27"/>
        <v>0</v>
      </c>
      <c r="V28" s="62"/>
      <c r="W28" s="62"/>
      <c r="X28" s="62"/>
      <c r="Y28" s="62"/>
      <c r="Z28" s="62"/>
      <c r="AA28" s="62"/>
      <c r="AB28" s="62">
        <f>+AB26+AB27</f>
        <v>0</v>
      </c>
      <c r="AC28" s="62">
        <f t="shared" ref="AC28:AD28" si="28">+AC26+AC27</f>
        <v>0</v>
      </c>
      <c r="AD28" s="62">
        <f t="shared" si="28"/>
        <v>0</v>
      </c>
      <c r="AE28" s="62">
        <v>0</v>
      </c>
      <c r="AF28" s="62">
        <f t="shared" si="27"/>
        <v>0</v>
      </c>
      <c r="AG28" s="62">
        <f t="shared" si="27"/>
        <v>0</v>
      </c>
      <c r="AH28" s="62">
        <v>0</v>
      </c>
      <c r="AI28" s="62">
        <f t="shared" ref="AI28:AJ28" si="29">SUM(AI26:AI27)</f>
        <v>0</v>
      </c>
      <c r="AJ28" s="62">
        <f t="shared" si="29"/>
        <v>0</v>
      </c>
    </row>
    <row r="29" spans="1:36" ht="12.75" customHeight="1" x14ac:dyDescent="0.25">
      <c r="A29" s="4" t="s">
        <v>73</v>
      </c>
      <c r="B29" s="826" t="s">
        <v>72</v>
      </c>
      <c r="C29" s="826"/>
      <c r="D29" s="103">
        <f t="shared" si="1"/>
        <v>2623</v>
      </c>
      <c r="E29" s="103">
        <f t="shared" si="2"/>
        <v>-829</v>
      </c>
      <c r="F29" s="103">
        <f t="shared" si="3"/>
        <v>1794</v>
      </c>
      <c r="G29" s="31">
        <v>469</v>
      </c>
      <c r="H29" s="31"/>
      <c r="I29" s="62">
        <f t="shared" si="4"/>
        <v>469</v>
      </c>
      <c r="J29" s="31">
        <v>442</v>
      </c>
      <c r="K29" s="31"/>
      <c r="L29" s="31">
        <f>+K29+J29</f>
        <v>442</v>
      </c>
      <c r="M29" s="31">
        <v>398</v>
      </c>
      <c r="N29" s="31"/>
      <c r="O29" s="31">
        <f>+N29+M29</f>
        <v>398</v>
      </c>
      <c r="P29" s="31">
        <v>1254</v>
      </c>
      <c r="Q29" s="31">
        <v>-912</v>
      </c>
      <c r="R29" s="31">
        <f>+Q29+P29</f>
        <v>342</v>
      </c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>
        <v>83</v>
      </c>
      <c r="AD29" s="31">
        <f t="shared" si="12"/>
        <v>83</v>
      </c>
      <c r="AE29" s="31">
        <v>60</v>
      </c>
      <c r="AF29" s="31"/>
      <c r="AG29" s="31">
        <f>+AF29+AE29</f>
        <v>60</v>
      </c>
      <c r="AH29" s="31"/>
      <c r="AI29" s="31"/>
      <c r="AJ29" s="31">
        <f>+AI29+AH29</f>
        <v>0</v>
      </c>
    </row>
    <row r="30" spans="1:36" ht="12.75" customHeight="1" x14ac:dyDescent="0.25">
      <c r="A30" s="4" t="s">
        <v>75</v>
      </c>
      <c r="B30" s="826" t="s">
        <v>74</v>
      </c>
      <c r="C30" s="826"/>
      <c r="D30" s="103">
        <f t="shared" si="1"/>
        <v>122130</v>
      </c>
      <c r="E30" s="103">
        <f t="shared" si="2"/>
        <v>13</v>
      </c>
      <c r="F30" s="103">
        <f t="shared" si="3"/>
        <v>122143</v>
      </c>
      <c r="G30" s="31">
        <v>67336</v>
      </c>
      <c r="H30" s="31"/>
      <c r="I30" s="62">
        <f t="shared" si="4"/>
        <v>67336</v>
      </c>
      <c r="J30" s="31">
        <v>35022</v>
      </c>
      <c r="K30" s="31"/>
      <c r="L30" s="31">
        <f t="shared" ref="L30:L33" si="30">+K30+J30</f>
        <v>35022</v>
      </c>
      <c r="M30" s="31">
        <v>19772</v>
      </c>
      <c r="N30" s="31"/>
      <c r="O30" s="31">
        <f t="shared" ref="O30:O33" si="31">+N30+M30</f>
        <v>19772</v>
      </c>
      <c r="P30" s="31">
        <v>0</v>
      </c>
      <c r="Q30" s="31"/>
      <c r="R30" s="31">
        <f t="shared" ref="R30:R33" si="32">+Q30+P30</f>
        <v>0</v>
      </c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>
        <f t="shared" si="12"/>
        <v>0</v>
      </c>
      <c r="AE30" s="31">
        <v>0</v>
      </c>
      <c r="AF30" s="31"/>
      <c r="AG30" s="31">
        <f t="shared" ref="AG30:AG33" si="33">+AF30+AE30</f>
        <v>0</v>
      </c>
      <c r="AH30" s="31">
        <v>0</v>
      </c>
      <c r="AI30" s="31">
        <v>13</v>
      </c>
      <c r="AJ30" s="31">
        <f t="shared" ref="AJ30:AJ33" si="34">+AI30+AH30</f>
        <v>13</v>
      </c>
    </row>
    <row r="31" spans="1:36" ht="12.75" customHeight="1" x14ac:dyDescent="0.25">
      <c r="A31" s="4" t="s">
        <v>76</v>
      </c>
      <c r="B31" s="826" t="s">
        <v>154</v>
      </c>
      <c r="C31" s="826"/>
      <c r="D31" s="103">
        <f t="shared" si="1"/>
        <v>0</v>
      </c>
      <c r="E31" s="103">
        <f t="shared" si="2"/>
        <v>0</v>
      </c>
      <c r="F31" s="103">
        <f t="shared" si="3"/>
        <v>0</v>
      </c>
      <c r="G31" s="31">
        <v>0</v>
      </c>
      <c r="H31" s="31"/>
      <c r="I31" s="62">
        <f t="shared" si="4"/>
        <v>0</v>
      </c>
      <c r="J31" s="31">
        <v>0</v>
      </c>
      <c r="K31" s="31"/>
      <c r="L31" s="31">
        <f t="shared" si="30"/>
        <v>0</v>
      </c>
      <c r="M31" s="31">
        <v>0</v>
      </c>
      <c r="N31" s="31"/>
      <c r="O31" s="31">
        <f t="shared" si="31"/>
        <v>0</v>
      </c>
      <c r="P31" s="31">
        <v>0</v>
      </c>
      <c r="Q31" s="31"/>
      <c r="R31" s="31">
        <f t="shared" si="32"/>
        <v>0</v>
      </c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>
        <f t="shared" si="12"/>
        <v>0</v>
      </c>
      <c r="AE31" s="31">
        <v>0</v>
      </c>
      <c r="AF31" s="31"/>
      <c r="AG31" s="31">
        <f t="shared" si="33"/>
        <v>0</v>
      </c>
      <c r="AH31" s="31">
        <v>0</v>
      </c>
      <c r="AI31" s="31"/>
      <c r="AJ31" s="31">
        <f t="shared" si="34"/>
        <v>0</v>
      </c>
    </row>
    <row r="32" spans="1:36" ht="12.75" customHeight="1" x14ac:dyDescent="0.25">
      <c r="A32" s="4" t="s">
        <v>77</v>
      </c>
      <c r="B32" s="826" t="s">
        <v>153</v>
      </c>
      <c r="C32" s="826"/>
      <c r="D32" s="103">
        <f t="shared" si="1"/>
        <v>0</v>
      </c>
      <c r="E32" s="103">
        <f t="shared" si="2"/>
        <v>0</v>
      </c>
      <c r="F32" s="103">
        <f t="shared" si="3"/>
        <v>0</v>
      </c>
      <c r="G32" s="31">
        <v>0</v>
      </c>
      <c r="H32" s="31"/>
      <c r="I32" s="62">
        <f t="shared" si="4"/>
        <v>0</v>
      </c>
      <c r="J32" s="31">
        <v>0</v>
      </c>
      <c r="K32" s="31"/>
      <c r="L32" s="31">
        <f t="shared" si="30"/>
        <v>0</v>
      </c>
      <c r="M32" s="31">
        <v>0</v>
      </c>
      <c r="N32" s="31"/>
      <c r="O32" s="31">
        <f t="shared" si="31"/>
        <v>0</v>
      </c>
      <c r="P32" s="31">
        <v>0</v>
      </c>
      <c r="Q32" s="31"/>
      <c r="R32" s="31">
        <f t="shared" si="32"/>
        <v>0</v>
      </c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>
        <f t="shared" si="12"/>
        <v>0</v>
      </c>
      <c r="AE32" s="31">
        <v>0</v>
      </c>
      <c r="AF32" s="31"/>
      <c r="AG32" s="31">
        <f t="shared" si="33"/>
        <v>0</v>
      </c>
      <c r="AH32" s="31">
        <v>0</v>
      </c>
      <c r="AI32" s="31"/>
      <c r="AJ32" s="31">
        <f t="shared" si="34"/>
        <v>0</v>
      </c>
    </row>
    <row r="33" spans="1:36" ht="12.75" customHeight="1" x14ac:dyDescent="0.25">
      <c r="A33" s="4" t="s">
        <v>79</v>
      </c>
      <c r="B33" s="826" t="s">
        <v>78</v>
      </c>
      <c r="C33" s="826"/>
      <c r="D33" s="103">
        <f t="shared" si="1"/>
        <v>3611</v>
      </c>
      <c r="E33" s="103">
        <f t="shared" si="2"/>
        <v>0</v>
      </c>
      <c r="F33" s="103">
        <f t="shared" si="3"/>
        <v>3611</v>
      </c>
      <c r="G33" s="31">
        <v>1046</v>
      </c>
      <c r="H33" s="31"/>
      <c r="I33" s="62">
        <f t="shared" si="4"/>
        <v>1046</v>
      </c>
      <c r="J33" s="31">
        <v>1865</v>
      </c>
      <c r="K33" s="31"/>
      <c r="L33" s="31">
        <f t="shared" si="30"/>
        <v>1865</v>
      </c>
      <c r="M33" s="31">
        <v>700</v>
      </c>
      <c r="N33" s="31"/>
      <c r="O33" s="31">
        <f t="shared" si="31"/>
        <v>700</v>
      </c>
      <c r="P33" s="31">
        <v>0</v>
      </c>
      <c r="Q33" s="31"/>
      <c r="R33" s="31">
        <f t="shared" si="32"/>
        <v>0</v>
      </c>
      <c r="S33" s="31"/>
      <c r="T33" s="31"/>
      <c r="U33" s="31"/>
      <c r="V33" s="31"/>
      <c r="W33" s="31"/>
      <c r="X33" s="31"/>
      <c r="Y33" s="31"/>
      <c r="Z33" s="31"/>
      <c r="AA33" s="31"/>
      <c r="AB33" s="31"/>
      <c r="AC33" s="31"/>
      <c r="AD33" s="31">
        <f t="shared" si="12"/>
        <v>0</v>
      </c>
      <c r="AE33" s="31">
        <v>0</v>
      </c>
      <c r="AF33" s="31"/>
      <c r="AG33" s="31">
        <f t="shared" si="33"/>
        <v>0</v>
      </c>
      <c r="AH33" s="31">
        <v>0</v>
      </c>
      <c r="AI33" s="31"/>
      <c r="AJ33" s="31">
        <f t="shared" si="34"/>
        <v>0</v>
      </c>
    </row>
    <row r="34" spans="1:36" s="47" customFormat="1" ht="12.75" customHeight="1" x14ac:dyDescent="0.25">
      <c r="A34" s="6" t="s">
        <v>80</v>
      </c>
      <c r="B34" s="828" t="s">
        <v>152</v>
      </c>
      <c r="C34" s="828"/>
      <c r="D34" s="103">
        <f t="shared" si="1"/>
        <v>128364</v>
      </c>
      <c r="E34" s="103">
        <f t="shared" si="2"/>
        <v>-816</v>
      </c>
      <c r="F34" s="103">
        <f t="shared" si="3"/>
        <v>127548</v>
      </c>
      <c r="G34" s="62">
        <v>68851</v>
      </c>
      <c r="H34" s="62">
        <f t="shared" ref="H34:O34" si="35">SUM(H29:H33)</f>
        <v>0</v>
      </c>
      <c r="I34" s="62">
        <f t="shared" si="4"/>
        <v>68851</v>
      </c>
      <c r="J34" s="62">
        <v>37329</v>
      </c>
      <c r="K34" s="62">
        <f t="shared" si="35"/>
        <v>0</v>
      </c>
      <c r="L34" s="62">
        <f t="shared" si="35"/>
        <v>37329</v>
      </c>
      <c r="M34" s="62">
        <v>20870</v>
      </c>
      <c r="N34" s="62">
        <f t="shared" si="35"/>
        <v>0</v>
      </c>
      <c r="O34" s="62">
        <f t="shared" si="35"/>
        <v>20870</v>
      </c>
      <c r="P34" s="62">
        <v>1254</v>
      </c>
      <c r="Q34" s="62">
        <f t="shared" ref="Q34:AG34" si="36">SUM(Q29:Q33)</f>
        <v>-912</v>
      </c>
      <c r="R34" s="62">
        <f t="shared" si="36"/>
        <v>342</v>
      </c>
      <c r="S34" s="62">
        <v>0</v>
      </c>
      <c r="T34" s="62">
        <f t="shared" si="36"/>
        <v>0</v>
      </c>
      <c r="U34" s="62">
        <f t="shared" si="36"/>
        <v>0</v>
      </c>
      <c r="V34" s="62"/>
      <c r="W34" s="62"/>
      <c r="X34" s="62"/>
      <c r="Y34" s="62"/>
      <c r="Z34" s="62"/>
      <c r="AA34" s="62"/>
      <c r="AB34" s="62">
        <f>SUM(AB29:AB33)</f>
        <v>0</v>
      </c>
      <c r="AC34" s="62">
        <f t="shared" ref="AC34:AD34" si="37">SUM(AC29:AC33)</f>
        <v>83</v>
      </c>
      <c r="AD34" s="62">
        <f t="shared" si="37"/>
        <v>83</v>
      </c>
      <c r="AE34" s="62">
        <v>60</v>
      </c>
      <c r="AF34" s="62">
        <f t="shared" si="36"/>
        <v>0</v>
      </c>
      <c r="AG34" s="62">
        <f t="shared" si="36"/>
        <v>60</v>
      </c>
      <c r="AH34" s="62">
        <f>SUM(AH29:AH33)</f>
        <v>0</v>
      </c>
      <c r="AI34" s="62">
        <f t="shared" ref="AI34:AJ34" si="38">SUM(AI29:AI33)</f>
        <v>13</v>
      </c>
      <c r="AJ34" s="62">
        <f t="shared" si="38"/>
        <v>13</v>
      </c>
    </row>
    <row r="35" spans="1:36" s="47" customFormat="1" ht="12.75" customHeight="1" x14ac:dyDescent="0.25">
      <c r="A35" s="6" t="s">
        <v>81</v>
      </c>
      <c r="B35" s="828" t="s">
        <v>151</v>
      </c>
      <c r="C35" s="828"/>
      <c r="D35" s="103">
        <f t="shared" si="1"/>
        <v>135990</v>
      </c>
      <c r="E35" s="103">
        <f t="shared" si="2"/>
        <v>-4985</v>
      </c>
      <c r="F35" s="103">
        <f t="shared" si="3"/>
        <v>131005</v>
      </c>
      <c r="G35" s="62">
        <v>69638</v>
      </c>
      <c r="H35" s="62">
        <f t="shared" ref="H35:R35" si="39">+H34+H28+H25+H17+H14</f>
        <v>0</v>
      </c>
      <c r="I35" s="62">
        <f t="shared" si="4"/>
        <v>69638</v>
      </c>
      <c r="J35" s="62">
        <v>37389</v>
      </c>
      <c r="K35" s="62">
        <f t="shared" si="39"/>
        <v>0</v>
      </c>
      <c r="L35" s="62">
        <f t="shared" si="39"/>
        <v>37389</v>
      </c>
      <c r="M35" s="62">
        <v>21711</v>
      </c>
      <c r="N35" s="62">
        <f t="shared" si="39"/>
        <v>0</v>
      </c>
      <c r="O35" s="62">
        <f t="shared" si="39"/>
        <v>21711</v>
      </c>
      <c r="P35" s="62">
        <v>6973</v>
      </c>
      <c r="Q35" s="62">
        <f t="shared" si="39"/>
        <v>-5646</v>
      </c>
      <c r="R35" s="62">
        <f t="shared" si="39"/>
        <v>1327</v>
      </c>
      <c r="S35" s="62">
        <v>0</v>
      </c>
      <c r="T35" s="62">
        <f t="shared" ref="T35:U35" si="40">+T34+T28+T25+T17+T14</f>
        <v>0</v>
      </c>
      <c r="U35" s="62">
        <f t="shared" si="40"/>
        <v>0</v>
      </c>
      <c r="V35" s="62"/>
      <c r="W35" s="62"/>
      <c r="X35" s="62"/>
      <c r="Y35" s="62"/>
      <c r="Z35" s="62"/>
      <c r="AA35" s="62"/>
      <c r="AB35" s="62">
        <f>+AB34+AB28+AB25+AB17+AB14</f>
        <v>0</v>
      </c>
      <c r="AC35" s="62">
        <f t="shared" ref="AC35:AD35" si="41">+AC34+AC28+AC25+AC17+AC14</f>
        <v>391</v>
      </c>
      <c r="AD35" s="62">
        <f t="shared" si="41"/>
        <v>391</v>
      </c>
      <c r="AE35" s="62">
        <v>279</v>
      </c>
      <c r="AF35" s="62">
        <f t="shared" ref="AF35:AG35" si="42">+AF34+AF28+AF25+AF17+AF14</f>
        <v>0</v>
      </c>
      <c r="AG35" s="62">
        <f t="shared" si="42"/>
        <v>279</v>
      </c>
      <c r="AH35" s="62">
        <f>+AH34+AH28+AH25+AH17+AH14</f>
        <v>0</v>
      </c>
      <c r="AI35" s="62">
        <f t="shared" ref="AI35:AJ35" si="43">+AI34+AI28+AI25+AI17+AI14</f>
        <v>270</v>
      </c>
      <c r="AJ35" s="62">
        <f t="shared" si="43"/>
        <v>270</v>
      </c>
    </row>
    <row r="36" spans="1:36" ht="11.25" customHeight="1" x14ac:dyDescent="0.25">
      <c r="A36" s="753"/>
      <c r="B36" s="754"/>
      <c r="C36" s="754"/>
      <c r="D36" s="755"/>
      <c r="E36" s="755"/>
      <c r="F36" s="755"/>
      <c r="G36" s="251"/>
      <c r="H36" s="251"/>
      <c r="I36" s="756"/>
      <c r="J36" s="251"/>
      <c r="K36" s="251"/>
      <c r="L36" s="251"/>
      <c r="M36" s="251"/>
      <c r="N36" s="251"/>
      <c r="O36" s="251"/>
      <c r="P36" s="251"/>
      <c r="Q36" s="251"/>
      <c r="R36" s="251"/>
      <c r="S36" s="251"/>
      <c r="T36" s="251"/>
      <c r="U36" s="251"/>
      <c r="V36" s="251"/>
      <c r="W36" s="251"/>
      <c r="X36" s="251"/>
      <c r="Y36" s="251"/>
      <c r="Z36" s="251"/>
      <c r="AA36" s="251"/>
      <c r="AB36" s="251"/>
      <c r="AC36" s="251"/>
      <c r="AD36" s="251"/>
      <c r="AE36" s="251"/>
      <c r="AF36" s="251"/>
      <c r="AG36" s="251"/>
      <c r="AH36" s="251"/>
      <c r="AI36" s="251"/>
      <c r="AJ36" s="251"/>
    </row>
    <row r="37" spans="1:36" ht="12" customHeight="1" x14ac:dyDescent="0.25">
      <c r="A37" s="757"/>
      <c r="B37" s="758"/>
      <c r="C37" s="758"/>
      <c r="D37" s="759"/>
      <c r="E37" s="759"/>
      <c r="F37" s="759"/>
      <c r="G37" s="127"/>
      <c r="H37" s="127"/>
      <c r="I37" s="760"/>
      <c r="J37" s="127"/>
      <c r="K37" s="127"/>
      <c r="L37" s="127"/>
      <c r="M37" s="127"/>
      <c r="N37" s="127"/>
      <c r="O37" s="127"/>
      <c r="P37" s="127"/>
      <c r="Q37" s="127"/>
      <c r="R37" s="127"/>
      <c r="S37" s="127"/>
      <c r="T37" s="127"/>
      <c r="U37" s="127"/>
      <c r="V37" s="127"/>
      <c r="W37" s="127"/>
      <c r="X37" s="127"/>
      <c r="Y37" s="127"/>
      <c r="Z37" s="127"/>
      <c r="AA37" s="127"/>
      <c r="AB37" s="127"/>
      <c r="AC37" s="127"/>
      <c r="AD37" s="127"/>
      <c r="AE37" s="127"/>
      <c r="AF37" s="127"/>
      <c r="AG37" s="127"/>
      <c r="AH37" s="127"/>
      <c r="AI37" s="127"/>
      <c r="AJ37" s="127"/>
    </row>
    <row r="38" spans="1:36" ht="12.75" hidden="1" customHeight="1" x14ac:dyDescent="0.25">
      <c r="A38" s="4" t="s">
        <v>96</v>
      </c>
      <c r="B38" s="849" t="s">
        <v>95</v>
      </c>
      <c r="C38" s="849"/>
      <c r="D38" s="103">
        <f t="shared" si="1"/>
        <v>0</v>
      </c>
      <c r="E38" s="103">
        <f t="shared" si="2"/>
        <v>0</v>
      </c>
      <c r="F38" s="103">
        <f t="shared" si="3"/>
        <v>0</v>
      </c>
      <c r="G38" s="31">
        <v>0</v>
      </c>
      <c r="H38" s="31"/>
      <c r="I38" s="62">
        <f t="shared" si="4"/>
        <v>0</v>
      </c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/>
    </row>
    <row r="39" spans="1:36" ht="12.75" hidden="1" customHeight="1" x14ac:dyDescent="0.25">
      <c r="A39" s="4" t="s">
        <v>98</v>
      </c>
      <c r="B39" s="849" t="s">
        <v>97</v>
      </c>
      <c r="C39" s="849"/>
      <c r="D39" s="103">
        <f t="shared" si="1"/>
        <v>0</v>
      </c>
      <c r="E39" s="103">
        <f t="shared" si="2"/>
        <v>0</v>
      </c>
      <c r="F39" s="103">
        <f t="shared" si="3"/>
        <v>0</v>
      </c>
      <c r="G39" s="31">
        <v>0</v>
      </c>
      <c r="H39" s="31"/>
      <c r="I39" s="62">
        <f t="shared" si="4"/>
        <v>0</v>
      </c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</row>
    <row r="40" spans="1:36" ht="23.25" hidden="1" customHeight="1" x14ac:dyDescent="0.25">
      <c r="A40" s="4" t="s">
        <v>101</v>
      </c>
      <c r="B40" s="849" t="s">
        <v>165</v>
      </c>
      <c r="C40" s="849"/>
      <c r="D40" s="103">
        <f t="shared" si="1"/>
        <v>0</v>
      </c>
      <c r="E40" s="103">
        <f t="shared" si="2"/>
        <v>0</v>
      </c>
      <c r="F40" s="103">
        <f t="shared" si="3"/>
        <v>0</v>
      </c>
      <c r="G40" s="31">
        <v>0</v>
      </c>
      <c r="H40" s="31"/>
      <c r="I40" s="62">
        <f t="shared" si="4"/>
        <v>0</v>
      </c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</row>
    <row r="41" spans="1:36" ht="25.5" hidden="1" customHeight="1" x14ac:dyDescent="0.25">
      <c r="A41" s="4" t="s">
        <v>103</v>
      </c>
      <c r="B41" s="849" t="s">
        <v>102</v>
      </c>
      <c r="C41" s="849"/>
      <c r="D41" s="103">
        <f t="shared" si="1"/>
        <v>0</v>
      </c>
      <c r="E41" s="103">
        <f t="shared" si="2"/>
        <v>0</v>
      </c>
      <c r="F41" s="103">
        <f t="shared" si="3"/>
        <v>0</v>
      </c>
      <c r="G41" s="31">
        <v>0</v>
      </c>
      <c r="H41" s="31"/>
      <c r="I41" s="62">
        <f t="shared" si="4"/>
        <v>0</v>
      </c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</row>
    <row r="42" spans="1:36" ht="27" hidden="1" customHeight="1" x14ac:dyDescent="0.25">
      <c r="A42" s="4" t="s">
        <v>107</v>
      </c>
      <c r="B42" s="849" t="s">
        <v>164</v>
      </c>
      <c r="C42" s="849"/>
      <c r="D42" s="103">
        <f t="shared" si="1"/>
        <v>0</v>
      </c>
      <c r="E42" s="103">
        <f t="shared" si="2"/>
        <v>0</v>
      </c>
      <c r="F42" s="103">
        <f t="shared" si="3"/>
        <v>0</v>
      </c>
      <c r="G42" s="31">
        <v>0</v>
      </c>
      <c r="H42" s="31"/>
      <c r="I42" s="62">
        <f t="shared" si="4"/>
        <v>0</v>
      </c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</row>
    <row r="43" spans="1:36" ht="12.75" hidden="1" customHeight="1" x14ac:dyDescent="0.25">
      <c r="A43" s="4" t="s">
        <v>638</v>
      </c>
      <c r="B43" s="826" t="s">
        <v>106</v>
      </c>
      <c r="C43" s="826"/>
      <c r="D43" s="103">
        <f t="shared" si="1"/>
        <v>0</v>
      </c>
      <c r="E43" s="103">
        <f t="shared" si="2"/>
        <v>0</v>
      </c>
      <c r="F43" s="103">
        <f t="shared" si="3"/>
        <v>0</v>
      </c>
      <c r="G43" s="31">
        <v>0</v>
      </c>
      <c r="H43" s="31"/>
      <c r="I43" s="62">
        <f t="shared" si="4"/>
        <v>0</v>
      </c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1"/>
      <c r="AB43" s="31"/>
      <c r="AC43" s="31"/>
      <c r="AD43" s="31"/>
      <c r="AE43" s="31"/>
      <c r="AF43" s="31"/>
      <c r="AG43" s="31"/>
      <c r="AH43" s="31"/>
      <c r="AI43" s="31"/>
      <c r="AJ43" s="31"/>
    </row>
    <row r="44" spans="1:36" s="47" customFormat="1" ht="12.75" customHeight="1" x14ac:dyDescent="0.25">
      <c r="A44" s="6" t="s">
        <v>108</v>
      </c>
      <c r="B44" s="828" t="s">
        <v>163</v>
      </c>
      <c r="C44" s="828"/>
      <c r="D44" s="103">
        <f t="shared" si="1"/>
        <v>0</v>
      </c>
      <c r="E44" s="103">
        <f t="shared" si="2"/>
        <v>0</v>
      </c>
      <c r="F44" s="103">
        <f t="shared" si="3"/>
        <v>0</v>
      </c>
      <c r="G44" s="62">
        <v>0</v>
      </c>
      <c r="H44" s="62"/>
      <c r="I44" s="62">
        <f t="shared" si="4"/>
        <v>0</v>
      </c>
      <c r="J44" s="62"/>
      <c r="K44" s="62"/>
      <c r="L44" s="62"/>
      <c r="M44" s="62">
        <v>0</v>
      </c>
      <c r="N44" s="62"/>
      <c r="O44" s="62">
        <f>+N44+M44</f>
        <v>0</v>
      </c>
      <c r="P44" s="62"/>
      <c r="Q44" s="62"/>
      <c r="R44" s="62"/>
      <c r="S44" s="62"/>
      <c r="T44" s="62"/>
      <c r="U44" s="62"/>
      <c r="V44" s="62"/>
      <c r="W44" s="62"/>
      <c r="X44" s="62"/>
      <c r="Y44" s="62"/>
      <c r="Z44" s="62"/>
      <c r="AA44" s="62"/>
      <c r="AB44" s="62"/>
      <c r="AC44" s="62"/>
      <c r="AD44" s="62"/>
      <c r="AE44" s="62"/>
      <c r="AF44" s="62"/>
      <c r="AG44" s="62"/>
      <c r="AH44" s="62"/>
      <c r="AI44" s="62"/>
      <c r="AJ44" s="62"/>
    </row>
    <row r="45" spans="1:36" ht="12" customHeight="1" x14ac:dyDescent="0.25">
      <c r="A45" s="750"/>
      <c r="B45" s="9"/>
      <c r="C45" s="9"/>
      <c r="D45" s="751">
        <f t="shared" si="1"/>
        <v>0</v>
      </c>
      <c r="E45" s="751">
        <f t="shared" si="2"/>
        <v>0</v>
      </c>
      <c r="F45" s="751">
        <f t="shared" si="3"/>
        <v>0</v>
      </c>
      <c r="G45" s="32">
        <v>0</v>
      </c>
      <c r="H45" s="32"/>
      <c r="I45" s="752">
        <f t="shared" si="4"/>
        <v>0</v>
      </c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</row>
    <row r="46" spans="1:36" ht="12.75" customHeight="1" x14ac:dyDescent="0.25">
      <c r="A46" s="4" t="s">
        <v>110</v>
      </c>
      <c r="B46" s="826" t="s">
        <v>109</v>
      </c>
      <c r="C46" s="826"/>
      <c r="D46" s="103">
        <f t="shared" si="1"/>
        <v>2243</v>
      </c>
      <c r="E46" s="103">
        <f t="shared" si="2"/>
        <v>1138</v>
      </c>
      <c r="F46" s="103">
        <f t="shared" si="3"/>
        <v>3381</v>
      </c>
      <c r="G46" s="31">
        <v>0</v>
      </c>
      <c r="H46" s="31"/>
      <c r="I46" s="62">
        <f t="shared" si="4"/>
        <v>0</v>
      </c>
      <c r="J46" s="31">
        <v>0</v>
      </c>
      <c r="K46" s="31"/>
      <c r="L46" s="31">
        <f>+K46+J46</f>
        <v>0</v>
      </c>
      <c r="M46" s="31">
        <v>0</v>
      </c>
      <c r="N46" s="31"/>
      <c r="O46" s="31">
        <f>+N46+M46</f>
        <v>0</v>
      </c>
      <c r="P46" s="31">
        <v>2243</v>
      </c>
      <c r="Q46" s="31">
        <f>800+338</f>
        <v>1138</v>
      </c>
      <c r="R46" s="31">
        <f>+P46+Q46</f>
        <v>3381</v>
      </c>
      <c r="S46" s="31">
        <v>0</v>
      </c>
      <c r="T46" s="31"/>
      <c r="U46" s="31">
        <f>+T46+S46</f>
        <v>0</v>
      </c>
      <c r="V46" s="31">
        <v>0</v>
      </c>
      <c r="W46" s="31"/>
      <c r="X46" s="31">
        <f>+W46+V46</f>
        <v>0</v>
      </c>
      <c r="Y46" s="31">
        <v>0</v>
      </c>
      <c r="Z46" s="31"/>
      <c r="AA46" s="31">
        <f>+Z46+Y46</f>
        <v>0</v>
      </c>
      <c r="AB46" s="31">
        <v>0</v>
      </c>
      <c r="AC46" s="31"/>
      <c r="AD46" s="31">
        <f>+AB46+AC46</f>
        <v>0</v>
      </c>
      <c r="AE46" s="31">
        <v>0</v>
      </c>
      <c r="AF46" s="31"/>
      <c r="AG46" s="31">
        <f>+AF46+AE46</f>
        <v>0</v>
      </c>
      <c r="AH46" s="31">
        <v>0</v>
      </c>
      <c r="AI46" s="31"/>
      <c r="AJ46" s="31">
        <f>+AI46+AH46</f>
        <v>0</v>
      </c>
    </row>
    <row r="47" spans="1:36" ht="12.75" customHeight="1" x14ac:dyDescent="0.25">
      <c r="A47" s="4" t="s">
        <v>111</v>
      </c>
      <c r="B47" s="826" t="s">
        <v>162</v>
      </c>
      <c r="C47" s="826"/>
      <c r="D47" s="103">
        <f t="shared" si="1"/>
        <v>638328</v>
      </c>
      <c r="E47" s="103">
        <f t="shared" si="2"/>
        <v>7135</v>
      </c>
      <c r="F47" s="103">
        <f t="shared" si="3"/>
        <v>645463</v>
      </c>
      <c r="G47" s="31">
        <v>252820</v>
      </c>
      <c r="H47" s="31"/>
      <c r="I47" s="62">
        <f t="shared" si="4"/>
        <v>252820</v>
      </c>
      <c r="J47" s="31">
        <v>140028</v>
      </c>
      <c r="K47" s="31"/>
      <c r="L47" s="31">
        <f t="shared" ref="L47:L52" si="44">+K47+J47</f>
        <v>140028</v>
      </c>
      <c r="M47" s="31">
        <v>80370</v>
      </c>
      <c r="N47" s="31"/>
      <c r="O47" s="31">
        <f t="shared" ref="O47:O51" si="45">+N47+M47</f>
        <v>80370</v>
      </c>
      <c r="P47" s="31">
        <v>4875</v>
      </c>
      <c r="Q47" s="31"/>
      <c r="R47" s="31">
        <f t="shared" ref="R47:R52" si="46">+P47+Q47</f>
        <v>4875</v>
      </c>
      <c r="S47" s="31">
        <v>265</v>
      </c>
      <c r="T47" s="31"/>
      <c r="U47" s="31">
        <f t="shared" ref="U47:U52" si="47">+T47+S47</f>
        <v>265</v>
      </c>
      <c r="V47" s="31">
        <v>0</v>
      </c>
      <c r="W47" s="31"/>
      <c r="X47" s="31">
        <f t="shared" ref="X47:X52" si="48">+W47+V47</f>
        <v>0</v>
      </c>
      <c r="Y47" s="31">
        <v>2733</v>
      </c>
      <c r="Z47" s="31"/>
      <c r="AA47" s="31">
        <f t="shared" ref="AA47:AA52" si="49">+Z47+Y47</f>
        <v>2733</v>
      </c>
      <c r="AB47" s="31">
        <v>156630</v>
      </c>
      <c r="AC47" s="31">
        <f>-575+7710</f>
        <v>7135</v>
      </c>
      <c r="AD47" s="31">
        <f t="shared" ref="AD47:AD52" si="50">+AB47+AC47</f>
        <v>163765</v>
      </c>
      <c r="AE47" s="31">
        <v>0</v>
      </c>
      <c r="AF47" s="31"/>
      <c r="AG47" s="31">
        <f t="shared" ref="AG47:AG52" si="51">+AF47+AE47</f>
        <v>0</v>
      </c>
      <c r="AH47" s="31">
        <v>607</v>
      </c>
      <c r="AI47" s="31"/>
      <c r="AJ47" s="31">
        <f t="shared" ref="AJ47:AJ52" si="52">+AI47+AH47</f>
        <v>607</v>
      </c>
    </row>
    <row r="48" spans="1:36" ht="12.75" customHeight="1" x14ac:dyDescent="0.25">
      <c r="A48" s="4" t="s">
        <v>114</v>
      </c>
      <c r="B48" s="826" t="s">
        <v>113</v>
      </c>
      <c r="C48" s="826"/>
      <c r="D48" s="103">
        <f t="shared" si="1"/>
        <v>7087</v>
      </c>
      <c r="E48" s="103">
        <f t="shared" si="2"/>
        <v>0</v>
      </c>
      <c r="F48" s="103">
        <f t="shared" si="3"/>
        <v>7087</v>
      </c>
      <c r="G48" s="31">
        <v>0</v>
      </c>
      <c r="H48" s="31"/>
      <c r="I48" s="62">
        <f t="shared" si="4"/>
        <v>0</v>
      </c>
      <c r="J48" s="31">
        <v>0</v>
      </c>
      <c r="K48" s="31"/>
      <c r="L48" s="31">
        <f t="shared" si="44"/>
        <v>0</v>
      </c>
      <c r="M48" s="31">
        <v>0</v>
      </c>
      <c r="N48" s="31"/>
      <c r="O48" s="31">
        <f t="shared" si="45"/>
        <v>0</v>
      </c>
      <c r="P48" s="31">
        <v>7087</v>
      </c>
      <c r="Q48" s="31"/>
      <c r="R48" s="31">
        <f t="shared" si="46"/>
        <v>7087</v>
      </c>
      <c r="S48" s="31">
        <v>0</v>
      </c>
      <c r="T48" s="31"/>
      <c r="U48" s="31">
        <f t="shared" si="47"/>
        <v>0</v>
      </c>
      <c r="V48" s="31">
        <v>0</v>
      </c>
      <c r="W48" s="31"/>
      <c r="X48" s="31">
        <f t="shared" si="48"/>
        <v>0</v>
      </c>
      <c r="Y48" s="31">
        <v>0</v>
      </c>
      <c r="Z48" s="31"/>
      <c r="AA48" s="31">
        <f t="shared" si="49"/>
        <v>0</v>
      </c>
      <c r="AB48" s="31">
        <v>0</v>
      </c>
      <c r="AC48" s="31"/>
      <c r="AD48" s="31">
        <f t="shared" si="50"/>
        <v>0</v>
      </c>
      <c r="AE48" s="31">
        <v>0</v>
      </c>
      <c r="AF48" s="31"/>
      <c r="AG48" s="31">
        <f t="shared" si="51"/>
        <v>0</v>
      </c>
      <c r="AH48" s="31">
        <v>0</v>
      </c>
      <c r="AI48" s="31"/>
      <c r="AJ48" s="31">
        <f t="shared" si="52"/>
        <v>0</v>
      </c>
    </row>
    <row r="49" spans="1:36" ht="12.75" customHeight="1" x14ac:dyDescent="0.25">
      <c r="A49" s="4" t="s">
        <v>116</v>
      </c>
      <c r="B49" s="826" t="s">
        <v>115</v>
      </c>
      <c r="C49" s="826"/>
      <c r="D49" s="103">
        <f t="shared" si="1"/>
        <v>27543</v>
      </c>
      <c r="E49" s="103">
        <f t="shared" si="2"/>
        <v>-65</v>
      </c>
      <c r="F49" s="103">
        <f t="shared" si="3"/>
        <v>27478</v>
      </c>
      <c r="G49" s="31">
        <v>2362</v>
      </c>
      <c r="H49" s="31"/>
      <c r="I49" s="62">
        <f t="shared" si="4"/>
        <v>2362</v>
      </c>
      <c r="J49" s="31">
        <v>0</v>
      </c>
      <c r="K49" s="31"/>
      <c r="L49" s="31">
        <f t="shared" si="44"/>
        <v>0</v>
      </c>
      <c r="M49" s="31">
        <v>21985</v>
      </c>
      <c r="N49" s="31"/>
      <c r="O49" s="31">
        <f t="shared" si="45"/>
        <v>21985</v>
      </c>
      <c r="P49" s="31">
        <v>1265</v>
      </c>
      <c r="Q49" s="31">
        <v>244</v>
      </c>
      <c r="R49" s="31">
        <f t="shared" si="46"/>
        <v>1509</v>
      </c>
      <c r="S49" s="31">
        <v>0</v>
      </c>
      <c r="T49" s="31"/>
      <c r="U49" s="31">
        <f t="shared" si="47"/>
        <v>0</v>
      </c>
      <c r="V49" s="31">
        <v>0</v>
      </c>
      <c r="W49" s="31"/>
      <c r="X49" s="31">
        <f t="shared" si="48"/>
        <v>0</v>
      </c>
      <c r="Y49" s="31">
        <v>0</v>
      </c>
      <c r="Z49" s="31"/>
      <c r="AA49" s="31">
        <f t="shared" si="49"/>
        <v>0</v>
      </c>
      <c r="AB49" s="31">
        <v>0</v>
      </c>
      <c r="AC49" s="31"/>
      <c r="AD49" s="31">
        <f t="shared" si="50"/>
        <v>0</v>
      </c>
      <c r="AE49" s="31">
        <v>1931</v>
      </c>
      <c r="AF49" s="31">
        <v>-309</v>
      </c>
      <c r="AG49" s="31">
        <f t="shared" si="51"/>
        <v>1622</v>
      </c>
      <c r="AH49" s="31">
        <v>0</v>
      </c>
      <c r="AI49" s="31"/>
      <c r="AJ49" s="31">
        <f t="shared" si="52"/>
        <v>0</v>
      </c>
    </row>
    <row r="50" spans="1:36" ht="12.75" customHeight="1" x14ac:dyDescent="0.25">
      <c r="A50" s="4" t="s">
        <v>118</v>
      </c>
      <c r="B50" s="826" t="s">
        <v>117</v>
      </c>
      <c r="C50" s="826"/>
      <c r="D50" s="103">
        <f t="shared" si="1"/>
        <v>0</v>
      </c>
      <c r="E50" s="103">
        <f t="shared" si="2"/>
        <v>0</v>
      </c>
      <c r="F50" s="103">
        <f t="shared" si="3"/>
        <v>0</v>
      </c>
      <c r="G50" s="31">
        <v>0</v>
      </c>
      <c r="H50" s="31"/>
      <c r="I50" s="62">
        <f t="shared" si="4"/>
        <v>0</v>
      </c>
      <c r="J50" s="31">
        <v>0</v>
      </c>
      <c r="K50" s="31"/>
      <c r="L50" s="31">
        <f t="shared" si="44"/>
        <v>0</v>
      </c>
      <c r="M50" s="31">
        <v>0</v>
      </c>
      <c r="N50" s="31"/>
      <c r="O50" s="31">
        <f t="shared" si="45"/>
        <v>0</v>
      </c>
      <c r="P50" s="31">
        <v>0</v>
      </c>
      <c r="Q50" s="31"/>
      <c r="R50" s="31">
        <f t="shared" si="46"/>
        <v>0</v>
      </c>
      <c r="S50" s="31">
        <v>0</v>
      </c>
      <c r="T50" s="31"/>
      <c r="U50" s="31">
        <f t="shared" si="47"/>
        <v>0</v>
      </c>
      <c r="V50" s="31">
        <v>0</v>
      </c>
      <c r="W50" s="31"/>
      <c r="X50" s="31">
        <f t="shared" si="48"/>
        <v>0</v>
      </c>
      <c r="Y50" s="31">
        <v>0</v>
      </c>
      <c r="Z50" s="31"/>
      <c r="AA50" s="31">
        <f t="shared" si="49"/>
        <v>0</v>
      </c>
      <c r="AB50" s="31">
        <v>0</v>
      </c>
      <c r="AC50" s="31"/>
      <c r="AD50" s="31">
        <f t="shared" si="50"/>
        <v>0</v>
      </c>
      <c r="AE50" s="31">
        <v>0</v>
      </c>
      <c r="AF50" s="31"/>
      <c r="AG50" s="31">
        <f t="shared" si="51"/>
        <v>0</v>
      </c>
      <c r="AH50" s="31">
        <v>0</v>
      </c>
      <c r="AI50" s="31"/>
      <c r="AJ50" s="31">
        <f t="shared" si="52"/>
        <v>0</v>
      </c>
    </row>
    <row r="51" spans="1:36" ht="12.75" customHeight="1" x14ac:dyDescent="0.25">
      <c r="A51" s="4" t="s">
        <v>120</v>
      </c>
      <c r="B51" s="826" t="s">
        <v>119</v>
      </c>
      <c r="C51" s="826"/>
      <c r="D51" s="103">
        <f t="shared" si="1"/>
        <v>0</v>
      </c>
      <c r="E51" s="103">
        <f t="shared" si="2"/>
        <v>0</v>
      </c>
      <c r="F51" s="103">
        <f t="shared" si="3"/>
        <v>0</v>
      </c>
      <c r="G51" s="31">
        <v>0</v>
      </c>
      <c r="H51" s="31"/>
      <c r="I51" s="62">
        <f t="shared" si="4"/>
        <v>0</v>
      </c>
      <c r="J51" s="31">
        <v>0</v>
      </c>
      <c r="K51" s="31"/>
      <c r="L51" s="31">
        <f t="shared" si="44"/>
        <v>0</v>
      </c>
      <c r="M51" s="31">
        <v>0</v>
      </c>
      <c r="N51" s="31"/>
      <c r="O51" s="31">
        <f t="shared" si="45"/>
        <v>0</v>
      </c>
      <c r="P51" s="31">
        <v>0</v>
      </c>
      <c r="Q51" s="31"/>
      <c r="R51" s="31">
        <f t="shared" si="46"/>
        <v>0</v>
      </c>
      <c r="S51" s="31">
        <v>0</v>
      </c>
      <c r="T51" s="31"/>
      <c r="U51" s="31">
        <f t="shared" si="47"/>
        <v>0</v>
      </c>
      <c r="V51" s="31">
        <v>0</v>
      </c>
      <c r="W51" s="31"/>
      <c r="X51" s="31">
        <f t="shared" si="48"/>
        <v>0</v>
      </c>
      <c r="Y51" s="31">
        <v>0</v>
      </c>
      <c r="Z51" s="31"/>
      <c r="AA51" s="31">
        <f t="shared" si="49"/>
        <v>0</v>
      </c>
      <c r="AB51" s="31">
        <v>0</v>
      </c>
      <c r="AC51" s="31"/>
      <c r="AD51" s="31">
        <f t="shared" si="50"/>
        <v>0</v>
      </c>
      <c r="AE51" s="31">
        <v>0</v>
      </c>
      <c r="AF51" s="31"/>
      <c r="AG51" s="31">
        <f t="shared" si="51"/>
        <v>0</v>
      </c>
      <c r="AH51" s="31">
        <v>0</v>
      </c>
      <c r="AI51" s="31"/>
      <c r="AJ51" s="31">
        <f t="shared" si="52"/>
        <v>0</v>
      </c>
    </row>
    <row r="52" spans="1:36" ht="12.75" customHeight="1" x14ac:dyDescent="0.25">
      <c r="A52" s="4" t="s">
        <v>122</v>
      </c>
      <c r="B52" s="826" t="s">
        <v>121</v>
      </c>
      <c r="C52" s="826"/>
      <c r="D52" s="103">
        <f t="shared" si="1"/>
        <v>17099</v>
      </c>
      <c r="E52" s="103">
        <f t="shared" si="2"/>
        <v>307</v>
      </c>
      <c r="F52" s="103">
        <f t="shared" si="3"/>
        <v>17406</v>
      </c>
      <c r="G52" s="31">
        <v>1483</v>
      </c>
      <c r="H52" s="31"/>
      <c r="I52" s="62">
        <f t="shared" si="4"/>
        <v>1483</v>
      </c>
      <c r="J52" s="31">
        <v>1872</v>
      </c>
      <c r="K52" s="31"/>
      <c r="L52" s="31">
        <f t="shared" si="44"/>
        <v>1872</v>
      </c>
      <c r="M52" s="31">
        <v>7802</v>
      </c>
      <c r="N52" s="31"/>
      <c r="O52" s="31">
        <f>+N52+M52</f>
        <v>7802</v>
      </c>
      <c r="P52" s="31">
        <v>4156</v>
      </c>
      <c r="Q52" s="31">
        <f>282+90</f>
        <v>372</v>
      </c>
      <c r="R52" s="31">
        <f t="shared" si="46"/>
        <v>4528</v>
      </c>
      <c r="S52" s="31">
        <v>57</v>
      </c>
      <c r="T52" s="31"/>
      <c r="U52" s="31">
        <f t="shared" si="47"/>
        <v>57</v>
      </c>
      <c r="V52" s="31">
        <v>0</v>
      </c>
      <c r="W52" s="31"/>
      <c r="X52" s="31">
        <f t="shared" si="48"/>
        <v>0</v>
      </c>
      <c r="Y52" s="31">
        <v>738</v>
      </c>
      <c r="Z52" s="31"/>
      <c r="AA52" s="31">
        <f t="shared" si="49"/>
        <v>738</v>
      </c>
      <c r="AB52" s="31">
        <v>121</v>
      </c>
      <c r="AC52" s="31"/>
      <c r="AD52" s="31">
        <f t="shared" si="50"/>
        <v>121</v>
      </c>
      <c r="AE52" s="31">
        <v>706</v>
      </c>
      <c r="AF52" s="31">
        <v>-65</v>
      </c>
      <c r="AG52" s="31">
        <f t="shared" si="51"/>
        <v>641</v>
      </c>
      <c r="AH52" s="31">
        <v>164</v>
      </c>
      <c r="AI52" s="31"/>
      <c r="AJ52" s="31">
        <f t="shared" si="52"/>
        <v>164</v>
      </c>
    </row>
    <row r="53" spans="1:36" s="47" customFormat="1" ht="12.75" customHeight="1" x14ac:dyDescent="0.25">
      <c r="A53" s="6" t="s">
        <v>123</v>
      </c>
      <c r="B53" s="828" t="s">
        <v>161</v>
      </c>
      <c r="C53" s="828"/>
      <c r="D53" s="103">
        <f t="shared" si="1"/>
        <v>692300</v>
      </c>
      <c r="E53" s="103">
        <f t="shared" si="2"/>
        <v>8515</v>
      </c>
      <c r="F53" s="103">
        <f t="shared" si="3"/>
        <v>700815</v>
      </c>
      <c r="G53" s="62">
        <v>256665</v>
      </c>
      <c r="H53" s="62">
        <f t="shared" ref="H53" si="53">SUM(H46:H52)</f>
        <v>0</v>
      </c>
      <c r="I53" s="62">
        <f>SUM(I46:I52)</f>
        <v>256665</v>
      </c>
      <c r="J53" s="62">
        <v>141900</v>
      </c>
      <c r="K53" s="62">
        <f t="shared" ref="K53:R53" si="54">+K52+K51+K50+K49+K48+K47+K46</f>
        <v>0</v>
      </c>
      <c r="L53" s="62">
        <f t="shared" si="54"/>
        <v>141900</v>
      </c>
      <c r="M53" s="62">
        <v>110157</v>
      </c>
      <c r="N53" s="62">
        <f t="shared" si="54"/>
        <v>0</v>
      </c>
      <c r="O53" s="62">
        <f t="shared" si="54"/>
        <v>110157</v>
      </c>
      <c r="P53" s="62">
        <v>19626</v>
      </c>
      <c r="Q53" s="62">
        <f t="shared" si="54"/>
        <v>1754</v>
      </c>
      <c r="R53" s="62">
        <f t="shared" si="54"/>
        <v>21380</v>
      </c>
      <c r="S53" s="62">
        <v>322</v>
      </c>
      <c r="T53" s="62">
        <f t="shared" ref="T53:U53" si="55">+T52+T51+T50+T49+T48+T47+T46</f>
        <v>0</v>
      </c>
      <c r="U53" s="62">
        <f t="shared" si="55"/>
        <v>322</v>
      </c>
      <c r="V53" s="62">
        <v>0</v>
      </c>
      <c r="W53" s="62">
        <f t="shared" ref="W53:X53" si="56">SUM(W46:W52)</f>
        <v>0</v>
      </c>
      <c r="X53" s="62">
        <f t="shared" si="56"/>
        <v>0</v>
      </c>
      <c r="Y53" s="62">
        <v>3471</v>
      </c>
      <c r="Z53" s="62">
        <f t="shared" ref="Z53:AA53" si="57">SUM(Z46:Z52)</f>
        <v>0</v>
      </c>
      <c r="AA53" s="62">
        <f t="shared" si="57"/>
        <v>3471</v>
      </c>
      <c r="AB53" s="62">
        <v>156751</v>
      </c>
      <c r="AC53" s="62">
        <f t="shared" ref="AC53:AD53" si="58">SUM(AC46:AC52)</f>
        <v>7135</v>
      </c>
      <c r="AD53" s="62">
        <f t="shared" si="58"/>
        <v>163886</v>
      </c>
      <c r="AE53" s="62">
        <f>SUM(AE46:AE52)</f>
        <v>2637</v>
      </c>
      <c r="AF53" s="62">
        <f t="shared" ref="AF53:AG53" si="59">+AF52+AF51+AF50+AF49+AF48+AF47+AF46</f>
        <v>-374</v>
      </c>
      <c r="AG53" s="62">
        <f t="shared" si="59"/>
        <v>2263</v>
      </c>
      <c r="AH53" s="62">
        <v>771</v>
      </c>
      <c r="AI53" s="62">
        <f t="shared" ref="AI53:AJ53" si="60">+AI52+AI51+AI50+AI49+AI48+AI47+AI46</f>
        <v>0</v>
      </c>
      <c r="AJ53" s="62">
        <f t="shared" si="60"/>
        <v>771</v>
      </c>
    </row>
    <row r="54" spans="1:36" x14ac:dyDescent="0.25">
      <c r="A54" s="750"/>
      <c r="B54" s="9"/>
      <c r="C54" s="9"/>
      <c r="D54" s="751">
        <f t="shared" si="1"/>
        <v>0</v>
      </c>
      <c r="E54" s="751">
        <f t="shared" si="2"/>
        <v>0</v>
      </c>
      <c r="F54" s="751">
        <f t="shared" si="3"/>
        <v>0</v>
      </c>
      <c r="G54" s="32">
        <v>0</v>
      </c>
      <c r="H54" s="32"/>
      <c r="I54" s="752">
        <f t="shared" si="4"/>
        <v>0</v>
      </c>
      <c r="J54" s="32"/>
      <c r="K54" s="32"/>
      <c r="L54" s="32"/>
      <c r="M54" s="32"/>
      <c r="N54" s="32"/>
      <c r="O54" s="32"/>
      <c r="P54" s="32"/>
      <c r="Q54" s="32"/>
      <c r="R54" s="32"/>
      <c r="S54" s="32"/>
      <c r="T54" s="32"/>
      <c r="U54" s="32"/>
      <c r="V54" s="32"/>
      <c r="W54" s="32"/>
      <c r="X54" s="32"/>
      <c r="Y54" s="32"/>
      <c r="Z54" s="32"/>
      <c r="AA54" s="32"/>
      <c r="AB54" s="32"/>
      <c r="AC54" s="32"/>
      <c r="AD54" s="32"/>
      <c r="AE54" s="32"/>
      <c r="AF54" s="32"/>
      <c r="AG54" s="32"/>
      <c r="AH54" s="32"/>
      <c r="AI54" s="32"/>
      <c r="AJ54" s="32"/>
    </row>
    <row r="55" spans="1:36" ht="12.75" customHeight="1" x14ac:dyDescent="0.25">
      <c r="A55" s="4" t="s">
        <v>125</v>
      </c>
      <c r="B55" s="826" t="s">
        <v>124</v>
      </c>
      <c r="C55" s="826"/>
      <c r="D55" s="103">
        <f t="shared" si="1"/>
        <v>175318</v>
      </c>
      <c r="E55" s="103">
        <f t="shared" si="2"/>
        <v>401</v>
      </c>
      <c r="F55" s="103">
        <f t="shared" si="3"/>
        <v>175719</v>
      </c>
      <c r="G55" s="31">
        <v>0</v>
      </c>
      <c r="H55" s="31"/>
      <c r="I55" s="62">
        <f t="shared" si="4"/>
        <v>0</v>
      </c>
      <c r="J55" s="31">
        <v>113226</v>
      </c>
      <c r="K55" s="31"/>
      <c r="L55" s="31">
        <f>+K55+J55</f>
        <v>113226</v>
      </c>
      <c r="M55" s="31"/>
      <c r="N55" s="31"/>
      <c r="O55" s="31"/>
      <c r="P55" s="31"/>
      <c r="Q55" s="31"/>
      <c r="R55" s="31"/>
      <c r="S55" s="31">
        <v>461</v>
      </c>
      <c r="T55" s="31"/>
      <c r="U55" s="31">
        <f>+T55+S55</f>
        <v>461</v>
      </c>
      <c r="V55" s="31"/>
      <c r="W55" s="31"/>
      <c r="X55" s="31"/>
      <c r="Y55" s="31"/>
      <c r="Z55" s="31"/>
      <c r="AA55" s="31"/>
      <c r="AB55" s="31">
        <v>61287</v>
      </c>
      <c r="AC55" s="31">
        <v>200</v>
      </c>
      <c r="AD55" s="31">
        <f>+AB55+AC55</f>
        <v>61487</v>
      </c>
      <c r="AE55" s="31"/>
      <c r="AF55" s="31"/>
      <c r="AG55" s="31"/>
      <c r="AH55" s="31">
        <v>344</v>
      </c>
      <c r="AI55" s="31">
        <v>201</v>
      </c>
      <c r="AJ55" s="31">
        <f>+AH55+AI55</f>
        <v>545</v>
      </c>
    </row>
    <row r="56" spans="1:36" ht="12.75" customHeight="1" x14ac:dyDescent="0.25">
      <c r="A56" s="4" t="s">
        <v>127</v>
      </c>
      <c r="B56" s="826" t="s">
        <v>126</v>
      </c>
      <c r="C56" s="826"/>
      <c r="D56" s="103">
        <f t="shared" si="1"/>
        <v>0</v>
      </c>
      <c r="E56" s="103">
        <f t="shared" si="2"/>
        <v>0</v>
      </c>
      <c r="F56" s="103">
        <f t="shared" si="3"/>
        <v>0</v>
      </c>
      <c r="G56" s="31">
        <v>0</v>
      </c>
      <c r="H56" s="31"/>
      <c r="I56" s="62">
        <f t="shared" si="4"/>
        <v>0</v>
      </c>
      <c r="J56" s="31">
        <v>0</v>
      </c>
      <c r="K56" s="31"/>
      <c r="L56" s="31">
        <f t="shared" ref="L56:L59" si="61">+K56+J56</f>
        <v>0</v>
      </c>
      <c r="M56" s="31"/>
      <c r="N56" s="31"/>
      <c r="O56" s="31"/>
      <c r="P56" s="31"/>
      <c r="Q56" s="31"/>
      <c r="R56" s="31"/>
      <c r="S56" s="31">
        <v>0</v>
      </c>
      <c r="T56" s="31"/>
      <c r="U56" s="31">
        <f t="shared" ref="U56:U58" si="62">+T56+S56</f>
        <v>0</v>
      </c>
      <c r="V56" s="31"/>
      <c r="W56" s="31"/>
      <c r="X56" s="31"/>
      <c r="Y56" s="31"/>
      <c r="Z56" s="31"/>
      <c r="AA56" s="31"/>
      <c r="AB56" s="31">
        <v>0</v>
      </c>
      <c r="AC56" s="31"/>
      <c r="AD56" s="31">
        <f t="shared" ref="AD56:AD58" si="63">+AB56+AC56</f>
        <v>0</v>
      </c>
      <c r="AE56" s="31"/>
      <c r="AF56" s="31"/>
      <c r="AG56" s="31"/>
      <c r="AH56" s="31">
        <v>0</v>
      </c>
      <c r="AI56" s="31"/>
      <c r="AJ56" s="31">
        <f t="shared" ref="AJ56:AJ58" si="64">+AH56+AI56</f>
        <v>0</v>
      </c>
    </row>
    <row r="57" spans="1:36" ht="12.75" customHeight="1" x14ac:dyDescent="0.25">
      <c r="A57" s="4" t="s">
        <v>129</v>
      </c>
      <c r="B57" s="826" t="s">
        <v>128</v>
      </c>
      <c r="C57" s="826"/>
      <c r="D57" s="103">
        <f t="shared" si="1"/>
        <v>0</v>
      </c>
      <c r="E57" s="103">
        <f t="shared" si="2"/>
        <v>0</v>
      </c>
      <c r="F57" s="103">
        <f t="shared" si="3"/>
        <v>0</v>
      </c>
      <c r="G57" s="31">
        <v>0</v>
      </c>
      <c r="H57" s="31"/>
      <c r="I57" s="62">
        <f t="shared" si="4"/>
        <v>0</v>
      </c>
      <c r="J57" s="31">
        <v>0</v>
      </c>
      <c r="K57" s="31"/>
      <c r="L57" s="31">
        <f t="shared" si="61"/>
        <v>0</v>
      </c>
      <c r="M57" s="31"/>
      <c r="N57" s="31"/>
      <c r="O57" s="31"/>
      <c r="P57" s="31"/>
      <c r="Q57" s="31"/>
      <c r="R57" s="31"/>
      <c r="S57" s="31">
        <v>0</v>
      </c>
      <c r="T57" s="31"/>
      <c r="U57" s="31">
        <f t="shared" si="62"/>
        <v>0</v>
      </c>
      <c r="V57" s="31"/>
      <c r="W57" s="31"/>
      <c r="X57" s="31"/>
      <c r="Y57" s="31"/>
      <c r="Z57" s="31"/>
      <c r="AA57" s="31"/>
      <c r="AB57" s="31">
        <v>0</v>
      </c>
      <c r="AC57" s="31"/>
      <c r="AD57" s="31">
        <f t="shared" si="63"/>
        <v>0</v>
      </c>
      <c r="AE57" s="31"/>
      <c r="AF57" s="31"/>
      <c r="AG57" s="31"/>
      <c r="AH57" s="31">
        <v>0</v>
      </c>
      <c r="AI57" s="31"/>
      <c r="AJ57" s="31">
        <f t="shared" si="64"/>
        <v>0</v>
      </c>
    </row>
    <row r="58" spans="1:36" ht="12.75" customHeight="1" x14ac:dyDescent="0.25">
      <c r="A58" s="4" t="s">
        <v>131</v>
      </c>
      <c r="B58" s="826" t="s">
        <v>130</v>
      </c>
      <c r="C58" s="826"/>
      <c r="D58" s="103">
        <f t="shared" si="1"/>
        <v>31757</v>
      </c>
      <c r="E58" s="103">
        <f t="shared" si="2"/>
        <v>87</v>
      </c>
      <c r="F58" s="103">
        <f t="shared" si="3"/>
        <v>31844</v>
      </c>
      <c r="G58" s="31">
        <v>0</v>
      </c>
      <c r="H58" s="31"/>
      <c r="I58" s="62">
        <f t="shared" si="4"/>
        <v>0</v>
      </c>
      <c r="J58" s="31">
        <v>31156</v>
      </c>
      <c r="K58" s="31"/>
      <c r="L58" s="31">
        <f t="shared" si="61"/>
        <v>31156</v>
      </c>
      <c r="M58" s="31"/>
      <c r="N58" s="31"/>
      <c r="O58" s="31"/>
      <c r="P58" s="31"/>
      <c r="Q58" s="31"/>
      <c r="R58" s="31"/>
      <c r="S58" s="31">
        <v>125</v>
      </c>
      <c r="T58" s="31"/>
      <c r="U58" s="31">
        <f t="shared" si="62"/>
        <v>125</v>
      </c>
      <c r="V58" s="31"/>
      <c r="W58" s="31"/>
      <c r="X58" s="31"/>
      <c r="Y58" s="31"/>
      <c r="Z58" s="31"/>
      <c r="AA58" s="31"/>
      <c r="AB58" s="31">
        <v>383</v>
      </c>
      <c r="AC58" s="31">
        <v>54</v>
      </c>
      <c r="AD58" s="31">
        <f t="shared" si="63"/>
        <v>437</v>
      </c>
      <c r="AE58" s="31"/>
      <c r="AF58" s="31"/>
      <c r="AG58" s="31"/>
      <c r="AH58" s="31">
        <v>93</v>
      </c>
      <c r="AI58" s="31">
        <v>33</v>
      </c>
      <c r="AJ58" s="31">
        <f t="shared" si="64"/>
        <v>126</v>
      </c>
    </row>
    <row r="59" spans="1:36" s="47" customFormat="1" ht="12.75" customHeight="1" x14ac:dyDescent="0.25">
      <c r="A59" s="6" t="s">
        <v>132</v>
      </c>
      <c r="B59" s="828" t="s">
        <v>160</v>
      </c>
      <c r="C59" s="828"/>
      <c r="D59" s="103">
        <f t="shared" si="1"/>
        <v>207075</v>
      </c>
      <c r="E59" s="103">
        <f t="shared" si="2"/>
        <v>488</v>
      </c>
      <c r="F59" s="103">
        <f t="shared" si="3"/>
        <v>207563</v>
      </c>
      <c r="G59" s="62">
        <v>0</v>
      </c>
      <c r="H59" s="62"/>
      <c r="I59" s="62">
        <f t="shared" si="4"/>
        <v>0</v>
      </c>
      <c r="J59" s="62">
        <v>144382</v>
      </c>
      <c r="K59" s="62">
        <f>SUM(K55:K58)</f>
        <v>0</v>
      </c>
      <c r="L59" s="62">
        <f t="shared" si="61"/>
        <v>144382</v>
      </c>
      <c r="M59" s="62"/>
      <c r="N59" s="62"/>
      <c r="O59" s="62"/>
      <c r="P59" s="62"/>
      <c r="Q59" s="62"/>
      <c r="R59" s="62"/>
      <c r="S59" s="62">
        <v>586</v>
      </c>
      <c r="T59" s="62">
        <f t="shared" ref="T59:U59" si="65">SUM(T55:T58)</f>
        <v>0</v>
      </c>
      <c r="U59" s="62">
        <f t="shared" si="65"/>
        <v>586</v>
      </c>
      <c r="V59" s="62"/>
      <c r="W59" s="62"/>
      <c r="X59" s="62"/>
      <c r="Y59" s="62"/>
      <c r="Z59" s="62"/>
      <c r="AA59" s="62"/>
      <c r="AB59" s="62">
        <v>61670</v>
      </c>
      <c r="AC59" s="62">
        <f t="shared" ref="AC59:AD59" si="66">SUM(AC55:AC58)</f>
        <v>254</v>
      </c>
      <c r="AD59" s="62">
        <f t="shared" si="66"/>
        <v>61924</v>
      </c>
      <c r="AE59" s="62"/>
      <c r="AF59" s="62"/>
      <c r="AG59" s="62"/>
      <c r="AH59" s="62">
        <v>437</v>
      </c>
      <c r="AI59" s="62">
        <f t="shared" ref="AI59:AJ59" si="67">SUM(AI55:AI58)</f>
        <v>234</v>
      </c>
      <c r="AJ59" s="62">
        <f t="shared" si="67"/>
        <v>671</v>
      </c>
    </row>
    <row r="60" spans="1:36" x14ac:dyDescent="0.25">
      <c r="A60" s="750"/>
      <c r="B60" s="9"/>
      <c r="C60" s="9"/>
      <c r="D60" s="751">
        <f t="shared" si="1"/>
        <v>0</v>
      </c>
      <c r="E60" s="751">
        <f t="shared" si="2"/>
        <v>0</v>
      </c>
      <c r="F60" s="751">
        <f t="shared" si="3"/>
        <v>0</v>
      </c>
      <c r="G60" s="32">
        <v>0</v>
      </c>
      <c r="H60" s="32"/>
      <c r="I60" s="752">
        <f t="shared" si="4"/>
        <v>0</v>
      </c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32"/>
      <c r="U60" s="32"/>
      <c r="V60" s="32"/>
      <c r="W60" s="32"/>
      <c r="X60" s="32"/>
      <c r="Y60" s="32"/>
      <c r="Z60" s="32"/>
      <c r="AA60" s="32"/>
      <c r="AB60" s="32"/>
      <c r="AC60" s="32"/>
      <c r="AD60" s="32"/>
      <c r="AE60" s="32"/>
      <c r="AF60" s="32"/>
      <c r="AG60" s="32"/>
      <c r="AH60" s="32"/>
      <c r="AI60" s="32"/>
      <c r="AJ60" s="32"/>
    </row>
    <row r="61" spans="1:36" ht="12.75" hidden="1" customHeight="1" x14ac:dyDescent="0.25">
      <c r="A61" s="4" t="s">
        <v>376</v>
      </c>
      <c r="B61" s="826" t="s">
        <v>377</v>
      </c>
      <c r="C61" s="826"/>
      <c r="D61" s="103">
        <f t="shared" si="1"/>
        <v>0</v>
      </c>
      <c r="E61" s="103">
        <f t="shared" si="2"/>
        <v>0</v>
      </c>
      <c r="F61" s="103">
        <f t="shared" si="3"/>
        <v>0</v>
      </c>
      <c r="G61" s="31">
        <v>0</v>
      </c>
      <c r="H61" s="31"/>
      <c r="I61" s="62">
        <f t="shared" si="4"/>
        <v>0</v>
      </c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  <c r="Y61" s="31"/>
      <c r="Z61" s="31"/>
      <c r="AA61" s="31"/>
      <c r="AB61" s="31"/>
      <c r="AC61" s="31"/>
      <c r="AD61" s="31"/>
      <c r="AE61" s="31"/>
      <c r="AF61" s="31"/>
      <c r="AG61" s="31"/>
      <c r="AH61" s="31"/>
      <c r="AI61" s="31"/>
      <c r="AJ61" s="31"/>
    </row>
    <row r="62" spans="1:36" ht="12.75" hidden="1" customHeight="1" x14ac:dyDescent="0.25">
      <c r="A62" s="4" t="s">
        <v>389</v>
      </c>
      <c r="B62" s="826" t="s">
        <v>390</v>
      </c>
      <c r="C62" s="826"/>
      <c r="D62" s="103">
        <f t="shared" si="1"/>
        <v>0</v>
      </c>
      <c r="E62" s="103">
        <f t="shared" si="2"/>
        <v>0</v>
      </c>
      <c r="F62" s="103">
        <f t="shared" si="3"/>
        <v>0</v>
      </c>
      <c r="G62" s="31">
        <v>0</v>
      </c>
      <c r="H62" s="31"/>
      <c r="I62" s="62">
        <f t="shared" si="4"/>
        <v>0</v>
      </c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  <c r="Y62" s="31"/>
      <c r="Z62" s="31"/>
      <c r="AA62" s="31"/>
      <c r="AB62" s="31"/>
      <c r="AC62" s="31"/>
      <c r="AD62" s="31"/>
      <c r="AE62" s="31"/>
      <c r="AF62" s="31"/>
      <c r="AG62" s="31"/>
      <c r="AH62" s="31"/>
      <c r="AI62" s="31"/>
      <c r="AJ62" s="31"/>
    </row>
    <row r="63" spans="1:36" ht="12.75" hidden="1" customHeight="1" x14ac:dyDescent="0.25">
      <c r="A63" s="4" t="s">
        <v>639</v>
      </c>
      <c r="B63" s="826" t="s">
        <v>391</v>
      </c>
      <c r="C63" s="826"/>
      <c r="D63" s="103">
        <f t="shared" si="1"/>
        <v>0</v>
      </c>
      <c r="E63" s="103">
        <f t="shared" si="2"/>
        <v>0</v>
      </c>
      <c r="F63" s="103">
        <f t="shared" si="3"/>
        <v>0</v>
      </c>
      <c r="G63" s="31">
        <v>0</v>
      </c>
      <c r="H63" s="31"/>
      <c r="I63" s="62">
        <f t="shared" si="4"/>
        <v>0</v>
      </c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  <c r="Y63" s="31"/>
      <c r="Z63" s="31"/>
      <c r="AA63" s="31"/>
      <c r="AB63" s="31"/>
      <c r="AC63" s="31"/>
      <c r="AD63" s="31"/>
      <c r="AE63" s="31"/>
      <c r="AF63" s="31"/>
      <c r="AG63" s="31"/>
      <c r="AH63" s="31"/>
      <c r="AI63" s="31"/>
      <c r="AJ63" s="31"/>
    </row>
    <row r="64" spans="1:36" s="47" customFormat="1" ht="12.75" customHeight="1" x14ac:dyDescent="0.25">
      <c r="A64" s="6" t="s">
        <v>134</v>
      </c>
      <c r="B64" s="828" t="s">
        <v>158</v>
      </c>
      <c r="C64" s="828"/>
      <c r="D64" s="103">
        <f t="shared" si="1"/>
        <v>15000</v>
      </c>
      <c r="E64" s="103">
        <f t="shared" si="2"/>
        <v>0</v>
      </c>
      <c r="F64" s="103">
        <f t="shared" si="3"/>
        <v>15000</v>
      </c>
      <c r="G64" s="62">
        <v>15000</v>
      </c>
      <c r="H64" s="62"/>
      <c r="I64" s="62">
        <f t="shared" si="4"/>
        <v>15000</v>
      </c>
      <c r="J64" s="62">
        <v>0</v>
      </c>
      <c r="K64" s="62">
        <f t="shared" ref="K64:R64" si="68">SUM(K61:K63)</f>
        <v>0</v>
      </c>
      <c r="L64" s="62">
        <f t="shared" si="68"/>
        <v>0</v>
      </c>
      <c r="M64" s="62">
        <v>0</v>
      </c>
      <c r="N64" s="62">
        <f t="shared" si="68"/>
        <v>0</v>
      </c>
      <c r="O64" s="62">
        <f t="shared" si="68"/>
        <v>0</v>
      </c>
      <c r="P64" s="62">
        <v>0</v>
      </c>
      <c r="Q64" s="62">
        <f t="shared" si="68"/>
        <v>0</v>
      </c>
      <c r="R64" s="62">
        <f t="shared" si="68"/>
        <v>0</v>
      </c>
      <c r="S64" s="62">
        <v>0</v>
      </c>
      <c r="T64" s="62">
        <f t="shared" ref="T64:U64" si="69">SUM(T61:T63)</f>
        <v>0</v>
      </c>
      <c r="U64" s="62">
        <f t="shared" si="69"/>
        <v>0</v>
      </c>
      <c r="V64" s="62"/>
      <c r="W64" s="62"/>
      <c r="X64" s="62"/>
      <c r="Y64" s="62"/>
      <c r="Z64" s="62"/>
      <c r="AA64" s="62"/>
      <c r="AB64" s="62"/>
      <c r="AC64" s="62"/>
      <c r="AD64" s="62"/>
      <c r="AE64" s="62">
        <v>0</v>
      </c>
      <c r="AF64" s="62">
        <f t="shared" ref="AF64:AG64" si="70">SUM(AF61:AF63)</f>
        <v>0</v>
      </c>
      <c r="AG64" s="62">
        <f t="shared" si="70"/>
        <v>0</v>
      </c>
      <c r="AH64" s="62">
        <v>0</v>
      </c>
      <c r="AI64" s="62">
        <f t="shared" ref="AI64:AJ64" si="71">SUM(AI61:AI63)</f>
        <v>0</v>
      </c>
      <c r="AJ64" s="62">
        <f t="shared" si="71"/>
        <v>0</v>
      </c>
    </row>
    <row r="65" spans="1:36" x14ac:dyDescent="0.25">
      <c r="A65" s="750"/>
      <c r="B65" s="9"/>
      <c r="C65" s="9"/>
      <c r="D65" s="751">
        <f t="shared" si="1"/>
        <v>0</v>
      </c>
      <c r="E65" s="751">
        <f t="shared" si="2"/>
        <v>0</v>
      </c>
      <c r="F65" s="751">
        <f t="shared" si="3"/>
        <v>0</v>
      </c>
      <c r="G65" s="32"/>
      <c r="H65" s="32"/>
      <c r="I65" s="752"/>
      <c r="J65" s="32"/>
      <c r="K65" s="32"/>
      <c r="L65" s="32"/>
      <c r="M65" s="32"/>
      <c r="N65" s="32"/>
      <c r="O65" s="32"/>
      <c r="P65" s="32"/>
      <c r="Q65" s="32"/>
      <c r="R65" s="32"/>
      <c r="S65" s="32"/>
      <c r="T65" s="32"/>
      <c r="U65" s="32"/>
      <c r="V65" s="32"/>
      <c r="W65" s="32"/>
      <c r="X65" s="32"/>
      <c r="Y65" s="32"/>
      <c r="Z65" s="32"/>
      <c r="AA65" s="32"/>
      <c r="AB65" s="32"/>
      <c r="AC65" s="32"/>
      <c r="AD65" s="32"/>
      <c r="AE65" s="32"/>
      <c r="AF65" s="32"/>
      <c r="AG65" s="32"/>
      <c r="AH65" s="32"/>
      <c r="AI65" s="32"/>
      <c r="AJ65" s="32"/>
    </row>
    <row r="66" spans="1:36" s="47" customFormat="1" ht="12.75" customHeight="1" x14ac:dyDescent="0.25">
      <c r="A66" s="75" t="s">
        <v>135</v>
      </c>
      <c r="B66" s="828" t="s">
        <v>157</v>
      </c>
      <c r="C66" s="828"/>
      <c r="D66" s="103">
        <f t="shared" si="1"/>
        <v>1053478</v>
      </c>
      <c r="E66" s="103">
        <f t="shared" si="2"/>
        <v>4018</v>
      </c>
      <c r="F66" s="103">
        <f t="shared" si="3"/>
        <v>1057496</v>
      </c>
      <c r="G66" s="62">
        <v>341303</v>
      </c>
      <c r="H66" s="62">
        <f t="shared" ref="H66:AF66" si="72">+H64+H53+H35+H9+H7+H59</f>
        <v>0</v>
      </c>
      <c r="I66" s="62">
        <f t="shared" si="72"/>
        <v>341303</v>
      </c>
      <c r="J66" s="62">
        <v>324796</v>
      </c>
      <c r="K66" s="62">
        <f t="shared" si="72"/>
        <v>0</v>
      </c>
      <c r="L66" s="62">
        <f t="shared" si="72"/>
        <v>324796</v>
      </c>
      <c r="M66" s="62">
        <v>132731</v>
      </c>
      <c r="N66" s="62">
        <f t="shared" si="72"/>
        <v>0</v>
      </c>
      <c r="O66" s="62">
        <f t="shared" si="72"/>
        <v>132731</v>
      </c>
      <c r="P66" s="62">
        <v>27724</v>
      </c>
      <c r="Q66" s="62">
        <f t="shared" si="72"/>
        <v>-3892</v>
      </c>
      <c r="R66" s="62">
        <f t="shared" si="72"/>
        <v>23832</v>
      </c>
      <c r="S66" s="62">
        <f t="shared" si="72"/>
        <v>908</v>
      </c>
      <c r="T66" s="62">
        <f t="shared" si="72"/>
        <v>0</v>
      </c>
      <c r="U66" s="62">
        <f t="shared" si="72"/>
        <v>908</v>
      </c>
      <c r="V66" s="62">
        <f t="shared" si="72"/>
        <v>0</v>
      </c>
      <c r="W66" s="62">
        <f t="shared" si="72"/>
        <v>0</v>
      </c>
      <c r="X66" s="62">
        <f t="shared" si="72"/>
        <v>0</v>
      </c>
      <c r="Y66" s="62">
        <f t="shared" si="72"/>
        <v>3471</v>
      </c>
      <c r="Z66" s="62">
        <f t="shared" si="72"/>
        <v>0</v>
      </c>
      <c r="AA66" s="62">
        <f t="shared" si="72"/>
        <v>3471</v>
      </c>
      <c r="AB66" s="62">
        <f>+AB64+AB53+AB35+AB9+AB7+AB59</f>
        <v>218421</v>
      </c>
      <c r="AC66" s="62">
        <f t="shared" ref="AC66:AE66" si="73">+AC64+AC53+AC35+AC9+AC7+AC59</f>
        <v>7780</v>
      </c>
      <c r="AD66" s="62">
        <f t="shared" si="73"/>
        <v>226201</v>
      </c>
      <c r="AE66" s="62">
        <f t="shared" si="73"/>
        <v>2916</v>
      </c>
      <c r="AF66" s="62">
        <f t="shared" si="72"/>
        <v>-374</v>
      </c>
      <c r="AG66" s="62">
        <f>+AG64+AG53+AG35+AG9+AG7+AG59</f>
        <v>2542</v>
      </c>
      <c r="AH66" s="62">
        <f>+AH64+AH53+AH59+AH35+AH9+AH7</f>
        <v>1208</v>
      </c>
      <c r="AI66" s="62">
        <f t="shared" ref="AI66:AJ66" si="74">+AI64+AI53+AI35+AI9+AI7+AI59</f>
        <v>504</v>
      </c>
      <c r="AJ66" s="62">
        <f t="shared" si="74"/>
        <v>1712</v>
      </c>
    </row>
  </sheetData>
  <mergeCells count="78">
    <mergeCell ref="S2:U2"/>
    <mergeCell ref="S3:U3"/>
    <mergeCell ref="AE2:AG2"/>
    <mergeCell ref="AE3:AG3"/>
    <mergeCell ref="V2:X2"/>
    <mergeCell ref="V3:X3"/>
    <mergeCell ref="Y2:AA2"/>
    <mergeCell ref="Y3:AA3"/>
    <mergeCell ref="AB2:AD2"/>
    <mergeCell ref="AB3:AD3"/>
    <mergeCell ref="B6:C6"/>
    <mergeCell ref="A2:A4"/>
    <mergeCell ref="B2:C4"/>
    <mergeCell ref="D2:F2"/>
    <mergeCell ref="G2:I2"/>
    <mergeCell ref="B5:C5"/>
    <mergeCell ref="J2:L2"/>
    <mergeCell ref="M2:O2"/>
    <mergeCell ref="P2:R2"/>
    <mergeCell ref="D3:F3"/>
    <mergeCell ref="G3:I3"/>
    <mergeCell ref="J3:L3"/>
    <mergeCell ref="M3:O3"/>
    <mergeCell ref="P3:R3"/>
    <mergeCell ref="B20:C20"/>
    <mergeCell ref="B7:C7"/>
    <mergeCell ref="B9:C9"/>
    <mergeCell ref="B11:C11"/>
    <mergeCell ref="B12:C12"/>
    <mergeCell ref="B13:C13"/>
    <mergeCell ref="B14:C14"/>
    <mergeCell ref="B15:C15"/>
    <mergeCell ref="B16:C16"/>
    <mergeCell ref="B17:C17"/>
    <mergeCell ref="B18:C18"/>
    <mergeCell ref="B19:C19"/>
    <mergeCell ref="B32:C32"/>
    <mergeCell ref="B21:C21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1:C31"/>
    <mergeCell ref="B64:C64"/>
    <mergeCell ref="B66:C66"/>
    <mergeCell ref="B59:C59"/>
    <mergeCell ref="B47:C47"/>
    <mergeCell ref="B48:C48"/>
    <mergeCell ref="B49:C49"/>
    <mergeCell ref="B50:C50"/>
    <mergeCell ref="B51:C51"/>
    <mergeCell ref="B52:C52"/>
    <mergeCell ref="B53:C53"/>
    <mergeCell ref="B55:C55"/>
    <mergeCell ref="B56:C56"/>
    <mergeCell ref="B57:C57"/>
    <mergeCell ref="B58:C58"/>
    <mergeCell ref="AH2:AJ2"/>
    <mergeCell ref="AH3:AJ3"/>
    <mergeCell ref="B61:C61"/>
    <mergeCell ref="B62:C62"/>
    <mergeCell ref="B63:C63"/>
    <mergeCell ref="B46:C46"/>
    <mergeCell ref="B33:C33"/>
    <mergeCell ref="B34:C34"/>
    <mergeCell ref="B35:C35"/>
    <mergeCell ref="B38:C38"/>
    <mergeCell ref="B39:C39"/>
    <mergeCell ref="B40:C40"/>
    <mergeCell ref="B41:C41"/>
    <mergeCell ref="B42:C42"/>
    <mergeCell ref="B43:C43"/>
    <mergeCell ref="B44:C44"/>
  </mergeCells>
  <printOptions horizontalCentered="1"/>
  <pageMargins left="0.31496062992125984" right="0.31496062992125984" top="0.74803149606299213" bottom="0.55118110236220474" header="0.31496062992125984" footer="0.31496062992125984"/>
  <pageSetup paperSize="8" fitToWidth="2" orientation="landscape" cellComments="asDisplayed" r:id="rId1"/>
  <headerFooter>
    <oddHeader>&amp;C&amp;"Times New Roman,Félkövér"&amp;12Martonvásár Város Önkormányzatának kiadásai 2017.
Városfejlesztési feladatok saját forrásból&amp;R&amp;"Times New Roman,Félkövér"&amp;12
5/b. melléklet</oddHeader>
  </headerFooter>
  <colBreaks count="1" manualBreakCount="1">
    <brk id="18" max="65" man="1"/>
  </colBreaks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65"/>
  <sheetViews>
    <sheetView workbookViewId="0">
      <selection activeCell="F65" sqref="F65"/>
    </sheetView>
  </sheetViews>
  <sheetFormatPr defaultColWidth="9.109375" defaultRowHeight="13.2" x14ac:dyDescent="0.25"/>
  <cols>
    <col min="1" max="1" width="8.109375" style="28" customWidth="1"/>
    <col min="2" max="2" width="7.109375" style="29" customWidth="1"/>
    <col min="3" max="3" width="31" style="29" customWidth="1"/>
    <col min="4" max="4" width="10" style="20" customWidth="1"/>
    <col min="5" max="5" width="9.44140625" style="20" customWidth="1"/>
    <col min="6" max="6" width="9.6640625" style="20" customWidth="1"/>
    <col min="7" max="7" width="7.5546875" style="20" customWidth="1"/>
    <col min="8" max="8" width="7.109375" style="20" customWidth="1"/>
    <col min="9" max="9" width="8.109375" style="20" customWidth="1"/>
    <col min="10" max="10" width="7.88671875" style="20" customWidth="1"/>
    <col min="11" max="11" width="7.6640625" style="20" customWidth="1"/>
    <col min="12" max="12" width="7.88671875" style="20" customWidth="1"/>
    <col min="13" max="13" width="7.109375" style="20" customWidth="1"/>
    <col min="14" max="14" width="8" style="20" customWidth="1"/>
    <col min="15" max="15" width="7.5546875" style="20" customWidth="1"/>
    <col min="16" max="16" width="8" style="20" customWidth="1"/>
    <col min="17" max="17" width="7.88671875" style="20" customWidth="1"/>
    <col min="18" max="18" width="7.33203125" style="20" customWidth="1"/>
    <col min="19" max="19" width="8" style="20" customWidth="1"/>
    <col min="20" max="20" width="7.88671875" style="20" customWidth="1"/>
    <col min="21" max="21" width="7.33203125" style="20" customWidth="1"/>
    <col min="22" max="22" width="8" style="20" customWidth="1"/>
    <col min="23" max="23" width="7.88671875" style="20" customWidth="1"/>
    <col min="24" max="24" width="7.33203125" style="20" customWidth="1"/>
    <col min="25" max="16384" width="9.109375" style="20"/>
  </cols>
  <sheetData>
    <row r="1" spans="1:24" s="1" customFormat="1" ht="12.75" customHeight="1" x14ac:dyDescent="0.3">
      <c r="A1" s="28"/>
      <c r="B1" s="29"/>
      <c r="C1" s="29"/>
      <c r="P1" s="160"/>
      <c r="Q1" s="160"/>
      <c r="R1" s="160"/>
      <c r="S1" s="160"/>
      <c r="T1" s="160"/>
      <c r="U1" s="160"/>
      <c r="V1" s="160" t="s">
        <v>388</v>
      </c>
      <c r="W1" s="160"/>
      <c r="X1" s="160"/>
    </row>
    <row r="2" spans="1:24" s="35" customFormat="1" ht="28.5" customHeight="1" x14ac:dyDescent="0.3">
      <c r="A2" s="852" t="s">
        <v>0</v>
      </c>
      <c r="B2" s="852" t="s">
        <v>182</v>
      </c>
      <c r="C2" s="852"/>
      <c r="D2" s="861" t="s">
        <v>180</v>
      </c>
      <c r="E2" s="861"/>
      <c r="F2" s="861"/>
      <c r="G2" s="861" t="s">
        <v>913</v>
      </c>
      <c r="H2" s="861"/>
      <c r="I2" s="861"/>
      <c r="J2" s="861" t="s">
        <v>914</v>
      </c>
      <c r="K2" s="861"/>
      <c r="L2" s="861"/>
      <c r="M2" s="861" t="s">
        <v>915</v>
      </c>
      <c r="N2" s="861"/>
      <c r="O2" s="861"/>
      <c r="P2" s="861" t="s">
        <v>916</v>
      </c>
      <c r="Q2" s="861"/>
      <c r="R2" s="861"/>
      <c r="S2" s="861" t="s">
        <v>997</v>
      </c>
      <c r="T2" s="861"/>
      <c r="U2" s="861"/>
      <c r="V2" s="861" t="s">
        <v>1025</v>
      </c>
      <c r="W2" s="861"/>
      <c r="X2" s="861"/>
    </row>
    <row r="3" spans="1:24" s="35" customFormat="1" x14ac:dyDescent="0.3">
      <c r="A3" s="852"/>
      <c r="B3" s="852"/>
      <c r="C3" s="852"/>
      <c r="D3" s="861"/>
      <c r="E3" s="861"/>
      <c r="F3" s="861"/>
      <c r="G3" s="861" t="s">
        <v>294</v>
      </c>
      <c r="H3" s="861"/>
      <c r="I3" s="861"/>
      <c r="J3" s="861" t="s">
        <v>294</v>
      </c>
      <c r="K3" s="861"/>
      <c r="L3" s="861"/>
      <c r="M3" s="861" t="s">
        <v>294</v>
      </c>
      <c r="N3" s="861"/>
      <c r="O3" s="861"/>
      <c r="P3" s="861" t="s">
        <v>294</v>
      </c>
      <c r="Q3" s="861"/>
      <c r="R3" s="861"/>
      <c r="S3" s="861" t="s">
        <v>294</v>
      </c>
      <c r="T3" s="861"/>
      <c r="U3" s="861"/>
      <c r="V3" s="861" t="s">
        <v>294</v>
      </c>
      <c r="W3" s="861"/>
      <c r="X3" s="861"/>
    </row>
    <row r="4" spans="1:24" s="19" customFormat="1" ht="26.4" x14ac:dyDescent="0.3">
      <c r="A4" s="852"/>
      <c r="B4" s="852"/>
      <c r="C4" s="852"/>
      <c r="D4" s="795" t="s">
        <v>889</v>
      </c>
      <c r="E4" s="795" t="s">
        <v>746</v>
      </c>
      <c r="F4" s="795" t="s">
        <v>1024</v>
      </c>
      <c r="G4" s="774" t="s">
        <v>889</v>
      </c>
      <c r="H4" s="774" t="s">
        <v>746</v>
      </c>
      <c r="I4" s="774" t="s">
        <v>1024</v>
      </c>
      <c r="J4" s="774" t="s">
        <v>889</v>
      </c>
      <c r="K4" s="774" t="s">
        <v>746</v>
      </c>
      <c r="L4" s="774" t="s">
        <v>1024</v>
      </c>
      <c r="M4" s="774" t="s">
        <v>889</v>
      </c>
      <c r="N4" s="774" t="s">
        <v>746</v>
      </c>
      <c r="O4" s="774" t="s">
        <v>1024</v>
      </c>
      <c r="P4" s="774" t="s">
        <v>889</v>
      </c>
      <c r="Q4" s="774" t="s">
        <v>746</v>
      </c>
      <c r="R4" s="774" t="s">
        <v>1024</v>
      </c>
      <c r="S4" s="774" t="s">
        <v>889</v>
      </c>
      <c r="T4" s="774" t="s">
        <v>746</v>
      </c>
      <c r="U4" s="774" t="s">
        <v>1024</v>
      </c>
      <c r="V4" s="795" t="s">
        <v>889</v>
      </c>
      <c r="W4" s="795" t="s">
        <v>746</v>
      </c>
      <c r="X4" s="795" t="s">
        <v>1024</v>
      </c>
    </row>
    <row r="5" spans="1:24" s="47" customFormat="1" ht="12.75" customHeight="1" x14ac:dyDescent="0.25">
      <c r="A5" s="6" t="s">
        <v>27</v>
      </c>
      <c r="B5" s="828" t="s">
        <v>174</v>
      </c>
      <c r="C5" s="828"/>
      <c r="D5" s="103">
        <f>+G5+J5+M5+P5+S5+V5</f>
        <v>0</v>
      </c>
      <c r="E5" s="103">
        <f t="shared" ref="E5:F5" si="0">+H5+K5+N5+Q5+T5+W5</f>
        <v>0</v>
      </c>
      <c r="F5" s="103">
        <f t="shared" si="0"/>
        <v>0</v>
      </c>
      <c r="G5" s="62"/>
      <c r="H5" s="62"/>
      <c r="I5" s="62"/>
      <c r="J5" s="62"/>
      <c r="K5" s="62"/>
      <c r="L5" s="62"/>
      <c r="M5" s="62"/>
      <c r="N5" s="62"/>
      <c r="O5" s="62"/>
      <c r="P5" s="62"/>
      <c r="Q5" s="62"/>
      <c r="R5" s="62"/>
      <c r="S5" s="62"/>
      <c r="T5" s="62"/>
      <c r="U5" s="62"/>
      <c r="V5" s="62"/>
      <c r="W5" s="62"/>
      <c r="X5" s="62"/>
    </row>
    <row r="6" spans="1:24" s="47" customFormat="1" ht="12.75" customHeight="1" x14ac:dyDescent="0.25">
      <c r="A6" s="6" t="s">
        <v>33</v>
      </c>
      <c r="B6" s="828" t="s">
        <v>173</v>
      </c>
      <c r="C6" s="828"/>
      <c r="D6" s="103">
        <f t="shared" ref="D6:D7" si="1">+G6+J6+M6+P6+S6+V6</f>
        <v>0</v>
      </c>
      <c r="E6" s="103">
        <f t="shared" ref="E6:E7" si="2">+H6+K6+N6+Q6+T6+W6</f>
        <v>726</v>
      </c>
      <c r="F6" s="103">
        <f t="shared" ref="F6:F7" si="3">+I6+L6+O6+R6+U6+X6</f>
        <v>726</v>
      </c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/>
      <c r="W6" s="62">
        <v>726</v>
      </c>
      <c r="X6" s="62">
        <v>726</v>
      </c>
    </row>
    <row r="7" spans="1:24" s="47" customFormat="1" ht="12.75" customHeight="1" x14ac:dyDescent="0.25">
      <c r="A7" s="7" t="s">
        <v>34</v>
      </c>
      <c r="B7" s="850" t="s">
        <v>172</v>
      </c>
      <c r="C7" s="850"/>
      <c r="D7" s="103">
        <f t="shared" si="1"/>
        <v>0</v>
      </c>
      <c r="E7" s="103">
        <f t="shared" si="2"/>
        <v>726</v>
      </c>
      <c r="F7" s="103">
        <f t="shared" si="3"/>
        <v>726</v>
      </c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>
        <f>+V6+V5</f>
        <v>0</v>
      </c>
      <c r="W7" s="59">
        <f t="shared" ref="W7:X7" si="4">+W6+W5</f>
        <v>726</v>
      </c>
      <c r="X7" s="59">
        <f t="shared" si="4"/>
        <v>726</v>
      </c>
    </row>
    <row r="8" spans="1:24" ht="12" customHeight="1" x14ac:dyDescent="0.25">
      <c r="A8" s="8"/>
      <c r="B8" s="9"/>
      <c r="C8" s="9"/>
      <c r="D8" s="30"/>
      <c r="E8" s="32"/>
      <c r="F8" s="33"/>
      <c r="G8" s="32"/>
      <c r="H8" s="32"/>
      <c r="I8" s="33"/>
      <c r="J8" s="32"/>
      <c r="K8" s="32"/>
      <c r="L8" s="33"/>
      <c r="M8" s="32"/>
      <c r="N8" s="32"/>
      <c r="O8" s="33"/>
      <c r="P8" s="32"/>
      <c r="Q8" s="32"/>
      <c r="R8" s="32"/>
      <c r="S8" s="32"/>
      <c r="T8" s="32"/>
      <c r="U8" s="32"/>
      <c r="V8" s="32"/>
      <c r="W8" s="32"/>
      <c r="X8" s="32"/>
    </row>
    <row r="9" spans="1:24" s="47" customFormat="1" ht="12.75" customHeight="1" x14ac:dyDescent="0.25">
      <c r="A9" s="6" t="s">
        <v>35</v>
      </c>
      <c r="B9" s="828" t="s">
        <v>171</v>
      </c>
      <c r="C9" s="828"/>
      <c r="D9" s="103">
        <f>+G9+J9+M9+P9+S9+V9</f>
        <v>0</v>
      </c>
      <c r="E9" s="103">
        <f t="shared" ref="E9:F9" si="5">+H9+K9+N9+Q9+T9+W9</f>
        <v>0</v>
      </c>
      <c r="F9" s="103">
        <f t="shared" si="5"/>
        <v>0</v>
      </c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</row>
    <row r="10" spans="1:24" ht="11.25" customHeight="1" x14ac:dyDescent="0.25">
      <c r="A10" s="126"/>
      <c r="B10" s="27"/>
      <c r="C10" s="12"/>
      <c r="D10" s="250"/>
      <c r="E10" s="32"/>
      <c r="F10" s="33"/>
      <c r="G10" s="32"/>
      <c r="H10" s="32"/>
      <c r="I10" s="33"/>
      <c r="J10" s="32"/>
      <c r="K10" s="32"/>
      <c r="L10" s="33"/>
      <c r="M10" s="32"/>
      <c r="N10" s="32"/>
      <c r="O10" s="33"/>
      <c r="P10" s="32"/>
      <c r="Q10" s="32"/>
      <c r="R10" s="32"/>
      <c r="S10" s="32"/>
      <c r="T10" s="32"/>
      <c r="U10" s="32"/>
      <c r="V10" s="32"/>
      <c r="W10" s="32"/>
      <c r="X10" s="32"/>
    </row>
    <row r="11" spans="1:24" ht="12.75" customHeight="1" x14ac:dyDescent="0.25">
      <c r="A11" s="13" t="s">
        <v>42</v>
      </c>
      <c r="B11" s="851" t="s">
        <v>41</v>
      </c>
      <c r="C11" s="851"/>
      <c r="D11" s="30">
        <f>+G11+J11+M11+P11+S11+V11</f>
        <v>0</v>
      </c>
      <c r="E11" s="30">
        <f t="shared" ref="E11:F11" si="6">+H11+K11+N11+Q11+T11+W11</f>
        <v>0</v>
      </c>
      <c r="F11" s="30">
        <f t="shared" si="6"/>
        <v>0</v>
      </c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</row>
    <row r="12" spans="1:24" ht="12.75" customHeight="1" x14ac:dyDescent="0.25">
      <c r="A12" s="4" t="s">
        <v>44</v>
      </c>
      <c r="B12" s="826" t="s">
        <v>43</v>
      </c>
      <c r="C12" s="826"/>
      <c r="D12" s="30">
        <f t="shared" ref="D12:D35" si="7">+G12+J12+M12+P12+S12+V12</f>
        <v>0</v>
      </c>
      <c r="E12" s="30">
        <f t="shared" ref="E12:E35" si="8">+H12+K12+N12+Q12+T12+W12</f>
        <v>0</v>
      </c>
      <c r="F12" s="30">
        <f t="shared" ref="F12:F35" si="9">+I12+L12+O12+R12+U12+X12</f>
        <v>0</v>
      </c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</row>
    <row r="13" spans="1:24" ht="12.75" customHeight="1" x14ac:dyDescent="0.25">
      <c r="A13" s="4" t="s">
        <v>46</v>
      </c>
      <c r="B13" s="826" t="s">
        <v>45</v>
      </c>
      <c r="C13" s="826"/>
      <c r="D13" s="30">
        <f t="shared" si="7"/>
        <v>0</v>
      </c>
      <c r="E13" s="30">
        <f t="shared" si="8"/>
        <v>0</v>
      </c>
      <c r="F13" s="30">
        <f t="shared" si="9"/>
        <v>0</v>
      </c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</row>
    <row r="14" spans="1:24" s="47" customFormat="1" ht="12.75" customHeight="1" x14ac:dyDescent="0.25">
      <c r="A14" s="6" t="s">
        <v>47</v>
      </c>
      <c r="B14" s="828" t="s">
        <v>170</v>
      </c>
      <c r="C14" s="828"/>
      <c r="D14" s="103">
        <f t="shared" si="7"/>
        <v>0</v>
      </c>
      <c r="E14" s="62">
        <f t="shared" si="8"/>
        <v>0</v>
      </c>
      <c r="F14" s="62">
        <f t="shared" si="9"/>
        <v>0</v>
      </c>
      <c r="G14" s="62">
        <v>0</v>
      </c>
      <c r="H14" s="62">
        <f t="shared" ref="H14:O14" si="10">SUM(H11:H13)</f>
        <v>0</v>
      </c>
      <c r="I14" s="62">
        <f t="shared" si="10"/>
        <v>0</v>
      </c>
      <c r="J14" s="62">
        <f t="shared" si="10"/>
        <v>0</v>
      </c>
      <c r="K14" s="62">
        <f t="shared" si="10"/>
        <v>0</v>
      </c>
      <c r="L14" s="62">
        <f t="shared" si="10"/>
        <v>0</v>
      </c>
      <c r="M14" s="62">
        <f t="shared" si="10"/>
        <v>0</v>
      </c>
      <c r="N14" s="62">
        <f t="shared" si="10"/>
        <v>0</v>
      </c>
      <c r="O14" s="62">
        <f t="shared" si="10"/>
        <v>0</v>
      </c>
      <c r="P14" s="62">
        <f t="shared" ref="P14:X14" si="11">SUM(P11:P13)</f>
        <v>0</v>
      </c>
      <c r="Q14" s="62">
        <f t="shared" si="11"/>
        <v>0</v>
      </c>
      <c r="R14" s="62">
        <f t="shared" si="11"/>
        <v>0</v>
      </c>
      <c r="S14" s="62">
        <f t="shared" si="11"/>
        <v>0</v>
      </c>
      <c r="T14" s="62">
        <f t="shared" si="11"/>
        <v>0</v>
      </c>
      <c r="U14" s="62">
        <f t="shared" si="11"/>
        <v>0</v>
      </c>
      <c r="V14" s="62">
        <f t="shared" si="11"/>
        <v>0</v>
      </c>
      <c r="W14" s="62">
        <f t="shared" si="11"/>
        <v>0</v>
      </c>
      <c r="X14" s="62">
        <f t="shared" si="11"/>
        <v>0</v>
      </c>
    </row>
    <row r="15" spans="1:24" ht="12.75" customHeight="1" x14ac:dyDescent="0.25">
      <c r="A15" s="4" t="s">
        <v>49</v>
      </c>
      <c r="B15" s="826" t="s">
        <v>48</v>
      </c>
      <c r="C15" s="826"/>
      <c r="D15" s="30">
        <f t="shared" si="7"/>
        <v>0</v>
      </c>
      <c r="E15" s="30">
        <f t="shared" si="8"/>
        <v>0</v>
      </c>
      <c r="F15" s="30">
        <f t="shared" si="9"/>
        <v>0</v>
      </c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</row>
    <row r="16" spans="1:24" ht="12.75" customHeight="1" x14ac:dyDescent="0.25">
      <c r="A16" s="4" t="s">
        <v>51</v>
      </c>
      <c r="B16" s="826" t="s">
        <v>50</v>
      </c>
      <c r="C16" s="826"/>
      <c r="D16" s="30">
        <f t="shared" si="7"/>
        <v>0</v>
      </c>
      <c r="E16" s="30">
        <f t="shared" si="8"/>
        <v>0</v>
      </c>
      <c r="F16" s="30">
        <f t="shared" si="9"/>
        <v>0</v>
      </c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</row>
    <row r="17" spans="1:24" s="47" customFormat="1" ht="12.75" customHeight="1" x14ac:dyDescent="0.25">
      <c r="A17" s="6" t="s">
        <v>52</v>
      </c>
      <c r="B17" s="828" t="s">
        <v>169</v>
      </c>
      <c r="C17" s="828"/>
      <c r="D17" s="103">
        <f t="shared" si="7"/>
        <v>0</v>
      </c>
      <c r="E17" s="62">
        <f t="shared" si="8"/>
        <v>0</v>
      </c>
      <c r="F17" s="62">
        <f t="shared" si="9"/>
        <v>0</v>
      </c>
      <c r="G17" s="62">
        <v>0</v>
      </c>
      <c r="H17" s="62">
        <f t="shared" ref="H17:O17" si="12">+H15+H16</f>
        <v>0</v>
      </c>
      <c r="I17" s="62">
        <f t="shared" si="12"/>
        <v>0</v>
      </c>
      <c r="J17" s="62">
        <v>0</v>
      </c>
      <c r="K17" s="62">
        <f t="shared" si="12"/>
        <v>0</v>
      </c>
      <c r="L17" s="62">
        <f t="shared" si="12"/>
        <v>0</v>
      </c>
      <c r="M17" s="62">
        <f t="shared" si="12"/>
        <v>0</v>
      </c>
      <c r="N17" s="62">
        <f t="shared" si="12"/>
        <v>0</v>
      </c>
      <c r="O17" s="62">
        <f t="shared" si="12"/>
        <v>0</v>
      </c>
      <c r="P17" s="62">
        <f t="shared" ref="P17:X17" si="13">+P15+P16</f>
        <v>0</v>
      </c>
      <c r="Q17" s="62">
        <f t="shared" si="13"/>
        <v>0</v>
      </c>
      <c r="R17" s="62">
        <f t="shared" si="13"/>
        <v>0</v>
      </c>
      <c r="S17" s="62">
        <f t="shared" si="13"/>
        <v>0</v>
      </c>
      <c r="T17" s="62">
        <f t="shared" si="13"/>
        <v>0</v>
      </c>
      <c r="U17" s="62">
        <f t="shared" si="13"/>
        <v>0</v>
      </c>
      <c r="V17" s="62">
        <f t="shared" si="13"/>
        <v>0</v>
      </c>
      <c r="W17" s="62">
        <f t="shared" si="13"/>
        <v>0</v>
      </c>
      <c r="X17" s="62">
        <f t="shared" si="13"/>
        <v>0</v>
      </c>
    </row>
    <row r="18" spans="1:24" ht="12.75" customHeight="1" x14ac:dyDescent="0.25">
      <c r="A18" s="4" t="s">
        <v>54</v>
      </c>
      <c r="B18" s="826" t="s">
        <v>53</v>
      </c>
      <c r="C18" s="826"/>
      <c r="D18" s="30">
        <f t="shared" si="7"/>
        <v>0</v>
      </c>
      <c r="E18" s="30">
        <f t="shared" si="8"/>
        <v>0</v>
      </c>
      <c r="F18" s="30">
        <f t="shared" si="9"/>
        <v>0</v>
      </c>
      <c r="G18" s="31">
        <v>0</v>
      </c>
      <c r="H18" s="31"/>
      <c r="I18" s="31">
        <f>+G18+H18</f>
        <v>0</v>
      </c>
      <c r="J18" s="31">
        <v>0</v>
      </c>
      <c r="K18" s="31"/>
      <c r="L18" s="31">
        <f>+J18+K18</f>
        <v>0</v>
      </c>
      <c r="M18" s="31">
        <v>0</v>
      </c>
      <c r="N18" s="31"/>
      <c r="O18" s="31">
        <f>+M18+N18</f>
        <v>0</v>
      </c>
      <c r="P18" s="31"/>
      <c r="Q18" s="31"/>
      <c r="R18" s="31">
        <f>+Q18+P18</f>
        <v>0</v>
      </c>
      <c r="S18" s="31"/>
      <c r="T18" s="31"/>
      <c r="U18" s="31">
        <f>+T18+S18</f>
        <v>0</v>
      </c>
      <c r="V18" s="31"/>
      <c r="W18" s="31"/>
      <c r="X18" s="31"/>
    </row>
    <row r="19" spans="1:24" ht="12.75" customHeight="1" x14ac:dyDescent="0.25">
      <c r="A19" s="4" t="s">
        <v>56</v>
      </c>
      <c r="B19" s="826" t="s">
        <v>55</v>
      </c>
      <c r="C19" s="826"/>
      <c r="D19" s="30">
        <f t="shared" si="7"/>
        <v>0</v>
      </c>
      <c r="E19" s="30">
        <f t="shared" si="8"/>
        <v>0</v>
      </c>
      <c r="F19" s="30">
        <f t="shared" si="9"/>
        <v>0</v>
      </c>
      <c r="G19" s="31">
        <v>0</v>
      </c>
      <c r="H19" s="31"/>
      <c r="I19" s="31">
        <f t="shared" ref="I19:I24" si="14">+G19+H19</f>
        <v>0</v>
      </c>
      <c r="J19" s="31">
        <v>0</v>
      </c>
      <c r="K19" s="31"/>
      <c r="L19" s="31">
        <f t="shared" ref="L19:L24" si="15">+J19+K19</f>
        <v>0</v>
      </c>
      <c r="M19" s="31">
        <v>0</v>
      </c>
      <c r="N19" s="31"/>
      <c r="O19" s="31">
        <f t="shared" ref="O19:O24" si="16">+M19+N19</f>
        <v>0</v>
      </c>
      <c r="P19" s="31"/>
      <c r="Q19" s="31"/>
      <c r="R19" s="31">
        <f t="shared" ref="R19:R24" si="17">+Q19+P19</f>
        <v>0</v>
      </c>
      <c r="S19" s="31"/>
      <c r="T19" s="31"/>
      <c r="U19" s="31">
        <f t="shared" ref="U19:U24" si="18">+T19+S19</f>
        <v>0</v>
      </c>
      <c r="V19" s="31"/>
      <c r="W19" s="31"/>
      <c r="X19" s="31"/>
    </row>
    <row r="20" spans="1:24" ht="12.75" customHeight="1" x14ac:dyDescent="0.25">
      <c r="A20" s="4" t="s">
        <v>57</v>
      </c>
      <c r="B20" s="826" t="s">
        <v>167</v>
      </c>
      <c r="C20" s="826"/>
      <c r="D20" s="30">
        <f t="shared" si="7"/>
        <v>0</v>
      </c>
      <c r="E20" s="30">
        <f t="shared" si="8"/>
        <v>0</v>
      </c>
      <c r="F20" s="30">
        <f t="shared" si="9"/>
        <v>0</v>
      </c>
      <c r="G20" s="31">
        <v>0</v>
      </c>
      <c r="H20" s="31"/>
      <c r="I20" s="31">
        <f t="shared" si="14"/>
        <v>0</v>
      </c>
      <c r="J20" s="31">
        <v>0</v>
      </c>
      <c r="K20" s="31"/>
      <c r="L20" s="31">
        <f t="shared" si="15"/>
        <v>0</v>
      </c>
      <c r="M20" s="31">
        <v>0</v>
      </c>
      <c r="N20" s="31"/>
      <c r="O20" s="31">
        <f t="shared" si="16"/>
        <v>0</v>
      </c>
      <c r="P20" s="31"/>
      <c r="Q20" s="31"/>
      <c r="R20" s="31">
        <f t="shared" si="17"/>
        <v>0</v>
      </c>
      <c r="S20" s="31"/>
      <c r="T20" s="31"/>
      <c r="U20" s="31">
        <f t="shared" si="18"/>
        <v>0</v>
      </c>
      <c r="V20" s="31"/>
      <c r="W20" s="31"/>
      <c r="X20" s="31"/>
    </row>
    <row r="21" spans="1:24" ht="12.75" customHeight="1" x14ac:dyDescent="0.25">
      <c r="A21" s="4"/>
      <c r="B21" s="826" t="s">
        <v>58</v>
      </c>
      <c r="C21" s="826"/>
      <c r="D21" s="30">
        <f t="shared" si="7"/>
        <v>0</v>
      </c>
      <c r="E21" s="30">
        <f t="shared" si="8"/>
        <v>0</v>
      </c>
      <c r="F21" s="30">
        <f t="shared" si="9"/>
        <v>0</v>
      </c>
      <c r="G21" s="31">
        <v>0</v>
      </c>
      <c r="H21" s="31"/>
      <c r="I21" s="31">
        <f t="shared" si="14"/>
        <v>0</v>
      </c>
      <c r="J21" s="31">
        <v>0</v>
      </c>
      <c r="K21" s="31"/>
      <c r="L21" s="31">
        <f t="shared" si="15"/>
        <v>0</v>
      </c>
      <c r="M21" s="31">
        <v>0</v>
      </c>
      <c r="N21" s="31"/>
      <c r="O21" s="31">
        <f t="shared" si="16"/>
        <v>0</v>
      </c>
      <c r="P21" s="31"/>
      <c r="Q21" s="31"/>
      <c r="R21" s="31">
        <f t="shared" si="17"/>
        <v>0</v>
      </c>
      <c r="S21" s="31"/>
      <c r="T21" s="31"/>
      <c r="U21" s="31">
        <f t="shared" si="18"/>
        <v>0</v>
      </c>
      <c r="V21" s="31"/>
      <c r="W21" s="31"/>
      <c r="X21" s="31"/>
    </row>
    <row r="22" spans="1:24" ht="12.75" customHeight="1" x14ac:dyDescent="0.25">
      <c r="A22" s="4" t="s">
        <v>60</v>
      </c>
      <c r="B22" s="826" t="s">
        <v>166</v>
      </c>
      <c r="C22" s="826"/>
      <c r="D22" s="30">
        <f t="shared" si="7"/>
        <v>0</v>
      </c>
      <c r="E22" s="30">
        <f t="shared" si="8"/>
        <v>0</v>
      </c>
      <c r="F22" s="30">
        <f t="shared" si="9"/>
        <v>0</v>
      </c>
      <c r="G22" s="31">
        <v>0</v>
      </c>
      <c r="H22" s="31"/>
      <c r="I22" s="31">
        <f t="shared" si="14"/>
        <v>0</v>
      </c>
      <c r="J22" s="31">
        <v>0</v>
      </c>
      <c r="K22" s="31"/>
      <c r="L22" s="31">
        <f t="shared" si="15"/>
        <v>0</v>
      </c>
      <c r="M22" s="31">
        <v>0</v>
      </c>
      <c r="N22" s="31"/>
      <c r="O22" s="31">
        <f t="shared" si="16"/>
        <v>0</v>
      </c>
      <c r="P22" s="31"/>
      <c r="Q22" s="31"/>
      <c r="R22" s="31">
        <f t="shared" si="17"/>
        <v>0</v>
      </c>
      <c r="S22" s="31"/>
      <c r="T22" s="31"/>
      <c r="U22" s="31">
        <f t="shared" si="18"/>
        <v>0</v>
      </c>
      <c r="V22" s="31"/>
      <c r="W22" s="31"/>
      <c r="X22" s="31"/>
    </row>
    <row r="23" spans="1:24" ht="12.75" customHeight="1" x14ac:dyDescent="0.25">
      <c r="A23" s="4" t="s">
        <v>63</v>
      </c>
      <c r="B23" s="826" t="s">
        <v>62</v>
      </c>
      <c r="C23" s="826"/>
      <c r="D23" s="30">
        <f t="shared" si="7"/>
        <v>18443</v>
      </c>
      <c r="E23" s="30">
        <f t="shared" si="8"/>
        <v>-1294</v>
      </c>
      <c r="F23" s="30">
        <f t="shared" si="9"/>
        <v>17149</v>
      </c>
      <c r="G23" s="31">
        <v>2775</v>
      </c>
      <c r="H23" s="31">
        <f>-1003-1772</f>
        <v>-2775</v>
      </c>
      <c r="I23" s="31">
        <f t="shared" si="14"/>
        <v>0</v>
      </c>
      <c r="J23" s="31">
        <v>15668</v>
      </c>
      <c r="K23" s="31">
        <v>-1860</v>
      </c>
      <c r="L23" s="31">
        <f t="shared" si="15"/>
        <v>13808</v>
      </c>
      <c r="M23" s="31">
        <v>0</v>
      </c>
      <c r="N23" s="31"/>
      <c r="O23" s="31">
        <f t="shared" si="16"/>
        <v>0</v>
      </c>
      <c r="P23" s="31"/>
      <c r="Q23" s="31"/>
      <c r="R23" s="31">
        <f t="shared" si="17"/>
        <v>0</v>
      </c>
      <c r="S23" s="31"/>
      <c r="T23" s="31">
        <v>3341</v>
      </c>
      <c r="U23" s="31">
        <f t="shared" si="18"/>
        <v>3341</v>
      </c>
      <c r="V23" s="31"/>
      <c r="W23" s="31"/>
      <c r="X23" s="31"/>
    </row>
    <row r="24" spans="1:24" ht="12.75" customHeight="1" x14ac:dyDescent="0.25">
      <c r="A24" s="4" t="s">
        <v>65</v>
      </c>
      <c r="B24" s="826" t="s">
        <v>64</v>
      </c>
      <c r="C24" s="826"/>
      <c r="D24" s="30">
        <f t="shared" si="7"/>
        <v>5190</v>
      </c>
      <c r="E24" s="30">
        <f t="shared" si="8"/>
        <v>698</v>
      </c>
      <c r="F24" s="30">
        <f t="shared" si="9"/>
        <v>5888</v>
      </c>
      <c r="G24" s="31">
        <v>709</v>
      </c>
      <c r="H24" s="31"/>
      <c r="I24" s="31">
        <f t="shared" si="14"/>
        <v>709</v>
      </c>
      <c r="J24" s="31">
        <v>4481</v>
      </c>
      <c r="K24" s="31"/>
      <c r="L24" s="31">
        <f t="shared" si="15"/>
        <v>4481</v>
      </c>
      <c r="M24" s="31">
        <v>0</v>
      </c>
      <c r="N24" s="31"/>
      <c r="O24" s="31">
        <f t="shared" si="16"/>
        <v>0</v>
      </c>
      <c r="P24" s="31"/>
      <c r="Q24" s="31">
        <v>78</v>
      </c>
      <c r="R24" s="31">
        <f t="shared" si="17"/>
        <v>78</v>
      </c>
      <c r="S24" s="31"/>
      <c r="T24" s="31">
        <v>620</v>
      </c>
      <c r="U24" s="31">
        <f t="shared" si="18"/>
        <v>620</v>
      </c>
      <c r="V24" s="31"/>
      <c r="W24" s="31"/>
      <c r="X24" s="31"/>
    </row>
    <row r="25" spans="1:24" s="47" customFormat="1" ht="12.75" customHeight="1" x14ac:dyDescent="0.25">
      <c r="A25" s="6" t="s">
        <v>66</v>
      </c>
      <c r="B25" s="828" t="s">
        <v>156</v>
      </c>
      <c r="C25" s="828"/>
      <c r="D25" s="103">
        <f t="shared" si="7"/>
        <v>23633</v>
      </c>
      <c r="E25" s="62">
        <f t="shared" si="8"/>
        <v>-596</v>
      </c>
      <c r="F25" s="62">
        <f t="shared" si="9"/>
        <v>23037</v>
      </c>
      <c r="G25" s="62">
        <v>3484</v>
      </c>
      <c r="H25" s="62">
        <f t="shared" ref="H25:R25" si="19">+H24+H23+H22+H21+H20+H19+H18</f>
        <v>-2775</v>
      </c>
      <c r="I25" s="62">
        <f t="shared" si="19"/>
        <v>709</v>
      </c>
      <c r="J25" s="62">
        <v>20149</v>
      </c>
      <c r="K25" s="62">
        <f t="shared" si="19"/>
        <v>-1860</v>
      </c>
      <c r="L25" s="62">
        <f t="shared" si="19"/>
        <v>18289</v>
      </c>
      <c r="M25" s="62">
        <v>0</v>
      </c>
      <c r="N25" s="62">
        <f t="shared" si="19"/>
        <v>0</v>
      </c>
      <c r="O25" s="62">
        <f t="shared" si="19"/>
        <v>0</v>
      </c>
      <c r="P25" s="62">
        <f t="shared" si="19"/>
        <v>0</v>
      </c>
      <c r="Q25" s="62">
        <f t="shared" si="19"/>
        <v>78</v>
      </c>
      <c r="R25" s="62">
        <f t="shared" si="19"/>
        <v>78</v>
      </c>
      <c r="S25" s="62">
        <f t="shared" ref="S25:X25" si="20">+S24+S23+S22+S21+S20+S19+S18</f>
        <v>0</v>
      </c>
      <c r="T25" s="62">
        <f t="shared" si="20"/>
        <v>3961</v>
      </c>
      <c r="U25" s="62">
        <f t="shared" si="20"/>
        <v>3961</v>
      </c>
      <c r="V25" s="62">
        <f t="shared" si="20"/>
        <v>0</v>
      </c>
      <c r="W25" s="62">
        <f t="shared" si="20"/>
        <v>0</v>
      </c>
      <c r="X25" s="62">
        <f t="shared" si="20"/>
        <v>0</v>
      </c>
    </row>
    <row r="26" spans="1:24" ht="12.75" customHeight="1" x14ac:dyDescent="0.25">
      <c r="A26" s="4" t="s">
        <v>68</v>
      </c>
      <c r="B26" s="826" t="s">
        <v>67</v>
      </c>
      <c r="C26" s="826"/>
      <c r="D26" s="30">
        <f t="shared" si="7"/>
        <v>0</v>
      </c>
      <c r="E26" s="30">
        <f t="shared" si="8"/>
        <v>0</v>
      </c>
      <c r="F26" s="30">
        <f t="shared" si="9"/>
        <v>0</v>
      </c>
      <c r="G26" s="31">
        <v>0</v>
      </c>
      <c r="H26" s="31"/>
      <c r="I26" s="31">
        <f>+G26+H26</f>
        <v>0</v>
      </c>
      <c r="J26" s="31">
        <v>0</v>
      </c>
      <c r="K26" s="31"/>
      <c r="L26" s="31">
        <f>+K26+J26</f>
        <v>0</v>
      </c>
      <c r="M26" s="31">
        <v>0</v>
      </c>
      <c r="N26" s="31"/>
      <c r="O26" s="31">
        <f>+M26+N26</f>
        <v>0</v>
      </c>
      <c r="P26" s="31"/>
      <c r="Q26" s="31"/>
      <c r="R26" s="31">
        <f>+Q26+P26</f>
        <v>0</v>
      </c>
      <c r="S26" s="31"/>
      <c r="T26" s="31"/>
      <c r="U26" s="31">
        <f>+T26+S26</f>
        <v>0</v>
      </c>
      <c r="V26" s="31"/>
      <c r="W26" s="31"/>
      <c r="X26" s="31"/>
    </row>
    <row r="27" spans="1:24" ht="12.75" customHeight="1" x14ac:dyDescent="0.25">
      <c r="A27" s="4" t="s">
        <v>70</v>
      </c>
      <c r="B27" s="826" t="s">
        <v>69</v>
      </c>
      <c r="C27" s="826"/>
      <c r="D27" s="30">
        <f t="shared" si="7"/>
        <v>553</v>
      </c>
      <c r="E27" s="30">
        <f t="shared" si="8"/>
        <v>0</v>
      </c>
      <c r="F27" s="30">
        <f t="shared" si="9"/>
        <v>553</v>
      </c>
      <c r="G27" s="31">
        <v>163</v>
      </c>
      <c r="H27" s="31"/>
      <c r="I27" s="31">
        <f>+G27+H27</f>
        <v>163</v>
      </c>
      <c r="J27" s="31">
        <v>390</v>
      </c>
      <c r="K27" s="31"/>
      <c r="L27" s="31">
        <f>+K27+J27</f>
        <v>390</v>
      </c>
      <c r="M27" s="31">
        <v>0</v>
      </c>
      <c r="N27" s="31"/>
      <c r="O27" s="31">
        <f>+M27+N27</f>
        <v>0</v>
      </c>
      <c r="P27" s="31"/>
      <c r="Q27" s="31"/>
      <c r="R27" s="31">
        <f>+Q27+P27</f>
        <v>0</v>
      </c>
      <c r="S27" s="31"/>
      <c r="T27" s="31"/>
      <c r="U27" s="31">
        <f>+T27+S27</f>
        <v>0</v>
      </c>
      <c r="V27" s="31"/>
      <c r="W27" s="31"/>
      <c r="X27" s="31"/>
    </row>
    <row r="28" spans="1:24" s="47" customFormat="1" ht="12.75" customHeight="1" x14ac:dyDescent="0.25">
      <c r="A28" s="6" t="s">
        <v>71</v>
      </c>
      <c r="B28" s="828" t="s">
        <v>155</v>
      </c>
      <c r="C28" s="828"/>
      <c r="D28" s="103">
        <f t="shared" si="7"/>
        <v>553</v>
      </c>
      <c r="E28" s="103">
        <f t="shared" si="8"/>
        <v>0</v>
      </c>
      <c r="F28" s="103">
        <f t="shared" si="9"/>
        <v>553</v>
      </c>
      <c r="G28" s="62">
        <v>163</v>
      </c>
      <c r="H28" s="62">
        <f t="shared" ref="H28:O28" si="21">SUM(H26:H27)</f>
        <v>0</v>
      </c>
      <c r="I28" s="62">
        <f t="shared" si="21"/>
        <v>163</v>
      </c>
      <c r="J28" s="62">
        <v>390</v>
      </c>
      <c r="K28" s="62">
        <f t="shared" si="21"/>
        <v>0</v>
      </c>
      <c r="L28" s="62">
        <f t="shared" si="21"/>
        <v>390</v>
      </c>
      <c r="M28" s="62">
        <v>0</v>
      </c>
      <c r="N28" s="62">
        <f t="shared" si="21"/>
        <v>0</v>
      </c>
      <c r="O28" s="62">
        <f t="shared" si="21"/>
        <v>0</v>
      </c>
      <c r="P28" s="62">
        <f t="shared" ref="P28:X28" si="22">SUM(P26:P27)</f>
        <v>0</v>
      </c>
      <c r="Q28" s="62">
        <f t="shared" si="22"/>
        <v>0</v>
      </c>
      <c r="R28" s="62">
        <f t="shared" si="22"/>
        <v>0</v>
      </c>
      <c r="S28" s="62">
        <f t="shared" si="22"/>
        <v>0</v>
      </c>
      <c r="T28" s="62">
        <f t="shared" si="22"/>
        <v>0</v>
      </c>
      <c r="U28" s="62">
        <f t="shared" si="22"/>
        <v>0</v>
      </c>
      <c r="V28" s="62">
        <f t="shared" si="22"/>
        <v>0</v>
      </c>
      <c r="W28" s="62">
        <f t="shared" si="22"/>
        <v>0</v>
      </c>
      <c r="X28" s="62">
        <f t="shared" si="22"/>
        <v>0</v>
      </c>
    </row>
    <row r="29" spans="1:24" ht="12.75" customHeight="1" x14ac:dyDescent="0.25">
      <c r="A29" s="4" t="s">
        <v>73</v>
      </c>
      <c r="B29" s="826" t="s">
        <v>72</v>
      </c>
      <c r="C29" s="826"/>
      <c r="D29" s="30">
        <f t="shared" si="7"/>
        <v>6530</v>
      </c>
      <c r="E29" s="30">
        <f t="shared" si="8"/>
        <v>-170</v>
      </c>
      <c r="F29" s="30">
        <f t="shared" si="9"/>
        <v>6360</v>
      </c>
      <c r="G29" s="31">
        <v>984</v>
      </c>
      <c r="H29" s="31">
        <f>-271-478</f>
        <v>-749</v>
      </c>
      <c r="I29" s="31">
        <f>+G29+H29</f>
        <v>235</v>
      </c>
      <c r="J29" s="31">
        <v>5546</v>
      </c>
      <c r="K29" s="31">
        <v>-502</v>
      </c>
      <c r="L29" s="31">
        <f>+J29+K29</f>
        <v>5044</v>
      </c>
      <c r="M29" s="31">
        <v>0</v>
      </c>
      <c r="N29" s="31"/>
      <c r="O29" s="31">
        <f>+M29+N29</f>
        <v>0</v>
      </c>
      <c r="P29" s="31"/>
      <c r="Q29" s="31">
        <v>12</v>
      </c>
      <c r="R29" s="31">
        <f>+Q29+P29</f>
        <v>12</v>
      </c>
      <c r="S29" s="31"/>
      <c r="T29" s="31">
        <v>1069</v>
      </c>
      <c r="U29" s="31">
        <f>+T29+S29</f>
        <v>1069</v>
      </c>
      <c r="V29" s="31"/>
      <c r="W29" s="31"/>
      <c r="X29" s="31"/>
    </row>
    <row r="30" spans="1:24" ht="12.75" customHeight="1" x14ac:dyDescent="0.25">
      <c r="A30" s="4" t="s">
        <v>75</v>
      </c>
      <c r="B30" s="826" t="s">
        <v>74</v>
      </c>
      <c r="C30" s="826"/>
      <c r="D30" s="30">
        <f t="shared" si="7"/>
        <v>211089</v>
      </c>
      <c r="E30" s="30">
        <f t="shared" si="8"/>
        <v>0</v>
      </c>
      <c r="F30" s="30">
        <f t="shared" si="9"/>
        <v>211089</v>
      </c>
      <c r="G30" s="31">
        <v>0</v>
      </c>
      <c r="H30" s="31"/>
      <c r="I30" s="31">
        <f t="shared" ref="I30:I33" si="23">+G30+H30</f>
        <v>0</v>
      </c>
      <c r="J30" s="31">
        <v>0</v>
      </c>
      <c r="K30" s="31"/>
      <c r="L30" s="31">
        <f t="shared" ref="L30:L33" si="24">+J30+K30</f>
        <v>0</v>
      </c>
      <c r="M30" s="31">
        <v>178673</v>
      </c>
      <c r="N30" s="31"/>
      <c r="O30" s="31">
        <f t="shared" ref="O30:O33" si="25">+M30+N30</f>
        <v>178673</v>
      </c>
      <c r="P30" s="31">
        <v>32416</v>
      </c>
      <c r="Q30" s="31"/>
      <c r="R30" s="31">
        <f t="shared" ref="R30:R33" si="26">+Q30+P30</f>
        <v>32416</v>
      </c>
      <c r="S30" s="31">
        <v>0</v>
      </c>
      <c r="T30" s="31"/>
      <c r="U30" s="31">
        <f t="shared" ref="U30:U33" si="27">+T30+S30</f>
        <v>0</v>
      </c>
      <c r="V30" s="31">
        <v>0</v>
      </c>
      <c r="W30" s="31"/>
      <c r="X30" s="31"/>
    </row>
    <row r="31" spans="1:24" ht="12.75" customHeight="1" x14ac:dyDescent="0.25">
      <c r="A31" s="4" t="s">
        <v>76</v>
      </c>
      <c r="B31" s="826" t="s">
        <v>154</v>
      </c>
      <c r="C31" s="826"/>
      <c r="D31" s="30">
        <f t="shared" si="7"/>
        <v>0</v>
      </c>
      <c r="E31" s="30">
        <f t="shared" si="8"/>
        <v>0</v>
      </c>
      <c r="F31" s="30">
        <f t="shared" si="9"/>
        <v>0</v>
      </c>
      <c r="G31" s="31">
        <v>0</v>
      </c>
      <c r="H31" s="31"/>
      <c r="I31" s="31">
        <f t="shared" si="23"/>
        <v>0</v>
      </c>
      <c r="J31" s="31">
        <v>0</v>
      </c>
      <c r="K31" s="31"/>
      <c r="L31" s="31">
        <f t="shared" si="24"/>
        <v>0</v>
      </c>
      <c r="M31" s="31">
        <v>0</v>
      </c>
      <c r="N31" s="31"/>
      <c r="O31" s="31">
        <f t="shared" si="25"/>
        <v>0</v>
      </c>
      <c r="P31" s="31"/>
      <c r="Q31" s="31"/>
      <c r="R31" s="31">
        <f t="shared" si="26"/>
        <v>0</v>
      </c>
      <c r="S31" s="31"/>
      <c r="T31" s="31"/>
      <c r="U31" s="31">
        <f t="shared" si="27"/>
        <v>0</v>
      </c>
      <c r="V31" s="31"/>
      <c r="W31" s="31"/>
      <c r="X31" s="31"/>
    </row>
    <row r="32" spans="1:24" ht="12.75" customHeight="1" x14ac:dyDescent="0.25">
      <c r="A32" s="4" t="s">
        <v>77</v>
      </c>
      <c r="B32" s="826" t="s">
        <v>153</v>
      </c>
      <c r="C32" s="826"/>
      <c r="D32" s="30">
        <f t="shared" si="7"/>
        <v>0</v>
      </c>
      <c r="E32" s="30">
        <f t="shared" si="8"/>
        <v>0</v>
      </c>
      <c r="F32" s="30">
        <f t="shared" si="9"/>
        <v>0</v>
      </c>
      <c r="G32" s="31">
        <v>0</v>
      </c>
      <c r="H32" s="31"/>
      <c r="I32" s="31">
        <f t="shared" si="23"/>
        <v>0</v>
      </c>
      <c r="J32" s="31">
        <v>0</v>
      </c>
      <c r="K32" s="31"/>
      <c r="L32" s="31">
        <f t="shared" si="24"/>
        <v>0</v>
      </c>
      <c r="M32" s="31">
        <v>0</v>
      </c>
      <c r="N32" s="31"/>
      <c r="O32" s="31">
        <f t="shared" si="25"/>
        <v>0</v>
      </c>
      <c r="P32" s="31"/>
      <c r="Q32" s="31"/>
      <c r="R32" s="31">
        <f t="shared" si="26"/>
        <v>0</v>
      </c>
      <c r="S32" s="31"/>
      <c r="T32" s="31"/>
      <c r="U32" s="31">
        <f t="shared" si="27"/>
        <v>0</v>
      </c>
      <c r="V32" s="31"/>
      <c r="W32" s="31"/>
      <c r="X32" s="31"/>
    </row>
    <row r="33" spans="1:24" ht="12.75" customHeight="1" x14ac:dyDescent="0.25">
      <c r="A33" s="4" t="s">
        <v>79</v>
      </c>
      <c r="B33" s="826" t="s">
        <v>78</v>
      </c>
      <c r="C33" s="826"/>
      <c r="D33" s="30">
        <f t="shared" si="7"/>
        <v>990</v>
      </c>
      <c r="E33" s="30">
        <f t="shared" si="8"/>
        <v>44</v>
      </c>
      <c r="F33" s="30">
        <f t="shared" si="9"/>
        <v>1034</v>
      </c>
      <c r="G33" s="31">
        <v>990</v>
      </c>
      <c r="H33" s="31"/>
      <c r="I33" s="31">
        <f t="shared" si="23"/>
        <v>990</v>
      </c>
      <c r="J33" s="31">
        <v>0</v>
      </c>
      <c r="K33" s="31"/>
      <c r="L33" s="31">
        <f t="shared" si="24"/>
        <v>0</v>
      </c>
      <c r="M33" s="31">
        <v>0</v>
      </c>
      <c r="N33" s="31"/>
      <c r="O33" s="31">
        <f t="shared" si="25"/>
        <v>0</v>
      </c>
      <c r="P33" s="31"/>
      <c r="Q33" s="31">
        <v>44</v>
      </c>
      <c r="R33" s="31">
        <f t="shared" si="26"/>
        <v>44</v>
      </c>
      <c r="S33" s="31"/>
      <c r="T33" s="31"/>
      <c r="U33" s="31">
        <f t="shared" si="27"/>
        <v>0</v>
      </c>
      <c r="V33" s="31"/>
      <c r="W33" s="31"/>
      <c r="X33" s="31"/>
    </row>
    <row r="34" spans="1:24" s="47" customFormat="1" ht="12.75" customHeight="1" x14ac:dyDescent="0.25">
      <c r="A34" s="6" t="s">
        <v>80</v>
      </c>
      <c r="B34" s="828" t="s">
        <v>152</v>
      </c>
      <c r="C34" s="828"/>
      <c r="D34" s="103">
        <f t="shared" si="7"/>
        <v>218609</v>
      </c>
      <c r="E34" s="103">
        <f t="shared" si="8"/>
        <v>-126</v>
      </c>
      <c r="F34" s="103">
        <f t="shared" si="9"/>
        <v>218483</v>
      </c>
      <c r="G34" s="62">
        <v>1974</v>
      </c>
      <c r="H34" s="62">
        <f t="shared" ref="H34:O34" si="28">SUM(H29:H33)</f>
        <v>-749</v>
      </c>
      <c r="I34" s="62">
        <f t="shared" si="28"/>
        <v>1225</v>
      </c>
      <c r="J34" s="62">
        <v>5546</v>
      </c>
      <c r="K34" s="62">
        <f t="shared" si="28"/>
        <v>-502</v>
      </c>
      <c r="L34" s="62">
        <f t="shared" si="28"/>
        <v>5044</v>
      </c>
      <c r="M34" s="62">
        <v>178673</v>
      </c>
      <c r="N34" s="62">
        <f t="shared" si="28"/>
        <v>0</v>
      </c>
      <c r="O34" s="62">
        <f t="shared" si="28"/>
        <v>178673</v>
      </c>
      <c r="P34" s="62">
        <f t="shared" ref="P34:X34" si="29">SUM(P29:P33)</f>
        <v>32416</v>
      </c>
      <c r="Q34" s="62">
        <f t="shared" si="29"/>
        <v>56</v>
      </c>
      <c r="R34" s="62">
        <f t="shared" si="29"/>
        <v>32472</v>
      </c>
      <c r="S34" s="62">
        <f t="shared" si="29"/>
        <v>0</v>
      </c>
      <c r="T34" s="62">
        <f t="shared" si="29"/>
        <v>1069</v>
      </c>
      <c r="U34" s="62">
        <f t="shared" si="29"/>
        <v>1069</v>
      </c>
      <c r="V34" s="62">
        <f t="shared" si="29"/>
        <v>0</v>
      </c>
      <c r="W34" s="62">
        <f t="shared" si="29"/>
        <v>0</v>
      </c>
      <c r="X34" s="62">
        <f t="shared" si="29"/>
        <v>0</v>
      </c>
    </row>
    <row r="35" spans="1:24" s="47" customFormat="1" ht="12.75" customHeight="1" x14ac:dyDescent="0.25">
      <c r="A35" s="7" t="s">
        <v>81</v>
      </c>
      <c r="B35" s="850" t="s">
        <v>151</v>
      </c>
      <c r="C35" s="850"/>
      <c r="D35" s="103">
        <f t="shared" si="7"/>
        <v>242795</v>
      </c>
      <c r="E35" s="59">
        <f t="shared" si="8"/>
        <v>-722</v>
      </c>
      <c r="F35" s="59">
        <f t="shared" si="9"/>
        <v>242073</v>
      </c>
      <c r="G35" s="59">
        <v>5621</v>
      </c>
      <c r="H35" s="59">
        <f t="shared" ref="H35:R35" si="30">+H34+H28+H25+H17+H14</f>
        <v>-3524</v>
      </c>
      <c r="I35" s="59">
        <f t="shared" si="30"/>
        <v>2097</v>
      </c>
      <c r="J35" s="59">
        <v>26085</v>
      </c>
      <c r="K35" s="59">
        <f t="shared" si="30"/>
        <v>-2362</v>
      </c>
      <c r="L35" s="59">
        <f t="shared" si="30"/>
        <v>23723</v>
      </c>
      <c r="M35" s="59">
        <v>178673</v>
      </c>
      <c r="N35" s="59">
        <f t="shared" si="30"/>
        <v>0</v>
      </c>
      <c r="O35" s="59">
        <f t="shared" si="30"/>
        <v>178673</v>
      </c>
      <c r="P35" s="59">
        <f t="shared" si="30"/>
        <v>32416</v>
      </c>
      <c r="Q35" s="59">
        <f t="shared" si="30"/>
        <v>134</v>
      </c>
      <c r="R35" s="59">
        <f t="shared" si="30"/>
        <v>32550</v>
      </c>
      <c r="S35" s="59">
        <f t="shared" ref="S35:X35" si="31">+S34+S28+S25+S17+S14</f>
        <v>0</v>
      </c>
      <c r="T35" s="59">
        <f t="shared" si="31"/>
        <v>5030</v>
      </c>
      <c r="U35" s="59">
        <f t="shared" si="31"/>
        <v>5030</v>
      </c>
      <c r="V35" s="59">
        <f t="shared" si="31"/>
        <v>0</v>
      </c>
      <c r="W35" s="59">
        <f t="shared" si="31"/>
        <v>0</v>
      </c>
      <c r="X35" s="59">
        <f t="shared" si="31"/>
        <v>0</v>
      </c>
    </row>
    <row r="36" spans="1:24" ht="12" customHeight="1" x14ac:dyDescent="0.25">
      <c r="A36" s="750"/>
      <c r="B36" s="863"/>
      <c r="C36" s="863"/>
      <c r="D36" s="521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</row>
    <row r="37" spans="1:24" ht="12.75" hidden="1" customHeight="1" x14ac:dyDescent="0.25">
      <c r="A37" s="4" t="s">
        <v>96</v>
      </c>
      <c r="B37" s="849" t="s">
        <v>95</v>
      </c>
      <c r="C37" s="849"/>
      <c r="D37" s="30"/>
      <c r="E37" s="31"/>
      <c r="F37" s="31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</row>
    <row r="38" spans="1:24" ht="12.75" hidden="1" customHeight="1" x14ac:dyDescent="0.25">
      <c r="A38" s="4" t="s">
        <v>98</v>
      </c>
      <c r="B38" s="849" t="s">
        <v>97</v>
      </c>
      <c r="C38" s="849"/>
      <c r="D38" s="30"/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</row>
    <row r="39" spans="1:24" ht="23.25" hidden="1" customHeight="1" x14ac:dyDescent="0.25">
      <c r="A39" s="4" t="s">
        <v>101</v>
      </c>
      <c r="B39" s="849" t="s">
        <v>165</v>
      </c>
      <c r="C39" s="849"/>
      <c r="D39" s="30"/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</row>
    <row r="40" spans="1:24" ht="25.5" hidden="1" customHeight="1" x14ac:dyDescent="0.25">
      <c r="A40" s="4" t="s">
        <v>103</v>
      </c>
      <c r="B40" s="849" t="s">
        <v>102</v>
      </c>
      <c r="C40" s="849"/>
      <c r="D40" s="30"/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</row>
    <row r="41" spans="1:24" ht="27" hidden="1" customHeight="1" x14ac:dyDescent="0.25">
      <c r="A41" s="4" t="s">
        <v>107</v>
      </c>
      <c r="B41" s="849" t="s">
        <v>164</v>
      </c>
      <c r="C41" s="849"/>
      <c r="D41" s="30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</row>
    <row r="42" spans="1:24" ht="12.75" hidden="1" customHeight="1" x14ac:dyDescent="0.25">
      <c r="A42" s="4" t="s">
        <v>638</v>
      </c>
      <c r="B42" s="826" t="s">
        <v>106</v>
      </c>
      <c r="C42" s="826"/>
      <c r="D42" s="30"/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</row>
    <row r="43" spans="1:24" s="47" customFormat="1" ht="12.75" customHeight="1" x14ac:dyDescent="0.25">
      <c r="A43" s="6" t="s">
        <v>108</v>
      </c>
      <c r="B43" s="828" t="s">
        <v>163</v>
      </c>
      <c r="C43" s="828"/>
      <c r="D43" s="30"/>
      <c r="E43" s="62"/>
      <c r="F43" s="62"/>
      <c r="G43" s="62"/>
      <c r="H43" s="62"/>
      <c r="I43" s="62"/>
      <c r="J43" s="62"/>
      <c r="K43" s="62"/>
      <c r="L43" s="62"/>
      <c r="M43" s="62"/>
      <c r="N43" s="62"/>
      <c r="O43" s="62"/>
      <c r="P43" s="62"/>
      <c r="Q43" s="62"/>
      <c r="R43" s="62"/>
      <c r="S43" s="62"/>
      <c r="T43" s="62"/>
      <c r="U43" s="62"/>
      <c r="V43" s="62"/>
      <c r="W43" s="62"/>
      <c r="X43" s="62"/>
    </row>
    <row r="44" spans="1:24" ht="12" customHeight="1" x14ac:dyDescent="0.25">
      <c r="A44" s="750"/>
      <c r="B44" s="9"/>
      <c r="C44" s="9"/>
      <c r="D44" s="521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</row>
    <row r="45" spans="1:24" ht="12.75" customHeight="1" x14ac:dyDescent="0.25">
      <c r="A45" s="13" t="s">
        <v>110</v>
      </c>
      <c r="B45" s="851" t="s">
        <v>109</v>
      </c>
      <c r="C45" s="851"/>
      <c r="D45" s="30">
        <f>+G45+J45+M45+P45+S45+V45</f>
        <v>0</v>
      </c>
      <c r="E45" s="30">
        <f t="shared" ref="E45:F45" si="32">+H45+K45+N45+Q45+T45+W45</f>
        <v>4635</v>
      </c>
      <c r="F45" s="30">
        <f t="shared" si="32"/>
        <v>4635</v>
      </c>
      <c r="G45" s="34">
        <v>0</v>
      </c>
      <c r="H45" s="34">
        <f>1003+1772</f>
        <v>2775</v>
      </c>
      <c r="I45" s="34">
        <f>+G45+H45</f>
        <v>2775</v>
      </c>
      <c r="J45" s="34">
        <v>0</v>
      </c>
      <c r="K45" s="34">
        <v>1860</v>
      </c>
      <c r="L45" s="34">
        <f>+J45+K45</f>
        <v>1860</v>
      </c>
      <c r="M45" s="34">
        <v>0</v>
      </c>
      <c r="N45" s="34"/>
      <c r="O45" s="34">
        <f>+M45+N45</f>
        <v>0</v>
      </c>
      <c r="P45" s="34"/>
      <c r="Q45" s="34"/>
      <c r="R45" s="34">
        <f>+Q45+P45</f>
        <v>0</v>
      </c>
      <c r="S45" s="34"/>
      <c r="T45" s="34"/>
      <c r="U45" s="34">
        <f>+T45+S45</f>
        <v>0</v>
      </c>
      <c r="V45" s="34"/>
      <c r="W45" s="34"/>
      <c r="X45" s="34"/>
    </row>
    <row r="46" spans="1:24" ht="12.75" customHeight="1" x14ac:dyDescent="0.25">
      <c r="A46" s="4" t="s">
        <v>111</v>
      </c>
      <c r="B46" s="826" t="s">
        <v>162</v>
      </c>
      <c r="C46" s="826"/>
      <c r="D46" s="30">
        <f t="shared" ref="D46:D52" si="33">+G46+J46+M46+P46+S46+V46</f>
        <v>1177397</v>
      </c>
      <c r="E46" s="30">
        <f t="shared" ref="E46:E52" si="34">+H46+K46+N46+Q46+T46+W46</f>
        <v>0</v>
      </c>
      <c r="F46" s="30">
        <f t="shared" ref="F46:F52" si="35">+I46+L46+O46+R46+U46+X46</f>
        <v>1177397</v>
      </c>
      <c r="G46" s="31">
        <v>63774</v>
      </c>
      <c r="H46" s="31"/>
      <c r="I46" s="34">
        <f t="shared" ref="I46:I51" si="36">+G46+H46</f>
        <v>63774</v>
      </c>
      <c r="J46" s="31">
        <v>331813</v>
      </c>
      <c r="K46" s="31"/>
      <c r="L46" s="34">
        <f t="shared" ref="L46:L51" si="37">+J46+K46</f>
        <v>331813</v>
      </c>
      <c r="M46" s="31">
        <v>661750</v>
      </c>
      <c r="N46" s="31"/>
      <c r="O46" s="34">
        <f t="shared" ref="O46:O51" si="38">+M46+N46</f>
        <v>661750</v>
      </c>
      <c r="P46" s="34">
        <v>120060</v>
      </c>
      <c r="Q46" s="34"/>
      <c r="R46" s="34">
        <f t="shared" ref="R46:R51" si="39">+Q46+P46</f>
        <v>120060</v>
      </c>
      <c r="S46" s="34">
        <v>0</v>
      </c>
      <c r="T46" s="34"/>
      <c r="U46" s="34">
        <f t="shared" ref="U46:U51" si="40">+T46+S46</f>
        <v>0</v>
      </c>
      <c r="V46" s="34">
        <v>0</v>
      </c>
      <c r="W46" s="34"/>
      <c r="X46" s="34"/>
    </row>
    <row r="47" spans="1:24" ht="12.75" customHeight="1" x14ac:dyDescent="0.25">
      <c r="A47" s="4" t="s">
        <v>114</v>
      </c>
      <c r="B47" s="826" t="s">
        <v>113</v>
      </c>
      <c r="C47" s="826"/>
      <c r="D47" s="30">
        <f t="shared" si="33"/>
        <v>0</v>
      </c>
      <c r="E47" s="30">
        <f t="shared" si="34"/>
        <v>2268</v>
      </c>
      <c r="F47" s="30">
        <f t="shared" si="35"/>
        <v>2268</v>
      </c>
      <c r="G47" s="31">
        <v>0</v>
      </c>
      <c r="H47" s="31"/>
      <c r="I47" s="34">
        <f t="shared" si="36"/>
        <v>0</v>
      </c>
      <c r="J47" s="31">
        <v>0</v>
      </c>
      <c r="K47" s="31"/>
      <c r="L47" s="34">
        <f t="shared" si="37"/>
        <v>0</v>
      </c>
      <c r="M47" s="31">
        <v>0</v>
      </c>
      <c r="N47" s="31"/>
      <c r="O47" s="34">
        <f t="shared" si="38"/>
        <v>0</v>
      </c>
      <c r="P47" s="34"/>
      <c r="Q47" s="34"/>
      <c r="R47" s="34">
        <f t="shared" si="39"/>
        <v>0</v>
      </c>
      <c r="S47" s="34"/>
      <c r="T47" s="34"/>
      <c r="U47" s="34">
        <f t="shared" si="40"/>
        <v>0</v>
      </c>
      <c r="V47" s="34"/>
      <c r="W47" s="34">
        <v>2268</v>
      </c>
      <c r="X47" s="34">
        <v>2268</v>
      </c>
    </row>
    <row r="48" spans="1:24" ht="12.75" customHeight="1" x14ac:dyDescent="0.25">
      <c r="A48" s="4" t="s">
        <v>116</v>
      </c>
      <c r="B48" s="826" t="s">
        <v>115</v>
      </c>
      <c r="C48" s="826"/>
      <c r="D48" s="30">
        <f t="shared" si="33"/>
        <v>717</v>
      </c>
      <c r="E48" s="30">
        <f t="shared" si="34"/>
        <v>0</v>
      </c>
      <c r="F48" s="30">
        <f t="shared" si="35"/>
        <v>717</v>
      </c>
      <c r="G48" s="31">
        <v>717</v>
      </c>
      <c r="H48" s="31"/>
      <c r="I48" s="34">
        <f t="shared" si="36"/>
        <v>717</v>
      </c>
      <c r="J48" s="31">
        <v>0</v>
      </c>
      <c r="K48" s="31"/>
      <c r="L48" s="34">
        <f t="shared" si="37"/>
        <v>0</v>
      </c>
      <c r="M48" s="31">
        <v>0</v>
      </c>
      <c r="N48" s="31"/>
      <c r="O48" s="34">
        <f t="shared" si="38"/>
        <v>0</v>
      </c>
      <c r="P48" s="34"/>
      <c r="Q48" s="34"/>
      <c r="R48" s="34">
        <f t="shared" si="39"/>
        <v>0</v>
      </c>
      <c r="S48" s="34"/>
      <c r="T48" s="34"/>
      <c r="U48" s="34">
        <f t="shared" si="40"/>
        <v>0</v>
      </c>
      <c r="V48" s="34"/>
      <c r="W48" s="34"/>
      <c r="X48" s="34"/>
    </row>
    <row r="49" spans="1:24" ht="12.75" customHeight="1" x14ac:dyDescent="0.25">
      <c r="A49" s="4" t="s">
        <v>118</v>
      </c>
      <c r="B49" s="826" t="s">
        <v>117</v>
      </c>
      <c r="C49" s="826"/>
      <c r="D49" s="30">
        <f t="shared" si="33"/>
        <v>0</v>
      </c>
      <c r="E49" s="30">
        <f t="shared" si="34"/>
        <v>0</v>
      </c>
      <c r="F49" s="30">
        <f t="shared" si="35"/>
        <v>0</v>
      </c>
      <c r="G49" s="31">
        <v>0</v>
      </c>
      <c r="H49" s="31"/>
      <c r="I49" s="34">
        <f t="shared" si="36"/>
        <v>0</v>
      </c>
      <c r="J49" s="31">
        <v>0</v>
      </c>
      <c r="K49" s="31"/>
      <c r="L49" s="34">
        <f t="shared" si="37"/>
        <v>0</v>
      </c>
      <c r="M49" s="31">
        <v>0</v>
      </c>
      <c r="N49" s="31"/>
      <c r="O49" s="34">
        <f t="shared" si="38"/>
        <v>0</v>
      </c>
      <c r="P49" s="34"/>
      <c r="Q49" s="34"/>
      <c r="R49" s="34">
        <f t="shared" si="39"/>
        <v>0</v>
      </c>
      <c r="S49" s="34"/>
      <c r="T49" s="34"/>
      <c r="U49" s="34">
        <f t="shared" si="40"/>
        <v>0</v>
      </c>
      <c r="V49" s="34"/>
      <c r="W49" s="34"/>
      <c r="X49" s="34"/>
    </row>
    <row r="50" spans="1:24" ht="12.75" customHeight="1" x14ac:dyDescent="0.25">
      <c r="A50" s="4" t="s">
        <v>120</v>
      </c>
      <c r="B50" s="826" t="s">
        <v>119</v>
      </c>
      <c r="C50" s="826"/>
      <c r="D50" s="30">
        <f t="shared" si="33"/>
        <v>0</v>
      </c>
      <c r="E50" s="30">
        <f t="shared" si="34"/>
        <v>0</v>
      </c>
      <c r="F50" s="30">
        <f t="shared" si="35"/>
        <v>0</v>
      </c>
      <c r="G50" s="31">
        <v>0</v>
      </c>
      <c r="H50" s="31"/>
      <c r="I50" s="34">
        <f t="shared" si="36"/>
        <v>0</v>
      </c>
      <c r="J50" s="31">
        <v>0</v>
      </c>
      <c r="K50" s="31"/>
      <c r="L50" s="34">
        <f t="shared" si="37"/>
        <v>0</v>
      </c>
      <c r="M50" s="31">
        <v>0</v>
      </c>
      <c r="N50" s="31"/>
      <c r="O50" s="34">
        <f t="shared" si="38"/>
        <v>0</v>
      </c>
      <c r="P50" s="34"/>
      <c r="Q50" s="34"/>
      <c r="R50" s="34">
        <f t="shared" si="39"/>
        <v>0</v>
      </c>
      <c r="S50" s="34"/>
      <c r="T50" s="34"/>
      <c r="U50" s="34">
        <f t="shared" si="40"/>
        <v>0</v>
      </c>
      <c r="V50" s="34"/>
      <c r="W50" s="34"/>
      <c r="X50" s="34"/>
    </row>
    <row r="51" spans="1:24" ht="12.75" customHeight="1" x14ac:dyDescent="0.25">
      <c r="A51" s="4" t="s">
        <v>122</v>
      </c>
      <c r="B51" s="826" t="s">
        <v>121</v>
      </c>
      <c r="C51" s="826"/>
      <c r="D51" s="30">
        <f t="shared" si="33"/>
        <v>107003</v>
      </c>
      <c r="E51" s="30">
        <f t="shared" si="34"/>
        <v>1863</v>
      </c>
      <c r="F51" s="30">
        <f t="shared" si="35"/>
        <v>108866</v>
      </c>
      <c r="G51" s="31">
        <v>17413</v>
      </c>
      <c r="H51" s="31">
        <f>271+478</f>
        <v>749</v>
      </c>
      <c r="I51" s="34">
        <f t="shared" si="36"/>
        <v>18162</v>
      </c>
      <c r="J51" s="31">
        <v>89590</v>
      </c>
      <c r="K51" s="31">
        <v>502</v>
      </c>
      <c r="L51" s="34">
        <f t="shared" si="37"/>
        <v>90092</v>
      </c>
      <c r="M51" s="31">
        <v>0</v>
      </c>
      <c r="N51" s="31"/>
      <c r="O51" s="34">
        <f t="shared" si="38"/>
        <v>0</v>
      </c>
      <c r="P51" s="34"/>
      <c r="Q51" s="34"/>
      <c r="R51" s="34">
        <f t="shared" si="39"/>
        <v>0</v>
      </c>
      <c r="S51" s="34"/>
      <c r="T51" s="34"/>
      <c r="U51" s="34">
        <f t="shared" si="40"/>
        <v>0</v>
      </c>
      <c r="V51" s="34"/>
      <c r="W51" s="34">
        <v>612</v>
      </c>
      <c r="X51" s="34">
        <v>612</v>
      </c>
    </row>
    <row r="52" spans="1:24" s="47" customFormat="1" ht="12.75" customHeight="1" x14ac:dyDescent="0.25">
      <c r="A52" s="7" t="s">
        <v>123</v>
      </c>
      <c r="B52" s="850" t="s">
        <v>161</v>
      </c>
      <c r="C52" s="850"/>
      <c r="D52" s="59">
        <f t="shared" si="33"/>
        <v>1285117</v>
      </c>
      <c r="E52" s="59">
        <f t="shared" si="34"/>
        <v>8766</v>
      </c>
      <c r="F52" s="59">
        <f t="shared" si="35"/>
        <v>1293883</v>
      </c>
      <c r="G52" s="59">
        <v>81904</v>
      </c>
      <c r="H52" s="59">
        <f t="shared" ref="H52:R52" si="41">+H51+H50+H49+H48+H47+H46+H45</f>
        <v>3524</v>
      </c>
      <c r="I52" s="59">
        <f t="shared" si="41"/>
        <v>85428</v>
      </c>
      <c r="J52" s="59">
        <v>421403</v>
      </c>
      <c r="K52" s="59">
        <f t="shared" si="41"/>
        <v>2362</v>
      </c>
      <c r="L52" s="59">
        <f t="shared" si="41"/>
        <v>423765</v>
      </c>
      <c r="M52" s="59">
        <v>661750</v>
      </c>
      <c r="N52" s="59">
        <f t="shared" si="41"/>
        <v>0</v>
      </c>
      <c r="O52" s="59">
        <f t="shared" si="41"/>
        <v>661750</v>
      </c>
      <c r="P52" s="59">
        <f t="shared" si="41"/>
        <v>120060</v>
      </c>
      <c r="Q52" s="59">
        <f t="shared" si="41"/>
        <v>0</v>
      </c>
      <c r="R52" s="59">
        <f t="shared" si="41"/>
        <v>120060</v>
      </c>
      <c r="S52" s="59">
        <f t="shared" ref="S52:X52" si="42">+S51+S50+S49+S48+S47+S46+S45</f>
        <v>0</v>
      </c>
      <c r="T52" s="59">
        <f t="shared" si="42"/>
        <v>0</v>
      </c>
      <c r="U52" s="59">
        <f t="shared" si="42"/>
        <v>0</v>
      </c>
      <c r="V52" s="59">
        <f t="shared" si="42"/>
        <v>0</v>
      </c>
      <c r="W52" s="59">
        <f t="shared" si="42"/>
        <v>2880</v>
      </c>
      <c r="X52" s="59">
        <f t="shared" si="42"/>
        <v>2880</v>
      </c>
    </row>
    <row r="53" spans="1:24" x14ac:dyDescent="0.25">
      <c r="A53" s="750"/>
      <c r="B53" s="9"/>
      <c r="C53" s="9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  <c r="T53" s="32"/>
      <c r="U53" s="32"/>
      <c r="V53" s="32"/>
      <c r="W53" s="32"/>
      <c r="X53" s="32"/>
    </row>
    <row r="54" spans="1:24" ht="12.75" hidden="1" customHeight="1" x14ac:dyDescent="0.25">
      <c r="A54" s="4" t="s">
        <v>125</v>
      </c>
      <c r="B54" s="826" t="s">
        <v>124</v>
      </c>
      <c r="C54" s="826"/>
      <c r="D54" s="31"/>
      <c r="E54" s="31"/>
      <c r="F54" s="31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</row>
    <row r="55" spans="1:24" ht="12.75" hidden="1" customHeight="1" x14ac:dyDescent="0.25">
      <c r="A55" s="4" t="s">
        <v>127</v>
      </c>
      <c r="B55" s="826" t="s">
        <v>126</v>
      </c>
      <c r="C55" s="826"/>
      <c r="D55" s="31"/>
      <c r="E55" s="31"/>
      <c r="F55" s="31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</row>
    <row r="56" spans="1:24" ht="12.75" hidden="1" customHeight="1" x14ac:dyDescent="0.25">
      <c r="A56" s="4" t="s">
        <v>129</v>
      </c>
      <c r="B56" s="826" t="s">
        <v>128</v>
      </c>
      <c r="C56" s="826"/>
      <c r="D56" s="31"/>
      <c r="E56" s="31"/>
      <c r="F56" s="31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</row>
    <row r="57" spans="1:24" ht="12.75" hidden="1" customHeight="1" x14ac:dyDescent="0.25">
      <c r="A57" s="4" t="s">
        <v>131</v>
      </c>
      <c r="B57" s="826" t="s">
        <v>130</v>
      </c>
      <c r="C57" s="826"/>
      <c r="D57" s="31"/>
      <c r="E57" s="31"/>
      <c r="F57" s="31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</row>
    <row r="58" spans="1:24" s="47" customFormat="1" ht="12.75" customHeight="1" x14ac:dyDescent="0.25">
      <c r="A58" s="7" t="s">
        <v>132</v>
      </c>
      <c r="B58" s="850" t="s">
        <v>160</v>
      </c>
      <c r="C58" s="850"/>
      <c r="D58" s="59">
        <f>+G58+J58+M58+P58+S58+V58</f>
        <v>0</v>
      </c>
      <c r="E58" s="59">
        <f t="shared" ref="E58:F58" si="43">+H58+K58+N58+Q58+T58+W58</f>
        <v>72167</v>
      </c>
      <c r="F58" s="59">
        <f t="shared" si="43"/>
        <v>72167</v>
      </c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  <c r="S58" s="59"/>
      <c r="T58" s="59">
        <v>72167</v>
      </c>
      <c r="U58" s="59">
        <f>+S58+T58</f>
        <v>72167</v>
      </c>
      <c r="V58" s="59"/>
      <c r="W58" s="59"/>
      <c r="X58" s="59"/>
    </row>
    <row r="59" spans="1:24" x14ac:dyDescent="0.25">
      <c r="A59" s="750"/>
      <c r="B59" s="9"/>
      <c r="C59" s="9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2"/>
      <c r="R59" s="32"/>
      <c r="S59" s="32"/>
      <c r="T59" s="32"/>
      <c r="U59" s="32"/>
      <c r="V59" s="32"/>
      <c r="W59" s="32"/>
      <c r="X59" s="32"/>
    </row>
    <row r="60" spans="1:24" hidden="1" x14ac:dyDescent="0.25">
      <c r="A60" s="126" t="s">
        <v>376</v>
      </c>
      <c r="B60" s="851" t="s">
        <v>377</v>
      </c>
      <c r="C60" s="851"/>
      <c r="D60" s="31">
        <f>+G60+J60+M60+P60</f>
        <v>0</v>
      </c>
      <c r="E60" s="31"/>
      <c r="F60" s="31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</row>
    <row r="61" spans="1:24" hidden="1" x14ac:dyDescent="0.25">
      <c r="A61" s="126" t="s">
        <v>389</v>
      </c>
      <c r="B61" s="827" t="s">
        <v>390</v>
      </c>
      <c r="C61" s="855"/>
      <c r="D61" s="31">
        <f>+G61+J61+M61+P61</f>
        <v>0</v>
      </c>
      <c r="E61" s="31"/>
      <c r="F61" s="31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</row>
    <row r="62" spans="1:24" ht="12.75" hidden="1" customHeight="1" x14ac:dyDescent="0.25">
      <c r="A62" s="13" t="s">
        <v>133</v>
      </c>
      <c r="B62" s="851" t="s">
        <v>391</v>
      </c>
      <c r="C62" s="851"/>
      <c r="D62" s="31">
        <f>+G62+J62+M62+P62</f>
        <v>0</v>
      </c>
      <c r="E62" s="31"/>
      <c r="F62" s="31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</row>
    <row r="63" spans="1:24" s="47" customFormat="1" ht="12.75" customHeight="1" x14ac:dyDescent="0.25">
      <c r="A63" s="16" t="s">
        <v>134</v>
      </c>
      <c r="B63" s="853" t="s">
        <v>158</v>
      </c>
      <c r="C63" s="853"/>
      <c r="D63" s="57">
        <f>SUM(D60:D62)</f>
        <v>0</v>
      </c>
      <c r="E63" s="57">
        <f t="shared" ref="E63:R63" si="44">SUM(E60:E62)</f>
        <v>0</v>
      </c>
      <c r="F63" s="57">
        <f t="shared" si="44"/>
        <v>0</v>
      </c>
      <c r="G63" s="57">
        <v>0</v>
      </c>
      <c r="H63" s="57">
        <f t="shared" si="44"/>
        <v>0</v>
      </c>
      <c r="I63" s="57">
        <f t="shared" si="44"/>
        <v>0</v>
      </c>
      <c r="J63" s="57">
        <f t="shared" si="44"/>
        <v>0</v>
      </c>
      <c r="K63" s="57">
        <f t="shared" si="44"/>
        <v>0</v>
      </c>
      <c r="L63" s="57">
        <f t="shared" si="44"/>
        <v>0</v>
      </c>
      <c r="M63" s="57">
        <f t="shared" si="44"/>
        <v>0</v>
      </c>
      <c r="N63" s="57">
        <f t="shared" si="44"/>
        <v>0</v>
      </c>
      <c r="O63" s="57">
        <f t="shared" si="44"/>
        <v>0</v>
      </c>
      <c r="P63" s="57">
        <f t="shared" si="44"/>
        <v>0</v>
      </c>
      <c r="Q63" s="57">
        <f t="shared" si="44"/>
        <v>0</v>
      </c>
      <c r="R63" s="57">
        <f t="shared" si="44"/>
        <v>0</v>
      </c>
      <c r="S63" s="57">
        <f t="shared" ref="S63:U63" si="45">SUM(S60:S62)</f>
        <v>0</v>
      </c>
      <c r="T63" s="57">
        <f t="shared" si="45"/>
        <v>0</v>
      </c>
      <c r="U63" s="57">
        <f t="shared" si="45"/>
        <v>0</v>
      </c>
      <c r="V63" s="57">
        <f t="shared" ref="V63:X63" si="46">SUM(V60:V62)</f>
        <v>0</v>
      </c>
      <c r="W63" s="57">
        <f t="shared" si="46"/>
        <v>0</v>
      </c>
      <c r="X63" s="57">
        <f t="shared" si="46"/>
        <v>0</v>
      </c>
    </row>
    <row r="64" spans="1:24" x14ac:dyDescent="0.25">
      <c r="A64" s="750"/>
      <c r="B64" s="17"/>
      <c r="C64" s="17"/>
      <c r="D64" s="32"/>
      <c r="E64" s="32"/>
      <c r="F64" s="32"/>
      <c r="G64" s="32"/>
      <c r="H64" s="32"/>
      <c r="I64" s="32"/>
      <c r="J64" s="32"/>
      <c r="K64" s="32"/>
      <c r="L64" s="32"/>
      <c r="M64" s="32"/>
      <c r="N64" s="32"/>
      <c r="O64" s="32"/>
      <c r="P64" s="32"/>
      <c r="Q64" s="32"/>
      <c r="R64" s="32"/>
      <c r="S64" s="32"/>
      <c r="T64" s="32"/>
      <c r="U64" s="32"/>
      <c r="V64" s="32"/>
      <c r="W64" s="32"/>
      <c r="X64" s="32"/>
    </row>
    <row r="65" spans="1:24" s="47" customFormat="1" ht="12.75" customHeight="1" x14ac:dyDescent="0.25">
      <c r="A65" s="18" t="s">
        <v>135</v>
      </c>
      <c r="B65" s="864" t="s">
        <v>157</v>
      </c>
      <c r="C65" s="864"/>
      <c r="D65" s="58">
        <f t="shared" ref="D65:X65" si="47">+D63+D58+D52+D43+D35+D9+D7</f>
        <v>1527912</v>
      </c>
      <c r="E65" s="58">
        <f t="shared" si="47"/>
        <v>80937</v>
      </c>
      <c r="F65" s="58">
        <f t="shared" si="47"/>
        <v>1608849</v>
      </c>
      <c r="G65" s="58">
        <f t="shared" si="47"/>
        <v>87525</v>
      </c>
      <c r="H65" s="58">
        <f t="shared" si="47"/>
        <v>0</v>
      </c>
      <c r="I65" s="58">
        <f t="shared" si="47"/>
        <v>87525</v>
      </c>
      <c r="J65" s="58">
        <f t="shared" si="47"/>
        <v>447488</v>
      </c>
      <c r="K65" s="58">
        <f t="shared" si="47"/>
        <v>0</v>
      </c>
      <c r="L65" s="58">
        <f t="shared" si="47"/>
        <v>447488</v>
      </c>
      <c r="M65" s="58">
        <f t="shared" si="47"/>
        <v>840423</v>
      </c>
      <c r="N65" s="58">
        <f t="shared" si="47"/>
        <v>0</v>
      </c>
      <c r="O65" s="58">
        <f t="shared" si="47"/>
        <v>840423</v>
      </c>
      <c r="P65" s="58">
        <f t="shared" si="47"/>
        <v>152476</v>
      </c>
      <c r="Q65" s="58">
        <f t="shared" si="47"/>
        <v>134</v>
      </c>
      <c r="R65" s="58">
        <f t="shared" si="47"/>
        <v>152610</v>
      </c>
      <c r="S65" s="58">
        <f t="shared" si="47"/>
        <v>0</v>
      </c>
      <c r="T65" s="58">
        <f t="shared" si="47"/>
        <v>77197</v>
      </c>
      <c r="U65" s="58">
        <f t="shared" si="47"/>
        <v>77197</v>
      </c>
      <c r="V65" s="58">
        <f t="shared" si="47"/>
        <v>0</v>
      </c>
      <c r="W65" s="58">
        <f t="shared" si="47"/>
        <v>3606</v>
      </c>
      <c r="X65" s="58">
        <f t="shared" si="47"/>
        <v>3606</v>
      </c>
    </row>
  </sheetData>
  <mergeCells count="71">
    <mergeCell ref="B54:C54"/>
    <mergeCell ref="B41:C41"/>
    <mergeCell ref="B42:C42"/>
    <mergeCell ref="B43:C43"/>
    <mergeCell ref="B45:C45"/>
    <mergeCell ref="B46:C46"/>
    <mergeCell ref="B47:C47"/>
    <mergeCell ref="B65:C65"/>
    <mergeCell ref="B55:C55"/>
    <mergeCell ref="B56:C56"/>
    <mergeCell ref="B57:C57"/>
    <mergeCell ref="B58:C58"/>
    <mergeCell ref="B62:C62"/>
    <mergeCell ref="B63:C63"/>
    <mergeCell ref="B61:C61"/>
    <mergeCell ref="B60:C60"/>
    <mergeCell ref="B29:C29"/>
    <mergeCell ref="B32:C32"/>
    <mergeCell ref="B33:C33"/>
    <mergeCell ref="B34:C34"/>
    <mergeCell ref="B30:C30"/>
    <mergeCell ref="B31:C31"/>
    <mergeCell ref="B36:C36"/>
    <mergeCell ref="B51:C51"/>
    <mergeCell ref="B52:C52"/>
    <mergeCell ref="B40:C40"/>
    <mergeCell ref="B48:C48"/>
    <mergeCell ref="B49:C49"/>
    <mergeCell ref="B50:C50"/>
    <mergeCell ref="B37:C37"/>
    <mergeCell ref="B38:C38"/>
    <mergeCell ref="B39:C39"/>
    <mergeCell ref="B35:C35"/>
    <mergeCell ref="B25:C25"/>
    <mergeCell ref="B14:C14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6:C26"/>
    <mergeCell ref="B27:C27"/>
    <mergeCell ref="B24:C24"/>
    <mergeCell ref="B28:C28"/>
    <mergeCell ref="B13:C13"/>
    <mergeCell ref="B5:C5"/>
    <mergeCell ref="B6:C6"/>
    <mergeCell ref="B7:C7"/>
    <mergeCell ref="B9:C9"/>
    <mergeCell ref="B11:C11"/>
    <mergeCell ref="B12:C12"/>
    <mergeCell ref="A2:A4"/>
    <mergeCell ref="B2:C4"/>
    <mergeCell ref="G2:I2"/>
    <mergeCell ref="J2:L2"/>
    <mergeCell ref="D3:F3"/>
    <mergeCell ref="G3:I3"/>
    <mergeCell ref="J3:L3"/>
    <mergeCell ref="V2:X2"/>
    <mergeCell ref="V3:X3"/>
    <mergeCell ref="S2:U2"/>
    <mergeCell ref="S3:U3"/>
    <mergeCell ref="D2:F2"/>
    <mergeCell ref="M2:O2"/>
    <mergeCell ref="P2:R2"/>
    <mergeCell ref="M3:O3"/>
    <mergeCell ref="P3:R3"/>
  </mergeCells>
  <printOptions horizontalCentered="1"/>
  <pageMargins left="0.31496062992125984" right="0.31496062992125984" top="0.74803149606299213" bottom="0.55118110236220474" header="0.31496062992125984" footer="0.31496062992125984"/>
  <pageSetup paperSize="8" orientation="landscape" cellComments="asDisplayed" r:id="rId1"/>
  <headerFooter>
    <oddHeader>&amp;C&amp;"Times New Roman,Félkövér"&amp;12Martonvásár Város Önkormányzatának kiadásai 2017.
Városfejlesztési feladatok EU forrásból&amp;R&amp;"Times New Roman,Félkövér"&amp;12 5/c. melléklet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U58"/>
  <sheetViews>
    <sheetView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O5" sqref="O5:O46"/>
    </sheetView>
  </sheetViews>
  <sheetFormatPr defaultColWidth="9.109375" defaultRowHeight="13.2" x14ac:dyDescent="0.25"/>
  <cols>
    <col min="1" max="1" width="7.33203125" style="28" customWidth="1"/>
    <col min="2" max="2" width="7.109375" style="29" customWidth="1"/>
    <col min="3" max="3" width="32" style="29" customWidth="1"/>
    <col min="4" max="7" width="7.6640625" style="20" customWidth="1"/>
    <col min="8" max="8" width="6.6640625" style="20" customWidth="1"/>
    <col min="9" max="9" width="7.44140625" style="20" customWidth="1"/>
    <col min="10" max="10" width="7.33203125" style="20" customWidth="1"/>
    <col min="11" max="11" width="7.6640625" style="20" customWidth="1"/>
    <col min="12" max="12" width="7" style="20" customWidth="1"/>
    <col min="13" max="13" width="7.6640625" style="20" customWidth="1"/>
    <col min="14" max="14" width="7.44140625" style="20" customWidth="1"/>
    <col min="15" max="16" width="7.6640625" style="20" customWidth="1"/>
    <col min="17" max="17" width="6.6640625" style="20" customWidth="1"/>
    <col min="18" max="18" width="7.6640625" style="20" customWidth="1"/>
    <col min="19" max="19" width="7.6640625" style="20" hidden="1" customWidth="1"/>
    <col min="20" max="20" width="6.88671875" style="20" hidden="1" customWidth="1"/>
    <col min="21" max="21" width="7.109375" style="20" hidden="1" customWidth="1"/>
    <col min="22" max="16384" width="9.109375" style="20"/>
  </cols>
  <sheetData>
    <row r="1" spans="1:21" s="1" customFormat="1" ht="14.4" x14ac:dyDescent="0.3">
      <c r="A1" s="28"/>
      <c r="B1" s="29"/>
      <c r="C1" s="29"/>
      <c r="S1" s="856" t="s">
        <v>388</v>
      </c>
      <c r="T1" s="856"/>
      <c r="U1" s="856"/>
    </row>
    <row r="2" spans="1:21" s="35" customFormat="1" ht="33.75" customHeight="1" x14ac:dyDescent="0.3">
      <c r="A2" s="852" t="s">
        <v>0</v>
      </c>
      <c r="B2" s="852" t="s">
        <v>182</v>
      </c>
      <c r="C2" s="852"/>
      <c r="D2" s="861" t="s">
        <v>180</v>
      </c>
      <c r="E2" s="861"/>
      <c r="F2" s="861"/>
      <c r="G2" s="861" t="s">
        <v>186</v>
      </c>
      <c r="H2" s="861"/>
      <c r="I2" s="861"/>
      <c r="J2" s="861" t="s">
        <v>187</v>
      </c>
      <c r="K2" s="861"/>
      <c r="L2" s="861"/>
      <c r="M2" s="865" t="s">
        <v>188</v>
      </c>
      <c r="N2" s="865"/>
      <c r="O2" s="865"/>
      <c r="P2" s="865" t="s">
        <v>191</v>
      </c>
      <c r="Q2" s="865"/>
      <c r="R2" s="865"/>
      <c r="S2" s="865" t="s">
        <v>192</v>
      </c>
      <c r="T2" s="865"/>
      <c r="U2" s="865"/>
    </row>
    <row r="3" spans="1:21" s="35" customFormat="1" x14ac:dyDescent="0.3">
      <c r="A3" s="852"/>
      <c r="B3" s="852"/>
      <c r="C3" s="852"/>
      <c r="D3" s="141"/>
      <c r="E3" s="141"/>
      <c r="F3" s="141"/>
      <c r="G3" s="861" t="s">
        <v>189</v>
      </c>
      <c r="H3" s="861"/>
      <c r="I3" s="861"/>
      <c r="J3" s="861" t="s">
        <v>189</v>
      </c>
      <c r="K3" s="861"/>
      <c r="L3" s="861"/>
      <c r="M3" s="861" t="s">
        <v>190</v>
      </c>
      <c r="N3" s="861"/>
      <c r="O3" s="861"/>
      <c r="P3" s="861" t="s">
        <v>190</v>
      </c>
      <c r="Q3" s="861"/>
      <c r="R3" s="861"/>
      <c r="S3" s="861" t="s">
        <v>190</v>
      </c>
      <c r="T3" s="861"/>
      <c r="U3" s="861"/>
    </row>
    <row r="4" spans="1:21" s="19" customFormat="1" ht="26.4" x14ac:dyDescent="0.3">
      <c r="A4" s="852"/>
      <c r="B4" s="852"/>
      <c r="C4" s="852"/>
      <c r="D4" s="774" t="s">
        <v>889</v>
      </c>
      <c r="E4" s="774" t="s">
        <v>746</v>
      </c>
      <c r="F4" s="774" t="s">
        <v>1024</v>
      </c>
      <c r="G4" s="774" t="s">
        <v>889</v>
      </c>
      <c r="H4" s="774" t="s">
        <v>746</v>
      </c>
      <c r="I4" s="774" t="s">
        <v>1024</v>
      </c>
      <c r="J4" s="774" t="s">
        <v>889</v>
      </c>
      <c r="K4" s="774" t="s">
        <v>746</v>
      </c>
      <c r="L4" s="774" t="s">
        <v>1024</v>
      </c>
      <c r="M4" s="774" t="s">
        <v>889</v>
      </c>
      <c r="N4" s="774" t="s">
        <v>746</v>
      </c>
      <c r="O4" s="774" t="s">
        <v>1024</v>
      </c>
      <c r="P4" s="774" t="s">
        <v>889</v>
      </c>
      <c r="Q4" s="774" t="s">
        <v>746</v>
      </c>
      <c r="R4" s="774" t="s">
        <v>1024</v>
      </c>
      <c r="S4" s="3" t="s">
        <v>177</v>
      </c>
      <c r="T4" s="3" t="s">
        <v>178</v>
      </c>
      <c r="U4" s="3" t="s">
        <v>179</v>
      </c>
    </row>
    <row r="5" spans="1:21" s="47" customFormat="1" ht="12" customHeight="1" x14ac:dyDescent="0.25">
      <c r="A5" s="6" t="s">
        <v>27</v>
      </c>
      <c r="B5" s="828" t="s">
        <v>174</v>
      </c>
      <c r="C5" s="828"/>
      <c r="D5" s="62">
        <f>+G5+J5+M5+P5+S5</f>
        <v>7712</v>
      </c>
      <c r="E5" s="62">
        <f t="shared" ref="E5:F6" si="0">+H5+K5+N5+Q5+T5</f>
        <v>68</v>
      </c>
      <c r="F5" s="62">
        <f t="shared" si="0"/>
        <v>7780</v>
      </c>
      <c r="G5" s="62">
        <v>7102</v>
      </c>
      <c r="H5" s="62">
        <v>542</v>
      </c>
      <c r="I5" s="62">
        <f>+G5+H5</f>
        <v>7644</v>
      </c>
      <c r="J5" s="62">
        <v>610</v>
      </c>
      <c r="K5" s="62">
        <v>-474</v>
      </c>
      <c r="L5" s="62">
        <f>+K5+J5</f>
        <v>136</v>
      </c>
      <c r="M5" s="62"/>
      <c r="N5" s="62"/>
      <c r="O5" s="62">
        <f>+N5+M5</f>
        <v>0</v>
      </c>
      <c r="P5" s="62"/>
      <c r="Q5" s="62"/>
      <c r="R5" s="62"/>
      <c r="S5" s="62"/>
      <c r="T5" s="62"/>
      <c r="U5" s="62"/>
    </row>
    <row r="6" spans="1:21" s="47" customFormat="1" ht="12" customHeight="1" x14ac:dyDescent="0.25">
      <c r="A6" s="6" t="s">
        <v>33</v>
      </c>
      <c r="B6" s="828" t="s">
        <v>173</v>
      </c>
      <c r="C6" s="828"/>
      <c r="D6" s="62">
        <f>+G6+J6+M6+P6+S6</f>
        <v>3158</v>
      </c>
      <c r="E6" s="62">
        <f t="shared" si="0"/>
        <v>474</v>
      </c>
      <c r="F6" s="62">
        <f t="shared" si="0"/>
        <v>3632</v>
      </c>
      <c r="G6" s="62"/>
      <c r="H6" s="62"/>
      <c r="I6" s="62"/>
      <c r="J6" s="62">
        <v>2305</v>
      </c>
      <c r="K6" s="62">
        <v>474</v>
      </c>
      <c r="L6" s="62">
        <f>+K6+J6</f>
        <v>2779</v>
      </c>
      <c r="M6" s="62">
        <v>853</v>
      </c>
      <c r="N6" s="62"/>
      <c r="O6" s="62">
        <f>+N6+M6</f>
        <v>853</v>
      </c>
      <c r="P6" s="62"/>
      <c r="Q6" s="62"/>
      <c r="R6" s="62"/>
      <c r="S6" s="62"/>
      <c r="T6" s="62"/>
      <c r="U6" s="62"/>
    </row>
    <row r="7" spans="1:21" s="47" customFormat="1" ht="12" customHeight="1" x14ac:dyDescent="0.25">
      <c r="A7" s="7" t="s">
        <v>34</v>
      </c>
      <c r="B7" s="850" t="s">
        <v>172</v>
      </c>
      <c r="C7" s="850"/>
      <c r="D7" s="59">
        <f>+D6+D5</f>
        <v>10870</v>
      </c>
      <c r="E7" s="59">
        <f t="shared" ref="E7:F7" si="1">+E6+E5</f>
        <v>542</v>
      </c>
      <c r="F7" s="59">
        <f t="shared" si="1"/>
        <v>11412</v>
      </c>
      <c r="G7" s="59">
        <v>7102</v>
      </c>
      <c r="H7" s="59">
        <f t="shared" ref="H7:K7" si="2">+H5+H6</f>
        <v>542</v>
      </c>
      <c r="I7" s="59">
        <f t="shared" si="2"/>
        <v>7644</v>
      </c>
      <c r="J7" s="59">
        <v>2915</v>
      </c>
      <c r="K7" s="59">
        <f t="shared" si="2"/>
        <v>0</v>
      </c>
      <c r="L7" s="62">
        <f>+K7+J7</f>
        <v>2915</v>
      </c>
      <c r="M7" s="59">
        <f>SUM(M6)</f>
        <v>853</v>
      </c>
      <c r="N7" s="59"/>
      <c r="O7" s="62">
        <f>+N7+M7</f>
        <v>853</v>
      </c>
      <c r="P7" s="59"/>
      <c r="Q7" s="59"/>
      <c r="R7" s="59"/>
      <c r="S7" s="59"/>
      <c r="T7" s="59"/>
      <c r="U7" s="59"/>
    </row>
    <row r="8" spans="1:21" ht="12" customHeight="1" x14ac:dyDescent="0.25">
      <c r="A8" s="8"/>
      <c r="B8" s="9"/>
      <c r="C8" s="9"/>
      <c r="D8" s="521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3"/>
      <c r="S8" s="32"/>
      <c r="T8" s="32"/>
      <c r="U8" s="33"/>
    </row>
    <row r="9" spans="1:21" s="47" customFormat="1" ht="12" customHeight="1" x14ac:dyDescent="0.25">
      <c r="A9" s="10" t="s">
        <v>35</v>
      </c>
      <c r="B9" s="850" t="s">
        <v>171</v>
      </c>
      <c r="C9" s="850"/>
      <c r="D9" s="30">
        <f>+G9+J9+M9+P9+S9</f>
        <v>2419</v>
      </c>
      <c r="E9" s="30">
        <f t="shared" ref="E9:F9" si="3">+H9+K9+N9+Q9+T9</f>
        <v>169</v>
      </c>
      <c r="F9" s="30">
        <f t="shared" si="3"/>
        <v>2588</v>
      </c>
      <c r="G9" s="58">
        <v>1581</v>
      </c>
      <c r="H9" s="58">
        <v>169</v>
      </c>
      <c r="I9" s="58">
        <f>+H9+G9</f>
        <v>1750</v>
      </c>
      <c r="J9" s="58">
        <v>650</v>
      </c>
      <c r="K9" s="58"/>
      <c r="L9" s="58">
        <f>+K9+J9</f>
        <v>650</v>
      </c>
      <c r="M9" s="58">
        <v>188</v>
      </c>
      <c r="N9" s="58"/>
      <c r="O9" s="58">
        <f>+N9+M9</f>
        <v>188</v>
      </c>
      <c r="P9" s="58"/>
      <c r="Q9" s="58"/>
      <c r="R9" s="58"/>
      <c r="S9" s="58"/>
      <c r="T9" s="58"/>
      <c r="U9" s="58"/>
    </row>
    <row r="10" spans="1:21" s="43" customFormat="1" ht="11.25" customHeight="1" x14ac:dyDescent="0.25">
      <c r="A10" s="253"/>
      <c r="B10" s="254"/>
      <c r="C10" s="255"/>
      <c r="D10" s="521"/>
      <c r="E10" s="522"/>
      <c r="F10" s="522"/>
      <c r="G10" s="522"/>
      <c r="H10" s="522"/>
      <c r="I10" s="522"/>
      <c r="J10" s="252"/>
      <c r="K10" s="252"/>
      <c r="L10" s="252"/>
      <c r="M10" s="252"/>
      <c r="N10" s="252"/>
      <c r="O10" s="252"/>
      <c r="P10" s="252"/>
      <c r="Q10" s="252"/>
      <c r="R10" s="252"/>
      <c r="S10" s="252"/>
      <c r="T10" s="252"/>
      <c r="U10" s="252"/>
    </row>
    <row r="11" spans="1:21" ht="12" customHeight="1" x14ac:dyDescent="0.25">
      <c r="A11" s="4" t="s">
        <v>42</v>
      </c>
      <c r="B11" s="826" t="s">
        <v>41</v>
      </c>
      <c r="C11" s="826"/>
      <c r="D11" s="31">
        <f>+G11+J11+M11+P11+S11</f>
        <v>196</v>
      </c>
      <c r="E11" s="31">
        <f t="shared" ref="E11:F11" si="4">+H11+K11+N11+Q11+T11</f>
        <v>0</v>
      </c>
      <c r="F11" s="31">
        <f t="shared" si="4"/>
        <v>196</v>
      </c>
      <c r="G11" s="31">
        <v>196</v>
      </c>
      <c r="H11" s="31"/>
      <c r="I11" s="31">
        <f>+H11+G11</f>
        <v>196</v>
      </c>
      <c r="J11" s="31"/>
      <c r="K11" s="31"/>
      <c r="L11" s="31">
        <f>+K11+J11</f>
        <v>0</v>
      </c>
      <c r="M11" s="31"/>
      <c r="N11" s="31"/>
      <c r="O11" s="31">
        <f>+N11+M11</f>
        <v>0</v>
      </c>
      <c r="P11" s="31"/>
      <c r="Q11" s="31"/>
      <c r="R11" s="31"/>
      <c r="S11" s="31"/>
      <c r="T11" s="31"/>
      <c r="U11" s="31"/>
    </row>
    <row r="12" spans="1:21" ht="12" customHeight="1" x14ac:dyDescent="0.25">
      <c r="A12" s="4" t="s">
        <v>44</v>
      </c>
      <c r="B12" s="826" t="s">
        <v>43</v>
      </c>
      <c r="C12" s="826"/>
      <c r="D12" s="31">
        <f t="shared" ref="D12:D13" si="5">+G12+J12+M12+P12+S12</f>
        <v>226</v>
      </c>
      <c r="E12" s="31">
        <f t="shared" ref="E12:E13" si="6">+H12+K12+N12+Q12+T12</f>
        <v>11</v>
      </c>
      <c r="F12" s="31">
        <f t="shared" ref="F12:F13" si="7">+I12+L12+O12+R12+U12</f>
        <v>237</v>
      </c>
      <c r="G12" s="31">
        <v>186</v>
      </c>
      <c r="H12" s="31">
        <v>11</v>
      </c>
      <c r="I12" s="31">
        <f t="shared" ref="I12:I13" si="8">+H12+G12</f>
        <v>197</v>
      </c>
      <c r="J12" s="31"/>
      <c r="K12" s="31"/>
      <c r="L12" s="31">
        <f t="shared" ref="L12:L13" si="9">+K12+J12</f>
        <v>0</v>
      </c>
      <c r="M12" s="31">
        <v>40</v>
      </c>
      <c r="N12" s="31"/>
      <c r="O12" s="31">
        <f t="shared" ref="O12:O13" si="10">+N12+M12</f>
        <v>40</v>
      </c>
      <c r="P12" s="31"/>
      <c r="Q12" s="31"/>
      <c r="R12" s="31"/>
      <c r="S12" s="31"/>
      <c r="T12" s="31"/>
      <c r="U12" s="31"/>
    </row>
    <row r="13" spans="1:21" ht="12" customHeight="1" x14ac:dyDescent="0.25">
      <c r="A13" s="4" t="s">
        <v>46</v>
      </c>
      <c r="B13" s="826" t="s">
        <v>45</v>
      </c>
      <c r="C13" s="826"/>
      <c r="D13" s="31">
        <f t="shared" si="5"/>
        <v>0</v>
      </c>
      <c r="E13" s="31">
        <f t="shared" si="6"/>
        <v>0</v>
      </c>
      <c r="F13" s="31">
        <f t="shared" si="7"/>
        <v>0</v>
      </c>
      <c r="G13" s="31">
        <v>0</v>
      </c>
      <c r="H13" s="31"/>
      <c r="I13" s="31">
        <f t="shared" si="8"/>
        <v>0</v>
      </c>
      <c r="J13" s="31"/>
      <c r="K13" s="31"/>
      <c r="L13" s="31">
        <f t="shared" si="9"/>
        <v>0</v>
      </c>
      <c r="M13" s="31"/>
      <c r="N13" s="31"/>
      <c r="O13" s="31">
        <f t="shared" si="10"/>
        <v>0</v>
      </c>
      <c r="P13" s="31"/>
      <c r="Q13" s="31"/>
      <c r="R13" s="31"/>
      <c r="S13" s="31"/>
      <c r="T13" s="31"/>
      <c r="U13" s="31"/>
    </row>
    <row r="14" spans="1:21" s="47" customFormat="1" ht="12" customHeight="1" x14ac:dyDescent="0.25">
      <c r="A14" s="6" t="s">
        <v>47</v>
      </c>
      <c r="B14" s="828" t="s">
        <v>170</v>
      </c>
      <c r="C14" s="828"/>
      <c r="D14" s="58">
        <f t="shared" ref="D14:E34" si="11">+G14+J14+M14+P14+S14</f>
        <v>422</v>
      </c>
      <c r="E14" s="62">
        <f>SUM(E11:E13)</f>
        <v>11</v>
      </c>
      <c r="F14" s="62">
        <f>SUM(F11:F13)</f>
        <v>433</v>
      </c>
      <c r="G14" s="62">
        <v>382</v>
      </c>
      <c r="H14" s="62">
        <f t="shared" ref="H14:U14" si="12">SUM(H11:H13)</f>
        <v>11</v>
      </c>
      <c r="I14" s="62">
        <f t="shared" si="12"/>
        <v>393</v>
      </c>
      <c r="J14" s="62">
        <f t="shared" si="12"/>
        <v>0</v>
      </c>
      <c r="K14" s="62">
        <f t="shared" si="12"/>
        <v>0</v>
      </c>
      <c r="L14" s="62">
        <f t="shared" si="12"/>
        <v>0</v>
      </c>
      <c r="M14" s="62">
        <f t="shared" si="12"/>
        <v>40</v>
      </c>
      <c r="N14" s="62">
        <f t="shared" si="12"/>
        <v>0</v>
      </c>
      <c r="O14" s="62">
        <f t="shared" si="12"/>
        <v>40</v>
      </c>
      <c r="P14" s="62">
        <f t="shared" si="12"/>
        <v>0</v>
      </c>
      <c r="Q14" s="62">
        <f t="shared" si="12"/>
        <v>0</v>
      </c>
      <c r="R14" s="62">
        <f t="shared" si="12"/>
        <v>0</v>
      </c>
      <c r="S14" s="62">
        <f t="shared" si="12"/>
        <v>0</v>
      </c>
      <c r="T14" s="62">
        <f t="shared" si="12"/>
        <v>0</v>
      </c>
      <c r="U14" s="62">
        <f t="shared" si="12"/>
        <v>0</v>
      </c>
    </row>
    <row r="15" spans="1:21" ht="12" customHeight="1" x14ac:dyDescent="0.25">
      <c r="A15" s="4" t="s">
        <v>49</v>
      </c>
      <c r="B15" s="826" t="s">
        <v>48</v>
      </c>
      <c r="C15" s="826"/>
      <c r="D15" s="34">
        <f t="shared" si="11"/>
        <v>75</v>
      </c>
      <c r="E15" s="34">
        <f t="shared" ref="E15:E16" si="13">+H15+K15+N15+Q15+T15</f>
        <v>0</v>
      </c>
      <c r="F15" s="34">
        <f t="shared" ref="F15:F16" si="14">+I15+L15+O15+R15+U15</f>
        <v>75</v>
      </c>
      <c r="G15" s="31">
        <v>0</v>
      </c>
      <c r="H15" s="31"/>
      <c r="I15" s="31">
        <f>+H15+G15</f>
        <v>0</v>
      </c>
      <c r="J15" s="31"/>
      <c r="K15" s="31"/>
      <c r="L15" s="31"/>
      <c r="M15" s="31">
        <v>75</v>
      </c>
      <c r="N15" s="31"/>
      <c r="O15" s="31">
        <f>+N15+M15</f>
        <v>75</v>
      </c>
      <c r="P15" s="31"/>
      <c r="Q15" s="31"/>
      <c r="R15" s="31"/>
      <c r="S15" s="31"/>
      <c r="T15" s="31"/>
      <c r="U15" s="31"/>
    </row>
    <row r="16" spans="1:21" ht="12" customHeight="1" x14ac:dyDescent="0.25">
      <c r="A16" s="4" t="s">
        <v>51</v>
      </c>
      <c r="B16" s="826" t="s">
        <v>50</v>
      </c>
      <c r="C16" s="826"/>
      <c r="D16" s="34">
        <f t="shared" si="11"/>
        <v>185</v>
      </c>
      <c r="E16" s="34">
        <f t="shared" si="13"/>
        <v>0</v>
      </c>
      <c r="F16" s="34">
        <f t="shared" si="14"/>
        <v>185</v>
      </c>
      <c r="G16" s="31">
        <v>140</v>
      </c>
      <c r="H16" s="31"/>
      <c r="I16" s="31">
        <f>+H16+G16</f>
        <v>140</v>
      </c>
      <c r="J16" s="31"/>
      <c r="K16" s="31"/>
      <c r="L16" s="31"/>
      <c r="M16" s="31">
        <v>45</v>
      </c>
      <c r="N16" s="31"/>
      <c r="O16" s="31">
        <f>+N16+M16</f>
        <v>45</v>
      </c>
      <c r="P16" s="31"/>
      <c r="Q16" s="31"/>
      <c r="R16" s="31"/>
      <c r="S16" s="31"/>
      <c r="T16" s="31"/>
      <c r="U16" s="31"/>
    </row>
    <row r="17" spans="1:21" s="47" customFormat="1" ht="12" customHeight="1" x14ac:dyDescent="0.25">
      <c r="A17" s="6" t="s">
        <v>52</v>
      </c>
      <c r="B17" s="828" t="s">
        <v>169</v>
      </c>
      <c r="C17" s="828"/>
      <c r="D17" s="58">
        <f t="shared" si="11"/>
        <v>260</v>
      </c>
      <c r="E17" s="62">
        <f>+E15+E16</f>
        <v>0</v>
      </c>
      <c r="F17" s="62">
        <f>+F15+F16</f>
        <v>260</v>
      </c>
      <c r="G17" s="62">
        <v>140</v>
      </c>
      <c r="H17" s="62">
        <f t="shared" ref="H17:I17" si="15">+H15+H16</f>
        <v>0</v>
      </c>
      <c r="I17" s="62">
        <f t="shared" si="15"/>
        <v>140</v>
      </c>
      <c r="J17" s="62">
        <f t="shared" ref="J17:U17" si="16">+J15+J16</f>
        <v>0</v>
      </c>
      <c r="K17" s="62">
        <f t="shared" si="16"/>
        <v>0</v>
      </c>
      <c r="L17" s="62">
        <f t="shared" si="16"/>
        <v>0</v>
      </c>
      <c r="M17" s="62">
        <f t="shared" si="16"/>
        <v>120</v>
      </c>
      <c r="N17" s="62">
        <f t="shared" si="16"/>
        <v>0</v>
      </c>
      <c r="O17" s="62">
        <f t="shared" si="16"/>
        <v>120</v>
      </c>
      <c r="P17" s="62">
        <f t="shared" si="16"/>
        <v>0</v>
      </c>
      <c r="Q17" s="62">
        <f t="shared" si="16"/>
        <v>0</v>
      </c>
      <c r="R17" s="62">
        <f t="shared" si="16"/>
        <v>0</v>
      </c>
      <c r="S17" s="62">
        <f t="shared" si="16"/>
        <v>0</v>
      </c>
      <c r="T17" s="62">
        <f t="shared" si="16"/>
        <v>0</v>
      </c>
      <c r="U17" s="62">
        <f t="shared" si="16"/>
        <v>0</v>
      </c>
    </row>
    <row r="18" spans="1:21" ht="12" customHeight="1" x14ac:dyDescent="0.25">
      <c r="A18" s="4" t="s">
        <v>54</v>
      </c>
      <c r="B18" s="826" t="s">
        <v>53</v>
      </c>
      <c r="C18" s="826"/>
      <c r="D18" s="34">
        <f t="shared" si="11"/>
        <v>0</v>
      </c>
      <c r="E18" s="34">
        <f t="shared" ref="E18" si="17">+H18+K18+N18+Q18+T18</f>
        <v>0</v>
      </c>
      <c r="F18" s="34">
        <f t="shared" ref="F18" si="18">+I18+L18+O18+R18+U18</f>
        <v>0</v>
      </c>
      <c r="G18" s="31">
        <v>0</v>
      </c>
      <c r="H18" s="31"/>
      <c r="I18" s="31">
        <f>+H18+G18</f>
        <v>0</v>
      </c>
      <c r="J18" s="31"/>
      <c r="K18" s="31"/>
      <c r="L18" s="31">
        <f>+K18+J18</f>
        <v>0</v>
      </c>
      <c r="M18" s="31"/>
      <c r="N18" s="31"/>
      <c r="O18" s="31">
        <f>+N18+M18</f>
        <v>0</v>
      </c>
      <c r="P18" s="31"/>
      <c r="Q18" s="31"/>
      <c r="R18" s="31"/>
      <c r="S18" s="31"/>
      <c r="T18" s="31"/>
      <c r="U18" s="31"/>
    </row>
    <row r="19" spans="1:21" ht="12" customHeight="1" x14ac:dyDescent="0.25">
      <c r="A19" s="4" t="s">
        <v>56</v>
      </c>
      <c r="B19" s="826" t="s">
        <v>55</v>
      </c>
      <c r="C19" s="826"/>
      <c r="D19" s="34">
        <f t="shared" ref="D19:D24" si="19">+G19+J19+M19+P19+S19</f>
        <v>0</v>
      </c>
      <c r="E19" s="34">
        <f t="shared" ref="E19:E24" si="20">+H19+K19+N19+Q19+T19</f>
        <v>0</v>
      </c>
      <c r="F19" s="34">
        <f t="shared" ref="F19:F24" si="21">+I19+L19+O19+R19+U19</f>
        <v>0</v>
      </c>
      <c r="G19" s="31">
        <v>0</v>
      </c>
      <c r="H19" s="31"/>
      <c r="I19" s="31">
        <f t="shared" ref="I19:I24" si="22">+H19+G19</f>
        <v>0</v>
      </c>
      <c r="J19" s="31"/>
      <c r="K19" s="31"/>
      <c r="L19" s="31">
        <f t="shared" ref="L19:L24" si="23">+K19+J19</f>
        <v>0</v>
      </c>
      <c r="M19" s="31"/>
      <c r="N19" s="31"/>
      <c r="O19" s="31">
        <f t="shared" ref="O19:O24" si="24">+N19+M19</f>
        <v>0</v>
      </c>
      <c r="P19" s="31"/>
      <c r="Q19" s="31"/>
      <c r="R19" s="31"/>
      <c r="S19" s="31"/>
      <c r="T19" s="31"/>
      <c r="U19" s="31"/>
    </row>
    <row r="20" spans="1:21" ht="12" customHeight="1" x14ac:dyDescent="0.25">
      <c r="A20" s="4" t="s">
        <v>57</v>
      </c>
      <c r="B20" s="826" t="s">
        <v>167</v>
      </c>
      <c r="C20" s="826"/>
      <c r="D20" s="34">
        <f t="shared" si="19"/>
        <v>0</v>
      </c>
      <c r="E20" s="34">
        <f t="shared" si="20"/>
        <v>0</v>
      </c>
      <c r="F20" s="34">
        <f t="shared" si="21"/>
        <v>0</v>
      </c>
      <c r="G20" s="31">
        <v>0</v>
      </c>
      <c r="H20" s="31"/>
      <c r="I20" s="31">
        <f t="shared" si="22"/>
        <v>0</v>
      </c>
      <c r="J20" s="31"/>
      <c r="K20" s="31"/>
      <c r="L20" s="31">
        <f t="shared" si="23"/>
        <v>0</v>
      </c>
      <c r="M20" s="31"/>
      <c r="N20" s="31"/>
      <c r="O20" s="31">
        <f t="shared" si="24"/>
        <v>0</v>
      </c>
      <c r="P20" s="31"/>
      <c r="Q20" s="31"/>
      <c r="R20" s="31"/>
      <c r="S20" s="31"/>
      <c r="T20" s="31"/>
      <c r="U20" s="31"/>
    </row>
    <row r="21" spans="1:21" ht="12" customHeight="1" x14ac:dyDescent="0.25">
      <c r="A21" s="4" t="s">
        <v>59</v>
      </c>
      <c r="B21" s="826" t="s">
        <v>58</v>
      </c>
      <c r="C21" s="826"/>
      <c r="D21" s="34">
        <f t="shared" si="19"/>
        <v>2</v>
      </c>
      <c r="E21" s="34">
        <f t="shared" si="20"/>
        <v>0</v>
      </c>
      <c r="F21" s="34">
        <f t="shared" si="21"/>
        <v>2</v>
      </c>
      <c r="G21" s="31">
        <v>2</v>
      </c>
      <c r="H21" s="31"/>
      <c r="I21" s="31">
        <f t="shared" si="22"/>
        <v>2</v>
      </c>
      <c r="J21" s="31"/>
      <c r="K21" s="31"/>
      <c r="L21" s="31">
        <f t="shared" si="23"/>
        <v>0</v>
      </c>
      <c r="M21" s="31"/>
      <c r="N21" s="31"/>
      <c r="O21" s="31">
        <f t="shared" si="24"/>
        <v>0</v>
      </c>
      <c r="P21" s="31"/>
      <c r="Q21" s="31"/>
      <c r="R21" s="31"/>
      <c r="S21" s="31"/>
      <c r="T21" s="31"/>
      <c r="U21" s="31"/>
    </row>
    <row r="22" spans="1:21" ht="12" customHeight="1" x14ac:dyDescent="0.25">
      <c r="A22" s="4" t="s">
        <v>60</v>
      </c>
      <c r="B22" s="826" t="s">
        <v>166</v>
      </c>
      <c r="C22" s="826"/>
      <c r="D22" s="34">
        <f t="shared" si="19"/>
        <v>0</v>
      </c>
      <c r="E22" s="34">
        <f t="shared" si="20"/>
        <v>0</v>
      </c>
      <c r="F22" s="34">
        <f t="shared" si="21"/>
        <v>0</v>
      </c>
      <c r="G22" s="31">
        <v>0</v>
      </c>
      <c r="H22" s="31"/>
      <c r="I22" s="31">
        <f t="shared" si="22"/>
        <v>0</v>
      </c>
      <c r="J22" s="31"/>
      <c r="K22" s="31"/>
      <c r="L22" s="31">
        <f t="shared" si="23"/>
        <v>0</v>
      </c>
      <c r="M22" s="31"/>
      <c r="N22" s="31"/>
      <c r="O22" s="31">
        <f t="shared" si="24"/>
        <v>0</v>
      </c>
      <c r="P22" s="31"/>
      <c r="Q22" s="31"/>
      <c r="R22" s="31"/>
      <c r="S22" s="31"/>
      <c r="T22" s="31"/>
      <c r="U22" s="31"/>
    </row>
    <row r="23" spans="1:21" ht="12" customHeight="1" x14ac:dyDescent="0.25">
      <c r="A23" s="4" t="s">
        <v>63</v>
      </c>
      <c r="B23" s="826" t="s">
        <v>62</v>
      </c>
      <c r="C23" s="826"/>
      <c r="D23" s="34">
        <f t="shared" si="19"/>
        <v>0</v>
      </c>
      <c r="E23" s="34">
        <f t="shared" si="20"/>
        <v>0</v>
      </c>
      <c r="F23" s="34">
        <f t="shared" si="21"/>
        <v>0</v>
      </c>
      <c r="G23" s="31">
        <v>0</v>
      </c>
      <c r="H23" s="31"/>
      <c r="I23" s="31">
        <f t="shared" si="22"/>
        <v>0</v>
      </c>
      <c r="J23" s="31"/>
      <c r="K23" s="31"/>
      <c r="L23" s="31">
        <f t="shared" si="23"/>
        <v>0</v>
      </c>
      <c r="M23" s="31"/>
      <c r="N23" s="31"/>
      <c r="O23" s="31">
        <f t="shared" si="24"/>
        <v>0</v>
      </c>
      <c r="P23" s="31"/>
      <c r="Q23" s="31"/>
      <c r="R23" s="31"/>
      <c r="S23" s="31"/>
      <c r="T23" s="31"/>
      <c r="U23" s="31"/>
    </row>
    <row r="24" spans="1:21" ht="12" customHeight="1" x14ac:dyDescent="0.25">
      <c r="A24" s="4" t="s">
        <v>65</v>
      </c>
      <c r="B24" s="826" t="s">
        <v>64</v>
      </c>
      <c r="C24" s="826"/>
      <c r="D24" s="34">
        <f t="shared" si="19"/>
        <v>1546</v>
      </c>
      <c r="E24" s="34">
        <f t="shared" si="20"/>
        <v>-476</v>
      </c>
      <c r="F24" s="34">
        <f t="shared" si="21"/>
        <v>1070</v>
      </c>
      <c r="G24" s="31">
        <v>549</v>
      </c>
      <c r="H24" s="31">
        <f>-490+1</f>
        <v>-489</v>
      </c>
      <c r="I24" s="31">
        <f t="shared" si="22"/>
        <v>60</v>
      </c>
      <c r="J24" s="31">
        <f>490+7</f>
        <v>497</v>
      </c>
      <c r="K24" s="31">
        <v>13</v>
      </c>
      <c r="L24" s="31">
        <f t="shared" si="23"/>
        <v>510</v>
      </c>
      <c r="M24" s="31">
        <v>300</v>
      </c>
      <c r="N24" s="31"/>
      <c r="O24" s="31">
        <f t="shared" si="24"/>
        <v>300</v>
      </c>
      <c r="P24" s="31">
        <v>200</v>
      </c>
      <c r="Q24" s="31"/>
      <c r="R24" s="31">
        <f>+Q24+P24</f>
        <v>200</v>
      </c>
      <c r="S24" s="31"/>
      <c r="T24" s="31"/>
      <c r="U24" s="31"/>
    </row>
    <row r="25" spans="1:21" s="47" customFormat="1" ht="12" customHeight="1" x14ac:dyDescent="0.25">
      <c r="A25" s="6" t="s">
        <v>66</v>
      </c>
      <c r="B25" s="828" t="s">
        <v>156</v>
      </c>
      <c r="C25" s="828"/>
      <c r="D25" s="58">
        <f t="shared" si="11"/>
        <v>1548</v>
      </c>
      <c r="E25" s="62">
        <f t="shared" ref="E25:U25" si="25">+E24+E23+E22+E21+E20+E19+E18</f>
        <v>-476</v>
      </c>
      <c r="F25" s="62">
        <f t="shared" si="25"/>
        <v>1072</v>
      </c>
      <c r="G25" s="62">
        <v>551</v>
      </c>
      <c r="H25" s="62">
        <f t="shared" si="25"/>
        <v>-489</v>
      </c>
      <c r="I25" s="62">
        <f t="shared" si="25"/>
        <v>62</v>
      </c>
      <c r="J25" s="62">
        <f t="shared" si="25"/>
        <v>497</v>
      </c>
      <c r="K25" s="62">
        <f t="shared" si="25"/>
        <v>13</v>
      </c>
      <c r="L25" s="62">
        <f t="shared" si="25"/>
        <v>510</v>
      </c>
      <c r="M25" s="62">
        <f t="shared" si="25"/>
        <v>300</v>
      </c>
      <c r="N25" s="62">
        <f t="shared" si="25"/>
        <v>0</v>
      </c>
      <c r="O25" s="62">
        <f t="shared" si="25"/>
        <v>300</v>
      </c>
      <c r="P25" s="62">
        <f t="shared" si="25"/>
        <v>200</v>
      </c>
      <c r="Q25" s="62">
        <f t="shared" si="25"/>
        <v>0</v>
      </c>
      <c r="R25" s="62">
        <f t="shared" si="25"/>
        <v>200</v>
      </c>
      <c r="S25" s="62">
        <f t="shared" si="25"/>
        <v>0</v>
      </c>
      <c r="T25" s="62">
        <f t="shared" si="25"/>
        <v>0</v>
      </c>
      <c r="U25" s="62">
        <f t="shared" si="25"/>
        <v>0</v>
      </c>
    </row>
    <row r="26" spans="1:21" ht="12" customHeight="1" x14ac:dyDescent="0.25">
      <c r="A26" s="4" t="s">
        <v>68</v>
      </c>
      <c r="B26" s="826" t="s">
        <v>67</v>
      </c>
      <c r="C26" s="826"/>
      <c r="D26" s="34">
        <f t="shared" si="11"/>
        <v>160</v>
      </c>
      <c r="E26" s="34">
        <f t="shared" si="11"/>
        <v>0</v>
      </c>
      <c r="F26" s="31">
        <f>+E26+D26</f>
        <v>160</v>
      </c>
      <c r="G26" s="31">
        <v>160</v>
      </c>
      <c r="H26" s="31"/>
      <c r="I26" s="31">
        <f>+H26+G26</f>
        <v>160</v>
      </c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</row>
    <row r="27" spans="1:21" ht="12" customHeight="1" x14ac:dyDescent="0.25">
      <c r="A27" s="4" t="s">
        <v>70</v>
      </c>
      <c r="B27" s="826" t="s">
        <v>69</v>
      </c>
      <c r="C27" s="826"/>
      <c r="D27" s="34">
        <f t="shared" si="11"/>
        <v>0</v>
      </c>
      <c r="E27" s="34">
        <f t="shared" si="11"/>
        <v>0</v>
      </c>
      <c r="F27" s="31">
        <f>+E27+D27</f>
        <v>0</v>
      </c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</row>
    <row r="28" spans="1:21" s="47" customFormat="1" ht="12" customHeight="1" x14ac:dyDescent="0.25">
      <c r="A28" s="6" t="s">
        <v>71</v>
      </c>
      <c r="B28" s="828" t="s">
        <v>155</v>
      </c>
      <c r="C28" s="828"/>
      <c r="D28" s="58">
        <f t="shared" si="11"/>
        <v>160</v>
      </c>
      <c r="E28" s="58">
        <f t="shared" ref="E28:E33" si="26">+H28+K28+N28+Q28+T28</f>
        <v>0</v>
      </c>
      <c r="F28" s="58">
        <f t="shared" ref="F28:F33" si="27">+I28+L28+O28+R28+U28</f>
        <v>160</v>
      </c>
      <c r="G28" s="62">
        <v>160</v>
      </c>
      <c r="H28" s="62">
        <f t="shared" ref="H28:U28" si="28">+H26+H27</f>
        <v>0</v>
      </c>
      <c r="I28" s="62">
        <f t="shared" si="28"/>
        <v>160</v>
      </c>
      <c r="J28" s="62">
        <f t="shared" si="28"/>
        <v>0</v>
      </c>
      <c r="K28" s="62">
        <f t="shared" si="28"/>
        <v>0</v>
      </c>
      <c r="L28" s="62">
        <f t="shared" si="28"/>
        <v>0</v>
      </c>
      <c r="M28" s="62">
        <f t="shared" si="28"/>
        <v>0</v>
      </c>
      <c r="N28" s="62">
        <f t="shared" si="28"/>
        <v>0</v>
      </c>
      <c r="O28" s="62">
        <f t="shared" si="28"/>
        <v>0</v>
      </c>
      <c r="P28" s="62">
        <f t="shared" si="28"/>
        <v>0</v>
      </c>
      <c r="Q28" s="62">
        <f t="shared" si="28"/>
        <v>0</v>
      </c>
      <c r="R28" s="62">
        <f t="shared" si="28"/>
        <v>0</v>
      </c>
      <c r="S28" s="62">
        <f t="shared" si="28"/>
        <v>0</v>
      </c>
      <c r="T28" s="62">
        <f t="shared" si="28"/>
        <v>0</v>
      </c>
      <c r="U28" s="62">
        <f t="shared" si="28"/>
        <v>0</v>
      </c>
    </row>
    <row r="29" spans="1:21" ht="12" customHeight="1" x14ac:dyDescent="0.25">
      <c r="A29" s="4" t="s">
        <v>73</v>
      </c>
      <c r="B29" s="826" t="s">
        <v>72</v>
      </c>
      <c r="C29" s="826"/>
      <c r="D29" s="34">
        <f t="shared" si="11"/>
        <v>200</v>
      </c>
      <c r="E29" s="34">
        <f t="shared" si="26"/>
        <v>-9</v>
      </c>
      <c r="F29" s="34">
        <f t="shared" si="27"/>
        <v>191</v>
      </c>
      <c r="G29" s="31">
        <v>150</v>
      </c>
      <c r="H29" s="31">
        <v>-9</v>
      </c>
      <c r="I29" s="31">
        <f>+H29+G29</f>
        <v>141</v>
      </c>
      <c r="J29" s="31"/>
      <c r="K29" s="31"/>
      <c r="L29" s="31"/>
      <c r="M29" s="31">
        <v>50</v>
      </c>
      <c r="N29" s="31"/>
      <c r="O29" s="31">
        <f>+N29+M29</f>
        <v>50</v>
      </c>
      <c r="P29" s="31"/>
      <c r="Q29" s="31"/>
      <c r="R29" s="31"/>
      <c r="S29" s="31"/>
      <c r="T29" s="31"/>
      <c r="U29" s="31"/>
    </row>
    <row r="30" spans="1:21" ht="12" customHeight="1" x14ac:dyDescent="0.25">
      <c r="A30" s="4" t="s">
        <v>75</v>
      </c>
      <c r="B30" s="826" t="s">
        <v>74</v>
      </c>
      <c r="C30" s="826"/>
      <c r="D30" s="34">
        <f t="shared" si="11"/>
        <v>0</v>
      </c>
      <c r="E30" s="34">
        <f t="shared" si="26"/>
        <v>0</v>
      </c>
      <c r="F30" s="34">
        <f t="shared" si="27"/>
        <v>0</v>
      </c>
      <c r="G30" s="31">
        <v>0</v>
      </c>
      <c r="H30" s="31"/>
      <c r="I30" s="31">
        <f t="shared" ref="I30:I33" si="29">+H30+G30</f>
        <v>0</v>
      </c>
      <c r="J30" s="31"/>
      <c r="K30" s="31"/>
      <c r="L30" s="31"/>
      <c r="M30" s="31"/>
      <c r="N30" s="31"/>
      <c r="O30" s="31">
        <f t="shared" ref="O30:O33" si="30">+N30+M30</f>
        <v>0</v>
      </c>
      <c r="P30" s="31"/>
      <c r="Q30" s="31"/>
      <c r="R30" s="31"/>
      <c r="S30" s="31"/>
      <c r="T30" s="31"/>
      <c r="U30" s="31"/>
    </row>
    <row r="31" spans="1:21" ht="12" customHeight="1" x14ac:dyDescent="0.25">
      <c r="A31" s="4" t="s">
        <v>76</v>
      </c>
      <c r="B31" s="826" t="s">
        <v>154</v>
      </c>
      <c r="C31" s="826"/>
      <c r="D31" s="34">
        <f t="shared" si="11"/>
        <v>0</v>
      </c>
      <c r="E31" s="34">
        <f t="shared" si="26"/>
        <v>0</v>
      </c>
      <c r="F31" s="34">
        <f t="shared" si="27"/>
        <v>0</v>
      </c>
      <c r="G31" s="31">
        <v>0</v>
      </c>
      <c r="H31" s="31"/>
      <c r="I31" s="31">
        <f t="shared" si="29"/>
        <v>0</v>
      </c>
      <c r="J31" s="31"/>
      <c r="K31" s="31"/>
      <c r="L31" s="31"/>
      <c r="M31" s="31"/>
      <c r="N31" s="31"/>
      <c r="O31" s="31">
        <f t="shared" si="30"/>
        <v>0</v>
      </c>
      <c r="P31" s="31"/>
      <c r="Q31" s="31"/>
      <c r="R31" s="31"/>
      <c r="S31" s="31"/>
      <c r="T31" s="31"/>
      <c r="U31" s="31"/>
    </row>
    <row r="32" spans="1:21" ht="12" customHeight="1" x14ac:dyDescent="0.25">
      <c r="A32" s="4" t="s">
        <v>77</v>
      </c>
      <c r="B32" s="826" t="s">
        <v>153</v>
      </c>
      <c r="C32" s="826"/>
      <c r="D32" s="34">
        <f t="shared" si="11"/>
        <v>0</v>
      </c>
      <c r="E32" s="34">
        <f t="shared" si="26"/>
        <v>0</v>
      </c>
      <c r="F32" s="34">
        <f t="shared" si="27"/>
        <v>0</v>
      </c>
      <c r="G32" s="31">
        <v>0</v>
      </c>
      <c r="H32" s="31"/>
      <c r="I32" s="31">
        <f t="shared" si="29"/>
        <v>0</v>
      </c>
      <c r="J32" s="31"/>
      <c r="K32" s="31"/>
      <c r="L32" s="31"/>
      <c r="M32" s="31"/>
      <c r="N32" s="31"/>
      <c r="O32" s="31">
        <f t="shared" si="30"/>
        <v>0</v>
      </c>
      <c r="P32" s="31"/>
      <c r="Q32" s="31"/>
      <c r="R32" s="31"/>
      <c r="S32" s="31"/>
      <c r="T32" s="31"/>
      <c r="U32" s="31"/>
    </row>
    <row r="33" spans="1:21" ht="12" customHeight="1" x14ac:dyDescent="0.25">
      <c r="A33" s="4" t="s">
        <v>79</v>
      </c>
      <c r="B33" s="826" t="s">
        <v>78</v>
      </c>
      <c r="C33" s="826"/>
      <c r="D33" s="34">
        <f t="shared" si="11"/>
        <v>0</v>
      </c>
      <c r="E33" s="34">
        <f t="shared" si="26"/>
        <v>0</v>
      </c>
      <c r="F33" s="34">
        <f t="shared" si="27"/>
        <v>0</v>
      </c>
      <c r="G33" s="31">
        <v>0</v>
      </c>
      <c r="H33" s="31"/>
      <c r="I33" s="31">
        <f t="shared" si="29"/>
        <v>0</v>
      </c>
      <c r="J33" s="31"/>
      <c r="K33" s="31"/>
      <c r="L33" s="31"/>
      <c r="M33" s="31"/>
      <c r="N33" s="31"/>
      <c r="O33" s="31">
        <f t="shared" si="30"/>
        <v>0</v>
      </c>
      <c r="P33" s="31"/>
      <c r="Q33" s="31"/>
      <c r="R33" s="31"/>
      <c r="S33" s="31"/>
      <c r="T33" s="31"/>
      <c r="U33" s="31"/>
    </row>
    <row r="34" spans="1:21" s="47" customFormat="1" ht="12" customHeight="1" x14ac:dyDescent="0.25">
      <c r="A34" s="6" t="s">
        <v>80</v>
      </c>
      <c r="B34" s="828" t="s">
        <v>152</v>
      </c>
      <c r="C34" s="828"/>
      <c r="D34" s="58">
        <f t="shared" si="11"/>
        <v>200</v>
      </c>
      <c r="E34" s="58">
        <f t="shared" ref="E34" si="31">+H34+K34+N34+Q34+T34</f>
        <v>-9</v>
      </c>
      <c r="F34" s="58">
        <f t="shared" ref="F34" si="32">+I34+L34+O34+R34+U34</f>
        <v>191</v>
      </c>
      <c r="G34" s="62">
        <v>150</v>
      </c>
      <c r="H34" s="62">
        <f t="shared" ref="H34:U34" si="33">SUM(H29:H33)</f>
        <v>-9</v>
      </c>
      <c r="I34" s="62">
        <f t="shared" si="33"/>
        <v>141</v>
      </c>
      <c r="J34" s="62">
        <f t="shared" si="33"/>
        <v>0</v>
      </c>
      <c r="K34" s="62">
        <f t="shared" si="33"/>
        <v>0</v>
      </c>
      <c r="L34" s="62">
        <f t="shared" si="33"/>
        <v>0</v>
      </c>
      <c r="M34" s="62">
        <f t="shared" si="33"/>
        <v>50</v>
      </c>
      <c r="N34" s="62">
        <f t="shared" si="33"/>
        <v>0</v>
      </c>
      <c r="O34" s="62">
        <f t="shared" si="33"/>
        <v>50</v>
      </c>
      <c r="P34" s="62">
        <f t="shared" si="33"/>
        <v>0</v>
      </c>
      <c r="Q34" s="62">
        <f t="shared" si="33"/>
        <v>0</v>
      </c>
      <c r="R34" s="62">
        <f t="shared" si="33"/>
        <v>0</v>
      </c>
      <c r="S34" s="62">
        <f t="shared" si="33"/>
        <v>0</v>
      </c>
      <c r="T34" s="62">
        <f t="shared" si="33"/>
        <v>0</v>
      </c>
      <c r="U34" s="62">
        <f t="shared" si="33"/>
        <v>0</v>
      </c>
    </row>
    <row r="35" spans="1:21" s="47" customFormat="1" ht="12" customHeight="1" x14ac:dyDescent="0.25">
      <c r="A35" s="7" t="s">
        <v>81</v>
      </c>
      <c r="B35" s="850" t="s">
        <v>151</v>
      </c>
      <c r="C35" s="850"/>
      <c r="D35" s="59">
        <f t="shared" ref="D35:U35" si="34">+D34+D28+D25+D17+D14</f>
        <v>2590</v>
      </c>
      <c r="E35" s="59">
        <f t="shared" si="34"/>
        <v>-474</v>
      </c>
      <c r="F35" s="59">
        <f t="shared" si="34"/>
        <v>2116</v>
      </c>
      <c r="G35" s="59">
        <v>1383</v>
      </c>
      <c r="H35" s="59">
        <f>+H34+H28+H25+H17+H14</f>
        <v>-487</v>
      </c>
      <c r="I35" s="59">
        <f t="shared" si="34"/>
        <v>896</v>
      </c>
      <c r="J35" s="59">
        <f t="shared" si="34"/>
        <v>497</v>
      </c>
      <c r="K35" s="59">
        <f t="shared" si="34"/>
        <v>13</v>
      </c>
      <c r="L35" s="59">
        <f t="shared" si="34"/>
        <v>510</v>
      </c>
      <c r="M35" s="59">
        <f t="shared" si="34"/>
        <v>510</v>
      </c>
      <c r="N35" s="59">
        <f t="shared" si="34"/>
        <v>0</v>
      </c>
      <c r="O35" s="59">
        <f t="shared" si="34"/>
        <v>510</v>
      </c>
      <c r="P35" s="59">
        <f t="shared" si="34"/>
        <v>200</v>
      </c>
      <c r="Q35" s="59">
        <f t="shared" si="34"/>
        <v>0</v>
      </c>
      <c r="R35" s="59">
        <f t="shared" si="34"/>
        <v>200</v>
      </c>
      <c r="S35" s="59">
        <f t="shared" si="34"/>
        <v>0</v>
      </c>
      <c r="T35" s="59">
        <f t="shared" si="34"/>
        <v>0</v>
      </c>
      <c r="U35" s="59">
        <f t="shared" si="34"/>
        <v>0</v>
      </c>
    </row>
    <row r="36" spans="1:21" ht="9.75" customHeight="1" x14ac:dyDescent="0.25">
      <c r="A36" s="8"/>
      <c r="B36" s="9"/>
      <c r="C36" s="9"/>
      <c r="D36" s="32"/>
      <c r="E36" s="32"/>
      <c r="F36" s="32"/>
      <c r="G36" s="32"/>
      <c r="H36" s="32"/>
      <c r="I36" s="33"/>
      <c r="J36" s="32"/>
      <c r="K36" s="32"/>
      <c r="L36" s="33"/>
      <c r="M36" s="32"/>
      <c r="N36" s="32"/>
      <c r="O36" s="33"/>
      <c r="P36" s="32"/>
      <c r="Q36" s="32"/>
      <c r="R36" s="33"/>
      <c r="S36" s="32"/>
      <c r="T36" s="32"/>
      <c r="U36" s="33"/>
    </row>
    <row r="37" spans="1:21" ht="12" customHeight="1" x14ac:dyDescent="0.25">
      <c r="A37" s="13" t="s">
        <v>110</v>
      </c>
      <c r="B37" s="851" t="s">
        <v>109</v>
      </c>
      <c r="C37" s="851"/>
      <c r="D37" s="34">
        <f t="shared" ref="D37:E44" si="35">+G37+J37+M37+S37</f>
        <v>0</v>
      </c>
      <c r="E37" s="34">
        <f t="shared" si="35"/>
        <v>0</v>
      </c>
      <c r="F37" s="34">
        <f>+E37+D37</f>
        <v>0</v>
      </c>
      <c r="G37" s="34">
        <v>0</v>
      </c>
      <c r="H37" s="34"/>
      <c r="I37" s="34">
        <f>+H37+G37</f>
        <v>0</v>
      </c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</row>
    <row r="38" spans="1:21" ht="12" customHeight="1" x14ac:dyDescent="0.25">
      <c r="A38" s="4" t="s">
        <v>111</v>
      </c>
      <c r="B38" s="826" t="s">
        <v>162</v>
      </c>
      <c r="C38" s="826"/>
      <c r="D38" s="34">
        <f t="shared" si="35"/>
        <v>0</v>
      </c>
      <c r="E38" s="34">
        <f t="shared" si="35"/>
        <v>0</v>
      </c>
      <c r="F38" s="34">
        <f t="shared" ref="F38:F44" si="36">+E38+D38</f>
        <v>0</v>
      </c>
      <c r="G38" s="31">
        <v>0</v>
      </c>
      <c r="H38" s="31"/>
      <c r="I38" s="34">
        <f t="shared" ref="I38:I44" si="37">+H38+G38</f>
        <v>0</v>
      </c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</row>
    <row r="39" spans="1:21" s="43" customFormat="1" ht="12" customHeight="1" x14ac:dyDescent="0.25">
      <c r="A39" s="40" t="s">
        <v>111</v>
      </c>
      <c r="B39" s="42"/>
      <c r="C39" s="45" t="s">
        <v>112</v>
      </c>
      <c r="D39" s="34">
        <f t="shared" si="35"/>
        <v>0</v>
      </c>
      <c r="E39" s="34">
        <f t="shared" si="35"/>
        <v>0</v>
      </c>
      <c r="F39" s="34">
        <f t="shared" si="36"/>
        <v>0</v>
      </c>
      <c r="G39" s="56">
        <v>0</v>
      </c>
      <c r="H39" s="56"/>
      <c r="I39" s="34">
        <f t="shared" si="37"/>
        <v>0</v>
      </c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</row>
    <row r="40" spans="1:21" ht="12" customHeight="1" x14ac:dyDescent="0.25">
      <c r="A40" s="4" t="s">
        <v>114</v>
      </c>
      <c r="B40" s="826" t="s">
        <v>113</v>
      </c>
      <c r="C40" s="826"/>
      <c r="D40" s="34">
        <f t="shared" si="35"/>
        <v>0</v>
      </c>
      <c r="E40" s="34">
        <f t="shared" si="35"/>
        <v>133</v>
      </c>
      <c r="F40" s="34">
        <f t="shared" si="36"/>
        <v>133</v>
      </c>
      <c r="G40" s="31">
        <v>0</v>
      </c>
      <c r="H40" s="31">
        <v>133</v>
      </c>
      <c r="I40" s="34">
        <f t="shared" si="37"/>
        <v>133</v>
      </c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</row>
    <row r="41" spans="1:21" ht="12" customHeight="1" x14ac:dyDescent="0.25">
      <c r="A41" s="4" t="s">
        <v>116</v>
      </c>
      <c r="B41" s="826" t="s">
        <v>115</v>
      </c>
      <c r="C41" s="826"/>
      <c r="D41" s="34">
        <f t="shared" si="35"/>
        <v>85</v>
      </c>
      <c r="E41" s="34">
        <f t="shared" si="35"/>
        <v>0</v>
      </c>
      <c r="F41" s="34">
        <f t="shared" si="36"/>
        <v>85</v>
      </c>
      <c r="G41" s="31">
        <v>85</v>
      </c>
      <c r="H41" s="31"/>
      <c r="I41" s="34">
        <f t="shared" si="37"/>
        <v>85</v>
      </c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</row>
    <row r="42" spans="1:21" ht="12" customHeight="1" x14ac:dyDescent="0.25">
      <c r="A42" s="4" t="s">
        <v>118</v>
      </c>
      <c r="B42" s="826" t="s">
        <v>117</v>
      </c>
      <c r="C42" s="826"/>
      <c r="D42" s="34">
        <f t="shared" si="35"/>
        <v>0</v>
      </c>
      <c r="E42" s="34">
        <f t="shared" si="35"/>
        <v>0</v>
      </c>
      <c r="F42" s="34">
        <f t="shared" si="36"/>
        <v>0</v>
      </c>
      <c r="G42" s="31">
        <v>0</v>
      </c>
      <c r="H42" s="31"/>
      <c r="I42" s="34">
        <f t="shared" si="37"/>
        <v>0</v>
      </c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</row>
    <row r="43" spans="1:21" ht="12" customHeight="1" x14ac:dyDescent="0.25">
      <c r="A43" s="4" t="s">
        <v>120</v>
      </c>
      <c r="B43" s="826" t="s">
        <v>119</v>
      </c>
      <c r="C43" s="826"/>
      <c r="D43" s="34">
        <f t="shared" si="35"/>
        <v>0</v>
      </c>
      <c r="E43" s="34">
        <f t="shared" si="35"/>
        <v>0</v>
      </c>
      <c r="F43" s="34">
        <f t="shared" si="36"/>
        <v>0</v>
      </c>
      <c r="G43" s="31">
        <v>0</v>
      </c>
      <c r="H43" s="31"/>
      <c r="I43" s="34">
        <f t="shared" si="37"/>
        <v>0</v>
      </c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</row>
    <row r="44" spans="1:21" ht="12" customHeight="1" x14ac:dyDescent="0.25">
      <c r="A44" s="4" t="s">
        <v>122</v>
      </c>
      <c r="B44" s="826" t="s">
        <v>121</v>
      </c>
      <c r="C44" s="826"/>
      <c r="D44" s="34">
        <f t="shared" si="35"/>
        <v>23</v>
      </c>
      <c r="E44" s="34">
        <f t="shared" si="35"/>
        <v>36</v>
      </c>
      <c r="F44" s="34">
        <f t="shared" si="36"/>
        <v>59</v>
      </c>
      <c r="G44" s="31">
        <v>23</v>
      </c>
      <c r="H44" s="31">
        <v>36</v>
      </c>
      <c r="I44" s="34">
        <f t="shared" si="37"/>
        <v>59</v>
      </c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</row>
    <row r="45" spans="1:21" s="47" customFormat="1" ht="12" customHeight="1" x14ac:dyDescent="0.25">
      <c r="A45" s="7" t="s">
        <v>123</v>
      </c>
      <c r="B45" s="850" t="s">
        <v>161</v>
      </c>
      <c r="C45" s="850"/>
      <c r="D45" s="59">
        <f>+D44+D43+D42+D41+D40+D38+D37</f>
        <v>108</v>
      </c>
      <c r="E45" s="59">
        <f>+E44+E43+E42+E41+E40+E38+E37</f>
        <v>169</v>
      </c>
      <c r="F45" s="59">
        <f>+F44+F43+F42+F41+F40+F38+F37</f>
        <v>277</v>
      </c>
      <c r="G45" s="59">
        <v>108</v>
      </c>
      <c r="H45" s="59">
        <f t="shared" ref="H45:U45" si="38">+H44+H43+H42+H41+H40+H38+H37</f>
        <v>169</v>
      </c>
      <c r="I45" s="59">
        <f t="shared" si="38"/>
        <v>277</v>
      </c>
      <c r="J45" s="59">
        <f t="shared" si="38"/>
        <v>0</v>
      </c>
      <c r="K45" s="59">
        <f t="shared" si="38"/>
        <v>0</v>
      </c>
      <c r="L45" s="59">
        <f t="shared" si="38"/>
        <v>0</v>
      </c>
      <c r="M45" s="59">
        <f t="shared" si="38"/>
        <v>0</v>
      </c>
      <c r="N45" s="59">
        <f t="shared" si="38"/>
        <v>0</v>
      </c>
      <c r="O45" s="59">
        <f t="shared" si="38"/>
        <v>0</v>
      </c>
      <c r="P45" s="59">
        <f t="shared" si="38"/>
        <v>0</v>
      </c>
      <c r="Q45" s="59">
        <f t="shared" si="38"/>
        <v>0</v>
      </c>
      <c r="R45" s="59">
        <f t="shared" si="38"/>
        <v>0</v>
      </c>
      <c r="S45" s="59">
        <f t="shared" si="38"/>
        <v>0</v>
      </c>
      <c r="T45" s="59">
        <f t="shared" si="38"/>
        <v>0</v>
      </c>
      <c r="U45" s="59">
        <f t="shared" si="38"/>
        <v>0</v>
      </c>
    </row>
    <row r="46" spans="1:21" ht="9" customHeight="1" x14ac:dyDescent="0.25">
      <c r="A46" s="8"/>
      <c r="B46" s="9"/>
      <c r="C46" s="9"/>
      <c r="D46" s="32"/>
      <c r="E46" s="32"/>
      <c r="F46" s="32"/>
      <c r="G46" s="32"/>
      <c r="H46" s="32"/>
      <c r="I46" s="32"/>
      <c r="J46" s="32"/>
      <c r="K46" s="32"/>
      <c r="L46" s="33"/>
      <c r="M46" s="32"/>
      <c r="N46" s="32"/>
      <c r="O46" s="33"/>
      <c r="P46" s="32"/>
      <c r="Q46" s="32"/>
      <c r="R46" s="33"/>
      <c r="S46" s="32"/>
      <c r="T46" s="32"/>
      <c r="U46" s="33"/>
    </row>
    <row r="47" spans="1:21" ht="12" hidden="1" customHeight="1" x14ac:dyDescent="0.25">
      <c r="A47" s="4" t="s">
        <v>125</v>
      </c>
      <c r="B47" s="826" t="s">
        <v>124</v>
      </c>
      <c r="C47" s="826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</row>
    <row r="48" spans="1:21" ht="12" hidden="1" customHeight="1" x14ac:dyDescent="0.25">
      <c r="A48" s="4" t="s">
        <v>127</v>
      </c>
      <c r="B48" s="826" t="s">
        <v>126</v>
      </c>
      <c r="C48" s="826"/>
      <c r="D48" s="31"/>
      <c r="E48" s="31"/>
      <c r="F48" s="31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</row>
    <row r="49" spans="1:21" ht="12" hidden="1" customHeight="1" x14ac:dyDescent="0.25">
      <c r="A49" s="4" t="s">
        <v>129</v>
      </c>
      <c r="B49" s="826" t="s">
        <v>128</v>
      </c>
      <c r="C49" s="826"/>
      <c r="D49" s="31"/>
      <c r="E49" s="31"/>
      <c r="F49" s="31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</row>
    <row r="50" spans="1:21" ht="15" hidden="1" customHeight="1" x14ac:dyDescent="0.25">
      <c r="A50" s="4" t="s">
        <v>131</v>
      </c>
      <c r="B50" s="826" t="s">
        <v>130</v>
      </c>
      <c r="C50" s="826"/>
      <c r="D50" s="31"/>
      <c r="E50" s="31"/>
      <c r="F50" s="31"/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</row>
    <row r="51" spans="1:21" s="47" customFormat="1" ht="12" customHeight="1" x14ac:dyDescent="0.25">
      <c r="A51" s="7" t="s">
        <v>132</v>
      </c>
      <c r="B51" s="850" t="s">
        <v>160</v>
      </c>
      <c r="C51" s="850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</row>
    <row r="52" spans="1:21" ht="7.5" customHeight="1" x14ac:dyDescent="0.25">
      <c r="A52" s="8"/>
      <c r="B52" s="9"/>
      <c r="C52" s="9"/>
      <c r="D52" s="32"/>
      <c r="E52" s="32"/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2"/>
      <c r="R52" s="32"/>
      <c r="S52" s="32"/>
      <c r="T52" s="32"/>
      <c r="U52" s="32"/>
    </row>
    <row r="53" spans="1:21" ht="12" hidden="1" customHeight="1" x14ac:dyDescent="0.25">
      <c r="A53" s="126" t="s">
        <v>376</v>
      </c>
      <c r="B53" s="851" t="s">
        <v>377</v>
      </c>
      <c r="C53" s="851"/>
      <c r="D53" s="127"/>
      <c r="E53" s="127"/>
      <c r="F53" s="128"/>
      <c r="G53" s="127"/>
      <c r="H53" s="127"/>
      <c r="I53" s="127"/>
      <c r="J53" s="127"/>
      <c r="K53" s="127"/>
      <c r="L53" s="127"/>
      <c r="M53" s="127"/>
      <c r="N53" s="127"/>
      <c r="O53" s="127"/>
      <c r="P53" s="127"/>
      <c r="Q53" s="127"/>
      <c r="R53" s="127"/>
      <c r="S53" s="127"/>
      <c r="T53" s="127"/>
      <c r="U53" s="127"/>
    </row>
    <row r="54" spans="1:21" ht="12" hidden="1" customHeight="1" x14ac:dyDescent="0.25">
      <c r="A54" s="126" t="s">
        <v>389</v>
      </c>
      <c r="B54" s="827" t="s">
        <v>390</v>
      </c>
      <c r="C54" s="855"/>
      <c r="D54" s="127"/>
      <c r="E54" s="127"/>
      <c r="F54" s="128"/>
      <c r="G54" s="127"/>
      <c r="H54" s="127"/>
      <c r="I54" s="127"/>
      <c r="J54" s="127"/>
      <c r="K54" s="127"/>
      <c r="L54" s="127"/>
      <c r="M54" s="127"/>
      <c r="N54" s="127"/>
      <c r="O54" s="127"/>
      <c r="P54" s="127"/>
      <c r="Q54" s="127"/>
      <c r="R54" s="127"/>
      <c r="S54" s="127"/>
      <c r="T54" s="127"/>
      <c r="U54" s="127"/>
    </row>
    <row r="55" spans="1:21" ht="12" hidden="1" customHeight="1" x14ac:dyDescent="0.25">
      <c r="A55" s="13" t="s">
        <v>639</v>
      </c>
      <c r="B55" s="851" t="s">
        <v>159</v>
      </c>
      <c r="C55" s="851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</row>
    <row r="56" spans="1:21" s="47" customFormat="1" ht="12" customHeight="1" x14ac:dyDescent="0.25">
      <c r="A56" s="16" t="s">
        <v>134</v>
      </c>
      <c r="B56" s="853" t="s">
        <v>158</v>
      </c>
      <c r="C56" s="853"/>
      <c r="D56" s="57"/>
      <c r="E56" s="57"/>
      <c r="F56" s="57"/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57"/>
      <c r="R56" s="57"/>
      <c r="S56" s="57"/>
      <c r="T56" s="57"/>
      <c r="U56" s="57"/>
    </row>
    <row r="57" spans="1:21" ht="12" customHeight="1" x14ac:dyDescent="0.25">
      <c r="A57" s="8"/>
      <c r="B57" s="17"/>
      <c r="C57" s="17"/>
      <c r="D57" s="32"/>
      <c r="E57" s="32"/>
      <c r="F57" s="32"/>
      <c r="G57" s="32"/>
      <c r="H57" s="32"/>
      <c r="I57" s="32"/>
      <c r="J57" s="32"/>
      <c r="K57" s="32"/>
      <c r="L57" s="33"/>
      <c r="M57" s="32"/>
      <c r="N57" s="32"/>
      <c r="O57" s="33"/>
      <c r="P57" s="32"/>
      <c r="Q57" s="32"/>
      <c r="R57" s="33"/>
      <c r="S57" s="32"/>
      <c r="T57" s="32"/>
      <c r="U57" s="33"/>
    </row>
    <row r="58" spans="1:21" s="47" customFormat="1" ht="12" customHeight="1" x14ac:dyDescent="0.25">
      <c r="A58" s="18" t="s">
        <v>135</v>
      </c>
      <c r="B58" s="864" t="s">
        <v>157</v>
      </c>
      <c r="C58" s="864"/>
      <c r="D58" s="58">
        <f t="shared" ref="D58:U58" si="39">+D56+D51+D45+D35+D9+D7</f>
        <v>15987</v>
      </c>
      <c r="E58" s="58">
        <f t="shared" si="39"/>
        <v>406</v>
      </c>
      <c r="F58" s="58">
        <f t="shared" si="39"/>
        <v>16393</v>
      </c>
      <c r="G58" s="58">
        <v>10174</v>
      </c>
      <c r="H58" s="58">
        <f t="shared" si="39"/>
        <v>393</v>
      </c>
      <c r="I58" s="58">
        <f t="shared" si="39"/>
        <v>10567</v>
      </c>
      <c r="J58" s="58">
        <f t="shared" si="39"/>
        <v>4062</v>
      </c>
      <c r="K58" s="58">
        <f t="shared" si="39"/>
        <v>13</v>
      </c>
      <c r="L58" s="58">
        <f t="shared" si="39"/>
        <v>4075</v>
      </c>
      <c r="M58" s="58">
        <f t="shared" si="39"/>
        <v>1551</v>
      </c>
      <c r="N58" s="58">
        <f t="shared" si="39"/>
        <v>0</v>
      </c>
      <c r="O58" s="58">
        <f t="shared" si="39"/>
        <v>1551</v>
      </c>
      <c r="P58" s="58">
        <f t="shared" si="39"/>
        <v>200</v>
      </c>
      <c r="Q58" s="58">
        <f t="shared" si="39"/>
        <v>0</v>
      </c>
      <c r="R58" s="58">
        <f t="shared" si="39"/>
        <v>200</v>
      </c>
      <c r="S58" s="58">
        <f t="shared" si="39"/>
        <v>0</v>
      </c>
      <c r="T58" s="58">
        <f t="shared" si="39"/>
        <v>0</v>
      </c>
      <c r="U58" s="58">
        <f t="shared" si="39"/>
        <v>0</v>
      </c>
    </row>
  </sheetData>
  <mergeCells count="61">
    <mergeCell ref="B54:C54"/>
    <mergeCell ref="B20:C20"/>
    <mergeCell ref="B21:C21"/>
    <mergeCell ref="S2:U2"/>
    <mergeCell ref="D2:F2"/>
    <mergeCell ref="B22:C22"/>
    <mergeCell ref="B23:C23"/>
    <mergeCell ref="B24:C24"/>
    <mergeCell ref="B25:C25"/>
    <mergeCell ref="B26:C26"/>
    <mergeCell ref="B27:C27"/>
    <mergeCell ref="B28:C28"/>
    <mergeCell ref="B29:C29"/>
    <mergeCell ref="B30:C30"/>
    <mergeCell ref="B33:C33"/>
    <mergeCell ref="B32:C32"/>
    <mergeCell ref="A2:A4"/>
    <mergeCell ref="B2:C4"/>
    <mergeCell ref="G2:I2"/>
    <mergeCell ref="J2:L2"/>
    <mergeCell ref="S3:U3"/>
    <mergeCell ref="P3:R3"/>
    <mergeCell ref="M3:O3"/>
    <mergeCell ref="M2:O2"/>
    <mergeCell ref="P2:R2"/>
    <mergeCell ref="S1:U1"/>
    <mergeCell ref="B5:C5"/>
    <mergeCell ref="B19:C19"/>
    <mergeCell ref="B6:C6"/>
    <mergeCell ref="B7:C7"/>
    <mergeCell ref="B9:C9"/>
    <mergeCell ref="B11:C11"/>
    <mergeCell ref="B12:C12"/>
    <mergeCell ref="B13:C13"/>
    <mergeCell ref="B14:C14"/>
    <mergeCell ref="B15:C15"/>
    <mergeCell ref="B16:C16"/>
    <mergeCell ref="B17:C17"/>
    <mergeCell ref="B18:C18"/>
    <mergeCell ref="B31:C31"/>
    <mergeCell ref="B41:C41"/>
    <mergeCell ref="B45:C45"/>
    <mergeCell ref="B47:C47"/>
    <mergeCell ref="B34:C34"/>
    <mergeCell ref="B35:C35"/>
    <mergeCell ref="B55:C55"/>
    <mergeCell ref="B58:C58"/>
    <mergeCell ref="G3:I3"/>
    <mergeCell ref="J3:L3"/>
    <mergeCell ref="B38:C38"/>
    <mergeCell ref="B48:C48"/>
    <mergeCell ref="B49:C49"/>
    <mergeCell ref="B50:C50"/>
    <mergeCell ref="B56:C56"/>
    <mergeCell ref="B40:C40"/>
    <mergeCell ref="B37:C37"/>
    <mergeCell ref="B53:C53"/>
    <mergeCell ref="B42:C42"/>
    <mergeCell ref="B43:C43"/>
    <mergeCell ref="B44:C44"/>
    <mergeCell ref="B51:C51"/>
  </mergeCells>
  <printOptions horizontalCentered="1"/>
  <pageMargins left="0.11811023622047245" right="0.11811023622047245" top="0.74803149606299213" bottom="0.15748031496062992" header="0.31496062992125984" footer="0.31496062992125984"/>
  <pageSetup paperSize="8" orientation="landscape" r:id="rId1"/>
  <headerFooter>
    <oddHeader>&amp;C&amp;"Times New Roman,Félkövér"&amp;12Martonvásár Város Önkormányzatának kiadásai 2017.
Védőnői, iskola egészségügyi feladatok ellátása&amp;R
&amp;"Times New Roman,Félkövér"&amp;12 5/d. melléklet</oddHeader>
  </headerFooter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6"/>
  <sheetViews>
    <sheetView zoomScaleNormal="100" workbookViewId="0">
      <selection activeCell="G14" sqref="G14"/>
    </sheetView>
  </sheetViews>
  <sheetFormatPr defaultColWidth="9.109375" defaultRowHeight="13.2" x14ac:dyDescent="0.25"/>
  <cols>
    <col min="1" max="1" width="7.5546875" style="349" customWidth="1"/>
    <col min="2" max="2" width="25.44140625" style="348" customWidth="1"/>
    <col min="3" max="3" width="7.44140625" style="348" customWidth="1"/>
    <col min="4" max="4" width="6.5546875" style="348" customWidth="1"/>
    <col min="5" max="5" width="6.6640625" style="348" customWidth="1"/>
    <col min="6" max="16384" width="9.109375" style="348"/>
  </cols>
  <sheetData>
    <row r="1" spans="1:14" ht="12" customHeight="1" x14ac:dyDescent="0.25"/>
    <row r="2" spans="1:14" s="352" customFormat="1" ht="26.4" x14ac:dyDescent="0.25">
      <c r="A2" s="868" t="s">
        <v>282</v>
      </c>
      <c r="B2" s="869"/>
      <c r="C2" s="774" t="s">
        <v>889</v>
      </c>
      <c r="D2" s="774" t="s">
        <v>746</v>
      </c>
      <c r="E2" s="774" t="s">
        <v>1024</v>
      </c>
      <c r="F2" s="348"/>
      <c r="G2" s="348"/>
      <c r="H2" s="348"/>
      <c r="I2" s="348"/>
      <c r="J2" s="348"/>
      <c r="K2" s="348"/>
      <c r="L2" s="348"/>
      <c r="M2" s="348"/>
      <c r="N2" s="348"/>
    </row>
    <row r="3" spans="1:14" s="352" customFormat="1" ht="15" customHeight="1" x14ac:dyDescent="0.25">
      <c r="A3" s="520" t="s">
        <v>498</v>
      </c>
      <c r="B3" s="351" t="s">
        <v>650</v>
      </c>
      <c r="C3" s="360">
        <v>500</v>
      </c>
      <c r="D3" s="485"/>
      <c r="E3" s="344">
        <f>+D3+C3</f>
        <v>500</v>
      </c>
      <c r="F3" s="348"/>
      <c r="G3" s="348"/>
      <c r="H3" s="348"/>
      <c r="I3" s="348"/>
      <c r="J3" s="348"/>
      <c r="K3" s="348"/>
      <c r="L3" s="348"/>
      <c r="M3" s="348"/>
      <c r="N3" s="348"/>
    </row>
    <row r="4" spans="1:14" s="352" customFormat="1" ht="14.25" customHeight="1" x14ac:dyDescent="0.3">
      <c r="A4" s="519" t="s">
        <v>498</v>
      </c>
      <c r="B4" s="351" t="s">
        <v>588</v>
      </c>
      <c r="C4" s="360">
        <v>600</v>
      </c>
      <c r="D4" s="360"/>
      <c r="E4" s="344">
        <f t="shared" ref="E4:E5" si="0">+D4+C4</f>
        <v>600</v>
      </c>
    </row>
    <row r="5" spans="1:14" ht="39.6" x14ac:dyDescent="0.25">
      <c r="A5" s="519" t="s">
        <v>498</v>
      </c>
      <c r="B5" s="351" t="s">
        <v>587</v>
      </c>
      <c r="C5" s="360">
        <v>23930</v>
      </c>
      <c r="D5" s="360">
        <v>1337</v>
      </c>
      <c r="E5" s="344">
        <f t="shared" si="0"/>
        <v>25267</v>
      </c>
      <c r="F5" s="352"/>
      <c r="G5" s="352"/>
      <c r="H5" s="501"/>
      <c r="I5" s="352"/>
      <c r="J5" s="352"/>
      <c r="K5" s="352"/>
      <c r="L5" s="352"/>
      <c r="M5" s="352"/>
      <c r="N5" s="352"/>
    </row>
    <row r="6" spans="1:14" ht="19.5" customHeight="1" x14ac:dyDescent="0.25">
      <c r="A6" s="866" t="s">
        <v>180</v>
      </c>
      <c r="B6" s="867"/>
      <c r="C6" s="362">
        <f>SUM(C3:C5)</f>
        <v>25030</v>
      </c>
      <c r="D6" s="362">
        <f t="shared" ref="D6:E6" si="1">SUM(D3:D5)</f>
        <v>1337</v>
      </c>
      <c r="E6" s="362">
        <f t="shared" si="1"/>
        <v>26367</v>
      </c>
    </row>
    <row r="7" spans="1:14" ht="19.5" customHeight="1" x14ac:dyDescent="0.25">
      <c r="A7" s="479"/>
      <c r="B7" s="479"/>
      <c r="C7" s="480"/>
      <c r="D7" s="480"/>
      <c r="E7" s="480"/>
    </row>
    <row r="8" spans="1:14" ht="26.4" x14ac:dyDescent="0.25">
      <c r="A8" s="861" t="s">
        <v>282</v>
      </c>
      <c r="B8" s="861"/>
      <c r="C8" s="774" t="s">
        <v>889</v>
      </c>
      <c r="D8" s="774" t="s">
        <v>746</v>
      </c>
      <c r="E8" s="774" t="s">
        <v>1024</v>
      </c>
    </row>
    <row r="9" spans="1:14" ht="26.4" x14ac:dyDescent="0.25">
      <c r="A9" s="350" t="s">
        <v>625</v>
      </c>
      <c r="B9" s="351" t="s">
        <v>622</v>
      </c>
      <c r="C9" s="360">
        <v>1707</v>
      </c>
      <c r="D9" s="31">
        <f>+'5.f. mell. Átadott pénzeszk.'!D11</f>
        <v>-127</v>
      </c>
      <c r="E9" s="31">
        <f>+'5.f. mell. Átadott pénzeszk.'!E11</f>
        <v>1580</v>
      </c>
    </row>
    <row r="10" spans="1:14" ht="26.4" x14ac:dyDescent="0.25">
      <c r="A10" s="350" t="s">
        <v>630</v>
      </c>
      <c r="B10" s="351" t="s">
        <v>618</v>
      </c>
      <c r="C10" s="360">
        <v>1824</v>
      </c>
      <c r="D10" s="31">
        <f>+'5.f. mell. Átadott pénzeszk.'!D12</f>
        <v>-77</v>
      </c>
      <c r="E10" s="31">
        <f>+'5.f. mell. Átadott pénzeszk.'!E12</f>
        <v>1747</v>
      </c>
    </row>
    <row r="11" spans="1:14" ht="26.4" x14ac:dyDescent="0.25">
      <c r="A11" s="350" t="s">
        <v>631</v>
      </c>
      <c r="B11" s="351" t="s">
        <v>619</v>
      </c>
      <c r="C11" s="360">
        <v>2928</v>
      </c>
      <c r="D11" s="31">
        <f>+'5.f. mell. Átadott pénzeszk.'!D13</f>
        <v>-154</v>
      </c>
      <c r="E11" s="31">
        <f>+'5.f. mell. Átadott pénzeszk.'!E13</f>
        <v>2774</v>
      </c>
    </row>
    <row r="12" spans="1:14" x14ac:dyDescent="0.25">
      <c r="A12" s="350" t="s">
        <v>629</v>
      </c>
      <c r="B12" s="351" t="s">
        <v>623</v>
      </c>
      <c r="C12" s="360">
        <v>5667</v>
      </c>
      <c r="D12" s="31">
        <f>+'5.f. mell. Átadott pénzeszk.'!D14</f>
        <v>-2148</v>
      </c>
      <c r="E12" s="31">
        <f>+'5.f. mell. Átadott pénzeszk.'!E14</f>
        <v>3519</v>
      </c>
    </row>
    <row r="13" spans="1:14" ht="26.4" x14ac:dyDescent="0.25">
      <c r="A13" s="350" t="s">
        <v>628</v>
      </c>
      <c r="B13" s="351" t="s">
        <v>624</v>
      </c>
      <c r="C13" s="360">
        <v>1351</v>
      </c>
      <c r="D13" s="31">
        <f>+'5.f. mell. Átadott pénzeszk.'!D15</f>
        <v>-223</v>
      </c>
      <c r="E13" s="31">
        <f>+'5.f. mell. Átadott pénzeszk.'!E15</f>
        <v>1128</v>
      </c>
    </row>
    <row r="14" spans="1:14" x14ac:dyDescent="0.25">
      <c r="A14" s="350" t="s">
        <v>632</v>
      </c>
      <c r="B14" s="351" t="s">
        <v>627</v>
      </c>
      <c r="C14" s="360">
        <v>1005</v>
      </c>
      <c r="D14" s="31">
        <f>+'5.f. mell. Átadott pénzeszk.'!D16</f>
        <v>0</v>
      </c>
      <c r="E14" s="31">
        <f>+'5.f. mell. Átadott pénzeszk.'!E16</f>
        <v>1005</v>
      </c>
    </row>
    <row r="15" spans="1:14" x14ac:dyDescent="0.25">
      <c r="A15" s="866" t="s">
        <v>180</v>
      </c>
      <c r="B15" s="867"/>
      <c r="C15" s="362">
        <f>SUM(C9:C14)</f>
        <v>14482</v>
      </c>
      <c r="D15" s="362">
        <f>SUM(D9:D14)</f>
        <v>-2729</v>
      </c>
      <c r="E15" s="362">
        <f>SUM(E9:E14)</f>
        <v>11753</v>
      </c>
    </row>
    <row r="16" spans="1:14" x14ac:dyDescent="0.25">
      <c r="A16" s="481"/>
      <c r="B16" s="482"/>
      <c r="C16" s="483"/>
      <c r="D16" s="20"/>
      <c r="E16" s="20"/>
    </row>
  </sheetData>
  <mergeCells count="4">
    <mergeCell ref="A15:B15"/>
    <mergeCell ref="A8:B8"/>
    <mergeCell ref="A2:B2"/>
    <mergeCell ref="A6:B6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&amp;C&amp;"Times New Roman,Félkövér"&amp;12Martonvásár Város Önkormányzatának kiadásai 2017.
Szociális feladatok ellátása&amp;R
&amp;"Times New Roman,Félkövér"&amp;12 5/e.  melléklet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N37"/>
  <sheetViews>
    <sheetView workbookViewId="0">
      <selection activeCell="G37" activeCellId="1" sqref="D37 G37"/>
    </sheetView>
  </sheetViews>
  <sheetFormatPr defaultColWidth="9.109375" defaultRowHeight="13.2" x14ac:dyDescent="0.25"/>
  <cols>
    <col min="1" max="1" width="7.5546875" style="349" customWidth="1"/>
    <col min="2" max="2" width="29" style="348" customWidth="1"/>
    <col min="3" max="3" width="7.44140625" style="348" customWidth="1"/>
    <col min="4" max="4" width="7.109375" style="348" customWidth="1"/>
    <col min="5" max="5" width="8" style="348" customWidth="1"/>
    <col min="6" max="6" width="7.109375" style="348" customWidth="1"/>
    <col min="7" max="7" width="6.88671875" style="348" customWidth="1"/>
    <col min="8" max="11" width="7.44140625" style="348" customWidth="1"/>
    <col min="12" max="12" width="8.109375" style="348" customWidth="1"/>
    <col min="13" max="13" width="7.109375" style="348" customWidth="1"/>
    <col min="14" max="14" width="7.88671875" style="348" customWidth="1"/>
    <col min="15" max="16384" width="9.109375" style="348"/>
  </cols>
  <sheetData>
    <row r="1" spans="1:14" ht="12.75" customHeight="1" x14ac:dyDescent="0.25">
      <c r="A1" s="885"/>
      <c r="B1" s="886" t="s">
        <v>497</v>
      </c>
      <c r="C1" s="887" t="s">
        <v>101</v>
      </c>
      <c r="D1" s="887"/>
      <c r="E1" s="887"/>
      <c r="F1" s="887" t="s">
        <v>107</v>
      </c>
      <c r="G1" s="887"/>
      <c r="H1" s="887"/>
      <c r="I1" s="887" t="s">
        <v>134</v>
      </c>
      <c r="J1" s="887"/>
      <c r="K1" s="887"/>
      <c r="L1" s="870" t="s">
        <v>180</v>
      </c>
      <c r="M1" s="871"/>
      <c r="N1" s="872"/>
    </row>
    <row r="2" spans="1:14" ht="29.25" customHeight="1" x14ac:dyDescent="0.25">
      <c r="A2" s="885"/>
      <c r="B2" s="886"/>
      <c r="C2" s="876" t="s">
        <v>582</v>
      </c>
      <c r="D2" s="876"/>
      <c r="E2" s="876"/>
      <c r="F2" s="876" t="s">
        <v>491</v>
      </c>
      <c r="G2" s="876"/>
      <c r="H2" s="876"/>
      <c r="I2" s="876" t="s">
        <v>657</v>
      </c>
      <c r="J2" s="876"/>
      <c r="K2" s="876"/>
      <c r="L2" s="873"/>
      <c r="M2" s="874"/>
      <c r="N2" s="875"/>
    </row>
    <row r="3" spans="1:14" ht="26.25" customHeight="1" x14ac:dyDescent="0.25">
      <c r="A3" s="353" t="s">
        <v>496</v>
      </c>
      <c r="B3" s="354" t="s">
        <v>282</v>
      </c>
      <c r="C3" s="774" t="s">
        <v>889</v>
      </c>
      <c r="D3" s="774" t="s">
        <v>746</v>
      </c>
      <c r="E3" s="774" t="s">
        <v>1024</v>
      </c>
      <c r="F3" s="774" t="s">
        <v>889</v>
      </c>
      <c r="G3" s="774" t="s">
        <v>746</v>
      </c>
      <c r="H3" s="774" t="s">
        <v>1024</v>
      </c>
      <c r="I3" s="774" t="s">
        <v>889</v>
      </c>
      <c r="J3" s="774" t="s">
        <v>746</v>
      </c>
      <c r="K3" s="774" t="s">
        <v>1024</v>
      </c>
      <c r="L3" s="774" t="s">
        <v>889</v>
      </c>
      <c r="M3" s="774" t="s">
        <v>746</v>
      </c>
      <c r="N3" s="774" t="s">
        <v>1024</v>
      </c>
    </row>
    <row r="4" spans="1:14" s="352" customFormat="1" ht="15" customHeight="1" x14ac:dyDescent="0.3">
      <c r="A4" s="506" t="s">
        <v>493</v>
      </c>
      <c r="B4" s="503" t="s">
        <v>494</v>
      </c>
      <c r="C4" s="507">
        <v>0</v>
      </c>
      <c r="D4" s="507"/>
      <c r="E4" s="507">
        <f>+C4+D4</f>
        <v>0</v>
      </c>
      <c r="F4" s="507">
        <v>4962</v>
      </c>
      <c r="G4" s="360">
        <v>2733</v>
      </c>
      <c r="H4" s="360">
        <f>+F4+G4</f>
        <v>7695</v>
      </c>
      <c r="I4" s="360"/>
      <c r="J4" s="360"/>
      <c r="K4" s="360"/>
      <c r="L4" s="360">
        <f>+C4+F4+I4</f>
        <v>4962</v>
      </c>
      <c r="M4" s="360">
        <f t="shared" ref="M4:N7" si="0">+D4+G4+J4</f>
        <v>2733</v>
      </c>
      <c r="N4" s="360">
        <f t="shared" si="0"/>
        <v>7695</v>
      </c>
    </row>
    <row r="5" spans="1:14" s="352" customFormat="1" ht="15" customHeight="1" x14ac:dyDescent="0.3">
      <c r="A5" s="506" t="s">
        <v>493</v>
      </c>
      <c r="B5" s="503" t="s">
        <v>616</v>
      </c>
      <c r="C5" s="507">
        <v>0</v>
      </c>
      <c r="D5" s="507"/>
      <c r="E5" s="507">
        <f t="shared" ref="E5:E36" si="1">+C5+D5</f>
        <v>0</v>
      </c>
      <c r="F5" s="507">
        <v>650</v>
      </c>
      <c r="G5" s="360"/>
      <c r="H5" s="360">
        <f t="shared" ref="H5:H36" si="2">+F5+G5</f>
        <v>650</v>
      </c>
      <c r="I5" s="360"/>
      <c r="J5" s="360"/>
      <c r="K5" s="360"/>
      <c r="L5" s="360">
        <f>+C5+F5+I5</f>
        <v>650</v>
      </c>
      <c r="M5" s="360">
        <f t="shared" si="0"/>
        <v>0</v>
      </c>
      <c r="N5" s="360">
        <f t="shared" si="0"/>
        <v>650</v>
      </c>
    </row>
    <row r="6" spans="1:14" s="352" customFormat="1" ht="15" customHeight="1" x14ac:dyDescent="0.3">
      <c r="A6" s="506"/>
      <c r="B6" s="503" t="s">
        <v>693</v>
      </c>
      <c r="C6" s="507">
        <v>0</v>
      </c>
      <c r="D6" s="507"/>
      <c r="E6" s="507">
        <f t="shared" si="1"/>
        <v>0</v>
      </c>
      <c r="F6" s="507">
        <v>150</v>
      </c>
      <c r="G6" s="360"/>
      <c r="H6" s="360">
        <f t="shared" si="2"/>
        <v>150</v>
      </c>
      <c r="I6" s="360"/>
      <c r="J6" s="360"/>
      <c r="K6" s="360"/>
      <c r="L6" s="360">
        <f t="shared" ref="L6:L7" si="3">+C6+F6+I6</f>
        <v>150</v>
      </c>
      <c r="M6" s="360">
        <f t="shared" si="0"/>
        <v>0</v>
      </c>
      <c r="N6" s="360">
        <f t="shared" si="0"/>
        <v>150</v>
      </c>
    </row>
    <row r="7" spans="1:14" s="352" customFormat="1" ht="15" customHeight="1" x14ac:dyDescent="0.3">
      <c r="A7" s="506"/>
      <c r="B7" s="503" t="s">
        <v>694</v>
      </c>
      <c r="C7" s="507">
        <v>0</v>
      </c>
      <c r="D7" s="507"/>
      <c r="E7" s="507">
        <f t="shared" si="1"/>
        <v>0</v>
      </c>
      <c r="F7" s="507">
        <v>150</v>
      </c>
      <c r="G7" s="360"/>
      <c r="H7" s="360">
        <f t="shared" si="2"/>
        <v>150</v>
      </c>
      <c r="I7" s="360"/>
      <c r="J7" s="360"/>
      <c r="K7" s="360"/>
      <c r="L7" s="360">
        <f t="shared" si="3"/>
        <v>150</v>
      </c>
      <c r="M7" s="360">
        <f t="shared" si="0"/>
        <v>0</v>
      </c>
      <c r="N7" s="360">
        <f t="shared" si="0"/>
        <v>150</v>
      </c>
    </row>
    <row r="8" spans="1:14" s="352" customFormat="1" ht="15" customHeight="1" x14ac:dyDescent="0.3">
      <c r="A8" s="506" t="s">
        <v>495</v>
      </c>
      <c r="B8" s="503" t="s">
        <v>482</v>
      </c>
      <c r="C8" s="507">
        <v>0</v>
      </c>
      <c r="D8" s="507"/>
      <c r="E8" s="507">
        <f t="shared" si="1"/>
        <v>0</v>
      </c>
      <c r="F8" s="507">
        <v>6000</v>
      </c>
      <c r="G8" s="360"/>
      <c r="H8" s="360">
        <f t="shared" si="2"/>
        <v>6000</v>
      </c>
      <c r="I8" s="360"/>
      <c r="J8" s="360"/>
      <c r="K8" s="360"/>
      <c r="L8" s="360">
        <f t="shared" ref="L8:L36" si="4">+C8+F8+I8</f>
        <v>6000</v>
      </c>
      <c r="M8" s="360">
        <f t="shared" ref="M8:M36" si="5">+D8+G8+J8</f>
        <v>0</v>
      </c>
      <c r="N8" s="360">
        <f t="shared" ref="N8:N36" si="6">+E8+H8+K8</f>
        <v>6000</v>
      </c>
    </row>
    <row r="9" spans="1:14" s="352" customFormat="1" ht="15" customHeight="1" x14ac:dyDescent="0.3">
      <c r="A9" s="506" t="s">
        <v>808</v>
      </c>
      <c r="B9" s="641" t="s">
        <v>810</v>
      </c>
      <c r="C9" s="507">
        <v>570</v>
      </c>
      <c r="D9" s="507"/>
      <c r="E9" s="507">
        <f t="shared" si="1"/>
        <v>570</v>
      </c>
      <c r="F9" s="507"/>
      <c r="G9" s="360"/>
      <c r="H9" s="360"/>
      <c r="I9" s="360"/>
      <c r="J9" s="360"/>
      <c r="K9" s="360"/>
      <c r="L9" s="360">
        <f t="shared" si="4"/>
        <v>570</v>
      </c>
      <c r="M9" s="360">
        <f t="shared" si="5"/>
        <v>0</v>
      </c>
      <c r="N9" s="360">
        <f t="shared" si="6"/>
        <v>570</v>
      </c>
    </row>
    <row r="10" spans="1:14" s="352" customFormat="1" ht="15" customHeight="1" x14ac:dyDescent="0.3">
      <c r="A10" s="879" t="s">
        <v>499</v>
      </c>
      <c r="B10" s="880"/>
      <c r="C10" s="508">
        <v>18377</v>
      </c>
      <c r="D10" s="508">
        <f>SUM(D11:D17)</f>
        <v>-2729</v>
      </c>
      <c r="E10" s="507">
        <f t="shared" si="1"/>
        <v>15648</v>
      </c>
      <c r="F10" s="508">
        <v>0</v>
      </c>
      <c r="G10" s="360"/>
      <c r="H10" s="360">
        <f t="shared" si="2"/>
        <v>0</v>
      </c>
      <c r="I10" s="360"/>
      <c r="J10" s="360"/>
      <c r="K10" s="360"/>
      <c r="L10" s="360">
        <f t="shared" si="4"/>
        <v>18377</v>
      </c>
      <c r="M10" s="360">
        <f t="shared" si="5"/>
        <v>-2729</v>
      </c>
      <c r="N10" s="360">
        <f t="shared" si="6"/>
        <v>15648</v>
      </c>
    </row>
    <row r="11" spans="1:14" s="487" customFormat="1" ht="32.25" customHeight="1" x14ac:dyDescent="0.3">
      <c r="A11" s="486" t="s">
        <v>625</v>
      </c>
      <c r="B11" s="399" t="s">
        <v>622</v>
      </c>
      <c r="C11" s="401">
        <v>1707</v>
      </c>
      <c r="D11" s="401">
        <v>-127</v>
      </c>
      <c r="E11" s="507">
        <f t="shared" si="1"/>
        <v>1580</v>
      </c>
      <c r="F11" s="401">
        <v>0</v>
      </c>
      <c r="G11" s="401"/>
      <c r="H11" s="360">
        <f t="shared" si="2"/>
        <v>0</v>
      </c>
      <c r="I11" s="401"/>
      <c r="J11" s="401"/>
      <c r="K11" s="401"/>
      <c r="L11" s="401">
        <f t="shared" si="4"/>
        <v>1707</v>
      </c>
      <c r="M11" s="401">
        <f t="shared" si="5"/>
        <v>-127</v>
      </c>
      <c r="N11" s="401">
        <f t="shared" si="6"/>
        <v>1580</v>
      </c>
    </row>
    <row r="12" spans="1:14" s="487" customFormat="1" ht="15" customHeight="1" x14ac:dyDescent="0.3">
      <c r="A12" s="486" t="s">
        <v>630</v>
      </c>
      <c r="B12" s="399" t="s">
        <v>618</v>
      </c>
      <c r="C12" s="401">
        <v>1824</v>
      </c>
      <c r="D12" s="401">
        <v>-77</v>
      </c>
      <c r="E12" s="507">
        <f t="shared" si="1"/>
        <v>1747</v>
      </c>
      <c r="F12" s="401">
        <v>0</v>
      </c>
      <c r="G12" s="401"/>
      <c r="H12" s="360">
        <f t="shared" si="2"/>
        <v>0</v>
      </c>
      <c r="I12" s="401"/>
      <c r="J12" s="401"/>
      <c r="K12" s="401"/>
      <c r="L12" s="401">
        <f t="shared" si="4"/>
        <v>1824</v>
      </c>
      <c r="M12" s="401">
        <f t="shared" si="5"/>
        <v>-77</v>
      </c>
      <c r="N12" s="401">
        <f t="shared" si="6"/>
        <v>1747</v>
      </c>
    </row>
    <row r="13" spans="1:14" s="487" customFormat="1" ht="15" customHeight="1" x14ac:dyDescent="0.3">
      <c r="A13" s="486" t="s">
        <v>631</v>
      </c>
      <c r="B13" s="399" t="s">
        <v>619</v>
      </c>
      <c r="C13" s="401">
        <v>2928</v>
      </c>
      <c r="D13" s="401">
        <v>-154</v>
      </c>
      <c r="E13" s="507">
        <f t="shared" si="1"/>
        <v>2774</v>
      </c>
      <c r="F13" s="401">
        <v>0</v>
      </c>
      <c r="G13" s="401"/>
      <c r="H13" s="360">
        <f t="shared" si="2"/>
        <v>0</v>
      </c>
      <c r="I13" s="401"/>
      <c r="J13" s="401"/>
      <c r="K13" s="401"/>
      <c r="L13" s="401">
        <f t="shared" si="4"/>
        <v>2928</v>
      </c>
      <c r="M13" s="401">
        <f t="shared" si="5"/>
        <v>-154</v>
      </c>
      <c r="N13" s="401">
        <f t="shared" si="6"/>
        <v>2774</v>
      </c>
    </row>
    <row r="14" spans="1:14" s="487" customFormat="1" ht="15" customHeight="1" x14ac:dyDescent="0.3">
      <c r="A14" s="486" t="s">
        <v>629</v>
      </c>
      <c r="B14" s="399" t="s">
        <v>623</v>
      </c>
      <c r="C14" s="401">
        <v>5667</v>
      </c>
      <c r="D14" s="401">
        <v>-2148</v>
      </c>
      <c r="E14" s="507">
        <f t="shared" si="1"/>
        <v>3519</v>
      </c>
      <c r="F14" s="401">
        <v>0</v>
      </c>
      <c r="G14" s="401"/>
      <c r="H14" s="360">
        <f t="shared" si="2"/>
        <v>0</v>
      </c>
      <c r="I14" s="401"/>
      <c r="J14" s="401"/>
      <c r="K14" s="401"/>
      <c r="L14" s="401">
        <f t="shared" si="4"/>
        <v>5667</v>
      </c>
      <c r="M14" s="401">
        <f t="shared" si="5"/>
        <v>-2148</v>
      </c>
      <c r="N14" s="401">
        <f t="shared" si="6"/>
        <v>3519</v>
      </c>
    </row>
    <row r="15" spans="1:14" s="487" customFormat="1" ht="28.5" customHeight="1" x14ac:dyDescent="0.3">
      <c r="A15" s="486" t="s">
        <v>628</v>
      </c>
      <c r="B15" s="399" t="s">
        <v>624</v>
      </c>
      <c r="C15" s="401">
        <v>1351</v>
      </c>
      <c r="D15" s="401">
        <v>-223</v>
      </c>
      <c r="E15" s="507">
        <f t="shared" si="1"/>
        <v>1128</v>
      </c>
      <c r="F15" s="401">
        <v>0</v>
      </c>
      <c r="G15" s="401"/>
      <c r="H15" s="360">
        <f t="shared" si="2"/>
        <v>0</v>
      </c>
      <c r="I15" s="401"/>
      <c r="J15" s="401"/>
      <c r="K15" s="401"/>
      <c r="L15" s="401">
        <f t="shared" si="4"/>
        <v>1351</v>
      </c>
      <c r="M15" s="401">
        <f t="shared" si="5"/>
        <v>-223</v>
      </c>
      <c r="N15" s="401">
        <f t="shared" si="6"/>
        <v>1128</v>
      </c>
    </row>
    <row r="16" spans="1:14" s="487" customFormat="1" ht="15" customHeight="1" x14ac:dyDescent="0.3">
      <c r="A16" s="486" t="s">
        <v>632</v>
      </c>
      <c r="B16" s="399" t="s">
        <v>627</v>
      </c>
      <c r="C16" s="401">
        <v>1005</v>
      </c>
      <c r="D16" s="401"/>
      <c r="E16" s="507">
        <f t="shared" si="1"/>
        <v>1005</v>
      </c>
      <c r="F16" s="401">
        <v>0</v>
      </c>
      <c r="G16" s="401"/>
      <c r="H16" s="360">
        <f t="shared" si="2"/>
        <v>0</v>
      </c>
      <c r="I16" s="401"/>
      <c r="J16" s="401"/>
      <c r="K16" s="401"/>
      <c r="L16" s="401">
        <f t="shared" si="4"/>
        <v>1005</v>
      </c>
      <c r="M16" s="401">
        <f t="shared" si="5"/>
        <v>0</v>
      </c>
      <c r="N16" s="401">
        <f t="shared" si="6"/>
        <v>1005</v>
      </c>
    </row>
    <row r="17" spans="1:14" s="487" customFormat="1" ht="28.5" customHeight="1" x14ac:dyDescent="0.3">
      <c r="A17" s="486" t="s">
        <v>483</v>
      </c>
      <c r="B17" s="399" t="s">
        <v>626</v>
      </c>
      <c r="C17" s="401">
        <v>3895</v>
      </c>
      <c r="D17" s="401"/>
      <c r="E17" s="507">
        <f t="shared" si="1"/>
        <v>3895</v>
      </c>
      <c r="F17" s="401">
        <v>0</v>
      </c>
      <c r="G17" s="401"/>
      <c r="H17" s="360">
        <f t="shared" si="2"/>
        <v>0</v>
      </c>
      <c r="I17" s="401"/>
      <c r="J17" s="401"/>
      <c r="K17" s="401"/>
      <c r="L17" s="401">
        <f t="shared" si="4"/>
        <v>3895</v>
      </c>
      <c r="M17" s="401">
        <f t="shared" si="5"/>
        <v>0</v>
      </c>
      <c r="N17" s="401">
        <f t="shared" si="6"/>
        <v>3895</v>
      </c>
    </row>
    <row r="18" spans="1:14" s="352" customFormat="1" ht="15" customHeight="1" x14ac:dyDescent="0.3">
      <c r="A18" s="881" t="s">
        <v>648</v>
      </c>
      <c r="B18" s="882"/>
      <c r="C18" s="360">
        <v>187306</v>
      </c>
      <c r="D18" s="360">
        <f>5403+443+11</f>
        <v>5857</v>
      </c>
      <c r="E18" s="360">
        <f>+C18+D18</f>
        <v>193163</v>
      </c>
      <c r="F18" s="360">
        <v>0</v>
      </c>
      <c r="G18" s="360"/>
      <c r="H18" s="360">
        <f t="shared" si="2"/>
        <v>0</v>
      </c>
      <c r="I18" s="360"/>
      <c r="J18" s="360"/>
      <c r="K18" s="360"/>
      <c r="L18" s="360">
        <f t="shared" si="4"/>
        <v>187306</v>
      </c>
      <c r="M18" s="360">
        <f t="shared" si="5"/>
        <v>5857</v>
      </c>
      <c r="N18" s="360">
        <f t="shared" si="6"/>
        <v>193163</v>
      </c>
    </row>
    <row r="19" spans="1:14" s="352" customFormat="1" ht="15" customHeight="1" x14ac:dyDescent="0.3">
      <c r="A19" s="881" t="s">
        <v>647</v>
      </c>
      <c r="B19" s="882"/>
      <c r="C19" s="401">
        <v>0</v>
      </c>
      <c r="D19" s="401"/>
      <c r="E19" s="60">
        <f t="shared" si="1"/>
        <v>0</v>
      </c>
      <c r="F19" s="360">
        <v>0</v>
      </c>
      <c r="G19" s="360"/>
      <c r="H19" s="360">
        <f t="shared" si="2"/>
        <v>0</v>
      </c>
      <c r="I19" s="360"/>
      <c r="J19" s="360"/>
      <c r="K19" s="360"/>
      <c r="L19" s="360">
        <f t="shared" si="4"/>
        <v>0</v>
      </c>
      <c r="M19" s="360">
        <f t="shared" si="5"/>
        <v>0</v>
      </c>
      <c r="N19" s="360">
        <f t="shared" si="6"/>
        <v>0</v>
      </c>
    </row>
    <row r="20" spans="1:14" s="352" customFormat="1" ht="15" customHeight="1" x14ac:dyDescent="0.3">
      <c r="A20" s="350"/>
      <c r="B20" s="351" t="s">
        <v>615</v>
      </c>
      <c r="C20" s="360">
        <v>0</v>
      </c>
      <c r="D20" s="360"/>
      <c r="E20" s="507">
        <f t="shared" si="1"/>
        <v>0</v>
      </c>
      <c r="F20" s="360">
        <v>13806</v>
      </c>
      <c r="G20" s="360"/>
      <c r="H20" s="360">
        <f t="shared" si="2"/>
        <v>13806</v>
      </c>
      <c r="I20" s="360"/>
      <c r="J20" s="360"/>
      <c r="K20" s="360"/>
      <c r="L20" s="360">
        <f t="shared" si="4"/>
        <v>13806</v>
      </c>
      <c r="M20" s="360">
        <f t="shared" si="5"/>
        <v>0</v>
      </c>
      <c r="N20" s="360">
        <f t="shared" si="6"/>
        <v>13806</v>
      </c>
    </row>
    <row r="21" spans="1:14" s="352" customFormat="1" ht="35.25" customHeight="1" x14ac:dyDescent="0.3">
      <c r="A21" s="883" t="s">
        <v>579</v>
      </c>
      <c r="B21" s="884"/>
      <c r="C21" s="360">
        <v>0</v>
      </c>
      <c r="D21" s="360"/>
      <c r="E21" s="507">
        <f t="shared" si="1"/>
        <v>0</v>
      </c>
      <c r="F21" s="360">
        <f>SUM(F22:F33)</f>
        <v>82821</v>
      </c>
      <c r="G21" s="360">
        <f t="shared" ref="G21:H21" si="7">SUM(G22:G35)</f>
        <v>0</v>
      </c>
      <c r="H21" s="360">
        <f t="shared" si="7"/>
        <v>82821</v>
      </c>
      <c r="I21" s="360"/>
      <c r="J21" s="360"/>
      <c r="K21" s="360"/>
      <c r="L21" s="360">
        <f t="shared" si="4"/>
        <v>82821</v>
      </c>
      <c r="M21" s="360">
        <f t="shared" si="5"/>
        <v>0</v>
      </c>
      <c r="N21" s="360">
        <f t="shared" si="6"/>
        <v>82821</v>
      </c>
    </row>
    <row r="22" spans="1:14" s="487" customFormat="1" ht="15" customHeight="1" x14ac:dyDescent="0.3">
      <c r="A22" s="486" t="s">
        <v>809</v>
      </c>
      <c r="B22" s="399" t="s">
        <v>486</v>
      </c>
      <c r="C22" s="400">
        <v>0</v>
      </c>
      <c r="D22" s="401"/>
      <c r="E22" s="507">
        <f t="shared" si="1"/>
        <v>0</v>
      </c>
      <c r="F22" s="401">
        <v>9266</v>
      </c>
      <c r="G22" s="401"/>
      <c r="H22" s="360">
        <f t="shared" si="2"/>
        <v>9266</v>
      </c>
      <c r="I22" s="401"/>
      <c r="J22" s="401"/>
      <c r="K22" s="401"/>
      <c r="L22" s="401">
        <f t="shared" ref="L22:L34" si="8">+C22+F22+I22</f>
        <v>9266</v>
      </c>
      <c r="M22" s="401">
        <f t="shared" si="5"/>
        <v>0</v>
      </c>
      <c r="N22" s="401">
        <f t="shared" si="6"/>
        <v>9266</v>
      </c>
    </row>
    <row r="23" spans="1:14" s="487" customFormat="1" ht="15" customHeight="1" x14ac:dyDescent="0.3">
      <c r="A23" s="486" t="s">
        <v>776</v>
      </c>
      <c r="B23" s="399" t="s">
        <v>484</v>
      </c>
      <c r="C23" s="400">
        <v>0</v>
      </c>
      <c r="D23" s="401"/>
      <c r="E23" s="507">
        <f t="shared" si="1"/>
        <v>0</v>
      </c>
      <c r="F23" s="401">
        <v>8495</v>
      </c>
      <c r="G23" s="401"/>
      <c r="H23" s="360">
        <f t="shared" si="2"/>
        <v>8495</v>
      </c>
      <c r="I23" s="401"/>
      <c r="J23" s="401"/>
      <c r="K23" s="401"/>
      <c r="L23" s="401">
        <f t="shared" si="8"/>
        <v>8495</v>
      </c>
      <c r="M23" s="401">
        <f t="shared" si="5"/>
        <v>0</v>
      </c>
      <c r="N23" s="401">
        <f t="shared" si="6"/>
        <v>8495</v>
      </c>
    </row>
    <row r="24" spans="1:14" s="487" customFormat="1" ht="15" customHeight="1" x14ac:dyDescent="0.3">
      <c r="A24" s="486" t="s">
        <v>806</v>
      </c>
      <c r="B24" s="399" t="s">
        <v>451</v>
      </c>
      <c r="C24" s="400">
        <v>0</v>
      </c>
      <c r="D24" s="401"/>
      <c r="E24" s="507">
        <f t="shared" si="1"/>
        <v>0</v>
      </c>
      <c r="F24" s="401">
        <v>6646</v>
      </c>
      <c r="G24" s="401"/>
      <c r="H24" s="360">
        <f t="shared" si="2"/>
        <v>6646</v>
      </c>
      <c r="I24" s="401"/>
      <c r="J24" s="401"/>
      <c r="K24" s="401"/>
      <c r="L24" s="401">
        <f t="shared" si="8"/>
        <v>6646</v>
      </c>
      <c r="M24" s="401">
        <f t="shared" si="5"/>
        <v>0</v>
      </c>
      <c r="N24" s="401">
        <f t="shared" si="6"/>
        <v>6646</v>
      </c>
    </row>
    <row r="25" spans="1:14" s="487" customFormat="1" ht="15" customHeight="1" x14ac:dyDescent="0.3">
      <c r="A25" s="486" t="s">
        <v>807</v>
      </c>
      <c r="B25" s="399" t="s">
        <v>485</v>
      </c>
      <c r="C25" s="400">
        <v>0</v>
      </c>
      <c r="D25" s="401"/>
      <c r="E25" s="507">
        <f t="shared" si="1"/>
        <v>0</v>
      </c>
      <c r="F25" s="401">
        <v>7371</v>
      </c>
      <c r="G25" s="401"/>
      <c r="H25" s="360">
        <f t="shared" si="2"/>
        <v>7371</v>
      </c>
      <c r="I25" s="401"/>
      <c r="J25" s="401"/>
      <c r="K25" s="401"/>
      <c r="L25" s="401">
        <f t="shared" si="8"/>
        <v>7371</v>
      </c>
      <c r="M25" s="401">
        <f t="shared" si="5"/>
        <v>0</v>
      </c>
      <c r="N25" s="401">
        <f t="shared" si="6"/>
        <v>7371</v>
      </c>
    </row>
    <row r="26" spans="1:14" s="487" customFormat="1" ht="15" customHeight="1" x14ac:dyDescent="0.3">
      <c r="A26" s="486" t="s">
        <v>811</v>
      </c>
      <c r="B26" s="399" t="s">
        <v>487</v>
      </c>
      <c r="C26" s="400">
        <v>0</v>
      </c>
      <c r="D26" s="401"/>
      <c r="E26" s="507">
        <f t="shared" si="1"/>
        <v>0</v>
      </c>
      <c r="F26" s="401">
        <v>11051</v>
      </c>
      <c r="G26" s="401"/>
      <c r="H26" s="360">
        <f t="shared" si="2"/>
        <v>11051</v>
      </c>
      <c r="I26" s="401"/>
      <c r="J26" s="401"/>
      <c r="K26" s="401"/>
      <c r="L26" s="401">
        <f t="shared" si="8"/>
        <v>11051</v>
      </c>
      <c r="M26" s="401">
        <f t="shared" si="5"/>
        <v>0</v>
      </c>
      <c r="N26" s="401">
        <f t="shared" si="6"/>
        <v>11051</v>
      </c>
    </row>
    <row r="27" spans="1:14" s="487" customFormat="1" ht="15" customHeight="1" x14ac:dyDescent="0.3">
      <c r="A27" s="486" t="s">
        <v>812</v>
      </c>
      <c r="B27" s="399" t="s">
        <v>488</v>
      </c>
      <c r="C27" s="400">
        <v>0</v>
      </c>
      <c r="D27" s="401"/>
      <c r="E27" s="507">
        <f t="shared" si="1"/>
        <v>0</v>
      </c>
      <c r="F27" s="401">
        <v>16256</v>
      </c>
      <c r="G27" s="401"/>
      <c r="H27" s="360">
        <f t="shared" si="2"/>
        <v>16256</v>
      </c>
      <c r="I27" s="401"/>
      <c r="J27" s="401"/>
      <c r="K27" s="401"/>
      <c r="L27" s="401">
        <f t="shared" si="8"/>
        <v>16256</v>
      </c>
      <c r="M27" s="401">
        <f t="shared" si="5"/>
        <v>0</v>
      </c>
      <c r="N27" s="401">
        <f t="shared" si="6"/>
        <v>16256</v>
      </c>
    </row>
    <row r="28" spans="1:14" s="487" customFormat="1" ht="15" customHeight="1" x14ac:dyDescent="0.3">
      <c r="A28" s="486" t="s">
        <v>775</v>
      </c>
      <c r="B28" s="399" t="s">
        <v>489</v>
      </c>
      <c r="C28" s="400">
        <v>0</v>
      </c>
      <c r="D28" s="401"/>
      <c r="E28" s="507">
        <f t="shared" si="1"/>
        <v>0</v>
      </c>
      <c r="F28" s="401">
        <v>5365</v>
      </c>
      <c r="G28" s="401"/>
      <c r="H28" s="360">
        <f t="shared" si="2"/>
        <v>5365</v>
      </c>
      <c r="I28" s="401"/>
      <c r="J28" s="401"/>
      <c r="K28" s="401"/>
      <c r="L28" s="401">
        <f t="shared" si="8"/>
        <v>5365</v>
      </c>
      <c r="M28" s="401">
        <f t="shared" si="5"/>
        <v>0</v>
      </c>
      <c r="N28" s="401">
        <f t="shared" si="6"/>
        <v>5365</v>
      </c>
    </row>
    <row r="29" spans="1:14" s="487" customFormat="1" ht="15" customHeight="1" x14ac:dyDescent="0.3">
      <c r="A29" s="486" t="s">
        <v>775</v>
      </c>
      <c r="B29" s="399" t="s">
        <v>705</v>
      </c>
      <c r="C29" s="400">
        <v>0</v>
      </c>
      <c r="D29" s="401"/>
      <c r="E29" s="507">
        <f t="shared" si="1"/>
        <v>0</v>
      </c>
      <c r="F29" s="401">
        <v>1424</v>
      </c>
      <c r="G29" s="401"/>
      <c r="H29" s="360">
        <f t="shared" si="2"/>
        <v>1424</v>
      </c>
      <c r="I29" s="401"/>
      <c r="J29" s="401"/>
      <c r="K29" s="401"/>
      <c r="L29" s="401">
        <f t="shared" si="8"/>
        <v>1424</v>
      </c>
      <c r="M29" s="401">
        <f t="shared" si="5"/>
        <v>0</v>
      </c>
      <c r="N29" s="401">
        <f t="shared" si="6"/>
        <v>1424</v>
      </c>
    </row>
    <row r="30" spans="1:14" s="487" customFormat="1" ht="15" customHeight="1" x14ac:dyDescent="0.3">
      <c r="A30" s="486" t="s">
        <v>801</v>
      </c>
      <c r="B30" s="399" t="s">
        <v>490</v>
      </c>
      <c r="C30" s="400">
        <v>0</v>
      </c>
      <c r="D30" s="401"/>
      <c r="E30" s="507">
        <f t="shared" si="1"/>
        <v>0</v>
      </c>
      <c r="F30" s="401">
        <v>4034</v>
      </c>
      <c r="G30" s="401"/>
      <c r="H30" s="360">
        <f t="shared" si="2"/>
        <v>4034</v>
      </c>
      <c r="I30" s="401"/>
      <c r="J30" s="401"/>
      <c r="K30" s="401"/>
      <c r="L30" s="401">
        <f t="shared" si="8"/>
        <v>4034</v>
      </c>
      <c r="M30" s="401">
        <f t="shared" si="5"/>
        <v>0</v>
      </c>
      <c r="N30" s="401">
        <f t="shared" si="6"/>
        <v>4034</v>
      </c>
    </row>
    <row r="31" spans="1:14" s="487" customFormat="1" ht="14.25" customHeight="1" x14ac:dyDescent="0.3">
      <c r="A31" s="486" t="s">
        <v>698</v>
      </c>
      <c r="B31" s="399" t="s">
        <v>492</v>
      </c>
      <c r="C31" s="400">
        <v>0</v>
      </c>
      <c r="D31" s="401"/>
      <c r="E31" s="507">
        <f t="shared" si="1"/>
        <v>0</v>
      </c>
      <c r="F31" s="401">
        <v>11149</v>
      </c>
      <c r="G31" s="401"/>
      <c r="H31" s="360">
        <f t="shared" si="2"/>
        <v>11149</v>
      </c>
      <c r="I31" s="401"/>
      <c r="J31" s="401"/>
      <c r="K31" s="401"/>
      <c r="L31" s="401">
        <f t="shared" si="8"/>
        <v>11149</v>
      </c>
      <c r="M31" s="401">
        <f t="shared" si="5"/>
        <v>0</v>
      </c>
      <c r="N31" s="401">
        <f t="shared" si="6"/>
        <v>11149</v>
      </c>
    </row>
    <row r="32" spans="1:14" s="487" customFormat="1" ht="15" customHeight="1" x14ac:dyDescent="0.3">
      <c r="A32" s="486" t="s">
        <v>698</v>
      </c>
      <c r="B32" s="399" t="s">
        <v>699</v>
      </c>
      <c r="C32" s="400">
        <v>0</v>
      </c>
      <c r="D32" s="401"/>
      <c r="E32" s="507">
        <f t="shared" si="1"/>
        <v>0</v>
      </c>
      <c r="F32" s="401">
        <v>588</v>
      </c>
      <c r="G32" s="401">
        <v>518</v>
      </c>
      <c r="H32" s="360">
        <f t="shared" si="2"/>
        <v>1106</v>
      </c>
      <c r="I32" s="401"/>
      <c r="J32" s="401"/>
      <c r="K32" s="401"/>
      <c r="L32" s="401">
        <f t="shared" si="8"/>
        <v>588</v>
      </c>
      <c r="M32" s="401">
        <f t="shared" si="5"/>
        <v>518</v>
      </c>
      <c r="N32" s="401">
        <f t="shared" si="6"/>
        <v>1106</v>
      </c>
    </row>
    <row r="33" spans="1:14" s="487" customFormat="1" ht="15" customHeight="1" x14ac:dyDescent="0.3">
      <c r="A33" s="488" t="s">
        <v>775</v>
      </c>
      <c r="B33" s="402" t="s">
        <v>700</v>
      </c>
      <c r="C33" s="403">
        <v>0</v>
      </c>
      <c r="D33" s="404"/>
      <c r="E33" s="507">
        <f t="shared" si="1"/>
        <v>0</v>
      </c>
      <c r="F33" s="404">
        <v>1176</v>
      </c>
      <c r="G33" s="404">
        <v>-518</v>
      </c>
      <c r="H33" s="360">
        <f t="shared" si="2"/>
        <v>658</v>
      </c>
      <c r="I33" s="404"/>
      <c r="J33" s="404"/>
      <c r="K33" s="404"/>
      <c r="L33" s="401">
        <f t="shared" si="8"/>
        <v>1176</v>
      </c>
      <c r="M33" s="401">
        <f t="shared" si="5"/>
        <v>-518</v>
      </c>
      <c r="N33" s="401">
        <f t="shared" si="6"/>
        <v>658</v>
      </c>
    </row>
    <row r="34" spans="1:14" s="487" customFormat="1" ht="15" customHeight="1" x14ac:dyDescent="0.3">
      <c r="A34" s="486"/>
      <c r="B34" s="399" t="s">
        <v>505</v>
      </c>
      <c r="C34" s="400">
        <v>0</v>
      </c>
      <c r="D34" s="401"/>
      <c r="E34" s="507">
        <f t="shared" si="1"/>
        <v>0</v>
      </c>
      <c r="F34" s="401">
        <v>0</v>
      </c>
      <c r="G34" s="401"/>
      <c r="H34" s="360">
        <f t="shared" si="2"/>
        <v>0</v>
      </c>
      <c r="I34" s="401"/>
      <c r="J34" s="401"/>
      <c r="K34" s="401"/>
      <c r="L34" s="401">
        <f t="shared" si="8"/>
        <v>0</v>
      </c>
      <c r="M34" s="401">
        <f t="shared" si="5"/>
        <v>0</v>
      </c>
      <c r="N34" s="401">
        <f t="shared" si="6"/>
        <v>0</v>
      </c>
    </row>
    <row r="35" spans="1:14" s="487" customFormat="1" ht="15" customHeight="1" x14ac:dyDescent="0.3">
      <c r="A35" s="488"/>
      <c r="B35" s="402" t="s">
        <v>506</v>
      </c>
      <c r="C35" s="403">
        <v>0</v>
      </c>
      <c r="D35" s="404"/>
      <c r="E35" s="507">
        <f t="shared" si="1"/>
        <v>0</v>
      </c>
      <c r="F35" s="404">
        <v>0</v>
      </c>
      <c r="G35" s="404"/>
      <c r="H35" s="360">
        <f t="shared" si="2"/>
        <v>0</v>
      </c>
      <c r="I35" s="404"/>
      <c r="J35" s="404"/>
      <c r="K35" s="404"/>
      <c r="L35" s="401">
        <f t="shared" si="4"/>
        <v>0</v>
      </c>
      <c r="M35" s="401">
        <f t="shared" si="5"/>
        <v>0</v>
      </c>
      <c r="N35" s="401">
        <f t="shared" si="6"/>
        <v>0</v>
      </c>
    </row>
    <row r="36" spans="1:14" s="352" customFormat="1" ht="26.25" customHeight="1" thickBot="1" x14ac:dyDescent="0.35">
      <c r="A36" s="350"/>
      <c r="B36" s="351" t="s">
        <v>649</v>
      </c>
      <c r="C36" s="360">
        <v>0</v>
      </c>
      <c r="D36" s="360"/>
      <c r="E36" s="507">
        <f t="shared" si="1"/>
        <v>0</v>
      </c>
      <c r="F36" s="360">
        <v>0</v>
      </c>
      <c r="G36" s="360"/>
      <c r="H36" s="360">
        <f t="shared" si="2"/>
        <v>0</v>
      </c>
      <c r="I36" s="360">
        <v>527</v>
      </c>
      <c r="J36" s="360"/>
      <c r="K36" s="360">
        <f>+I36+J36</f>
        <v>527</v>
      </c>
      <c r="L36" s="401">
        <f t="shared" si="4"/>
        <v>527</v>
      </c>
      <c r="M36" s="360">
        <f t="shared" si="5"/>
        <v>0</v>
      </c>
      <c r="N36" s="360">
        <f t="shared" si="6"/>
        <v>527</v>
      </c>
    </row>
    <row r="37" spans="1:14" ht="13.8" thickBot="1" x14ac:dyDescent="0.3">
      <c r="A37" s="877" t="s">
        <v>180</v>
      </c>
      <c r="B37" s="878"/>
      <c r="C37" s="69">
        <f>+C18+C10+C9</f>
        <v>206253</v>
      </c>
      <c r="D37" s="69">
        <f>+D18+D10+D9</f>
        <v>3128</v>
      </c>
      <c r="E37" s="69">
        <f>+E18+E10+E9</f>
        <v>209381</v>
      </c>
      <c r="F37" s="69">
        <f>SUM(F4:F21)</f>
        <v>108539</v>
      </c>
      <c r="G37" s="69">
        <f>SUM(G4:G21)</f>
        <v>2733</v>
      </c>
      <c r="H37" s="69">
        <f>SUM(H4:H21)</f>
        <v>111272</v>
      </c>
      <c r="I37" s="69">
        <f>SUM(I4:I36)</f>
        <v>527</v>
      </c>
      <c r="J37" s="69">
        <f t="shared" ref="J37:K37" si="9">SUM(J4:J36)</f>
        <v>0</v>
      </c>
      <c r="K37" s="69">
        <f t="shared" si="9"/>
        <v>527</v>
      </c>
      <c r="L37" s="405">
        <f>+C37+F37</f>
        <v>314792</v>
      </c>
      <c r="M37" s="405">
        <f>+D37+G37</f>
        <v>5861</v>
      </c>
      <c r="N37" s="405">
        <f>+E37+H37</f>
        <v>320653</v>
      </c>
    </row>
  </sheetData>
  <mergeCells count="14">
    <mergeCell ref="L1:N2"/>
    <mergeCell ref="F2:H2"/>
    <mergeCell ref="A37:B37"/>
    <mergeCell ref="A10:B10"/>
    <mergeCell ref="A18:B18"/>
    <mergeCell ref="A21:B21"/>
    <mergeCell ref="A1:A2"/>
    <mergeCell ref="B1:B2"/>
    <mergeCell ref="C1:E1"/>
    <mergeCell ref="F1:H1"/>
    <mergeCell ref="C2:E2"/>
    <mergeCell ref="I1:K1"/>
    <mergeCell ref="I2:K2"/>
    <mergeCell ref="A19:B19"/>
  </mergeCells>
  <pageMargins left="0.70866141732283472" right="0.70866141732283472" top="0.74803149606299213" bottom="0.74803149606299213" header="0.31496062992125984" footer="0.31496062992125984"/>
  <pageSetup paperSize="8" orientation="portrait" r:id="rId1"/>
  <headerFooter>
    <oddHeader>&amp;C&amp;"Times New Roman,Félkövér"&amp;12Martonvásár Város Önkormányzatának kiadásai 2017.
Egyéb működési célú támogatások&amp;R
&amp;"Times New Roman,Félkövér"&amp;12 5/f. melléklet</oddHeader>
  </headerFooter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G105"/>
  <sheetViews>
    <sheetView zoomScaleSheetLayoutView="80" workbookViewId="0">
      <pane xSplit="3" ySplit="5" topLeftCell="D33" activePane="bottomRight" state="frozen"/>
      <selection pane="topRight" activeCell="D1" sqref="D1"/>
      <selection pane="bottomLeft" activeCell="A6" sqref="A6"/>
      <selection pane="bottomRight" activeCell="H31" sqref="H31"/>
    </sheetView>
  </sheetViews>
  <sheetFormatPr defaultColWidth="9.109375" defaultRowHeight="14.4" x14ac:dyDescent="0.3"/>
  <cols>
    <col min="1" max="1" width="6.109375" style="28" customWidth="1"/>
    <col min="2" max="2" width="7.109375" style="29" customWidth="1"/>
    <col min="3" max="3" width="42.44140625" style="29" customWidth="1"/>
    <col min="4" max="4" width="9.6640625" style="20" customWidth="1"/>
    <col min="5" max="5" width="7.6640625" style="20" customWidth="1"/>
    <col min="6" max="6" width="9.109375" style="20" customWidth="1"/>
    <col min="7" max="7" width="7.33203125" style="20" customWidth="1"/>
    <col min="8" max="8" width="7.6640625" style="20" customWidth="1"/>
    <col min="9" max="10" width="6.88671875" style="20" customWidth="1"/>
    <col min="11" max="11" width="7.6640625" style="20" customWidth="1"/>
    <col min="12" max="12" width="6.5546875" style="20" customWidth="1"/>
    <col min="13" max="14" width="7.6640625" style="20" customWidth="1"/>
    <col min="15" max="15" width="6.88671875" style="20" customWidth="1"/>
    <col min="16" max="16" width="6.109375" style="20" hidden="1" customWidth="1"/>
    <col min="17" max="17" width="6.6640625" style="20" hidden="1" customWidth="1"/>
    <col min="18" max="19" width="7" style="20" hidden="1" customWidth="1"/>
    <col min="20" max="20" width="6.44140625" style="20" hidden="1" customWidth="1"/>
    <col min="21" max="21" width="7.44140625" style="20" hidden="1" customWidth="1"/>
    <col min="22" max="22" width="7.6640625" style="20" customWidth="1"/>
    <col min="23" max="23" width="5.88671875" style="20" customWidth="1"/>
    <col min="24" max="27" width="6.44140625" style="20" customWidth="1"/>
    <col min="28" max="28" width="9.88671875" style="20" customWidth="1"/>
    <col min="29" max="30" width="9.33203125" style="20" bestFit="1" customWidth="1"/>
    <col min="31" max="33" width="8.88671875" customWidth="1"/>
    <col min="34" max="16384" width="9.109375" style="20"/>
  </cols>
  <sheetData>
    <row r="1" spans="1:30" s="1" customFormat="1" ht="15.6" x14ac:dyDescent="0.3">
      <c r="A1" s="899"/>
      <c r="B1" s="899"/>
      <c r="C1" s="899"/>
      <c r="D1" s="899"/>
      <c r="E1" s="899"/>
      <c r="F1" s="899"/>
      <c r="G1" s="899"/>
      <c r="H1" s="899"/>
      <c r="I1" s="899"/>
      <c r="J1" s="899"/>
      <c r="K1" s="899"/>
      <c r="L1" s="899"/>
      <c r="M1" s="899"/>
      <c r="N1" s="899"/>
      <c r="O1" s="899"/>
      <c r="P1" s="899"/>
      <c r="Q1" s="899"/>
      <c r="R1" s="899"/>
      <c r="S1" s="899"/>
      <c r="T1" s="899"/>
      <c r="U1" s="899"/>
      <c r="V1" s="899"/>
      <c r="W1" s="899"/>
      <c r="X1" s="899"/>
      <c r="Y1" s="899"/>
      <c r="Z1" s="899"/>
      <c r="AA1" s="899"/>
      <c r="AB1" s="899"/>
      <c r="AC1" s="899"/>
      <c r="AD1" s="899"/>
    </row>
    <row r="2" spans="1:30" s="1" customFormat="1" ht="15.6" x14ac:dyDescent="0.3">
      <c r="A2" s="900"/>
      <c r="B2" s="900"/>
      <c r="C2" s="900"/>
      <c r="D2" s="900"/>
      <c r="E2" s="900"/>
      <c r="F2" s="900"/>
      <c r="G2" s="900"/>
      <c r="H2" s="900"/>
      <c r="I2" s="900"/>
      <c r="J2" s="900"/>
      <c r="K2" s="900"/>
      <c r="L2" s="900"/>
      <c r="M2" s="900"/>
      <c r="N2" s="900"/>
      <c r="O2" s="900"/>
      <c r="P2" s="900"/>
      <c r="Q2" s="900"/>
      <c r="R2" s="900"/>
      <c r="S2" s="900"/>
      <c r="T2" s="900"/>
      <c r="U2" s="900"/>
      <c r="V2" s="900"/>
      <c r="W2" s="900"/>
      <c r="X2" s="900"/>
      <c r="Y2" s="900"/>
      <c r="Z2" s="900"/>
      <c r="AA2" s="900"/>
      <c r="AB2" s="900"/>
      <c r="AC2" s="900"/>
      <c r="AD2" s="900"/>
    </row>
    <row r="3" spans="1:30" s="35" customFormat="1" ht="38.25" customHeight="1" x14ac:dyDescent="0.3">
      <c r="A3" s="852" t="s">
        <v>0</v>
      </c>
      <c r="B3" s="852" t="s">
        <v>182</v>
      </c>
      <c r="C3" s="852"/>
      <c r="D3" s="861" t="s">
        <v>180</v>
      </c>
      <c r="E3" s="861"/>
      <c r="F3" s="861"/>
      <c r="G3" s="865" t="s">
        <v>181</v>
      </c>
      <c r="H3" s="865"/>
      <c r="I3" s="865"/>
      <c r="J3" s="895" t="s">
        <v>583</v>
      </c>
      <c r="K3" s="896"/>
      <c r="L3" s="897"/>
      <c r="M3" s="861" t="s">
        <v>584</v>
      </c>
      <c r="N3" s="861"/>
      <c r="O3" s="861"/>
      <c r="P3" s="895" t="s">
        <v>507</v>
      </c>
      <c r="Q3" s="896"/>
      <c r="R3" s="897"/>
      <c r="S3" s="895" t="s">
        <v>193</v>
      </c>
      <c r="T3" s="896"/>
      <c r="U3" s="897"/>
      <c r="V3" s="868" t="s">
        <v>504</v>
      </c>
      <c r="W3" s="898"/>
      <c r="X3" s="869"/>
      <c r="Y3" s="901" t="s">
        <v>301</v>
      </c>
      <c r="Z3" s="901"/>
      <c r="AA3" s="901"/>
      <c r="AB3" s="861" t="s">
        <v>266</v>
      </c>
      <c r="AC3" s="861"/>
      <c r="AD3" s="861"/>
    </row>
    <row r="4" spans="1:30" s="35" customFormat="1" ht="12.75" customHeight="1" x14ac:dyDescent="0.3">
      <c r="A4" s="852"/>
      <c r="B4" s="852"/>
      <c r="C4" s="852"/>
      <c r="D4" s="861"/>
      <c r="E4" s="861"/>
      <c r="F4" s="861"/>
      <c r="G4" s="861" t="s">
        <v>189</v>
      </c>
      <c r="H4" s="861"/>
      <c r="I4" s="861"/>
      <c r="J4" s="861" t="s">
        <v>189</v>
      </c>
      <c r="K4" s="861"/>
      <c r="L4" s="861"/>
      <c r="M4" s="861" t="s">
        <v>189</v>
      </c>
      <c r="N4" s="861"/>
      <c r="O4" s="861"/>
      <c r="P4" s="861" t="s">
        <v>189</v>
      </c>
      <c r="Q4" s="861"/>
      <c r="R4" s="861"/>
      <c r="S4" s="861" t="s">
        <v>189</v>
      </c>
      <c r="T4" s="861"/>
      <c r="U4" s="861"/>
      <c r="V4" s="861" t="s">
        <v>189</v>
      </c>
      <c r="W4" s="861"/>
      <c r="X4" s="861"/>
      <c r="Y4" s="901" t="s">
        <v>190</v>
      </c>
      <c r="Z4" s="901"/>
      <c r="AA4" s="901"/>
      <c r="AB4" s="141"/>
      <c r="AC4" s="141"/>
      <c r="AD4" s="141"/>
    </row>
    <row r="5" spans="1:30" s="19" customFormat="1" ht="26.4" x14ac:dyDescent="0.3">
      <c r="A5" s="852"/>
      <c r="B5" s="852"/>
      <c r="C5" s="852"/>
      <c r="D5" s="774" t="s">
        <v>889</v>
      </c>
      <c r="E5" s="774" t="s">
        <v>746</v>
      </c>
      <c r="F5" s="774" t="s">
        <v>1024</v>
      </c>
      <c r="G5" s="774" t="s">
        <v>889</v>
      </c>
      <c r="H5" s="774" t="s">
        <v>746</v>
      </c>
      <c r="I5" s="774" t="s">
        <v>1024</v>
      </c>
      <c r="J5" s="774" t="s">
        <v>889</v>
      </c>
      <c r="K5" s="774" t="s">
        <v>746</v>
      </c>
      <c r="L5" s="774" t="s">
        <v>1024</v>
      </c>
      <c r="M5" s="774" t="s">
        <v>889</v>
      </c>
      <c r="N5" s="774" t="s">
        <v>746</v>
      </c>
      <c r="O5" s="774" t="s">
        <v>1024</v>
      </c>
      <c r="P5" s="3" t="s">
        <v>177</v>
      </c>
      <c r="Q5" s="3" t="s">
        <v>178</v>
      </c>
      <c r="R5" s="3" t="s">
        <v>179</v>
      </c>
      <c r="S5" s="3" t="s">
        <v>177</v>
      </c>
      <c r="T5" s="3" t="s">
        <v>178</v>
      </c>
      <c r="U5" s="3" t="s">
        <v>179</v>
      </c>
      <c r="V5" s="774" t="s">
        <v>889</v>
      </c>
      <c r="W5" s="774" t="s">
        <v>746</v>
      </c>
      <c r="X5" s="774" t="s">
        <v>1024</v>
      </c>
      <c r="Y5" s="774" t="s">
        <v>889</v>
      </c>
      <c r="Z5" s="774" t="s">
        <v>746</v>
      </c>
      <c r="AA5" s="774" t="s">
        <v>1024</v>
      </c>
      <c r="AB5" s="774" t="s">
        <v>889</v>
      </c>
      <c r="AC5" s="774" t="s">
        <v>746</v>
      </c>
      <c r="AD5" s="774" t="s">
        <v>1024</v>
      </c>
    </row>
    <row r="6" spans="1:30" s="47" customFormat="1" ht="12.9" customHeight="1" x14ac:dyDescent="0.25">
      <c r="A6" s="6" t="s">
        <v>27</v>
      </c>
      <c r="B6" s="828" t="s">
        <v>174</v>
      </c>
      <c r="C6" s="828"/>
      <c r="D6" s="62">
        <f>+G6+M6+P6+S6+V6+AB6</f>
        <v>8248</v>
      </c>
      <c r="E6" s="62">
        <f>+H6+N6+Q6+T6+W6+AC6</f>
        <v>0</v>
      </c>
      <c r="F6" s="62">
        <f>+I6+O6+R6+U6+X6+AD6</f>
        <v>8248</v>
      </c>
      <c r="G6" s="62">
        <v>478</v>
      </c>
      <c r="H6" s="62"/>
      <c r="I6" s="62">
        <f>+G6+H6</f>
        <v>478</v>
      </c>
      <c r="J6" s="62"/>
      <c r="K6" s="62"/>
      <c r="L6" s="62"/>
      <c r="M6" s="62"/>
      <c r="N6" s="62"/>
      <c r="O6" s="62"/>
      <c r="P6" s="62"/>
      <c r="Q6" s="62"/>
      <c r="R6" s="62"/>
      <c r="S6" s="62"/>
      <c r="T6" s="62"/>
      <c r="U6" s="62"/>
      <c r="V6" s="62">
        <v>7770</v>
      </c>
      <c r="W6" s="62"/>
      <c r="X6" s="62">
        <f>+W6+V6</f>
        <v>7770</v>
      </c>
      <c r="Y6" s="62"/>
      <c r="Z6" s="62"/>
      <c r="AA6" s="62"/>
      <c r="AB6" s="62">
        <v>0</v>
      </c>
      <c r="AC6" s="62"/>
      <c r="AD6" s="62">
        <f>+AC6+AB6</f>
        <v>0</v>
      </c>
    </row>
    <row r="7" spans="1:30" s="47" customFormat="1" ht="12.9" customHeight="1" x14ac:dyDescent="0.25">
      <c r="A7" s="6" t="s">
        <v>33</v>
      </c>
      <c r="B7" s="828" t="s">
        <v>173</v>
      </c>
      <c r="C7" s="828"/>
      <c r="D7" s="62">
        <f t="shared" ref="D7:D73" si="0">+G7+M7+P7+S7+V7+AB7</f>
        <v>900</v>
      </c>
      <c r="E7" s="62">
        <f t="shared" ref="E7:E73" si="1">+H7+N7+Q7+T7+W7+AC7</f>
        <v>0</v>
      </c>
      <c r="F7" s="62">
        <f t="shared" ref="F7:F72" si="2">+I7+O7+R7+U7+X7+AD7</f>
        <v>900</v>
      </c>
      <c r="G7" s="62"/>
      <c r="H7" s="62"/>
      <c r="I7" s="62">
        <f t="shared" ref="I7:I8" si="3">+G7+H7</f>
        <v>0</v>
      </c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62">
        <v>0</v>
      </c>
      <c r="W7" s="62"/>
      <c r="X7" s="62">
        <f t="shared" ref="X7" si="4">+W7+V7</f>
        <v>0</v>
      </c>
      <c r="Y7" s="62"/>
      <c r="Z7" s="62"/>
      <c r="AA7" s="62"/>
      <c r="AB7" s="62">
        <v>900</v>
      </c>
      <c r="AC7" s="62"/>
      <c r="AD7" s="62">
        <f t="shared" ref="AD7" si="5">+AC7+AB7</f>
        <v>900</v>
      </c>
    </row>
    <row r="8" spans="1:30" s="47" customFormat="1" ht="12.9" customHeight="1" x14ac:dyDescent="0.25">
      <c r="A8" s="7" t="s">
        <v>34</v>
      </c>
      <c r="B8" s="850" t="s">
        <v>172</v>
      </c>
      <c r="C8" s="850"/>
      <c r="D8" s="62">
        <f t="shared" si="0"/>
        <v>9148</v>
      </c>
      <c r="E8" s="62">
        <f t="shared" si="1"/>
        <v>0</v>
      </c>
      <c r="F8" s="62">
        <f t="shared" si="2"/>
        <v>9148</v>
      </c>
      <c r="G8" s="59">
        <f>+G7+G6</f>
        <v>478</v>
      </c>
      <c r="H8" s="59">
        <f>+H7+H6</f>
        <v>0</v>
      </c>
      <c r="I8" s="62">
        <f t="shared" si="3"/>
        <v>478</v>
      </c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>
        <v>7770</v>
      </c>
      <c r="W8" s="59">
        <f t="shared" ref="W8:X8" si="6">SUM(W6:W7)</f>
        <v>0</v>
      </c>
      <c r="X8" s="59">
        <f t="shared" si="6"/>
        <v>7770</v>
      </c>
      <c r="Y8" s="59"/>
      <c r="Z8" s="59"/>
      <c r="AA8" s="59"/>
      <c r="AB8" s="59">
        <v>900</v>
      </c>
      <c r="AC8" s="59">
        <f t="shared" ref="AC8:AD8" si="7">SUM(AC6:AC7)</f>
        <v>0</v>
      </c>
      <c r="AD8" s="59">
        <f t="shared" si="7"/>
        <v>900</v>
      </c>
    </row>
    <row r="9" spans="1:30" ht="10.5" customHeight="1" x14ac:dyDescent="0.3">
      <c r="A9" s="8"/>
      <c r="B9" s="9"/>
      <c r="C9" s="9"/>
      <c r="D9" s="62"/>
      <c r="E9" s="62"/>
      <c r="F9" s="62"/>
      <c r="G9" s="32"/>
      <c r="H9" s="32"/>
      <c r="I9" s="33"/>
      <c r="J9" s="32"/>
      <c r="K9" s="32"/>
      <c r="L9" s="32"/>
      <c r="M9" s="32"/>
      <c r="N9" s="32"/>
      <c r="O9" s="32"/>
      <c r="P9" s="32"/>
      <c r="Q9" s="32"/>
      <c r="R9" s="33"/>
      <c r="S9" s="32"/>
      <c r="T9" s="32"/>
      <c r="U9" s="32"/>
      <c r="V9" s="32"/>
      <c r="W9" s="32"/>
      <c r="X9" s="32"/>
      <c r="Y9" s="32"/>
      <c r="Z9" s="32"/>
      <c r="AA9" s="32"/>
      <c r="AB9" s="32"/>
      <c r="AC9" s="32"/>
      <c r="AD9" s="32"/>
    </row>
    <row r="10" spans="1:30" s="47" customFormat="1" ht="12.9" customHeight="1" x14ac:dyDescent="0.25">
      <c r="A10" s="6" t="s">
        <v>35</v>
      </c>
      <c r="B10" s="828" t="s">
        <v>171</v>
      </c>
      <c r="C10" s="828"/>
      <c r="D10" s="62">
        <f t="shared" si="0"/>
        <v>1991</v>
      </c>
      <c r="E10" s="62">
        <f t="shared" si="1"/>
        <v>0</v>
      </c>
      <c r="F10" s="62">
        <f t="shared" si="2"/>
        <v>1991</v>
      </c>
      <c r="G10" s="58">
        <v>105</v>
      </c>
      <c r="H10" s="58"/>
      <c r="I10" s="58">
        <f>+G10+H10</f>
        <v>105</v>
      </c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>
        <v>1708</v>
      </c>
      <c r="W10" s="58"/>
      <c r="X10" s="58">
        <f>+W10+V10</f>
        <v>1708</v>
      </c>
      <c r="Y10" s="58"/>
      <c r="Z10" s="58"/>
      <c r="AA10" s="58"/>
      <c r="AB10" s="58">
        <v>178</v>
      </c>
      <c r="AC10" s="58"/>
      <c r="AD10" s="58">
        <f>+AB10+AC10</f>
        <v>178</v>
      </c>
    </row>
    <row r="11" spans="1:30" ht="10.5" customHeight="1" x14ac:dyDescent="0.3">
      <c r="A11" s="11"/>
      <c r="B11" s="27"/>
      <c r="C11" s="12"/>
      <c r="D11" s="62"/>
      <c r="E11" s="62"/>
      <c r="F11" s="62"/>
      <c r="G11" s="32"/>
      <c r="H11" s="32"/>
      <c r="I11" s="33"/>
      <c r="J11" s="32"/>
      <c r="K11" s="32"/>
      <c r="L11" s="32"/>
      <c r="M11" s="32"/>
      <c r="N11" s="32"/>
      <c r="O11" s="32"/>
      <c r="P11" s="32"/>
      <c r="Q11" s="32"/>
      <c r="R11" s="33"/>
      <c r="S11" s="32"/>
      <c r="T11" s="32"/>
      <c r="U11" s="32"/>
      <c r="V11" s="32"/>
      <c r="W11" s="32"/>
      <c r="X11" s="32"/>
      <c r="Y11" s="32"/>
      <c r="Z11" s="32"/>
      <c r="AA11" s="32"/>
      <c r="AB11" s="32"/>
      <c r="AC11" s="32"/>
      <c r="AD11" s="32"/>
    </row>
    <row r="12" spans="1:30" ht="12.9" customHeight="1" x14ac:dyDescent="0.3">
      <c r="A12" s="13" t="s">
        <v>42</v>
      </c>
      <c r="B12" s="851" t="s">
        <v>41</v>
      </c>
      <c r="C12" s="851"/>
      <c r="D12" s="62">
        <f>+G12+J12+M12+P12+S12+V12+Y12+AB12</f>
        <v>135</v>
      </c>
      <c r="E12" s="62">
        <f t="shared" ref="E12:F27" si="8">+H12+K12+N12+Q12+T12+W12+Z12+AC12</f>
        <v>0</v>
      </c>
      <c r="F12" s="62">
        <f t="shared" si="8"/>
        <v>135</v>
      </c>
      <c r="G12" s="34">
        <v>0</v>
      </c>
      <c r="H12" s="34"/>
      <c r="I12" s="34">
        <f>+H12+G12</f>
        <v>0</v>
      </c>
      <c r="J12" s="34"/>
      <c r="K12" s="34"/>
      <c r="L12" s="34">
        <f>+K12+J12</f>
        <v>0</v>
      </c>
      <c r="M12" s="34"/>
      <c r="N12" s="34"/>
      <c r="O12" s="34"/>
      <c r="P12" s="34"/>
      <c r="Q12" s="34"/>
      <c r="R12" s="34"/>
      <c r="S12" s="34"/>
      <c r="T12" s="34"/>
      <c r="U12" s="34"/>
      <c r="V12" s="34">
        <v>0</v>
      </c>
      <c r="W12" s="34"/>
      <c r="X12" s="34">
        <f>+W12+V12</f>
        <v>0</v>
      </c>
      <c r="Y12" s="34">
        <v>0</v>
      </c>
      <c r="Z12" s="34"/>
      <c r="AA12" s="34">
        <f>+Z12+Y12</f>
        <v>0</v>
      </c>
      <c r="AB12" s="34">
        <v>135</v>
      </c>
      <c r="AC12" s="34"/>
      <c r="AD12" s="34">
        <f>+AB12+AC12</f>
        <v>135</v>
      </c>
    </row>
    <row r="13" spans="1:30" ht="12.9" customHeight="1" x14ac:dyDescent="0.3">
      <c r="A13" s="4" t="s">
        <v>44</v>
      </c>
      <c r="B13" s="826" t="s">
        <v>43</v>
      </c>
      <c r="C13" s="826"/>
      <c r="D13" s="62">
        <f t="shared" ref="D13:D36" si="9">+G13+J13+M13+P13+S13+V13+Y13+AB13</f>
        <v>1103</v>
      </c>
      <c r="E13" s="62">
        <f t="shared" si="8"/>
        <v>-296</v>
      </c>
      <c r="F13" s="62">
        <f t="shared" si="8"/>
        <v>807</v>
      </c>
      <c r="G13" s="31">
        <v>500</v>
      </c>
      <c r="H13" s="31">
        <v>-296</v>
      </c>
      <c r="I13" s="34">
        <f t="shared" ref="I13:I34" si="10">+H13+G13</f>
        <v>204</v>
      </c>
      <c r="J13" s="31"/>
      <c r="K13" s="31"/>
      <c r="L13" s="34">
        <f t="shared" ref="L13:L25" si="11">+K13+J13</f>
        <v>0</v>
      </c>
      <c r="M13" s="31"/>
      <c r="N13" s="31"/>
      <c r="O13" s="31"/>
      <c r="P13" s="31"/>
      <c r="Q13" s="31"/>
      <c r="R13" s="31"/>
      <c r="S13" s="31"/>
      <c r="T13" s="31"/>
      <c r="U13" s="31"/>
      <c r="V13" s="31">
        <v>571</v>
      </c>
      <c r="W13" s="31"/>
      <c r="X13" s="34">
        <f t="shared" ref="X13:X14" si="12">+W13+V13</f>
        <v>571</v>
      </c>
      <c r="Y13" s="31">
        <v>0</v>
      </c>
      <c r="Z13" s="31"/>
      <c r="AA13" s="34">
        <f t="shared" ref="AA13:AA25" si="13">+Z13+Y13</f>
        <v>0</v>
      </c>
      <c r="AB13" s="31">
        <v>32</v>
      </c>
      <c r="AC13" s="31"/>
      <c r="AD13" s="34">
        <f t="shared" ref="AD13:AD14" si="14">+AB13+AC13</f>
        <v>32</v>
      </c>
    </row>
    <row r="14" spans="1:30" ht="12.9" customHeight="1" x14ac:dyDescent="0.3">
      <c r="A14" s="4" t="s">
        <v>46</v>
      </c>
      <c r="B14" s="826" t="s">
        <v>45</v>
      </c>
      <c r="C14" s="826"/>
      <c r="D14" s="62">
        <f t="shared" si="9"/>
        <v>0</v>
      </c>
      <c r="E14" s="62">
        <f t="shared" si="8"/>
        <v>0</v>
      </c>
      <c r="F14" s="62">
        <f t="shared" si="8"/>
        <v>0</v>
      </c>
      <c r="G14" s="31">
        <v>0</v>
      </c>
      <c r="H14" s="31"/>
      <c r="I14" s="34">
        <f t="shared" si="10"/>
        <v>0</v>
      </c>
      <c r="J14" s="31"/>
      <c r="K14" s="31"/>
      <c r="L14" s="34">
        <f t="shared" si="11"/>
        <v>0</v>
      </c>
      <c r="M14" s="31"/>
      <c r="N14" s="31"/>
      <c r="O14" s="31"/>
      <c r="P14" s="31"/>
      <c r="Q14" s="31"/>
      <c r="R14" s="31"/>
      <c r="S14" s="31"/>
      <c r="T14" s="31"/>
      <c r="U14" s="31"/>
      <c r="V14" s="31">
        <v>0</v>
      </c>
      <c r="W14" s="31"/>
      <c r="X14" s="34">
        <f t="shared" si="12"/>
        <v>0</v>
      </c>
      <c r="Y14" s="31">
        <v>0</v>
      </c>
      <c r="Z14" s="31"/>
      <c r="AA14" s="34">
        <f t="shared" si="13"/>
        <v>0</v>
      </c>
      <c r="AB14" s="31">
        <v>0</v>
      </c>
      <c r="AC14" s="31"/>
      <c r="AD14" s="34">
        <f t="shared" si="14"/>
        <v>0</v>
      </c>
    </row>
    <row r="15" spans="1:30" s="47" customFormat="1" ht="12.9" customHeight="1" x14ac:dyDescent="0.25">
      <c r="A15" s="6" t="s">
        <v>47</v>
      </c>
      <c r="B15" s="828" t="s">
        <v>170</v>
      </c>
      <c r="C15" s="828"/>
      <c r="D15" s="62">
        <f t="shared" si="9"/>
        <v>1238</v>
      </c>
      <c r="E15" s="62">
        <f t="shared" si="8"/>
        <v>-296</v>
      </c>
      <c r="F15" s="62">
        <f t="shared" si="8"/>
        <v>942</v>
      </c>
      <c r="G15" s="62">
        <v>500</v>
      </c>
      <c r="H15" s="62">
        <f t="shared" ref="H15:I15" si="15">SUM(H12:H14)</f>
        <v>-296</v>
      </c>
      <c r="I15" s="62">
        <f t="shared" si="15"/>
        <v>204</v>
      </c>
      <c r="J15" s="62"/>
      <c r="K15" s="62"/>
      <c r="L15" s="34">
        <f t="shared" si="11"/>
        <v>0</v>
      </c>
      <c r="M15" s="62">
        <f>SUM(M12:M14)</f>
        <v>0</v>
      </c>
      <c r="N15" s="62">
        <f>SUM(N12:N14)</f>
        <v>0</v>
      </c>
      <c r="O15" s="62">
        <f>SUM(O12:O14)</f>
        <v>0</v>
      </c>
      <c r="P15" s="62">
        <f t="shared" ref="P15:R15" si="16">SUM(P12:P14)</f>
        <v>0</v>
      </c>
      <c r="Q15" s="62">
        <f t="shared" si="16"/>
        <v>0</v>
      </c>
      <c r="R15" s="62">
        <f t="shared" si="16"/>
        <v>0</v>
      </c>
      <c r="S15" s="62">
        <f t="shared" ref="S15:X15" si="17">SUM(S12:S14)</f>
        <v>0</v>
      </c>
      <c r="T15" s="62">
        <f t="shared" si="17"/>
        <v>0</v>
      </c>
      <c r="U15" s="62">
        <f t="shared" si="17"/>
        <v>0</v>
      </c>
      <c r="V15" s="62">
        <v>571</v>
      </c>
      <c r="W15" s="62">
        <f t="shared" si="17"/>
        <v>0</v>
      </c>
      <c r="X15" s="62">
        <f t="shared" si="17"/>
        <v>571</v>
      </c>
      <c r="Y15" s="62">
        <v>0</v>
      </c>
      <c r="Z15" s="62"/>
      <c r="AA15" s="34">
        <f t="shared" si="13"/>
        <v>0</v>
      </c>
      <c r="AB15" s="62">
        <v>167</v>
      </c>
      <c r="AC15" s="62">
        <f>SUM(AC12:AC14)</f>
        <v>0</v>
      </c>
      <c r="AD15" s="62">
        <f>SUM(AD12:AD14)</f>
        <v>167</v>
      </c>
    </row>
    <row r="16" spans="1:30" ht="12.9" customHeight="1" x14ac:dyDescent="0.3">
      <c r="A16" s="4" t="s">
        <v>49</v>
      </c>
      <c r="B16" s="826" t="s">
        <v>48</v>
      </c>
      <c r="C16" s="826"/>
      <c r="D16" s="62">
        <f t="shared" si="9"/>
        <v>2520</v>
      </c>
      <c r="E16" s="62">
        <f t="shared" si="8"/>
        <v>1112</v>
      </c>
      <c r="F16" s="62">
        <f t="shared" si="8"/>
        <v>3632</v>
      </c>
      <c r="G16" s="31">
        <v>2520</v>
      </c>
      <c r="H16" s="31">
        <v>1112</v>
      </c>
      <c r="I16" s="34">
        <f t="shared" si="10"/>
        <v>3632</v>
      </c>
      <c r="J16" s="31"/>
      <c r="K16" s="31"/>
      <c r="L16" s="34">
        <f t="shared" si="11"/>
        <v>0</v>
      </c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>
        <v>0</v>
      </c>
      <c r="Z16" s="31"/>
      <c r="AA16" s="34">
        <f t="shared" si="13"/>
        <v>0</v>
      </c>
      <c r="AB16" s="31"/>
      <c r="AC16" s="31"/>
      <c r="AD16" s="31"/>
    </row>
    <row r="17" spans="1:30" ht="12.9" customHeight="1" x14ac:dyDescent="0.3">
      <c r="A17" s="4" t="s">
        <v>51</v>
      </c>
      <c r="B17" s="826" t="s">
        <v>50</v>
      </c>
      <c r="C17" s="826"/>
      <c r="D17" s="62">
        <f t="shared" si="9"/>
        <v>0</v>
      </c>
      <c r="E17" s="62">
        <f t="shared" si="8"/>
        <v>0</v>
      </c>
      <c r="F17" s="62">
        <f t="shared" si="8"/>
        <v>0</v>
      </c>
      <c r="G17" s="31">
        <v>0</v>
      </c>
      <c r="H17" s="31"/>
      <c r="I17" s="34">
        <f t="shared" si="10"/>
        <v>0</v>
      </c>
      <c r="J17" s="31"/>
      <c r="K17" s="31"/>
      <c r="L17" s="34">
        <f t="shared" si="11"/>
        <v>0</v>
      </c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>
        <v>0</v>
      </c>
      <c r="Z17" s="31"/>
      <c r="AA17" s="34">
        <f t="shared" si="13"/>
        <v>0</v>
      </c>
      <c r="AB17" s="31"/>
      <c r="AC17" s="31"/>
      <c r="AD17" s="31"/>
    </row>
    <row r="18" spans="1:30" s="47" customFormat="1" ht="12.9" customHeight="1" x14ac:dyDescent="0.25">
      <c r="A18" s="6" t="s">
        <v>52</v>
      </c>
      <c r="B18" s="828" t="s">
        <v>169</v>
      </c>
      <c r="C18" s="828"/>
      <c r="D18" s="62">
        <f t="shared" si="9"/>
        <v>2520</v>
      </c>
      <c r="E18" s="62">
        <f t="shared" si="8"/>
        <v>1112</v>
      </c>
      <c r="F18" s="62">
        <f t="shared" si="8"/>
        <v>3632</v>
      </c>
      <c r="G18" s="62">
        <v>2520</v>
      </c>
      <c r="H18" s="62">
        <f t="shared" ref="H18:I18" si="18">+H16+H17</f>
        <v>1112</v>
      </c>
      <c r="I18" s="62">
        <f t="shared" si="18"/>
        <v>3632</v>
      </c>
      <c r="J18" s="62"/>
      <c r="K18" s="62"/>
      <c r="L18" s="34">
        <f t="shared" si="11"/>
        <v>0</v>
      </c>
      <c r="M18" s="62">
        <f>+M16+M17</f>
        <v>0</v>
      </c>
      <c r="N18" s="62">
        <f>+N16+N17</f>
        <v>0</v>
      </c>
      <c r="O18" s="62">
        <f>+O16+O17</f>
        <v>0</v>
      </c>
      <c r="P18" s="62">
        <f t="shared" ref="P18:R18" si="19">+P16+P17</f>
        <v>0</v>
      </c>
      <c r="Q18" s="62">
        <f t="shared" si="19"/>
        <v>0</v>
      </c>
      <c r="R18" s="62">
        <f t="shared" si="19"/>
        <v>0</v>
      </c>
      <c r="S18" s="62">
        <f t="shared" ref="S18:X18" si="20">+S16+S17</f>
        <v>0</v>
      </c>
      <c r="T18" s="62">
        <f t="shared" si="20"/>
        <v>0</v>
      </c>
      <c r="U18" s="62">
        <f t="shared" si="20"/>
        <v>0</v>
      </c>
      <c r="V18" s="62">
        <v>0</v>
      </c>
      <c r="W18" s="62">
        <f t="shared" si="20"/>
        <v>0</v>
      </c>
      <c r="X18" s="62">
        <f t="shared" si="20"/>
        <v>0</v>
      </c>
      <c r="Y18" s="62">
        <v>0</v>
      </c>
      <c r="Z18" s="62"/>
      <c r="AA18" s="34">
        <f t="shared" si="13"/>
        <v>0</v>
      </c>
      <c r="AB18" s="62">
        <v>0</v>
      </c>
      <c r="AC18" s="62">
        <f>+AC16+AC17</f>
        <v>0</v>
      </c>
      <c r="AD18" s="62">
        <f>+AD16+AD17</f>
        <v>0</v>
      </c>
    </row>
    <row r="19" spans="1:30" ht="12.9" customHeight="1" x14ac:dyDescent="0.3">
      <c r="A19" s="4" t="s">
        <v>54</v>
      </c>
      <c r="B19" s="826" t="s">
        <v>53</v>
      </c>
      <c r="C19" s="826"/>
      <c r="D19" s="62">
        <f t="shared" si="9"/>
        <v>0</v>
      </c>
      <c r="E19" s="62">
        <f t="shared" si="8"/>
        <v>0</v>
      </c>
      <c r="F19" s="62">
        <f t="shared" si="8"/>
        <v>0</v>
      </c>
      <c r="G19" s="31">
        <v>0</v>
      </c>
      <c r="H19" s="31"/>
      <c r="I19" s="34">
        <f t="shared" si="10"/>
        <v>0</v>
      </c>
      <c r="J19" s="31"/>
      <c r="K19" s="31"/>
      <c r="L19" s="34">
        <f t="shared" si="11"/>
        <v>0</v>
      </c>
      <c r="M19" s="31"/>
      <c r="N19" s="31"/>
      <c r="O19" s="31">
        <f>+N19+M19</f>
        <v>0</v>
      </c>
      <c r="P19" s="31"/>
      <c r="Q19" s="31"/>
      <c r="R19" s="31"/>
      <c r="S19" s="31"/>
      <c r="T19" s="31"/>
      <c r="U19" s="31"/>
      <c r="V19" s="31"/>
      <c r="W19" s="31"/>
      <c r="X19" s="31"/>
      <c r="Y19" s="31">
        <v>0</v>
      </c>
      <c r="Z19" s="31"/>
      <c r="AA19" s="34">
        <f t="shared" si="13"/>
        <v>0</v>
      </c>
      <c r="AB19" s="31">
        <v>0</v>
      </c>
      <c r="AC19" s="31"/>
      <c r="AD19" s="31">
        <f>+AB19+AC19</f>
        <v>0</v>
      </c>
    </row>
    <row r="20" spans="1:30" ht="12.9" customHeight="1" x14ac:dyDescent="0.3">
      <c r="A20" s="4" t="s">
        <v>56</v>
      </c>
      <c r="B20" s="826" t="s">
        <v>55</v>
      </c>
      <c r="C20" s="826"/>
      <c r="D20" s="62">
        <f t="shared" si="9"/>
        <v>39346</v>
      </c>
      <c r="E20" s="62">
        <f t="shared" si="8"/>
        <v>15576</v>
      </c>
      <c r="F20" s="62">
        <f t="shared" si="8"/>
        <v>54922</v>
      </c>
      <c r="G20" s="31">
        <v>0</v>
      </c>
      <c r="H20" s="31"/>
      <c r="I20" s="34">
        <f t="shared" si="10"/>
        <v>0</v>
      </c>
      <c r="J20" s="31">
        <v>28446</v>
      </c>
      <c r="K20" s="31">
        <v>12458</v>
      </c>
      <c r="L20" s="34">
        <f t="shared" si="11"/>
        <v>40904</v>
      </c>
      <c r="M20" s="31">
        <v>10900</v>
      </c>
      <c r="N20" s="31">
        <v>3118</v>
      </c>
      <c r="O20" s="31">
        <f t="shared" ref="O20:O25" si="21">+N20+M20</f>
        <v>14018</v>
      </c>
      <c r="P20" s="31"/>
      <c r="Q20" s="31"/>
      <c r="R20" s="31"/>
      <c r="S20" s="31"/>
      <c r="T20" s="31"/>
      <c r="U20" s="31"/>
      <c r="V20" s="31"/>
      <c r="W20" s="31"/>
      <c r="X20" s="31"/>
      <c r="Y20" s="31">
        <v>0</v>
      </c>
      <c r="Z20" s="31"/>
      <c r="AA20" s="34">
        <f t="shared" si="13"/>
        <v>0</v>
      </c>
      <c r="AB20" s="31">
        <v>0</v>
      </c>
      <c r="AC20" s="31"/>
      <c r="AD20" s="31">
        <f t="shared" ref="AD20:AD25" si="22">+AB20+AC20</f>
        <v>0</v>
      </c>
    </row>
    <row r="21" spans="1:30" ht="12.9" customHeight="1" x14ac:dyDescent="0.3">
      <c r="A21" s="4" t="s">
        <v>57</v>
      </c>
      <c r="B21" s="826" t="s">
        <v>167</v>
      </c>
      <c r="C21" s="826"/>
      <c r="D21" s="62">
        <f t="shared" si="9"/>
        <v>360</v>
      </c>
      <c r="E21" s="62">
        <f t="shared" si="8"/>
        <v>0</v>
      </c>
      <c r="F21" s="62">
        <f t="shared" si="8"/>
        <v>360</v>
      </c>
      <c r="G21" s="31">
        <v>360</v>
      </c>
      <c r="H21" s="31"/>
      <c r="I21" s="34">
        <f t="shared" si="10"/>
        <v>360</v>
      </c>
      <c r="J21" s="31">
        <v>0</v>
      </c>
      <c r="K21" s="31"/>
      <c r="L21" s="34">
        <f t="shared" si="11"/>
        <v>0</v>
      </c>
      <c r="M21" s="31">
        <v>0</v>
      </c>
      <c r="N21" s="31"/>
      <c r="O21" s="31">
        <f t="shared" si="21"/>
        <v>0</v>
      </c>
      <c r="P21" s="31"/>
      <c r="Q21" s="31"/>
      <c r="R21" s="31"/>
      <c r="S21" s="31"/>
      <c r="T21" s="31"/>
      <c r="U21" s="31"/>
      <c r="V21" s="31"/>
      <c r="W21" s="31"/>
      <c r="X21" s="31"/>
      <c r="Y21" s="31">
        <v>0</v>
      </c>
      <c r="Z21" s="31"/>
      <c r="AA21" s="34">
        <f t="shared" si="13"/>
        <v>0</v>
      </c>
      <c r="AB21" s="31">
        <v>0</v>
      </c>
      <c r="AC21" s="31"/>
      <c r="AD21" s="31">
        <f t="shared" si="22"/>
        <v>0</v>
      </c>
    </row>
    <row r="22" spans="1:30" ht="12.9" customHeight="1" x14ac:dyDescent="0.3">
      <c r="A22" s="4" t="s">
        <v>59</v>
      </c>
      <c r="B22" s="826" t="s">
        <v>58</v>
      </c>
      <c r="C22" s="826"/>
      <c r="D22" s="62">
        <f t="shared" si="9"/>
        <v>2048</v>
      </c>
      <c r="E22" s="62">
        <f t="shared" si="8"/>
        <v>1259</v>
      </c>
      <c r="F22" s="62">
        <f t="shared" si="8"/>
        <v>3307</v>
      </c>
      <c r="G22" s="31">
        <v>2048</v>
      </c>
      <c r="H22" s="31">
        <f>603+656</f>
        <v>1259</v>
      </c>
      <c r="I22" s="34">
        <f t="shared" si="10"/>
        <v>3307</v>
      </c>
      <c r="J22" s="31">
        <v>0</v>
      </c>
      <c r="K22" s="31"/>
      <c r="L22" s="34">
        <f t="shared" si="11"/>
        <v>0</v>
      </c>
      <c r="M22" s="31">
        <v>0</v>
      </c>
      <c r="N22" s="31"/>
      <c r="O22" s="31">
        <f t="shared" si="21"/>
        <v>0</v>
      </c>
      <c r="P22" s="31"/>
      <c r="Q22" s="31"/>
      <c r="R22" s="31"/>
      <c r="S22" s="31"/>
      <c r="T22" s="31"/>
      <c r="U22" s="31"/>
      <c r="V22" s="31"/>
      <c r="W22" s="31"/>
      <c r="X22" s="31"/>
      <c r="Y22" s="31">
        <v>0</v>
      </c>
      <c r="Z22" s="31"/>
      <c r="AA22" s="34">
        <f t="shared" si="13"/>
        <v>0</v>
      </c>
      <c r="AB22" s="31">
        <v>0</v>
      </c>
      <c r="AC22" s="31"/>
      <c r="AD22" s="31">
        <f t="shared" si="22"/>
        <v>0</v>
      </c>
    </row>
    <row r="23" spans="1:30" ht="12.9" customHeight="1" x14ac:dyDescent="0.3">
      <c r="A23" s="4" t="s">
        <v>60</v>
      </c>
      <c r="B23" s="826" t="s">
        <v>166</v>
      </c>
      <c r="C23" s="826"/>
      <c r="D23" s="62">
        <f t="shared" si="9"/>
        <v>1250</v>
      </c>
      <c r="E23" s="62">
        <f t="shared" si="8"/>
        <v>174</v>
      </c>
      <c r="F23" s="62">
        <f t="shared" si="8"/>
        <v>1424</v>
      </c>
      <c r="G23" s="31">
        <v>1250</v>
      </c>
      <c r="H23" s="31">
        <v>174</v>
      </c>
      <c r="I23" s="34">
        <f t="shared" si="10"/>
        <v>1424</v>
      </c>
      <c r="J23" s="31">
        <v>0</v>
      </c>
      <c r="K23" s="31"/>
      <c r="L23" s="34">
        <f t="shared" si="11"/>
        <v>0</v>
      </c>
      <c r="M23" s="31">
        <v>0</v>
      </c>
      <c r="N23" s="31"/>
      <c r="O23" s="31">
        <f t="shared" si="21"/>
        <v>0</v>
      </c>
      <c r="P23" s="31"/>
      <c r="Q23" s="31"/>
      <c r="R23" s="31"/>
      <c r="S23" s="31"/>
      <c r="T23" s="31"/>
      <c r="U23" s="31"/>
      <c r="V23" s="31"/>
      <c r="W23" s="31"/>
      <c r="X23" s="31"/>
      <c r="Y23" s="31">
        <v>0</v>
      </c>
      <c r="Z23" s="31"/>
      <c r="AA23" s="34">
        <f t="shared" si="13"/>
        <v>0</v>
      </c>
      <c r="AB23" s="31">
        <v>0</v>
      </c>
      <c r="AC23" s="31"/>
      <c r="AD23" s="31">
        <f t="shared" si="22"/>
        <v>0</v>
      </c>
    </row>
    <row r="24" spans="1:30" ht="12.9" customHeight="1" x14ac:dyDescent="0.3">
      <c r="A24" s="4" t="s">
        <v>63</v>
      </c>
      <c r="B24" s="826" t="s">
        <v>62</v>
      </c>
      <c r="C24" s="826"/>
      <c r="D24" s="62">
        <f t="shared" si="9"/>
        <v>0</v>
      </c>
      <c r="E24" s="62">
        <f t="shared" si="8"/>
        <v>0</v>
      </c>
      <c r="F24" s="62">
        <f t="shared" si="8"/>
        <v>0</v>
      </c>
      <c r="G24" s="31">
        <v>0</v>
      </c>
      <c r="H24" s="31"/>
      <c r="I24" s="34">
        <f t="shared" si="10"/>
        <v>0</v>
      </c>
      <c r="J24" s="31">
        <v>0</v>
      </c>
      <c r="K24" s="31"/>
      <c r="L24" s="34">
        <f t="shared" si="11"/>
        <v>0</v>
      </c>
      <c r="M24" s="31">
        <v>0</v>
      </c>
      <c r="N24" s="31"/>
      <c r="O24" s="31">
        <f t="shared" si="21"/>
        <v>0</v>
      </c>
      <c r="P24" s="31"/>
      <c r="Q24" s="31"/>
      <c r="R24" s="31"/>
      <c r="S24" s="31"/>
      <c r="T24" s="31"/>
      <c r="U24" s="31"/>
      <c r="V24" s="31"/>
      <c r="W24" s="31"/>
      <c r="X24" s="31"/>
      <c r="Y24" s="31">
        <v>0</v>
      </c>
      <c r="Z24" s="31"/>
      <c r="AA24" s="34">
        <f t="shared" si="13"/>
        <v>0</v>
      </c>
      <c r="AB24" s="31">
        <v>0</v>
      </c>
      <c r="AC24" s="31"/>
      <c r="AD24" s="31">
        <f t="shared" si="22"/>
        <v>0</v>
      </c>
    </row>
    <row r="25" spans="1:30" ht="12.9" customHeight="1" x14ac:dyDescent="0.3">
      <c r="A25" s="4" t="s">
        <v>65</v>
      </c>
      <c r="B25" s="826" t="s">
        <v>64</v>
      </c>
      <c r="C25" s="826"/>
      <c r="D25" s="62">
        <f t="shared" si="9"/>
        <v>10698</v>
      </c>
      <c r="E25" s="62">
        <f t="shared" si="8"/>
        <v>4132</v>
      </c>
      <c r="F25" s="62">
        <f t="shared" si="8"/>
        <v>14830</v>
      </c>
      <c r="G25" s="31">
        <v>3566</v>
      </c>
      <c r="H25" s="31">
        <f>54+4078</f>
        <v>4132</v>
      </c>
      <c r="I25" s="34">
        <f t="shared" si="10"/>
        <v>7698</v>
      </c>
      <c r="J25" s="31">
        <v>0</v>
      </c>
      <c r="K25" s="31"/>
      <c r="L25" s="34">
        <f t="shared" si="11"/>
        <v>0</v>
      </c>
      <c r="M25" s="31">
        <v>0</v>
      </c>
      <c r="N25" s="31"/>
      <c r="O25" s="31">
        <f t="shared" si="21"/>
        <v>0</v>
      </c>
      <c r="P25" s="31"/>
      <c r="Q25" s="31"/>
      <c r="R25" s="31"/>
      <c r="S25" s="31"/>
      <c r="T25" s="31"/>
      <c r="U25" s="31"/>
      <c r="V25" s="31"/>
      <c r="W25" s="31"/>
      <c r="X25" s="31"/>
      <c r="Y25" s="31">
        <v>3573</v>
      </c>
      <c r="Z25" s="31"/>
      <c r="AA25" s="34">
        <f t="shared" si="13"/>
        <v>3573</v>
      </c>
      <c r="AB25" s="31">
        <v>3559</v>
      </c>
      <c r="AC25" s="31"/>
      <c r="AD25" s="31">
        <f t="shared" si="22"/>
        <v>3559</v>
      </c>
    </row>
    <row r="26" spans="1:30" s="47" customFormat="1" ht="12.9" customHeight="1" x14ac:dyDescent="0.25">
      <c r="A26" s="6" t="s">
        <v>66</v>
      </c>
      <c r="B26" s="828" t="s">
        <v>156</v>
      </c>
      <c r="C26" s="828"/>
      <c r="D26" s="62">
        <f t="shared" si="9"/>
        <v>53702</v>
      </c>
      <c r="E26" s="62">
        <f t="shared" si="8"/>
        <v>21141</v>
      </c>
      <c r="F26" s="62">
        <f t="shared" si="8"/>
        <v>74843</v>
      </c>
      <c r="G26" s="62">
        <v>7224</v>
      </c>
      <c r="H26" s="62">
        <f t="shared" ref="H26:AD26" si="23">+H25+H24+H23+H22+H21+H20+H19</f>
        <v>5565</v>
      </c>
      <c r="I26" s="62">
        <f t="shared" si="23"/>
        <v>12789</v>
      </c>
      <c r="J26" s="62">
        <v>28446</v>
      </c>
      <c r="K26" s="62">
        <f t="shared" si="23"/>
        <v>12458</v>
      </c>
      <c r="L26" s="62">
        <f t="shared" si="23"/>
        <v>40904</v>
      </c>
      <c r="M26" s="62">
        <f>SUM(M20:M25)</f>
        <v>10900</v>
      </c>
      <c r="N26" s="62">
        <f t="shared" si="23"/>
        <v>3118</v>
      </c>
      <c r="O26" s="62">
        <f t="shared" si="23"/>
        <v>14018</v>
      </c>
      <c r="P26" s="62">
        <f t="shared" si="23"/>
        <v>0</v>
      </c>
      <c r="Q26" s="62">
        <f t="shared" si="23"/>
        <v>0</v>
      </c>
      <c r="R26" s="62">
        <f t="shared" si="23"/>
        <v>0</v>
      </c>
      <c r="S26" s="62">
        <f t="shared" si="23"/>
        <v>0</v>
      </c>
      <c r="T26" s="62">
        <f t="shared" si="23"/>
        <v>0</v>
      </c>
      <c r="U26" s="62">
        <f t="shared" si="23"/>
        <v>0</v>
      </c>
      <c r="V26" s="62">
        <v>0</v>
      </c>
      <c r="W26" s="62">
        <f t="shared" si="23"/>
        <v>0</v>
      </c>
      <c r="X26" s="62">
        <f t="shared" si="23"/>
        <v>0</v>
      </c>
      <c r="Y26" s="62">
        <v>3573</v>
      </c>
      <c r="Z26" s="62">
        <f t="shared" si="23"/>
        <v>0</v>
      </c>
      <c r="AA26" s="62">
        <f t="shared" si="23"/>
        <v>3573</v>
      </c>
      <c r="AB26" s="62">
        <v>3559</v>
      </c>
      <c r="AC26" s="62">
        <f t="shared" si="23"/>
        <v>0</v>
      </c>
      <c r="AD26" s="62">
        <f t="shared" si="23"/>
        <v>3559</v>
      </c>
    </row>
    <row r="27" spans="1:30" ht="12.9" customHeight="1" x14ac:dyDescent="0.3">
      <c r="A27" s="4" t="s">
        <v>68</v>
      </c>
      <c r="B27" s="826" t="s">
        <v>67</v>
      </c>
      <c r="C27" s="826"/>
      <c r="D27" s="62">
        <f t="shared" si="9"/>
        <v>0</v>
      </c>
      <c r="E27" s="62">
        <f t="shared" si="8"/>
        <v>0</v>
      </c>
      <c r="F27" s="62">
        <f t="shared" si="8"/>
        <v>0</v>
      </c>
      <c r="G27" s="31">
        <v>0</v>
      </c>
      <c r="H27" s="31"/>
      <c r="I27" s="34">
        <f t="shared" si="10"/>
        <v>0</v>
      </c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</row>
    <row r="28" spans="1:30" ht="12.9" customHeight="1" x14ac:dyDescent="0.3">
      <c r="A28" s="4" t="s">
        <v>70</v>
      </c>
      <c r="B28" s="826" t="s">
        <v>69</v>
      </c>
      <c r="C28" s="826"/>
      <c r="D28" s="62">
        <f t="shared" si="9"/>
        <v>0</v>
      </c>
      <c r="E28" s="62">
        <f t="shared" ref="E28:E36" si="24">+H28+K28+N28+Q28+T28+W28+Z28+AC28</f>
        <v>0</v>
      </c>
      <c r="F28" s="62">
        <f t="shared" ref="F28:F36" si="25">+I28+L28+O28+R28+U28+X28+AA28+AD28</f>
        <v>0</v>
      </c>
      <c r="G28" s="31">
        <v>0</v>
      </c>
      <c r="H28" s="31"/>
      <c r="I28" s="34">
        <f t="shared" si="10"/>
        <v>0</v>
      </c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</row>
    <row r="29" spans="1:30" s="47" customFormat="1" ht="12.9" customHeight="1" x14ac:dyDescent="0.25">
      <c r="A29" s="6" t="s">
        <v>71</v>
      </c>
      <c r="B29" s="828" t="s">
        <v>155</v>
      </c>
      <c r="C29" s="828"/>
      <c r="D29" s="62">
        <f t="shared" si="9"/>
        <v>0</v>
      </c>
      <c r="E29" s="62">
        <f t="shared" si="24"/>
        <v>0</v>
      </c>
      <c r="F29" s="62">
        <f t="shared" si="25"/>
        <v>0</v>
      </c>
      <c r="G29" s="62">
        <v>0</v>
      </c>
      <c r="H29" s="62">
        <f t="shared" ref="H29:I29" si="26">+H27+H28</f>
        <v>0</v>
      </c>
      <c r="I29" s="62">
        <f t="shared" si="26"/>
        <v>0</v>
      </c>
      <c r="J29" s="62"/>
      <c r="K29" s="62"/>
      <c r="L29" s="62"/>
      <c r="M29" s="62">
        <v>0</v>
      </c>
      <c r="N29" s="62">
        <f>+N27+N28</f>
        <v>0</v>
      </c>
      <c r="O29" s="62">
        <f>+O27+O28</f>
        <v>0</v>
      </c>
      <c r="P29" s="62">
        <f t="shared" ref="P29:AA29" si="27">+P27+P28</f>
        <v>0</v>
      </c>
      <c r="Q29" s="62">
        <f t="shared" si="27"/>
        <v>0</v>
      </c>
      <c r="R29" s="62">
        <f t="shared" si="27"/>
        <v>0</v>
      </c>
      <c r="S29" s="62">
        <f t="shared" si="27"/>
        <v>0</v>
      </c>
      <c r="T29" s="62">
        <f t="shared" si="27"/>
        <v>0</v>
      </c>
      <c r="U29" s="62">
        <f t="shared" si="27"/>
        <v>0</v>
      </c>
      <c r="V29" s="62">
        <v>0</v>
      </c>
      <c r="W29" s="62">
        <f t="shared" si="27"/>
        <v>0</v>
      </c>
      <c r="X29" s="62">
        <f t="shared" si="27"/>
        <v>0</v>
      </c>
      <c r="Y29" s="62">
        <v>0</v>
      </c>
      <c r="Z29" s="62">
        <f t="shared" si="27"/>
        <v>0</v>
      </c>
      <c r="AA29" s="62">
        <f t="shared" si="27"/>
        <v>0</v>
      </c>
      <c r="AB29" s="62">
        <v>0</v>
      </c>
      <c r="AC29" s="62">
        <f>+AC27+AC28</f>
        <v>0</v>
      </c>
      <c r="AD29" s="62">
        <f>+AD27+AD28</f>
        <v>0</v>
      </c>
    </row>
    <row r="30" spans="1:30" ht="12.9" customHeight="1" x14ac:dyDescent="0.3">
      <c r="A30" s="4" t="s">
        <v>73</v>
      </c>
      <c r="B30" s="826" t="s">
        <v>72</v>
      </c>
      <c r="C30" s="826"/>
      <c r="D30" s="62">
        <f t="shared" si="9"/>
        <v>12752</v>
      </c>
      <c r="E30" s="62">
        <f t="shared" si="24"/>
        <v>6033</v>
      </c>
      <c r="F30" s="62">
        <f t="shared" si="25"/>
        <v>18785</v>
      </c>
      <c r="G30" s="458">
        <v>1695</v>
      </c>
      <c r="H30" s="31">
        <f>467+912</f>
        <v>1379</v>
      </c>
      <c r="I30" s="34">
        <f t="shared" si="10"/>
        <v>3074</v>
      </c>
      <c r="J30" s="458">
        <v>7622</v>
      </c>
      <c r="K30" s="31">
        <v>3812</v>
      </c>
      <c r="L30" s="31">
        <f>+K30+J30</f>
        <v>11434</v>
      </c>
      <c r="M30" s="31">
        <v>2962</v>
      </c>
      <c r="N30" s="31">
        <v>842</v>
      </c>
      <c r="O30" s="31">
        <f>+N30+M30</f>
        <v>3804</v>
      </c>
      <c r="P30" s="458"/>
      <c r="Q30" s="31"/>
      <c r="R30" s="31"/>
      <c r="S30" s="31"/>
      <c r="T30" s="31"/>
      <c r="U30" s="31"/>
      <c r="V30" s="31">
        <v>154</v>
      </c>
      <c r="W30" s="31"/>
      <c r="X30" s="31">
        <f>+W30+V30</f>
        <v>154</v>
      </c>
      <c r="Y30" s="31">
        <v>179</v>
      </c>
      <c r="Z30" s="31"/>
      <c r="AA30" s="31">
        <f>+Z30+Y30</f>
        <v>179</v>
      </c>
      <c r="AB30" s="31">
        <v>140</v>
      </c>
      <c r="AC30" s="31"/>
      <c r="AD30" s="31">
        <f>+AC30+AB30</f>
        <v>140</v>
      </c>
    </row>
    <row r="31" spans="1:30" ht="12.9" customHeight="1" x14ac:dyDescent="0.3">
      <c r="A31" s="4" t="s">
        <v>75</v>
      </c>
      <c r="B31" s="826" t="s">
        <v>74</v>
      </c>
      <c r="C31" s="826"/>
      <c r="D31" s="62">
        <f t="shared" si="9"/>
        <v>4887</v>
      </c>
      <c r="E31" s="62">
        <f t="shared" si="24"/>
        <v>5893</v>
      </c>
      <c r="F31" s="62">
        <f t="shared" si="25"/>
        <v>10780</v>
      </c>
      <c r="G31" s="458">
        <v>743</v>
      </c>
      <c r="H31" s="31">
        <v>422</v>
      </c>
      <c r="I31" s="34">
        <f t="shared" si="10"/>
        <v>1165</v>
      </c>
      <c r="J31" s="31">
        <v>0</v>
      </c>
      <c r="K31" s="31">
        <v>5023</v>
      </c>
      <c r="L31" s="31">
        <f t="shared" ref="L31:L34" si="28">+K31+J31</f>
        <v>5023</v>
      </c>
      <c r="M31" s="31">
        <v>0</v>
      </c>
      <c r="N31" s="31">
        <v>448</v>
      </c>
      <c r="O31" s="31">
        <f t="shared" ref="O31:O34" si="29">+N31+M31</f>
        <v>448</v>
      </c>
      <c r="P31" s="31"/>
      <c r="Q31" s="31"/>
      <c r="R31" s="31"/>
      <c r="S31" s="31"/>
      <c r="T31" s="31"/>
      <c r="U31" s="31"/>
      <c r="V31" s="31"/>
      <c r="W31" s="31"/>
      <c r="X31" s="31"/>
      <c r="Y31" s="458">
        <v>54</v>
      </c>
      <c r="Z31" s="31"/>
      <c r="AA31" s="31">
        <f t="shared" ref="AA31:AA34" si="30">+Z31+Y31</f>
        <v>54</v>
      </c>
      <c r="AB31" s="458">
        <v>4090</v>
      </c>
      <c r="AC31" s="31"/>
      <c r="AD31" s="31">
        <f t="shared" ref="AD31:AD34" si="31">+AC31+AB31</f>
        <v>4090</v>
      </c>
    </row>
    <row r="32" spans="1:30" ht="12.9" customHeight="1" x14ac:dyDescent="0.3">
      <c r="A32" s="4" t="s">
        <v>76</v>
      </c>
      <c r="B32" s="826" t="s">
        <v>154</v>
      </c>
      <c r="C32" s="826"/>
      <c r="D32" s="62">
        <f t="shared" si="9"/>
        <v>0</v>
      </c>
      <c r="E32" s="62">
        <f t="shared" si="24"/>
        <v>0</v>
      </c>
      <c r="F32" s="62">
        <f t="shared" si="25"/>
        <v>0</v>
      </c>
      <c r="G32" s="31">
        <v>0</v>
      </c>
      <c r="H32" s="31"/>
      <c r="I32" s="34">
        <f t="shared" si="10"/>
        <v>0</v>
      </c>
      <c r="J32" s="31">
        <v>0</v>
      </c>
      <c r="K32" s="31"/>
      <c r="L32" s="31">
        <f t="shared" si="28"/>
        <v>0</v>
      </c>
      <c r="M32" s="31">
        <v>0</v>
      </c>
      <c r="N32" s="31"/>
      <c r="O32" s="31">
        <f t="shared" si="29"/>
        <v>0</v>
      </c>
      <c r="P32" s="31"/>
      <c r="Q32" s="31"/>
      <c r="R32" s="31"/>
      <c r="S32" s="31"/>
      <c r="T32" s="31"/>
      <c r="U32" s="31"/>
      <c r="V32" s="31"/>
      <c r="W32" s="31"/>
      <c r="X32" s="31"/>
      <c r="Y32" s="31">
        <v>0</v>
      </c>
      <c r="Z32" s="31"/>
      <c r="AA32" s="31">
        <f t="shared" si="30"/>
        <v>0</v>
      </c>
      <c r="AB32" s="31">
        <v>0</v>
      </c>
      <c r="AC32" s="31"/>
      <c r="AD32" s="31">
        <f t="shared" si="31"/>
        <v>0</v>
      </c>
    </row>
    <row r="33" spans="1:30" ht="12.9" customHeight="1" x14ac:dyDescent="0.3">
      <c r="A33" s="4" t="s">
        <v>77</v>
      </c>
      <c r="B33" s="826" t="s">
        <v>153</v>
      </c>
      <c r="C33" s="826"/>
      <c r="D33" s="62">
        <f t="shared" si="9"/>
        <v>0</v>
      </c>
      <c r="E33" s="62">
        <f t="shared" si="24"/>
        <v>0</v>
      </c>
      <c r="F33" s="62">
        <f t="shared" si="25"/>
        <v>0</v>
      </c>
      <c r="G33" s="31">
        <v>0</v>
      </c>
      <c r="H33" s="31"/>
      <c r="I33" s="34">
        <f t="shared" si="10"/>
        <v>0</v>
      </c>
      <c r="J33" s="31">
        <v>0</v>
      </c>
      <c r="K33" s="31"/>
      <c r="L33" s="31">
        <f t="shared" si="28"/>
        <v>0</v>
      </c>
      <c r="M33" s="31">
        <v>0</v>
      </c>
      <c r="N33" s="31"/>
      <c r="O33" s="31">
        <f t="shared" si="29"/>
        <v>0</v>
      </c>
      <c r="P33" s="31"/>
      <c r="Q33" s="31"/>
      <c r="R33" s="31"/>
      <c r="S33" s="31"/>
      <c r="T33" s="31"/>
      <c r="U33" s="31"/>
      <c r="V33" s="31"/>
      <c r="W33" s="31"/>
      <c r="X33" s="31"/>
      <c r="Y33" s="31">
        <v>0</v>
      </c>
      <c r="Z33" s="31"/>
      <c r="AA33" s="31">
        <f t="shared" si="30"/>
        <v>0</v>
      </c>
      <c r="AB33" s="31">
        <v>0</v>
      </c>
      <c r="AC33" s="31"/>
      <c r="AD33" s="31">
        <f t="shared" si="31"/>
        <v>0</v>
      </c>
    </row>
    <row r="34" spans="1:30" ht="12.9" customHeight="1" x14ac:dyDescent="0.3">
      <c r="A34" s="4" t="s">
        <v>79</v>
      </c>
      <c r="B34" s="826" t="s">
        <v>78</v>
      </c>
      <c r="C34" s="826"/>
      <c r="D34" s="62">
        <f t="shared" si="9"/>
        <v>301</v>
      </c>
      <c r="E34" s="62">
        <f t="shared" si="24"/>
        <v>310</v>
      </c>
      <c r="F34" s="62">
        <f t="shared" si="25"/>
        <v>611</v>
      </c>
      <c r="G34" s="31">
        <v>301</v>
      </c>
      <c r="H34" s="31">
        <v>310</v>
      </c>
      <c r="I34" s="34">
        <f t="shared" si="10"/>
        <v>611</v>
      </c>
      <c r="J34" s="31">
        <v>0</v>
      </c>
      <c r="K34" s="31"/>
      <c r="L34" s="31">
        <f t="shared" si="28"/>
        <v>0</v>
      </c>
      <c r="M34" s="31">
        <v>0</v>
      </c>
      <c r="N34" s="31"/>
      <c r="O34" s="31">
        <f t="shared" si="29"/>
        <v>0</v>
      </c>
      <c r="P34" s="31"/>
      <c r="Q34" s="31"/>
      <c r="R34" s="31"/>
      <c r="S34" s="31"/>
      <c r="T34" s="31"/>
      <c r="U34" s="31"/>
      <c r="V34" s="31"/>
      <c r="W34" s="31"/>
      <c r="X34" s="31"/>
      <c r="Y34" s="31">
        <v>0</v>
      </c>
      <c r="Z34" s="31"/>
      <c r="AA34" s="31">
        <f t="shared" si="30"/>
        <v>0</v>
      </c>
      <c r="AB34" s="31">
        <v>0</v>
      </c>
      <c r="AC34" s="31"/>
      <c r="AD34" s="31">
        <f t="shared" si="31"/>
        <v>0</v>
      </c>
    </row>
    <row r="35" spans="1:30" s="47" customFormat="1" ht="12.9" customHeight="1" x14ac:dyDescent="0.25">
      <c r="A35" s="6" t="s">
        <v>80</v>
      </c>
      <c r="B35" s="828" t="s">
        <v>152</v>
      </c>
      <c r="C35" s="828"/>
      <c r="D35" s="62">
        <f t="shared" si="9"/>
        <v>17940</v>
      </c>
      <c r="E35" s="62">
        <f t="shared" si="24"/>
        <v>12236</v>
      </c>
      <c r="F35" s="62">
        <f t="shared" si="25"/>
        <v>30176</v>
      </c>
      <c r="G35" s="62">
        <v>2739</v>
      </c>
      <c r="H35" s="62">
        <f t="shared" ref="H35:I35" si="32">SUM(H30:H34)</f>
        <v>2111</v>
      </c>
      <c r="I35" s="62">
        <f t="shared" si="32"/>
        <v>4850</v>
      </c>
      <c r="J35" s="62">
        <v>7622</v>
      </c>
      <c r="K35" s="62">
        <f t="shared" ref="K35:L35" si="33">SUM(K30:K34)</f>
        <v>8835</v>
      </c>
      <c r="L35" s="62">
        <f t="shared" si="33"/>
        <v>16457</v>
      </c>
      <c r="M35" s="62">
        <f>SUM(M30:M34)</f>
        <v>2962</v>
      </c>
      <c r="N35" s="62">
        <f>SUM(N30:N34)</f>
        <v>1290</v>
      </c>
      <c r="O35" s="62">
        <f>SUM(O30:O34)</f>
        <v>4252</v>
      </c>
      <c r="P35" s="62">
        <f t="shared" ref="P35:AA35" si="34">SUM(P30:P34)</f>
        <v>0</v>
      </c>
      <c r="Q35" s="62">
        <f t="shared" si="34"/>
        <v>0</v>
      </c>
      <c r="R35" s="62">
        <f t="shared" si="34"/>
        <v>0</v>
      </c>
      <c r="S35" s="62">
        <f t="shared" si="34"/>
        <v>0</v>
      </c>
      <c r="T35" s="62">
        <f t="shared" si="34"/>
        <v>0</v>
      </c>
      <c r="U35" s="62">
        <f t="shared" si="34"/>
        <v>0</v>
      </c>
      <c r="V35" s="62">
        <v>154</v>
      </c>
      <c r="W35" s="62">
        <f t="shared" si="34"/>
        <v>0</v>
      </c>
      <c r="X35" s="62">
        <f t="shared" si="34"/>
        <v>154</v>
      </c>
      <c r="Y35" s="62">
        <v>233</v>
      </c>
      <c r="Z35" s="62">
        <f t="shared" si="34"/>
        <v>0</v>
      </c>
      <c r="AA35" s="62">
        <f t="shared" si="34"/>
        <v>233</v>
      </c>
      <c r="AB35" s="62">
        <v>4230</v>
      </c>
      <c r="AC35" s="62">
        <f>SUM(AC30:AC34)</f>
        <v>0</v>
      </c>
      <c r="AD35" s="62">
        <f>SUM(AD30:AD34)</f>
        <v>4230</v>
      </c>
    </row>
    <row r="36" spans="1:30" s="47" customFormat="1" ht="12.9" customHeight="1" x14ac:dyDescent="0.25">
      <c r="A36" s="7" t="s">
        <v>81</v>
      </c>
      <c r="B36" s="850" t="s">
        <v>151</v>
      </c>
      <c r="C36" s="850"/>
      <c r="D36" s="62">
        <f t="shared" si="9"/>
        <v>75400</v>
      </c>
      <c r="E36" s="62">
        <f t="shared" si="24"/>
        <v>34193</v>
      </c>
      <c r="F36" s="62">
        <f t="shared" si="25"/>
        <v>109593</v>
      </c>
      <c r="G36" s="59">
        <v>12983</v>
      </c>
      <c r="H36" s="59">
        <f t="shared" ref="H36:I36" si="35">+H35+H29+H26+H18+H15</f>
        <v>8492</v>
      </c>
      <c r="I36" s="59">
        <f t="shared" si="35"/>
        <v>21475</v>
      </c>
      <c r="J36" s="59">
        <v>36068</v>
      </c>
      <c r="K36" s="59">
        <f t="shared" ref="K36:AD36" si="36">+K35+K29+K26+K18+K15</f>
        <v>21293</v>
      </c>
      <c r="L36" s="59">
        <f t="shared" si="36"/>
        <v>57361</v>
      </c>
      <c r="M36" s="59">
        <f t="shared" si="36"/>
        <v>13862</v>
      </c>
      <c r="N36" s="59">
        <f t="shared" si="36"/>
        <v>4408</v>
      </c>
      <c r="O36" s="59">
        <f t="shared" si="36"/>
        <v>18270</v>
      </c>
      <c r="P36" s="59">
        <f t="shared" si="36"/>
        <v>0</v>
      </c>
      <c r="Q36" s="59">
        <f t="shared" si="36"/>
        <v>0</v>
      </c>
      <c r="R36" s="59">
        <f t="shared" si="36"/>
        <v>0</v>
      </c>
      <c r="S36" s="59">
        <f t="shared" si="36"/>
        <v>0</v>
      </c>
      <c r="T36" s="59">
        <f t="shared" si="36"/>
        <v>0</v>
      </c>
      <c r="U36" s="59">
        <f t="shared" si="36"/>
        <v>0</v>
      </c>
      <c r="V36" s="59">
        <f t="shared" si="36"/>
        <v>725</v>
      </c>
      <c r="W36" s="59">
        <f t="shared" si="36"/>
        <v>0</v>
      </c>
      <c r="X36" s="59">
        <f t="shared" si="36"/>
        <v>725</v>
      </c>
      <c r="Y36" s="59">
        <f t="shared" si="36"/>
        <v>3806</v>
      </c>
      <c r="Z36" s="59">
        <f t="shared" si="36"/>
        <v>0</v>
      </c>
      <c r="AA36" s="59">
        <f t="shared" si="36"/>
        <v>3806</v>
      </c>
      <c r="AB36" s="59">
        <v>7956</v>
      </c>
      <c r="AC36" s="59">
        <f t="shared" si="36"/>
        <v>0</v>
      </c>
      <c r="AD36" s="59">
        <f t="shared" si="36"/>
        <v>7956</v>
      </c>
    </row>
    <row r="37" spans="1:30" ht="8.25" customHeight="1" x14ac:dyDescent="0.3">
      <c r="A37" s="8"/>
      <c r="B37" s="9"/>
      <c r="C37" s="9"/>
      <c r="D37" s="62"/>
      <c r="E37" s="62"/>
      <c r="F37" s="62"/>
      <c r="G37" s="32"/>
      <c r="H37" s="32"/>
      <c r="I37" s="33"/>
      <c r="J37" s="32"/>
      <c r="K37" s="32"/>
      <c r="L37" s="32"/>
      <c r="M37" s="32"/>
      <c r="N37" s="32"/>
      <c r="O37" s="32"/>
      <c r="P37" s="32"/>
      <c r="Q37" s="32"/>
      <c r="R37" s="33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</row>
    <row r="38" spans="1:30" ht="12.9" hidden="1" customHeight="1" x14ac:dyDescent="0.3">
      <c r="A38" s="13" t="s">
        <v>83</v>
      </c>
      <c r="B38" s="851" t="s">
        <v>82</v>
      </c>
      <c r="C38" s="851"/>
      <c r="D38" s="62"/>
      <c r="E38" s="62"/>
      <c r="F38" s="62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  <c r="AA38" s="34"/>
      <c r="AB38" s="34"/>
      <c r="AC38" s="34"/>
      <c r="AD38" s="34"/>
    </row>
    <row r="39" spans="1:30" ht="12.9" hidden="1" customHeight="1" x14ac:dyDescent="0.3">
      <c r="A39" s="14" t="s">
        <v>84</v>
      </c>
      <c r="B39" s="890" t="s">
        <v>136</v>
      </c>
      <c r="C39" s="890"/>
      <c r="D39" s="62"/>
      <c r="E39" s="62"/>
      <c r="F39" s="62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</row>
    <row r="40" spans="1:30" s="43" customFormat="1" ht="12.9" hidden="1" customHeight="1" x14ac:dyDescent="0.25">
      <c r="A40" s="36" t="s">
        <v>84</v>
      </c>
      <c r="B40" s="42"/>
      <c r="C40" s="39" t="s">
        <v>138</v>
      </c>
      <c r="D40" s="62"/>
      <c r="E40" s="62"/>
      <c r="F40" s="62"/>
      <c r="G40" s="61"/>
      <c r="H40" s="56"/>
      <c r="I40" s="56"/>
      <c r="J40" s="61"/>
      <c r="K40" s="61"/>
      <c r="L40" s="61"/>
      <c r="M40" s="61"/>
      <c r="N40" s="61"/>
      <c r="O40" s="61"/>
      <c r="P40" s="61"/>
      <c r="Q40" s="56"/>
      <c r="R40" s="56"/>
      <c r="S40" s="61"/>
      <c r="T40" s="61"/>
      <c r="U40" s="61"/>
      <c r="V40" s="61"/>
      <c r="W40" s="61"/>
      <c r="X40" s="61"/>
      <c r="Y40" s="61"/>
      <c r="Z40" s="61"/>
      <c r="AA40" s="61"/>
      <c r="AB40" s="61"/>
      <c r="AC40" s="61"/>
      <c r="AD40" s="61"/>
    </row>
    <row r="41" spans="1:30" ht="12.9" hidden="1" customHeight="1" x14ac:dyDescent="0.3">
      <c r="A41" s="4" t="s">
        <v>86</v>
      </c>
      <c r="B41" s="851" t="s">
        <v>85</v>
      </c>
      <c r="C41" s="851"/>
      <c r="D41" s="62"/>
      <c r="E41" s="62"/>
      <c r="F41" s="62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</row>
    <row r="42" spans="1:30" ht="12.9" hidden="1" customHeight="1" x14ac:dyDescent="0.3">
      <c r="A42" s="14" t="s">
        <v>87</v>
      </c>
      <c r="B42" s="890" t="s">
        <v>139</v>
      </c>
      <c r="C42" s="890"/>
      <c r="D42" s="62"/>
      <c r="E42" s="62"/>
      <c r="F42" s="62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</row>
    <row r="43" spans="1:30" s="43" customFormat="1" ht="12.9" hidden="1" customHeight="1" x14ac:dyDescent="0.25">
      <c r="A43" s="36" t="s">
        <v>87</v>
      </c>
      <c r="B43" s="42"/>
      <c r="C43" s="37" t="s">
        <v>88</v>
      </c>
      <c r="D43" s="62"/>
      <c r="E43" s="62"/>
      <c r="F43" s="62"/>
      <c r="G43" s="61"/>
      <c r="H43" s="56"/>
      <c r="I43" s="56"/>
      <c r="J43" s="61"/>
      <c r="K43" s="61"/>
      <c r="L43" s="61"/>
      <c r="M43" s="61"/>
      <c r="N43" s="61"/>
      <c r="O43" s="61"/>
      <c r="P43" s="61"/>
      <c r="Q43" s="56"/>
      <c r="R43" s="56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</row>
    <row r="44" spans="1:30" s="43" customFormat="1" ht="12.9" hidden="1" customHeight="1" x14ac:dyDescent="0.25">
      <c r="A44" s="36" t="s">
        <v>87</v>
      </c>
      <c r="B44" s="42"/>
      <c r="C44" s="39" t="s">
        <v>140</v>
      </c>
      <c r="D44" s="62"/>
      <c r="E44" s="62"/>
      <c r="F44" s="62"/>
      <c r="G44" s="61"/>
      <c r="H44" s="56"/>
      <c r="I44" s="56"/>
      <c r="J44" s="61"/>
      <c r="K44" s="61"/>
      <c r="L44" s="61"/>
      <c r="M44" s="61"/>
      <c r="N44" s="61"/>
      <c r="O44" s="61"/>
      <c r="P44" s="61"/>
      <c r="Q44" s="56"/>
      <c r="R44" s="56"/>
      <c r="S44" s="61"/>
      <c r="T44" s="61"/>
      <c r="U44" s="61"/>
      <c r="V44" s="61"/>
      <c r="W44" s="61"/>
      <c r="X44" s="61"/>
      <c r="Y44" s="61"/>
      <c r="Z44" s="61"/>
      <c r="AA44" s="61"/>
      <c r="AB44" s="61"/>
      <c r="AC44" s="61"/>
      <c r="AD44" s="61"/>
    </row>
    <row r="45" spans="1:30" ht="12.9" hidden="1" customHeight="1" x14ac:dyDescent="0.3">
      <c r="A45" s="14" t="s">
        <v>89</v>
      </c>
      <c r="B45" s="891" t="s">
        <v>141</v>
      </c>
      <c r="C45" s="891"/>
      <c r="D45" s="62"/>
      <c r="E45" s="62"/>
      <c r="F45" s="62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  <c r="AA45" s="31"/>
      <c r="AB45" s="31"/>
      <c r="AC45" s="31"/>
      <c r="AD45" s="31"/>
    </row>
    <row r="46" spans="1:30" s="43" customFormat="1" ht="12.9" hidden="1" customHeight="1" x14ac:dyDescent="0.25">
      <c r="A46" s="40" t="s">
        <v>89</v>
      </c>
      <c r="B46" s="42"/>
      <c r="C46" s="39" t="s">
        <v>142</v>
      </c>
      <c r="D46" s="62"/>
      <c r="E46" s="62"/>
      <c r="F46" s="62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6"/>
      <c r="AC46" s="56"/>
      <c r="AD46" s="56"/>
    </row>
    <row r="47" spans="1:30" ht="12.9" hidden="1" customHeight="1" x14ac:dyDescent="0.3">
      <c r="A47" s="14" t="s">
        <v>90</v>
      </c>
      <c r="B47" s="849" t="s">
        <v>143</v>
      </c>
      <c r="C47" s="849"/>
      <c r="D47" s="62"/>
      <c r="E47" s="62"/>
      <c r="F47" s="62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  <c r="AA47" s="31"/>
      <c r="AB47" s="31"/>
      <c r="AC47" s="31"/>
      <c r="AD47" s="31"/>
    </row>
    <row r="48" spans="1:30" s="43" customFormat="1" ht="12.9" hidden="1" customHeight="1" x14ac:dyDescent="0.25">
      <c r="A48" s="40" t="s">
        <v>90</v>
      </c>
      <c r="B48" s="42"/>
      <c r="C48" s="39" t="s">
        <v>144</v>
      </c>
      <c r="D48" s="62"/>
      <c r="E48" s="62"/>
      <c r="F48" s="62"/>
      <c r="G48" s="56"/>
      <c r="H48" s="56"/>
      <c r="I48" s="56"/>
      <c r="J48" s="56"/>
      <c r="K48" s="56"/>
      <c r="L48" s="56"/>
      <c r="M48" s="56"/>
      <c r="N48" s="56"/>
      <c r="O48" s="56"/>
      <c r="P48" s="56"/>
      <c r="Q48" s="56"/>
      <c r="R48" s="56"/>
      <c r="S48" s="56"/>
      <c r="T48" s="56"/>
      <c r="U48" s="56"/>
      <c r="V48" s="56"/>
      <c r="W48" s="56"/>
      <c r="X48" s="56"/>
      <c r="Y48" s="56"/>
      <c r="Z48" s="56"/>
      <c r="AA48" s="56"/>
      <c r="AB48" s="56"/>
      <c r="AC48" s="56"/>
      <c r="AD48" s="56"/>
    </row>
    <row r="49" spans="1:30" ht="12.9" hidden="1" customHeight="1" x14ac:dyDescent="0.3">
      <c r="A49" s="4" t="s">
        <v>91</v>
      </c>
      <c r="B49" s="849" t="s">
        <v>145</v>
      </c>
      <c r="C49" s="849"/>
      <c r="D49" s="62"/>
      <c r="E49" s="62"/>
      <c r="F49" s="62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  <c r="AA49" s="31"/>
      <c r="AB49" s="31"/>
      <c r="AC49" s="31"/>
      <c r="AD49" s="31"/>
    </row>
    <row r="50" spans="1:30" s="43" customFormat="1" ht="12.9" hidden="1" customHeight="1" x14ac:dyDescent="0.25">
      <c r="A50" s="40" t="s">
        <v>91</v>
      </c>
      <c r="B50" s="42"/>
      <c r="C50" s="39" t="s">
        <v>92</v>
      </c>
      <c r="D50" s="62"/>
      <c r="E50" s="62"/>
      <c r="F50" s="62"/>
      <c r="G50" s="56"/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6"/>
      <c r="W50" s="56"/>
      <c r="X50" s="56"/>
      <c r="Y50" s="56"/>
      <c r="Z50" s="56"/>
      <c r="AA50" s="56"/>
      <c r="AB50" s="56"/>
      <c r="AC50" s="56"/>
      <c r="AD50" s="56"/>
    </row>
    <row r="51" spans="1:30" ht="12.9" hidden="1" customHeight="1" x14ac:dyDescent="0.3">
      <c r="A51" s="14" t="s">
        <v>93</v>
      </c>
      <c r="B51" s="892" t="s">
        <v>146</v>
      </c>
      <c r="C51" s="849"/>
      <c r="D51" s="62"/>
      <c r="E51" s="62"/>
      <c r="F51" s="62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  <c r="AA51" s="31"/>
      <c r="AB51" s="31"/>
      <c r="AC51" s="31"/>
      <c r="AD51" s="31"/>
    </row>
    <row r="52" spans="1:30" s="43" customFormat="1" ht="12.9" hidden="1" customHeight="1" x14ac:dyDescent="0.25">
      <c r="A52" s="36" t="s">
        <v>93</v>
      </c>
      <c r="B52" s="42"/>
      <c r="C52" s="39" t="s">
        <v>147</v>
      </c>
      <c r="D52" s="62"/>
      <c r="E52" s="62"/>
      <c r="F52" s="62"/>
      <c r="G52" s="56"/>
      <c r="H52" s="56"/>
      <c r="I52" s="56"/>
      <c r="J52" s="56"/>
      <c r="K52" s="56"/>
      <c r="L52" s="56"/>
      <c r="M52" s="56"/>
      <c r="N52" s="56"/>
      <c r="O52" s="56"/>
      <c r="P52" s="56"/>
      <c r="Q52" s="56"/>
      <c r="R52" s="56"/>
      <c r="S52" s="56"/>
      <c r="T52" s="56"/>
      <c r="U52" s="56"/>
      <c r="V52" s="56"/>
      <c r="W52" s="56"/>
      <c r="X52" s="56"/>
      <c r="Y52" s="56"/>
      <c r="Z52" s="56"/>
      <c r="AA52" s="56"/>
      <c r="AB52" s="56"/>
      <c r="AC52" s="56"/>
      <c r="AD52" s="56"/>
    </row>
    <row r="53" spans="1:30" s="43" customFormat="1" ht="12.9" hidden="1" customHeight="1" x14ac:dyDescent="0.25">
      <c r="A53" s="36" t="s">
        <v>93</v>
      </c>
      <c r="B53" s="42"/>
      <c r="C53" s="39" t="s">
        <v>137</v>
      </c>
      <c r="D53" s="62"/>
      <c r="E53" s="62"/>
      <c r="F53" s="62"/>
      <c r="G53" s="56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6"/>
      <c r="AC53" s="56"/>
      <c r="AD53" s="56"/>
    </row>
    <row r="54" spans="1:30" s="43" customFormat="1" ht="12.9" hidden="1" customHeight="1" x14ac:dyDescent="0.25">
      <c r="A54" s="41" t="s">
        <v>93</v>
      </c>
      <c r="B54" s="42"/>
      <c r="C54" s="39" t="s">
        <v>148</v>
      </c>
      <c r="D54" s="62"/>
      <c r="E54" s="62"/>
      <c r="F54" s="62"/>
      <c r="G54" s="60"/>
      <c r="H54" s="60"/>
      <c r="I54" s="60"/>
      <c r="J54" s="60"/>
      <c r="K54" s="60"/>
      <c r="L54" s="60"/>
      <c r="M54" s="60"/>
      <c r="N54" s="60"/>
      <c r="O54" s="60"/>
      <c r="P54" s="60"/>
      <c r="Q54" s="60"/>
      <c r="R54" s="60"/>
      <c r="S54" s="60"/>
      <c r="T54" s="60"/>
      <c r="U54" s="60"/>
      <c r="V54" s="60"/>
      <c r="W54" s="60"/>
      <c r="X54" s="60"/>
      <c r="Y54" s="60"/>
      <c r="Z54" s="60"/>
      <c r="AA54" s="60"/>
      <c r="AB54" s="60"/>
      <c r="AC54" s="60"/>
      <c r="AD54" s="60"/>
    </row>
    <row r="55" spans="1:30" s="43" customFormat="1" ht="12.9" hidden="1" customHeight="1" x14ac:dyDescent="0.25">
      <c r="A55" s="36" t="s">
        <v>93</v>
      </c>
      <c r="B55" s="42"/>
      <c r="C55" s="39" t="s">
        <v>149</v>
      </c>
      <c r="D55" s="62"/>
      <c r="E55" s="62"/>
      <c r="F55" s="62"/>
      <c r="G55" s="63"/>
      <c r="H55" s="63"/>
      <c r="I55" s="63"/>
      <c r="J55" s="63"/>
      <c r="K55" s="63"/>
      <c r="L55" s="63"/>
      <c r="M55" s="63"/>
      <c r="N55" s="63"/>
      <c r="O55" s="63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6"/>
      <c r="AB55" s="56"/>
      <c r="AC55" s="56"/>
      <c r="AD55" s="56"/>
    </row>
    <row r="56" spans="1:30" s="47" customFormat="1" ht="12.9" hidden="1" customHeight="1" x14ac:dyDescent="0.25">
      <c r="A56" s="7" t="s">
        <v>94</v>
      </c>
      <c r="B56" s="893" t="s">
        <v>150</v>
      </c>
      <c r="C56" s="894"/>
      <c r="D56" s="62"/>
      <c r="E56" s="62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59"/>
      <c r="Q56" s="59"/>
      <c r="R56" s="59"/>
      <c r="S56" s="59"/>
      <c r="T56" s="59"/>
      <c r="U56" s="59"/>
      <c r="V56" s="59"/>
      <c r="W56" s="59"/>
      <c r="X56" s="59"/>
      <c r="Y56" s="59"/>
      <c r="Z56" s="59"/>
      <c r="AA56" s="59"/>
      <c r="AB56" s="59"/>
      <c r="AC56" s="59"/>
      <c r="AD56" s="59"/>
    </row>
    <row r="57" spans="1:30" ht="7.5" hidden="1" customHeight="1" x14ac:dyDescent="0.3">
      <c r="A57" s="8"/>
      <c r="B57" s="863"/>
      <c r="C57" s="863"/>
      <c r="D57" s="62"/>
      <c r="E57" s="62"/>
      <c r="F57" s="62"/>
      <c r="G57" s="249"/>
      <c r="H57" s="249"/>
      <c r="I57" s="249"/>
      <c r="J57" s="249"/>
      <c r="K57" s="249"/>
      <c r="L57" s="249"/>
      <c r="M57" s="249"/>
      <c r="N57" s="249"/>
      <c r="O57" s="249"/>
      <c r="P57" s="32"/>
      <c r="Q57" s="32"/>
      <c r="R57" s="33"/>
      <c r="S57" s="32"/>
      <c r="T57" s="32"/>
      <c r="U57" s="32"/>
      <c r="V57" s="32"/>
      <c r="W57" s="32"/>
      <c r="X57" s="32"/>
      <c r="Y57" s="32"/>
      <c r="Z57" s="32"/>
      <c r="AA57" s="32"/>
      <c r="AB57" s="32"/>
      <c r="AC57" s="32"/>
      <c r="AD57" s="32"/>
    </row>
    <row r="58" spans="1:30" ht="12.9" customHeight="1" x14ac:dyDescent="0.3">
      <c r="A58" s="13" t="s">
        <v>96</v>
      </c>
      <c r="B58" s="849" t="s">
        <v>95</v>
      </c>
      <c r="C58" s="849"/>
      <c r="D58" s="62">
        <f t="shared" si="0"/>
        <v>889</v>
      </c>
      <c r="E58" s="62">
        <f t="shared" si="1"/>
        <v>3</v>
      </c>
      <c r="F58" s="62">
        <f t="shared" si="2"/>
        <v>892</v>
      </c>
      <c r="G58" s="31"/>
      <c r="H58" s="31"/>
      <c r="I58" s="31"/>
      <c r="J58" s="31"/>
      <c r="K58" s="31"/>
      <c r="L58" s="31"/>
      <c r="M58" s="31"/>
      <c r="N58" s="31"/>
      <c r="O58" s="31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>
        <v>889</v>
      </c>
      <c r="AC58" s="34">
        <v>3</v>
      </c>
      <c r="AD58" s="34">
        <f>+AB58+AC58</f>
        <v>892</v>
      </c>
    </row>
    <row r="59" spans="1:30" ht="12.9" customHeight="1" x14ac:dyDescent="0.3">
      <c r="A59" s="4" t="s">
        <v>98</v>
      </c>
      <c r="B59" s="849" t="s">
        <v>97</v>
      </c>
      <c r="C59" s="849"/>
      <c r="D59" s="62">
        <f t="shared" si="0"/>
        <v>0</v>
      </c>
      <c r="E59" s="62">
        <f t="shared" si="1"/>
        <v>0</v>
      </c>
      <c r="F59" s="62">
        <f t="shared" si="2"/>
        <v>0</v>
      </c>
      <c r="G59" s="31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  <c r="Y59" s="34"/>
      <c r="Z59" s="34"/>
      <c r="AA59" s="34"/>
      <c r="AB59" s="34">
        <v>0</v>
      </c>
      <c r="AC59" s="34"/>
      <c r="AD59" s="34">
        <f t="shared" ref="AD59:AD72" si="37">+AB59+AC59</f>
        <v>0</v>
      </c>
    </row>
    <row r="60" spans="1:30" ht="12.9" customHeight="1" x14ac:dyDescent="0.3">
      <c r="A60" s="4" t="s">
        <v>101</v>
      </c>
      <c r="B60" s="849" t="s">
        <v>165</v>
      </c>
      <c r="C60" s="849"/>
      <c r="D60" s="62">
        <f t="shared" si="0"/>
        <v>0</v>
      </c>
      <c r="E60" s="62">
        <f t="shared" si="1"/>
        <v>0</v>
      </c>
      <c r="F60" s="62">
        <f t="shared" si="2"/>
        <v>0</v>
      </c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  <c r="Y60" s="34"/>
      <c r="Z60" s="34"/>
      <c r="AA60" s="34"/>
      <c r="AB60" s="34">
        <v>0</v>
      </c>
      <c r="AC60" s="34"/>
      <c r="AD60" s="34">
        <f t="shared" si="37"/>
        <v>0</v>
      </c>
    </row>
    <row r="61" spans="1:30" ht="12.9" customHeight="1" x14ac:dyDescent="0.3">
      <c r="A61" s="4" t="s">
        <v>103</v>
      </c>
      <c r="B61" s="849" t="s">
        <v>102</v>
      </c>
      <c r="C61" s="849"/>
      <c r="D61" s="62">
        <f t="shared" si="0"/>
        <v>2300</v>
      </c>
      <c r="E61" s="62">
        <f t="shared" si="1"/>
        <v>-733</v>
      </c>
      <c r="F61" s="62">
        <f t="shared" si="2"/>
        <v>1567</v>
      </c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  <c r="Y61" s="34"/>
      <c r="Z61" s="34"/>
      <c r="AA61" s="34"/>
      <c r="AB61" s="34">
        <v>2300</v>
      </c>
      <c r="AC61" s="34">
        <v>-733</v>
      </c>
      <c r="AD61" s="34">
        <f t="shared" si="37"/>
        <v>1567</v>
      </c>
    </row>
    <row r="62" spans="1:30" ht="12.9" customHeight="1" x14ac:dyDescent="0.3">
      <c r="A62" s="4" t="s">
        <v>107</v>
      </c>
      <c r="B62" s="849" t="s">
        <v>164</v>
      </c>
      <c r="C62" s="849"/>
      <c r="D62" s="62">
        <f t="shared" si="0"/>
        <v>0</v>
      </c>
      <c r="E62" s="62">
        <f t="shared" si="1"/>
        <v>0</v>
      </c>
      <c r="F62" s="62">
        <f t="shared" si="2"/>
        <v>0</v>
      </c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  <c r="Y62" s="34"/>
      <c r="Z62" s="34"/>
      <c r="AA62" s="34"/>
      <c r="AB62" s="34">
        <v>0</v>
      </c>
      <c r="AC62" s="34">
        <v>0</v>
      </c>
      <c r="AD62" s="34">
        <f t="shared" si="37"/>
        <v>0</v>
      </c>
    </row>
    <row r="63" spans="1:30" ht="12.9" customHeight="1" x14ac:dyDescent="0.3">
      <c r="A63" s="4" t="s">
        <v>638</v>
      </c>
      <c r="B63" s="826" t="s">
        <v>106</v>
      </c>
      <c r="C63" s="826"/>
      <c r="D63" s="62">
        <f t="shared" si="0"/>
        <v>62714</v>
      </c>
      <c r="E63" s="62">
        <f t="shared" si="1"/>
        <v>-13010</v>
      </c>
      <c r="F63" s="62">
        <f t="shared" si="2"/>
        <v>49704</v>
      </c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  <c r="Y63" s="34"/>
      <c r="Z63" s="34"/>
      <c r="AA63" s="34"/>
      <c r="AB63" s="34">
        <f>SUM(AB64:AB72)</f>
        <v>62714</v>
      </c>
      <c r="AC63" s="34">
        <f t="shared" ref="AC63:AD63" si="38">SUM(AC64:AC72)</f>
        <v>-13010</v>
      </c>
      <c r="AD63" s="34">
        <f t="shared" si="38"/>
        <v>49704</v>
      </c>
    </row>
    <row r="64" spans="1:30" ht="12.9" customHeight="1" x14ac:dyDescent="0.3">
      <c r="A64" s="374"/>
      <c r="B64" s="363"/>
      <c r="C64" s="473" t="s">
        <v>633</v>
      </c>
      <c r="D64" s="31">
        <f t="shared" ref="D64:D72" si="39">+G64+M64+P64+S64+V64+AB64</f>
        <v>0</v>
      </c>
      <c r="E64" s="31">
        <f t="shared" si="1"/>
        <v>6500</v>
      </c>
      <c r="F64" s="31">
        <f t="shared" si="2"/>
        <v>6500</v>
      </c>
      <c r="G64" s="375"/>
      <c r="H64" s="375"/>
      <c r="I64" s="375"/>
      <c r="J64" s="375"/>
      <c r="K64" s="375"/>
      <c r="L64" s="375"/>
      <c r="M64" s="375"/>
      <c r="N64" s="375"/>
      <c r="O64" s="375"/>
      <c r="P64" s="375"/>
      <c r="Q64" s="375"/>
      <c r="R64" s="375"/>
      <c r="S64" s="375"/>
      <c r="T64" s="375"/>
      <c r="U64" s="375"/>
      <c r="V64" s="375"/>
      <c r="W64" s="375"/>
      <c r="X64" s="375"/>
      <c r="Y64" s="375"/>
      <c r="Z64" s="375"/>
      <c r="AA64" s="375"/>
      <c r="AB64" s="458">
        <v>0</v>
      </c>
      <c r="AC64" s="31">
        <v>6500</v>
      </c>
      <c r="AD64" s="34">
        <f t="shared" si="37"/>
        <v>6500</v>
      </c>
    </row>
    <row r="65" spans="1:30" ht="12.9" customHeight="1" x14ac:dyDescent="0.3">
      <c r="A65" s="374"/>
      <c r="B65" s="509"/>
      <c r="C65" s="509" t="s">
        <v>704</v>
      </c>
      <c r="D65" s="31">
        <f t="shared" si="39"/>
        <v>1796</v>
      </c>
      <c r="E65" s="31">
        <f t="shared" si="1"/>
        <v>-1796</v>
      </c>
      <c r="F65" s="31">
        <f t="shared" si="2"/>
        <v>0</v>
      </c>
      <c r="G65" s="375"/>
      <c r="H65" s="375"/>
      <c r="I65" s="375"/>
      <c r="J65" s="375"/>
      <c r="K65" s="375"/>
      <c r="L65" s="375"/>
      <c r="M65" s="375"/>
      <c r="N65" s="375"/>
      <c r="O65" s="375"/>
      <c r="P65" s="375"/>
      <c r="Q65" s="375"/>
      <c r="R65" s="375"/>
      <c r="S65" s="375"/>
      <c r="T65" s="375"/>
      <c r="U65" s="375"/>
      <c r="V65" s="375"/>
      <c r="W65" s="375"/>
      <c r="X65" s="375"/>
      <c r="Y65" s="375"/>
      <c r="Z65" s="375"/>
      <c r="AA65" s="375"/>
      <c r="AB65" s="511">
        <v>1796</v>
      </c>
      <c r="AC65" s="375">
        <v>-1796</v>
      </c>
      <c r="AD65" s="34">
        <f t="shared" si="37"/>
        <v>0</v>
      </c>
    </row>
    <row r="66" spans="1:30" ht="12.9" customHeight="1" x14ac:dyDescent="0.3">
      <c r="A66" s="374"/>
      <c r="B66" s="510"/>
      <c r="C66" s="510" t="s">
        <v>708</v>
      </c>
      <c r="D66" s="31">
        <f t="shared" si="39"/>
        <v>1234</v>
      </c>
      <c r="E66" s="31">
        <f t="shared" si="1"/>
        <v>0</v>
      </c>
      <c r="F66" s="31">
        <f t="shared" si="2"/>
        <v>1234</v>
      </c>
      <c r="G66" s="375"/>
      <c r="H66" s="375"/>
      <c r="I66" s="375"/>
      <c r="J66" s="375"/>
      <c r="K66" s="375"/>
      <c r="L66" s="375"/>
      <c r="M66" s="375"/>
      <c r="N66" s="375"/>
      <c r="O66" s="375"/>
      <c r="P66" s="375"/>
      <c r="Q66" s="375"/>
      <c r="R66" s="375"/>
      <c r="S66" s="375"/>
      <c r="T66" s="375"/>
      <c r="U66" s="375"/>
      <c r="V66" s="375"/>
      <c r="W66" s="375"/>
      <c r="X66" s="375"/>
      <c r="Y66" s="375"/>
      <c r="Z66" s="375"/>
      <c r="AA66" s="375"/>
      <c r="AB66" s="511">
        <v>1234</v>
      </c>
      <c r="AC66" s="375"/>
      <c r="AD66" s="34">
        <f t="shared" si="37"/>
        <v>1234</v>
      </c>
    </row>
    <row r="67" spans="1:30" ht="12.9" customHeight="1" x14ac:dyDescent="0.3">
      <c r="A67" s="374"/>
      <c r="B67" s="473"/>
      <c r="C67" s="473" t="s">
        <v>634</v>
      </c>
      <c r="D67" s="31">
        <f t="shared" si="39"/>
        <v>0</v>
      </c>
      <c r="E67" s="31">
        <f t="shared" si="1"/>
        <v>0</v>
      </c>
      <c r="F67" s="31">
        <f t="shared" si="2"/>
        <v>0</v>
      </c>
      <c r="G67" s="375"/>
      <c r="H67" s="375"/>
      <c r="I67" s="375"/>
      <c r="J67" s="375"/>
      <c r="K67" s="375"/>
      <c r="L67" s="375"/>
      <c r="M67" s="375"/>
      <c r="N67" s="375"/>
      <c r="O67" s="375"/>
      <c r="P67" s="375"/>
      <c r="Q67" s="375"/>
      <c r="R67" s="375"/>
      <c r="S67" s="375"/>
      <c r="T67" s="375"/>
      <c r="U67" s="375"/>
      <c r="V67" s="375"/>
      <c r="W67" s="375"/>
      <c r="X67" s="375"/>
      <c r="Y67" s="375"/>
      <c r="Z67" s="375"/>
      <c r="AA67" s="375"/>
      <c r="AB67" s="375">
        <v>0</v>
      </c>
      <c r="AC67" s="375"/>
      <c r="AD67" s="34">
        <f t="shared" si="37"/>
        <v>0</v>
      </c>
    </row>
    <row r="68" spans="1:30" ht="12.9" customHeight="1" x14ac:dyDescent="0.3">
      <c r="A68" s="374"/>
      <c r="B68" s="471"/>
      <c r="C68" s="474" t="s">
        <v>646</v>
      </c>
      <c r="D68" s="31">
        <f t="shared" si="39"/>
        <v>0</v>
      </c>
      <c r="E68" s="31">
        <f t="shared" si="1"/>
        <v>0</v>
      </c>
      <c r="F68" s="31">
        <f t="shared" si="2"/>
        <v>0</v>
      </c>
      <c r="G68" s="375"/>
      <c r="H68" s="375"/>
      <c r="I68" s="375"/>
      <c r="J68" s="375"/>
      <c r="K68" s="375"/>
      <c r="L68" s="375"/>
      <c r="M68" s="375"/>
      <c r="N68" s="375"/>
      <c r="O68" s="375"/>
      <c r="P68" s="375"/>
      <c r="Q68" s="375"/>
      <c r="R68" s="375"/>
      <c r="S68" s="375"/>
      <c r="T68" s="375"/>
      <c r="U68" s="375"/>
      <c r="V68" s="375"/>
      <c r="W68" s="375"/>
      <c r="X68" s="375"/>
      <c r="Y68" s="375"/>
      <c r="Z68" s="375"/>
      <c r="AA68" s="375"/>
      <c r="AB68" s="375">
        <v>0</v>
      </c>
      <c r="AC68" s="375"/>
      <c r="AD68" s="34">
        <f t="shared" si="37"/>
        <v>0</v>
      </c>
    </row>
    <row r="69" spans="1:30" ht="12.9" customHeight="1" x14ac:dyDescent="0.3">
      <c r="A69" s="374"/>
      <c r="B69" s="472"/>
      <c r="C69" s="473" t="s">
        <v>637</v>
      </c>
      <c r="D69" s="31">
        <f t="shared" si="39"/>
        <v>7044</v>
      </c>
      <c r="E69" s="31">
        <f t="shared" si="1"/>
        <v>-7038</v>
      </c>
      <c r="F69" s="31">
        <f t="shared" si="2"/>
        <v>6</v>
      </c>
      <c r="G69" s="375"/>
      <c r="H69" s="375"/>
      <c r="I69" s="375"/>
      <c r="J69" s="375"/>
      <c r="K69" s="375"/>
      <c r="L69" s="375"/>
      <c r="M69" s="375"/>
      <c r="N69" s="375"/>
      <c r="O69" s="375"/>
      <c r="P69" s="375"/>
      <c r="Q69" s="375"/>
      <c r="R69" s="375"/>
      <c r="S69" s="375"/>
      <c r="T69" s="375"/>
      <c r="U69" s="375"/>
      <c r="V69" s="375"/>
      <c r="W69" s="375"/>
      <c r="X69" s="375"/>
      <c r="Y69" s="375"/>
      <c r="Z69" s="375"/>
      <c r="AA69" s="375"/>
      <c r="AB69" s="375">
        <v>7044</v>
      </c>
      <c r="AC69" s="375">
        <v>-7038</v>
      </c>
      <c r="AD69" s="34">
        <f t="shared" si="37"/>
        <v>6</v>
      </c>
    </row>
    <row r="70" spans="1:30" ht="12.9" customHeight="1" x14ac:dyDescent="0.3">
      <c r="A70" s="374"/>
      <c r="B70" s="471"/>
      <c r="C70" s="473" t="s">
        <v>635</v>
      </c>
      <c r="D70" s="31">
        <f t="shared" si="39"/>
        <v>0</v>
      </c>
      <c r="E70" s="31">
        <f t="shared" si="1"/>
        <v>0</v>
      </c>
      <c r="F70" s="31">
        <f t="shared" si="2"/>
        <v>0</v>
      </c>
      <c r="G70" s="375"/>
      <c r="H70" s="375"/>
      <c r="I70" s="375"/>
      <c r="J70" s="375"/>
      <c r="K70" s="375"/>
      <c r="L70" s="375"/>
      <c r="M70" s="375"/>
      <c r="N70" s="375"/>
      <c r="O70" s="375"/>
      <c r="P70" s="375"/>
      <c r="Q70" s="375"/>
      <c r="R70" s="375"/>
      <c r="S70" s="375"/>
      <c r="T70" s="375"/>
      <c r="U70" s="375"/>
      <c r="V70" s="375"/>
      <c r="W70" s="375"/>
      <c r="X70" s="375"/>
      <c r="Y70" s="375"/>
      <c r="Z70" s="375"/>
      <c r="AA70" s="375"/>
      <c r="AB70" s="375">
        <v>0</v>
      </c>
      <c r="AC70" s="375"/>
      <c r="AD70" s="34">
        <f t="shared" si="37"/>
        <v>0</v>
      </c>
    </row>
    <row r="71" spans="1:30" ht="12.9" customHeight="1" x14ac:dyDescent="0.3">
      <c r="A71" s="374"/>
      <c r="B71" s="363"/>
      <c r="C71" s="473" t="s">
        <v>636</v>
      </c>
      <c r="D71" s="31">
        <f t="shared" si="39"/>
        <v>10498</v>
      </c>
      <c r="E71" s="31">
        <f t="shared" si="1"/>
        <v>-10382</v>
      </c>
      <c r="F71" s="31">
        <f t="shared" si="2"/>
        <v>116</v>
      </c>
      <c r="G71" s="375"/>
      <c r="H71" s="375"/>
      <c r="I71" s="375"/>
      <c r="J71" s="375"/>
      <c r="K71" s="375"/>
      <c r="L71" s="375"/>
      <c r="M71" s="375"/>
      <c r="N71" s="375"/>
      <c r="O71" s="375"/>
      <c r="P71" s="375"/>
      <c r="Q71" s="375"/>
      <c r="R71" s="375"/>
      <c r="S71" s="375"/>
      <c r="T71" s="375"/>
      <c r="U71" s="375"/>
      <c r="V71" s="375"/>
      <c r="W71" s="375"/>
      <c r="X71" s="375"/>
      <c r="Y71" s="375"/>
      <c r="Z71" s="375"/>
      <c r="AA71" s="375"/>
      <c r="AB71" s="375">
        <v>10498</v>
      </c>
      <c r="AC71" s="375">
        <v>-10382</v>
      </c>
      <c r="AD71" s="34">
        <f t="shared" si="37"/>
        <v>116</v>
      </c>
    </row>
    <row r="72" spans="1:30" ht="12.9" customHeight="1" x14ac:dyDescent="0.3">
      <c r="A72" s="374"/>
      <c r="B72" s="471"/>
      <c r="C72" s="471" t="s">
        <v>613</v>
      </c>
      <c r="D72" s="31">
        <f t="shared" si="39"/>
        <v>42142</v>
      </c>
      <c r="E72" s="31">
        <f t="shared" si="1"/>
        <v>-294</v>
      </c>
      <c r="F72" s="31">
        <f t="shared" si="2"/>
        <v>41848</v>
      </c>
      <c r="G72" s="375"/>
      <c r="H72" s="375"/>
      <c r="I72" s="375"/>
      <c r="J72" s="375"/>
      <c r="K72" s="375"/>
      <c r="L72" s="375"/>
      <c r="M72" s="375"/>
      <c r="N72" s="375"/>
      <c r="O72" s="375"/>
      <c r="P72" s="375"/>
      <c r="Q72" s="375"/>
      <c r="R72" s="375"/>
      <c r="S72" s="375"/>
      <c r="T72" s="375"/>
      <c r="U72" s="375"/>
      <c r="V72" s="375"/>
      <c r="W72" s="375"/>
      <c r="X72" s="375"/>
      <c r="Y72" s="375"/>
      <c r="Z72" s="375"/>
      <c r="AA72" s="375"/>
      <c r="AB72" s="375">
        <v>42142</v>
      </c>
      <c r="AC72" s="375">
        <v>-294</v>
      </c>
      <c r="AD72" s="34">
        <f t="shared" si="37"/>
        <v>41848</v>
      </c>
    </row>
    <row r="73" spans="1:30" s="47" customFormat="1" ht="12.9" customHeight="1" x14ac:dyDescent="0.25">
      <c r="A73" s="7" t="s">
        <v>108</v>
      </c>
      <c r="B73" s="850" t="s">
        <v>163</v>
      </c>
      <c r="C73" s="850"/>
      <c r="D73" s="62">
        <f t="shared" si="0"/>
        <v>65903</v>
      </c>
      <c r="E73" s="62">
        <f t="shared" si="1"/>
        <v>-13740</v>
      </c>
      <c r="F73" s="62">
        <f>+I73+O73+R73+U73+X73+AD73</f>
        <v>52163</v>
      </c>
      <c r="G73" s="59">
        <f>+G63+G62+G61+G60+G59+G58</f>
        <v>0</v>
      </c>
      <c r="H73" s="59">
        <f>+H63+H62+H61+H60+H59+H58</f>
        <v>0</v>
      </c>
      <c r="I73" s="59">
        <f>+I63+I62+I61+I60+I59+I58</f>
        <v>0</v>
      </c>
      <c r="J73" s="59"/>
      <c r="K73" s="59"/>
      <c r="L73" s="59"/>
      <c r="M73" s="59"/>
      <c r="N73" s="59"/>
      <c r="O73" s="59"/>
      <c r="P73" s="59">
        <f t="shared" ref="P73:X73" si="40">+P63+P62+P61+P60+P59+P58</f>
        <v>0</v>
      </c>
      <c r="Q73" s="59">
        <f t="shared" si="40"/>
        <v>0</v>
      </c>
      <c r="R73" s="59">
        <f t="shared" si="40"/>
        <v>0</v>
      </c>
      <c r="S73" s="59">
        <f t="shared" si="40"/>
        <v>0</v>
      </c>
      <c r="T73" s="59">
        <f t="shared" si="40"/>
        <v>0</v>
      </c>
      <c r="U73" s="59">
        <f t="shared" si="40"/>
        <v>0</v>
      </c>
      <c r="V73" s="59">
        <f t="shared" si="40"/>
        <v>0</v>
      </c>
      <c r="W73" s="59">
        <f t="shared" si="40"/>
        <v>0</v>
      </c>
      <c r="X73" s="59">
        <f t="shared" si="40"/>
        <v>0</v>
      </c>
      <c r="Y73" s="59">
        <f t="shared" ref="Y73:AA73" si="41">+Y63+Y62+Y61+Y60+Y59+Y58</f>
        <v>0</v>
      </c>
      <c r="Z73" s="59">
        <f t="shared" si="41"/>
        <v>0</v>
      </c>
      <c r="AA73" s="59">
        <f t="shared" si="41"/>
        <v>0</v>
      </c>
      <c r="AB73" s="59">
        <v>65903</v>
      </c>
      <c r="AC73" s="59">
        <f t="shared" ref="AC73:AD73" si="42">+AC63+AC62+AC61+AC60+AC59+AC58</f>
        <v>-13740</v>
      </c>
      <c r="AD73" s="59">
        <f t="shared" si="42"/>
        <v>52163</v>
      </c>
    </row>
    <row r="74" spans="1:30" ht="11.25" customHeight="1" x14ac:dyDescent="0.3">
      <c r="A74" s="8"/>
      <c r="B74" s="9"/>
      <c r="C74" s="9"/>
      <c r="D74" s="62"/>
      <c r="E74" s="62"/>
      <c r="F74" s="62"/>
      <c r="G74" s="32"/>
      <c r="H74" s="32"/>
      <c r="I74" s="33"/>
      <c r="J74" s="32"/>
      <c r="K74" s="32"/>
      <c r="L74" s="32"/>
      <c r="M74" s="32"/>
      <c r="N74" s="32"/>
      <c r="O74" s="32"/>
      <c r="P74" s="32"/>
      <c r="Q74" s="32"/>
      <c r="R74" s="33"/>
      <c r="S74" s="32"/>
      <c r="T74" s="32"/>
      <c r="U74" s="32"/>
      <c r="V74" s="32"/>
      <c r="W74" s="32"/>
      <c r="X74" s="32"/>
      <c r="Y74" s="32"/>
      <c r="Z74" s="32"/>
      <c r="AA74" s="32"/>
      <c r="AB74" s="32"/>
      <c r="AC74" s="32"/>
      <c r="AD74" s="32"/>
    </row>
    <row r="75" spans="1:30" ht="12.9" hidden="1" customHeight="1" x14ac:dyDescent="0.3">
      <c r="A75" s="13" t="s">
        <v>110</v>
      </c>
      <c r="B75" s="851" t="s">
        <v>109</v>
      </c>
      <c r="C75" s="851"/>
      <c r="D75" s="62"/>
      <c r="E75" s="62"/>
      <c r="F75" s="62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4"/>
      <c r="U75" s="34"/>
      <c r="V75" s="34"/>
      <c r="W75" s="34"/>
      <c r="X75" s="34"/>
      <c r="Y75" s="34"/>
      <c r="Z75" s="34"/>
      <c r="AA75" s="34"/>
      <c r="AB75" s="34"/>
      <c r="AC75" s="34"/>
      <c r="AD75" s="34"/>
    </row>
    <row r="76" spans="1:30" ht="12.9" hidden="1" customHeight="1" x14ac:dyDescent="0.3">
      <c r="A76" s="4" t="s">
        <v>111</v>
      </c>
      <c r="B76" s="826" t="s">
        <v>162</v>
      </c>
      <c r="C76" s="826"/>
      <c r="D76" s="62"/>
      <c r="E76" s="62"/>
      <c r="F76" s="62"/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  <c r="Y76" s="31"/>
      <c r="Z76" s="31"/>
      <c r="AA76" s="31"/>
      <c r="AB76" s="31"/>
      <c r="AC76" s="31"/>
      <c r="AD76" s="31"/>
    </row>
    <row r="77" spans="1:30" s="43" customFormat="1" ht="12.9" hidden="1" customHeight="1" x14ac:dyDescent="0.25">
      <c r="A77" s="40" t="s">
        <v>111</v>
      </c>
      <c r="B77" s="42"/>
      <c r="C77" s="45" t="s">
        <v>112</v>
      </c>
      <c r="D77" s="62"/>
      <c r="E77" s="62"/>
      <c r="F77" s="62"/>
      <c r="G77" s="56"/>
      <c r="H77" s="56"/>
      <c r="I77" s="56"/>
      <c r="J77" s="56"/>
      <c r="K77" s="56"/>
      <c r="L77" s="56"/>
      <c r="M77" s="56"/>
      <c r="N77" s="56"/>
      <c r="O77" s="56"/>
      <c r="P77" s="56"/>
      <c r="Q77" s="56"/>
      <c r="R77" s="56"/>
      <c r="S77" s="56"/>
      <c r="T77" s="56"/>
      <c r="U77" s="56"/>
      <c r="V77" s="56"/>
      <c r="W77" s="56"/>
      <c r="X77" s="56"/>
      <c r="Y77" s="56"/>
      <c r="Z77" s="56"/>
      <c r="AA77" s="56"/>
      <c r="AB77" s="56"/>
      <c r="AC77" s="56"/>
      <c r="AD77" s="56"/>
    </row>
    <row r="78" spans="1:30" ht="12.9" hidden="1" customHeight="1" x14ac:dyDescent="0.3">
      <c r="A78" s="4" t="s">
        <v>114</v>
      </c>
      <c r="B78" s="826" t="s">
        <v>113</v>
      </c>
      <c r="C78" s="826"/>
      <c r="D78" s="62"/>
      <c r="E78" s="62"/>
      <c r="F78" s="62"/>
      <c r="G78" s="31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  <c r="Y78" s="31"/>
      <c r="Z78" s="31"/>
      <c r="AA78" s="31"/>
      <c r="AB78" s="31"/>
      <c r="AC78" s="31"/>
      <c r="AD78" s="31"/>
    </row>
    <row r="79" spans="1:30" ht="12.9" hidden="1" customHeight="1" x14ac:dyDescent="0.3">
      <c r="A79" s="4" t="s">
        <v>116</v>
      </c>
      <c r="B79" s="826" t="s">
        <v>115</v>
      </c>
      <c r="C79" s="826"/>
      <c r="D79" s="62"/>
      <c r="E79" s="62"/>
      <c r="F79" s="62"/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  <c r="Y79" s="31"/>
      <c r="Z79" s="31"/>
      <c r="AA79" s="31"/>
      <c r="AB79" s="31"/>
      <c r="AC79" s="31"/>
      <c r="AD79" s="31"/>
    </row>
    <row r="80" spans="1:30" ht="12.9" hidden="1" customHeight="1" x14ac:dyDescent="0.3">
      <c r="A80" s="4" t="s">
        <v>118</v>
      </c>
      <c r="B80" s="826" t="s">
        <v>117</v>
      </c>
      <c r="C80" s="826"/>
      <c r="D80" s="62"/>
      <c r="E80" s="62"/>
      <c r="F80" s="62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  <c r="Y80" s="31"/>
      <c r="Z80" s="31"/>
      <c r="AA80" s="31"/>
      <c r="AB80" s="31"/>
      <c r="AC80" s="31"/>
      <c r="AD80" s="31"/>
    </row>
    <row r="81" spans="1:30" ht="12.9" hidden="1" customHeight="1" x14ac:dyDescent="0.3">
      <c r="A81" s="4" t="s">
        <v>120</v>
      </c>
      <c r="B81" s="826" t="s">
        <v>119</v>
      </c>
      <c r="C81" s="826"/>
      <c r="D81" s="62"/>
      <c r="E81" s="62"/>
      <c r="F81" s="62"/>
      <c r="G81" s="31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  <c r="Y81" s="31"/>
      <c r="Z81" s="31"/>
      <c r="AA81" s="31"/>
      <c r="AB81" s="31"/>
      <c r="AC81" s="31"/>
      <c r="AD81" s="31"/>
    </row>
    <row r="82" spans="1:30" ht="12.9" hidden="1" customHeight="1" x14ac:dyDescent="0.3">
      <c r="A82" s="4" t="s">
        <v>122</v>
      </c>
      <c r="B82" s="826" t="s">
        <v>121</v>
      </c>
      <c r="C82" s="826"/>
      <c r="D82" s="62"/>
      <c r="E82" s="62"/>
      <c r="F82" s="62"/>
      <c r="G82" s="31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  <c r="Y82" s="31"/>
      <c r="Z82" s="31"/>
      <c r="AA82" s="31"/>
      <c r="AB82" s="31"/>
      <c r="AC82" s="31"/>
      <c r="AD82" s="31"/>
    </row>
    <row r="83" spans="1:30" s="47" customFormat="1" ht="12.9" hidden="1" customHeight="1" x14ac:dyDescent="0.25">
      <c r="A83" s="7" t="s">
        <v>123</v>
      </c>
      <c r="B83" s="850" t="s">
        <v>161</v>
      </c>
      <c r="C83" s="850"/>
      <c r="D83" s="62"/>
      <c r="E83" s="62"/>
      <c r="F83" s="62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  <c r="S83" s="59"/>
      <c r="T83" s="59"/>
      <c r="U83" s="59"/>
      <c r="V83" s="59"/>
      <c r="W83" s="59"/>
      <c r="X83" s="59"/>
      <c r="Y83" s="59"/>
      <c r="Z83" s="59"/>
      <c r="AA83" s="59"/>
      <c r="AB83" s="59"/>
      <c r="AC83" s="59"/>
      <c r="AD83" s="59"/>
    </row>
    <row r="84" spans="1:30" ht="5.25" hidden="1" customHeight="1" x14ac:dyDescent="0.3">
      <c r="A84" s="8"/>
      <c r="B84" s="9"/>
      <c r="C84" s="9"/>
      <c r="D84" s="62"/>
      <c r="E84" s="62"/>
      <c r="F84" s="62"/>
      <c r="G84" s="32"/>
      <c r="H84" s="32"/>
      <c r="I84" s="33"/>
      <c r="J84" s="32"/>
      <c r="K84" s="32"/>
      <c r="L84" s="32"/>
      <c r="M84" s="32"/>
      <c r="N84" s="32"/>
      <c r="O84" s="32"/>
      <c r="P84" s="32"/>
      <c r="Q84" s="32"/>
      <c r="R84" s="33"/>
      <c r="S84" s="32"/>
      <c r="T84" s="32"/>
      <c r="U84" s="32"/>
      <c r="V84" s="32"/>
      <c r="W84" s="32"/>
      <c r="X84" s="32"/>
      <c r="Y84" s="32"/>
      <c r="Z84" s="32"/>
      <c r="AA84" s="32"/>
      <c r="AB84" s="32"/>
      <c r="AC84" s="32"/>
      <c r="AD84" s="32"/>
    </row>
    <row r="85" spans="1:30" ht="12.9" hidden="1" customHeight="1" x14ac:dyDescent="0.3">
      <c r="A85" s="4" t="s">
        <v>125</v>
      </c>
      <c r="B85" s="826" t="s">
        <v>124</v>
      </c>
      <c r="C85" s="826"/>
      <c r="D85" s="62"/>
      <c r="E85" s="62"/>
      <c r="F85" s="62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  <c r="Y85" s="31"/>
      <c r="Z85" s="31"/>
      <c r="AA85" s="31"/>
      <c r="AB85" s="31"/>
      <c r="AC85" s="31"/>
      <c r="AD85" s="31"/>
    </row>
    <row r="86" spans="1:30" ht="12.9" hidden="1" customHeight="1" x14ac:dyDescent="0.3">
      <c r="A86" s="4" t="s">
        <v>127</v>
      </c>
      <c r="B86" s="826" t="s">
        <v>126</v>
      </c>
      <c r="C86" s="826"/>
      <c r="D86" s="62"/>
      <c r="E86" s="62"/>
      <c r="F86" s="62"/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  <c r="Y86" s="31"/>
      <c r="Z86" s="31"/>
      <c r="AA86" s="31"/>
      <c r="AB86" s="31"/>
      <c r="AC86" s="31"/>
      <c r="AD86" s="31"/>
    </row>
    <row r="87" spans="1:30" ht="12.9" hidden="1" customHeight="1" x14ac:dyDescent="0.3">
      <c r="A87" s="4" t="s">
        <v>129</v>
      </c>
      <c r="B87" s="826" t="s">
        <v>128</v>
      </c>
      <c r="C87" s="826"/>
      <c r="D87" s="62"/>
      <c r="E87" s="62"/>
      <c r="F87" s="62"/>
      <c r="G87" s="31"/>
      <c r="H87" s="31"/>
      <c r="I87" s="31"/>
      <c r="J87" s="31"/>
      <c r="K87" s="31"/>
      <c r="L87" s="31"/>
      <c r="M87" s="31"/>
      <c r="N87" s="31"/>
      <c r="O87" s="31"/>
      <c r="P87" s="31"/>
      <c r="Q87" s="31"/>
      <c r="R87" s="31"/>
      <c r="S87" s="31"/>
      <c r="T87" s="31"/>
      <c r="U87" s="31"/>
      <c r="V87" s="31"/>
      <c r="W87" s="31"/>
      <c r="X87" s="31"/>
      <c r="Y87" s="31"/>
      <c r="Z87" s="31"/>
      <c r="AA87" s="31"/>
      <c r="AB87" s="31"/>
      <c r="AC87" s="31"/>
      <c r="AD87" s="31"/>
    </row>
    <row r="88" spans="1:30" ht="12.9" hidden="1" customHeight="1" x14ac:dyDescent="0.3">
      <c r="A88" s="4" t="s">
        <v>131</v>
      </c>
      <c r="B88" s="826" t="s">
        <v>130</v>
      </c>
      <c r="C88" s="826"/>
      <c r="D88" s="62"/>
      <c r="E88" s="62"/>
      <c r="F88" s="62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  <c r="R88" s="31"/>
      <c r="S88" s="31"/>
      <c r="T88" s="31"/>
      <c r="U88" s="31"/>
      <c r="V88" s="31"/>
      <c r="W88" s="31"/>
      <c r="X88" s="31"/>
      <c r="Y88" s="31"/>
      <c r="Z88" s="31"/>
      <c r="AA88" s="31"/>
      <c r="AB88" s="31"/>
      <c r="AC88" s="31"/>
      <c r="AD88" s="31"/>
    </row>
    <row r="89" spans="1:30" s="47" customFormat="1" ht="12.9" hidden="1" customHeight="1" x14ac:dyDescent="0.25">
      <c r="A89" s="7" t="s">
        <v>132</v>
      </c>
      <c r="B89" s="850" t="s">
        <v>160</v>
      </c>
      <c r="C89" s="850"/>
      <c r="D89" s="62"/>
      <c r="E89" s="62"/>
      <c r="F89" s="62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</row>
    <row r="90" spans="1:30" ht="12.9" hidden="1" customHeight="1" x14ac:dyDescent="0.3">
      <c r="A90" s="8"/>
      <c r="B90" s="9"/>
      <c r="C90" s="9"/>
      <c r="D90" s="62"/>
      <c r="E90" s="62"/>
      <c r="F90" s="6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2"/>
      <c r="R90" s="32"/>
      <c r="S90" s="32"/>
      <c r="T90" s="32"/>
      <c r="U90" s="32"/>
      <c r="V90" s="32"/>
      <c r="W90" s="32"/>
      <c r="X90" s="32"/>
      <c r="Y90" s="32"/>
      <c r="Z90" s="32"/>
      <c r="AA90" s="32"/>
      <c r="AB90" s="32"/>
      <c r="AC90" s="32"/>
      <c r="AD90" s="32"/>
    </row>
    <row r="91" spans="1:30" ht="12.9" hidden="1" customHeight="1" x14ac:dyDescent="0.3">
      <c r="A91" s="126" t="s">
        <v>376</v>
      </c>
      <c r="B91" s="851" t="s">
        <v>377</v>
      </c>
      <c r="C91" s="851"/>
      <c r="D91" s="62"/>
      <c r="E91" s="62"/>
      <c r="F91" s="62"/>
      <c r="G91" s="127"/>
      <c r="H91" s="127"/>
      <c r="I91" s="127"/>
      <c r="J91" s="127"/>
      <c r="K91" s="127"/>
      <c r="L91" s="127"/>
      <c r="M91" s="127"/>
      <c r="N91" s="127"/>
      <c r="O91" s="127"/>
      <c r="P91" s="127"/>
      <c r="Q91" s="127"/>
      <c r="R91" s="127"/>
      <c r="S91" s="127"/>
      <c r="T91" s="127"/>
      <c r="U91" s="127"/>
      <c r="V91" s="127"/>
      <c r="W91" s="127"/>
      <c r="X91" s="127"/>
      <c r="Y91" s="127"/>
      <c r="Z91" s="127"/>
      <c r="AA91" s="127"/>
      <c r="AB91" s="127"/>
      <c r="AC91" s="127"/>
      <c r="AD91" s="127"/>
    </row>
    <row r="92" spans="1:30" ht="12.9" hidden="1" customHeight="1" x14ac:dyDescent="0.3">
      <c r="A92" s="126" t="s">
        <v>389</v>
      </c>
      <c r="B92" s="827" t="s">
        <v>390</v>
      </c>
      <c r="C92" s="855"/>
      <c r="D92" s="62"/>
      <c r="E92" s="62"/>
      <c r="F92" s="62"/>
      <c r="G92" s="127"/>
      <c r="H92" s="127"/>
      <c r="I92" s="127"/>
      <c r="J92" s="127"/>
      <c r="K92" s="127"/>
      <c r="L92" s="127"/>
      <c r="M92" s="127"/>
      <c r="N92" s="127"/>
      <c r="O92" s="127"/>
      <c r="P92" s="127"/>
      <c r="Q92" s="127"/>
      <c r="R92" s="127"/>
      <c r="S92" s="127"/>
      <c r="T92" s="127"/>
      <c r="U92" s="127"/>
      <c r="V92" s="127"/>
      <c r="W92" s="127"/>
      <c r="X92" s="127"/>
      <c r="Y92" s="127"/>
      <c r="Z92" s="127"/>
      <c r="AA92" s="127"/>
      <c r="AB92" s="127"/>
      <c r="AC92" s="127"/>
      <c r="AD92" s="127"/>
    </row>
    <row r="93" spans="1:30" ht="12.9" hidden="1" customHeight="1" x14ac:dyDescent="0.3">
      <c r="A93" s="13" t="s">
        <v>133</v>
      </c>
      <c r="B93" s="851" t="s">
        <v>159</v>
      </c>
      <c r="C93" s="851"/>
      <c r="D93" s="62"/>
      <c r="E93" s="62"/>
      <c r="F93" s="62"/>
      <c r="G93" s="34"/>
      <c r="H93" s="34"/>
      <c r="I93" s="34"/>
      <c r="J93" s="34"/>
      <c r="K93" s="34"/>
      <c r="L93" s="34"/>
      <c r="M93" s="34"/>
      <c r="N93" s="34"/>
      <c r="O93" s="34"/>
      <c r="P93" s="34"/>
      <c r="Q93" s="34"/>
      <c r="R93" s="34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</row>
    <row r="94" spans="1:30" s="47" customFormat="1" ht="12.9" hidden="1" customHeight="1" x14ac:dyDescent="0.25">
      <c r="A94" s="16" t="s">
        <v>134</v>
      </c>
      <c r="B94" s="853" t="s">
        <v>158</v>
      </c>
      <c r="C94" s="853"/>
      <c r="D94" s="62"/>
      <c r="E94" s="62"/>
      <c r="F94" s="62"/>
      <c r="G94" s="57"/>
      <c r="H94" s="57"/>
      <c r="I94" s="57"/>
      <c r="J94" s="57"/>
      <c r="K94" s="57"/>
      <c r="L94" s="57"/>
      <c r="M94" s="57"/>
      <c r="N94" s="57"/>
      <c r="O94" s="57"/>
      <c r="P94" s="57"/>
      <c r="Q94" s="57"/>
      <c r="R94" s="57"/>
      <c r="S94" s="57"/>
      <c r="T94" s="57"/>
      <c r="U94" s="57"/>
      <c r="V94" s="57"/>
      <c r="W94" s="57"/>
      <c r="X94" s="57"/>
      <c r="Y94" s="57"/>
      <c r="Z94" s="57"/>
      <c r="AA94" s="57"/>
      <c r="AB94" s="57"/>
      <c r="AC94" s="57"/>
      <c r="AD94" s="57"/>
    </row>
    <row r="95" spans="1:30" ht="12.9" hidden="1" customHeight="1" x14ac:dyDescent="0.3">
      <c r="A95" s="8"/>
      <c r="B95" s="17"/>
      <c r="C95" s="17"/>
      <c r="D95" s="62"/>
      <c r="E95" s="62"/>
      <c r="F95" s="62"/>
      <c r="G95" s="32"/>
      <c r="H95" s="32"/>
      <c r="I95" s="33"/>
      <c r="J95" s="32"/>
      <c r="K95" s="32"/>
      <c r="L95" s="32"/>
      <c r="M95" s="32"/>
      <c r="N95" s="32"/>
      <c r="O95" s="32"/>
      <c r="P95" s="32"/>
      <c r="Q95" s="32"/>
      <c r="R95" s="33"/>
      <c r="S95" s="32"/>
      <c r="T95" s="32"/>
      <c r="U95" s="32"/>
      <c r="V95" s="32"/>
      <c r="W95" s="32"/>
      <c r="X95" s="32"/>
      <c r="Y95" s="32"/>
      <c r="Z95" s="32"/>
      <c r="AA95" s="32"/>
      <c r="AB95" s="32"/>
      <c r="AC95" s="32"/>
      <c r="AD95" s="32"/>
    </row>
    <row r="96" spans="1:30" s="47" customFormat="1" ht="12.9" customHeight="1" x14ac:dyDescent="0.25">
      <c r="A96" s="18" t="s">
        <v>135</v>
      </c>
      <c r="B96" s="864" t="s">
        <v>157</v>
      </c>
      <c r="C96" s="864"/>
      <c r="D96" s="62">
        <f>+D73+D36+D10+D8</f>
        <v>152442</v>
      </c>
      <c r="E96" s="62">
        <f>+E73+E36+E10+E8</f>
        <v>20453</v>
      </c>
      <c r="F96" s="62">
        <f>+F73+F36+F10+F8</f>
        <v>172895</v>
      </c>
      <c r="G96" s="58">
        <f t="shared" ref="G96:AD96" si="43">+G94+G89+G83+G73+G56+G36+G10+G8</f>
        <v>13566</v>
      </c>
      <c r="H96" s="58">
        <f t="shared" si="43"/>
        <v>8492</v>
      </c>
      <c r="I96" s="58">
        <f t="shared" si="43"/>
        <v>22058</v>
      </c>
      <c r="J96" s="58">
        <f t="shared" si="43"/>
        <v>36068</v>
      </c>
      <c r="K96" s="58">
        <f t="shared" si="43"/>
        <v>21293</v>
      </c>
      <c r="L96" s="58">
        <f t="shared" si="43"/>
        <v>57361</v>
      </c>
      <c r="M96" s="58">
        <f t="shared" si="43"/>
        <v>13862</v>
      </c>
      <c r="N96" s="58">
        <f t="shared" si="43"/>
        <v>4408</v>
      </c>
      <c r="O96" s="58">
        <f t="shared" si="43"/>
        <v>18270</v>
      </c>
      <c r="P96" s="58">
        <f t="shared" si="43"/>
        <v>0</v>
      </c>
      <c r="Q96" s="58">
        <f t="shared" si="43"/>
        <v>0</v>
      </c>
      <c r="R96" s="58">
        <f t="shared" si="43"/>
        <v>0</v>
      </c>
      <c r="S96" s="58">
        <f t="shared" si="43"/>
        <v>0</v>
      </c>
      <c r="T96" s="58">
        <f t="shared" si="43"/>
        <v>0</v>
      </c>
      <c r="U96" s="58">
        <f t="shared" si="43"/>
        <v>0</v>
      </c>
      <c r="V96" s="58">
        <f t="shared" si="43"/>
        <v>10203</v>
      </c>
      <c r="W96" s="58">
        <f t="shared" si="43"/>
        <v>0</v>
      </c>
      <c r="X96" s="58">
        <f t="shared" si="43"/>
        <v>10203</v>
      </c>
      <c r="Y96" s="58">
        <f t="shared" si="43"/>
        <v>3806</v>
      </c>
      <c r="Z96" s="58">
        <f t="shared" si="43"/>
        <v>0</v>
      </c>
      <c r="AA96" s="58">
        <f t="shared" si="43"/>
        <v>3806</v>
      </c>
      <c r="AB96" s="58">
        <f t="shared" si="43"/>
        <v>74937</v>
      </c>
      <c r="AC96" s="58">
        <f t="shared" si="43"/>
        <v>-13740</v>
      </c>
      <c r="AD96" s="58">
        <f t="shared" si="43"/>
        <v>61197</v>
      </c>
    </row>
    <row r="97" spans="1:33" ht="12.9" customHeight="1" x14ac:dyDescent="0.3">
      <c r="D97" s="62"/>
      <c r="E97" s="62"/>
      <c r="F97" s="62"/>
    </row>
    <row r="98" spans="1:33" ht="12.9" customHeight="1" x14ac:dyDescent="0.3">
      <c r="A98" s="72" t="s">
        <v>268</v>
      </c>
      <c r="B98" s="888" t="s">
        <v>267</v>
      </c>
      <c r="C98" s="889"/>
      <c r="D98" s="31">
        <f t="shared" ref="D98:D101" si="44">+G98+M98+P98+S98+V98+AB98</f>
        <v>0</v>
      </c>
      <c r="E98" s="31">
        <f t="shared" ref="E98:E105" si="45">+H98+N98+Q98+T98+W98+AC98</f>
        <v>0</v>
      </c>
      <c r="F98" s="31">
        <f t="shared" ref="F98:F105" si="46">+I98+O98+R98+U98+X98+AD98</f>
        <v>0</v>
      </c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>
        <f>+AC98+AB98</f>
        <v>0</v>
      </c>
    </row>
    <row r="99" spans="1:33" ht="12.9" customHeight="1" x14ac:dyDescent="0.3">
      <c r="A99" s="72" t="s">
        <v>369</v>
      </c>
      <c r="B99" s="888" t="s">
        <v>372</v>
      </c>
      <c r="C99" s="889"/>
      <c r="D99" s="31">
        <f t="shared" si="44"/>
        <v>0</v>
      </c>
      <c r="E99" s="31">
        <f t="shared" si="45"/>
        <v>0</v>
      </c>
      <c r="F99" s="31">
        <f t="shared" si="46"/>
        <v>0</v>
      </c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>
        <f t="shared" ref="AD99:AD104" si="47">+AC99+AB99</f>
        <v>0</v>
      </c>
    </row>
    <row r="100" spans="1:33" ht="12.9" customHeight="1" x14ac:dyDescent="0.3">
      <c r="A100" s="72" t="s">
        <v>370</v>
      </c>
      <c r="B100" s="888" t="s">
        <v>371</v>
      </c>
      <c r="C100" s="889"/>
      <c r="D100" s="31">
        <f t="shared" si="44"/>
        <v>0</v>
      </c>
      <c r="E100" s="31">
        <f t="shared" si="45"/>
        <v>0</v>
      </c>
      <c r="F100" s="31">
        <f t="shared" si="46"/>
        <v>0</v>
      </c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>
        <f t="shared" si="47"/>
        <v>0</v>
      </c>
    </row>
    <row r="101" spans="1:33" ht="12.9" customHeight="1" x14ac:dyDescent="0.25">
      <c r="A101" s="72" t="s">
        <v>270</v>
      </c>
      <c r="B101" s="888" t="s">
        <v>269</v>
      </c>
      <c r="C101" s="889"/>
      <c r="D101" s="31">
        <f t="shared" si="44"/>
        <v>0</v>
      </c>
      <c r="E101" s="31">
        <f t="shared" si="45"/>
        <v>0</v>
      </c>
      <c r="F101" s="31">
        <f t="shared" si="46"/>
        <v>0</v>
      </c>
      <c r="G101" s="21"/>
      <c r="H101" s="21"/>
      <c r="I101" s="21"/>
      <c r="J101" s="21"/>
      <c r="K101" s="21"/>
      <c r="L101" s="21"/>
      <c r="M101" s="21"/>
      <c r="N101" s="21"/>
      <c r="O101" s="21"/>
      <c r="P101" s="21">
        <f t="shared" ref="P101:X101" si="48">SUM(P98:P100)</f>
        <v>0</v>
      </c>
      <c r="Q101" s="21">
        <f t="shared" si="48"/>
        <v>0</v>
      </c>
      <c r="R101" s="21">
        <f t="shared" si="48"/>
        <v>0</v>
      </c>
      <c r="S101" s="21">
        <f t="shared" si="48"/>
        <v>0</v>
      </c>
      <c r="T101" s="21">
        <f t="shared" si="48"/>
        <v>0</v>
      </c>
      <c r="U101" s="21">
        <f t="shared" si="48"/>
        <v>0</v>
      </c>
      <c r="V101" s="21">
        <f t="shared" si="48"/>
        <v>0</v>
      </c>
      <c r="W101" s="21">
        <f t="shared" si="48"/>
        <v>0</v>
      </c>
      <c r="X101" s="21">
        <f t="shared" si="48"/>
        <v>0</v>
      </c>
      <c r="Y101" s="21"/>
      <c r="Z101" s="21"/>
      <c r="AA101" s="21"/>
      <c r="AB101" s="21">
        <f>SUM(AB98:AB100)</f>
        <v>0</v>
      </c>
      <c r="AC101" s="21"/>
      <c r="AD101" s="21">
        <f t="shared" si="47"/>
        <v>0</v>
      </c>
      <c r="AE101" s="20"/>
      <c r="AF101" s="20"/>
      <c r="AG101" s="20"/>
    </row>
    <row r="102" spans="1:33" ht="12.9" customHeight="1" x14ac:dyDescent="0.3">
      <c r="A102" s="72" t="s">
        <v>817</v>
      </c>
      <c r="B102" s="888" t="s">
        <v>818</v>
      </c>
      <c r="C102" s="889"/>
      <c r="D102" s="31">
        <f>+G102+M102+P102+S102+V102+AB102</f>
        <v>930000</v>
      </c>
      <c r="E102" s="31">
        <f t="shared" si="45"/>
        <v>0</v>
      </c>
      <c r="F102" s="31">
        <f t="shared" si="46"/>
        <v>930000</v>
      </c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>
        <v>930000</v>
      </c>
      <c r="AC102" s="21"/>
      <c r="AD102" s="21">
        <f>+AC102+AB102</f>
        <v>930000</v>
      </c>
    </row>
    <row r="103" spans="1:33" ht="12.9" customHeight="1" x14ac:dyDescent="0.25">
      <c r="A103" s="72" t="s">
        <v>813</v>
      </c>
      <c r="B103" s="888" t="s">
        <v>814</v>
      </c>
      <c r="C103" s="889"/>
      <c r="D103" s="31">
        <f>+G103+M103+P103+S103+V103+AB103</f>
        <v>19168</v>
      </c>
      <c r="E103" s="31">
        <f t="shared" si="45"/>
        <v>0</v>
      </c>
      <c r="F103" s="31">
        <f t="shared" si="46"/>
        <v>19168</v>
      </c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>
        <v>19168</v>
      </c>
      <c r="AC103" s="21"/>
      <c r="AD103" s="21">
        <f t="shared" si="47"/>
        <v>19168</v>
      </c>
      <c r="AE103" s="20"/>
      <c r="AF103" s="20"/>
      <c r="AG103" s="20"/>
    </row>
    <row r="104" spans="1:33" ht="12.9" customHeight="1" x14ac:dyDescent="0.25">
      <c r="A104" s="72" t="s">
        <v>373</v>
      </c>
      <c r="B104" s="888" t="s">
        <v>374</v>
      </c>
      <c r="C104" s="889"/>
      <c r="D104" s="31">
        <f>+G104+M104+P104+S104+V104+AB104</f>
        <v>418748</v>
      </c>
      <c r="E104" s="31">
        <f t="shared" si="45"/>
        <v>246</v>
      </c>
      <c r="F104" s="31">
        <f t="shared" si="46"/>
        <v>418994</v>
      </c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>
        <v>418748</v>
      </c>
      <c r="AC104" s="21">
        <v>246</v>
      </c>
      <c r="AD104" s="21">
        <f t="shared" si="47"/>
        <v>418994</v>
      </c>
      <c r="AE104" s="20"/>
      <c r="AF104" s="20"/>
      <c r="AG104" s="20"/>
    </row>
    <row r="105" spans="1:33" s="47" customFormat="1" ht="12.9" customHeight="1" x14ac:dyDescent="0.25">
      <c r="A105" s="71" t="s">
        <v>271</v>
      </c>
      <c r="B105" s="83" t="s">
        <v>277</v>
      </c>
      <c r="C105" s="95"/>
      <c r="D105" s="62">
        <f>+G105+M105+P105+S105+V105+AB105</f>
        <v>1367916</v>
      </c>
      <c r="E105" s="62">
        <f t="shared" si="45"/>
        <v>246</v>
      </c>
      <c r="F105" s="62">
        <f t="shared" si="46"/>
        <v>1368162</v>
      </c>
      <c r="G105" s="48"/>
      <c r="H105" s="48"/>
      <c r="I105" s="48"/>
      <c r="J105" s="48"/>
      <c r="K105" s="48"/>
      <c r="L105" s="48"/>
      <c r="M105" s="48"/>
      <c r="N105" s="48"/>
      <c r="O105" s="48"/>
      <c r="P105" s="48">
        <f t="shared" ref="P105:AA105" si="49">+P104+P101</f>
        <v>0</v>
      </c>
      <c r="Q105" s="48">
        <f t="shared" si="49"/>
        <v>0</v>
      </c>
      <c r="R105" s="48">
        <f t="shared" si="49"/>
        <v>0</v>
      </c>
      <c r="S105" s="48">
        <f t="shared" si="49"/>
        <v>0</v>
      </c>
      <c r="T105" s="48">
        <f t="shared" si="49"/>
        <v>0</v>
      </c>
      <c r="U105" s="48">
        <f t="shared" si="49"/>
        <v>0</v>
      </c>
      <c r="V105" s="48">
        <f t="shared" si="49"/>
        <v>0</v>
      </c>
      <c r="W105" s="48">
        <f t="shared" si="49"/>
        <v>0</v>
      </c>
      <c r="X105" s="48">
        <f t="shared" si="49"/>
        <v>0</v>
      </c>
      <c r="Y105" s="48">
        <f t="shared" si="49"/>
        <v>0</v>
      </c>
      <c r="Z105" s="48">
        <f t="shared" si="49"/>
        <v>0</v>
      </c>
      <c r="AA105" s="48">
        <f t="shared" si="49"/>
        <v>0</v>
      </c>
      <c r="AB105" s="651">
        <f>+AB104+AB101+AB103+AB102</f>
        <v>1367916</v>
      </c>
      <c r="AC105" s="651">
        <f t="shared" ref="AC105:AD105" si="50">+AC104+AC101+AC103+AC102</f>
        <v>246</v>
      </c>
      <c r="AD105" s="651">
        <f t="shared" si="50"/>
        <v>1368162</v>
      </c>
    </row>
  </sheetData>
  <mergeCells count="92">
    <mergeCell ref="A1:AD1"/>
    <mergeCell ref="A2:AD2"/>
    <mergeCell ref="G3:I3"/>
    <mergeCell ref="M3:O3"/>
    <mergeCell ref="G4:I4"/>
    <mergeCell ref="M4:O4"/>
    <mergeCell ref="AB3:AD3"/>
    <mergeCell ref="D3:F3"/>
    <mergeCell ref="D4:F4"/>
    <mergeCell ref="A3:A5"/>
    <mergeCell ref="J4:L4"/>
    <mergeCell ref="Y3:AA3"/>
    <mergeCell ref="Y4:AA4"/>
    <mergeCell ref="B20:C20"/>
    <mergeCell ref="B21:C21"/>
    <mergeCell ref="B17:C17"/>
    <mergeCell ref="B18:C18"/>
    <mergeCell ref="B14:C14"/>
    <mergeCell ref="B19:C19"/>
    <mergeCell ref="B13:C13"/>
    <mergeCell ref="B15:C15"/>
    <mergeCell ref="B16:C16"/>
    <mergeCell ref="S4:U4"/>
    <mergeCell ref="V4:X4"/>
    <mergeCell ref="B3:C5"/>
    <mergeCell ref="P3:R3"/>
    <mergeCell ref="P4:R4"/>
    <mergeCell ref="S3:U3"/>
    <mergeCell ref="V3:X3"/>
    <mergeCell ref="B6:C6"/>
    <mergeCell ref="B7:C7"/>
    <mergeCell ref="B8:C8"/>
    <mergeCell ref="B10:C10"/>
    <mergeCell ref="B12:C12"/>
    <mergeCell ref="J3:L3"/>
    <mergeCell ref="B28:C28"/>
    <mergeCell ref="B98:C98"/>
    <mergeCell ref="B22:C22"/>
    <mergeCell ref="B92:C92"/>
    <mergeCell ref="B59:C59"/>
    <mergeCell ref="B60:C60"/>
    <mergeCell ref="B39:C39"/>
    <mergeCell ref="B27:C27"/>
    <mergeCell ref="B24:C24"/>
    <mergeCell ref="B25:C25"/>
    <mergeCell ref="B34:C34"/>
    <mergeCell ref="B35:C35"/>
    <mergeCell ref="B36:C36"/>
    <mergeCell ref="B51:C51"/>
    <mergeCell ref="B56:C56"/>
    <mergeCell ref="B57:C57"/>
    <mergeCell ref="B42:C42"/>
    <mergeCell ref="B45:C45"/>
    <mergeCell ref="B47:C47"/>
    <mergeCell ref="B49:C49"/>
    <mergeCell ref="B38:C38"/>
    <mergeCell ref="B89:C89"/>
    <mergeCell ref="B93:C93"/>
    <mergeCell ref="B94:C94"/>
    <mergeCell ref="B79:C79"/>
    <mergeCell ref="B80:C80"/>
    <mergeCell ref="B81:C81"/>
    <mergeCell ref="B82:C82"/>
    <mergeCell ref="B83:C83"/>
    <mergeCell ref="B85:C85"/>
    <mergeCell ref="B86:C86"/>
    <mergeCell ref="B87:C87"/>
    <mergeCell ref="B88:C88"/>
    <mergeCell ref="B26:C26"/>
    <mergeCell ref="B33:C33"/>
    <mergeCell ref="B23:C23"/>
    <mergeCell ref="B78:C78"/>
    <mergeCell ref="B61:C61"/>
    <mergeCell ref="B62:C62"/>
    <mergeCell ref="B63:C63"/>
    <mergeCell ref="B73:C73"/>
    <mergeCell ref="B75:C75"/>
    <mergeCell ref="B76:C76"/>
    <mergeCell ref="B58:C58"/>
    <mergeCell ref="B29:C29"/>
    <mergeCell ref="B30:C30"/>
    <mergeCell ref="B31:C31"/>
    <mergeCell ref="B32:C32"/>
    <mergeCell ref="B41:C41"/>
    <mergeCell ref="B99:C99"/>
    <mergeCell ref="B100:C100"/>
    <mergeCell ref="B104:C104"/>
    <mergeCell ref="B91:C91"/>
    <mergeCell ref="B96:C96"/>
    <mergeCell ref="B101:C101"/>
    <mergeCell ref="B103:C103"/>
    <mergeCell ref="B102:C102"/>
  </mergeCells>
  <printOptions horizontalCentered="1"/>
  <pageMargins left="0.31496062992125984" right="0.31496062992125984" top="0.74803149606299213" bottom="0.15748031496062992" header="0.31496062992125984" footer="0.31496062992125984"/>
  <pageSetup paperSize="8" scale="75" orientation="landscape" r:id="rId1"/>
  <headerFooter>
    <oddHeader>&amp;C&amp;"Times New Roman,Félkövér"&amp;12Martonvásár Város Önkormányzatának kiadásai 2017.
Egyéb tevékenység&amp;R&amp;"-,Félkövér"
5/g. melléklet</oddHeader>
  </headerFooter>
  <colBreaks count="1" manualBreakCount="1">
    <brk id="21" max="1048575" man="1"/>
  </colBreaks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B115"/>
  <sheetViews>
    <sheetView topLeftCell="A42" zoomScaleSheetLayoutView="100" workbookViewId="0">
      <selection activeCell="I28" sqref="I28"/>
    </sheetView>
  </sheetViews>
  <sheetFormatPr defaultColWidth="9.109375" defaultRowHeight="13.2" x14ac:dyDescent="0.25"/>
  <cols>
    <col min="1" max="1" width="7.44140625" style="28" customWidth="1"/>
    <col min="2" max="2" width="9.44140625" style="76" customWidth="1"/>
    <col min="3" max="3" width="32.33203125" style="76" customWidth="1"/>
    <col min="4" max="4" width="9.44140625" style="20" customWidth="1"/>
    <col min="5" max="5" width="7.5546875" style="20" customWidth="1"/>
    <col min="6" max="6" width="7.44140625" style="20" customWidth="1"/>
    <col min="7" max="7" width="9.44140625" style="20" customWidth="1"/>
    <col min="8" max="8" width="6.33203125" style="20" customWidth="1"/>
    <col min="9" max="9" width="8.33203125" style="20" customWidth="1"/>
    <col min="10" max="10" width="8.88671875" style="20" customWidth="1"/>
    <col min="11" max="11" width="6.5546875" style="20" customWidth="1"/>
    <col min="12" max="12" width="7.5546875" style="20" customWidth="1"/>
    <col min="13" max="13" width="8.88671875" style="20" bestFit="1" customWidth="1"/>
    <col min="14" max="15" width="7" style="20" customWidth="1"/>
    <col min="16" max="16384" width="9.109375" style="20"/>
  </cols>
  <sheetData>
    <row r="1" spans="1:27" s="1" customFormat="1" ht="3.75" customHeight="1" x14ac:dyDescent="0.3">
      <c r="A1" s="28"/>
      <c r="B1" s="29"/>
      <c r="C1" s="29"/>
      <c r="M1" s="856" t="s">
        <v>388</v>
      </c>
      <c r="N1" s="856"/>
      <c r="O1" s="856"/>
      <c r="Z1" s="76"/>
      <c r="AA1" s="76"/>
    </row>
    <row r="2" spans="1:27" s="47" customFormat="1" ht="12.75" customHeight="1" x14ac:dyDescent="0.25">
      <c r="A2" s="852" t="s">
        <v>0</v>
      </c>
      <c r="B2" s="910" t="s">
        <v>282</v>
      </c>
      <c r="C2" s="911"/>
      <c r="D2" s="903" t="s">
        <v>300</v>
      </c>
      <c r="E2" s="903"/>
      <c r="F2" s="903"/>
      <c r="G2" s="903" t="s">
        <v>291</v>
      </c>
      <c r="H2" s="903"/>
      <c r="I2" s="903"/>
      <c r="J2" s="903" t="s">
        <v>292</v>
      </c>
      <c r="K2" s="903"/>
      <c r="L2" s="903"/>
      <c r="M2" s="903" t="s">
        <v>293</v>
      </c>
      <c r="N2" s="903"/>
      <c r="O2" s="903"/>
    </row>
    <row r="3" spans="1:27" s="47" customFormat="1" ht="27" customHeight="1" x14ac:dyDescent="0.25">
      <c r="A3" s="852"/>
      <c r="B3" s="912"/>
      <c r="C3" s="913"/>
      <c r="D3" s="774" t="s">
        <v>889</v>
      </c>
      <c r="E3" s="774" t="s">
        <v>746</v>
      </c>
      <c r="F3" s="774" t="s">
        <v>1024</v>
      </c>
      <c r="G3" s="774" t="s">
        <v>889</v>
      </c>
      <c r="H3" s="774" t="s">
        <v>746</v>
      </c>
      <c r="I3" s="774" t="s">
        <v>1024</v>
      </c>
      <c r="J3" s="774" t="s">
        <v>889</v>
      </c>
      <c r="K3" s="774" t="s">
        <v>746</v>
      </c>
      <c r="L3" s="774" t="s">
        <v>1024</v>
      </c>
      <c r="M3" s="774" t="s">
        <v>889</v>
      </c>
      <c r="N3" s="774" t="s">
        <v>746</v>
      </c>
      <c r="O3" s="774" t="s">
        <v>1024</v>
      </c>
    </row>
    <row r="4" spans="1:27" x14ac:dyDescent="0.25">
      <c r="A4" s="78" t="s">
        <v>206</v>
      </c>
      <c r="B4" s="904" t="s">
        <v>205</v>
      </c>
      <c r="C4" s="905"/>
      <c r="D4" s="453">
        <f>+G4+J4+M4</f>
        <v>3000</v>
      </c>
      <c r="E4" s="453">
        <f t="shared" ref="E4:F4" si="0">+H4+K4+N4</f>
        <v>0</v>
      </c>
      <c r="F4" s="453">
        <f t="shared" si="0"/>
        <v>3000</v>
      </c>
      <c r="G4" s="109"/>
      <c r="H4" s="109"/>
      <c r="I4" s="109">
        <f>+G4+H4</f>
        <v>0</v>
      </c>
      <c r="J4" s="109">
        <f>SUM(J5:J14)</f>
        <v>0</v>
      </c>
      <c r="K4" s="109"/>
      <c r="L4" s="109">
        <f>+J4+K4</f>
        <v>0</v>
      </c>
      <c r="M4" s="109">
        <v>3000</v>
      </c>
      <c r="N4" s="109"/>
      <c r="O4" s="109">
        <f>+M4+N4</f>
        <v>3000</v>
      </c>
    </row>
    <row r="5" spans="1:27" s="43" customFormat="1" hidden="1" x14ac:dyDescent="0.25">
      <c r="A5" s="108"/>
      <c r="B5" s="907" t="s">
        <v>332</v>
      </c>
      <c r="C5" s="908"/>
      <c r="D5" s="453">
        <f t="shared" ref="D5:D51" si="1">+G5+J5+M5</f>
        <v>0</v>
      </c>
      <c r="E5" s="453">
        <f t="shared" ref="E5:E51" si="2">+H5+K5+N5</f>
        <v>0</v>
      </c>
      <c r="F5" s="453">
        <f t="shared" ref="F5:F51" si="3">+I5+L5+O5</f>
        <v>0</v>
      </c>
      <c r="G5" s="110"/>
      <c r="H5" s="110"/>
      <c r="I5" s="109">
        <f t="shared" ref="I5:I51" si="4">+G5+H5</f>
        <v>0</v>
      </c>
      <c r="J5" s="110"/>
      <c r="K5" s="110"/>
      <c r="L5" s="109">
        <f t="shared" ref="L5:L51" si="5">+J5+K5</f>
        <v>0</v>
      </c>
      <c r="M5" s="110"/>
      <c r="N5" s="110"/>
      <c r="O5" s="109">
        <f t="shared" ref="O5:O51" si="6">+M5+N5</f>
        <v>0</v>
      </c>
    </row>
    <row r="6" spans="1:27" s="43" customFormat="1" hidden="1" x14ac:dyDescent="0.25">
      <c r="A6" s="108"/>
      <c r="B6" s="907" t="s">
        <v>322</v>
      </c>
      <c r="C6" s="908"/>
      <c r="D6" s="453">
        <f t="shared" si="1"/>
        <v>0</v>
      </c>
      <c r="E6" s="453">
        <f t="shared" si="2"/>
        <v>0</v>
      </c>
      <c r="F6" s="453">
        <f t="shared" si="3"/>
        <v>0</v>
      </c>
      <c r="G6" s="110"/>
      <c r="H6" s="110"/>
      <c r="I6" s="109">
        <f t="shared" si="4"/>
        <v>0</v>
      </c>
      <c r="J6" s="110"/>
      <c r="K6" s="110"/>
      <c r="L6" s="109">
        <f t="shared" si="5"/>
        <v>0</v>
      </c>
      <c r="M6" s="110"/>
      <c r="N6" s="110"/>
      <c r="O6" s="109">
        <f t="shared" si="6"/>
        <v>0</v>
      </c>
    </row>
    <row r="7" spans="1:27" s="43" customFormat="1" hidden="1" x14ac:dyDescent="0.25">
      <c r="A7" s="108"/>
      <c r="B7" s="907" t="s">
        <v>323</v>
      </c>
      <c r="C7" s="908"/>
      <c r="D7" s="453">
        <f t="shared" si="1"/>
        <v>0</v>
      </c>
      <c r="E7" s="453">
        <f t="shared" si="2"/>
        <v>0</v>
      </c>
      <c r="F7" s="453">
        <f t="shared" si="3"/>
        <v>0</v>
      </c>
      <c r="G7" s="110"/>
      <c r="H7" s="110"/>
      <c r="I7" s="109">
        <f t="shared" si="4"/>
        <v>0</v>
      </c>
      <c r="J7" s="110"/>
      <c r="K7" s="110"/>
      <c r="L7" s="109">
        <f t="shared" si="5"/>
        <v>0</v>
      </c>
      <c r="M7" s="110"/>
      <c r="N7" s="110"/>
      <c r="O7" s="109">
        <f t="shared" si="6"/>
        <v>0</v>
      </c>
    </row>
    <row r="8" spans="1:27" s="43" customFormat="1" hidden="1" x14ac:dyDescent="0.25">
      <c r="A8" s="108"/>
      <c r="B8" s="907" t="s">
        <v>324</v>
      </c>
      <c r="C8" s="908"/>
      <c r="D8" s="453">
        <f t="shared" si="1"/>
        <v>0</v>
      </c>
      <c r="E8" s="453">
        <f t="shared" si="2"/>
        <v>0</v>
      </c>
      <c r="F8" s="453">
        <f t="shared" si="3"/>
        <v>0</v>
      </c>
      <c r="G8" s="110"/>
      <c r="H8" s="110"/>
      <c r="I8" s="109">
        <f t="shared" si="4"/>
        <v>0</v>
      </c>
      <c r="J8" s="110"/>
      <c r="K8" s="110"/>
      <c r="L8" s="109">
        <f t="shared" si="5"/>
        <v>0</v>
      </c>
      <c r="M8" s="110"/>
      <c r="N8" s="110"/>
      <c r="O8" s="109">
        <f t="shared" si="6"/>
        <v>0</v>
      </c>
    </row>
    <row r="9" spans="1:27" s="43" customFormat="1" hidden="1" x14ac:dyDescent="0.25">
      <c r="A9" s="108"/>
      <c r="B9" s="907" t="s">
        <v>325</v>
      </c>
      <c r="C9" s="908"/>
      <c r="D9" s="453">
        <f t="shared" si="1"/>
        <v>0</v>
      </c>
      <c r="E9" s="453">
        <f t="shared" si="2"/>
        <v>0</v>
      </c>
      <c r="F9" s="453">
        <f t="shared" si="3"/>
        <v>0</v>
      </c>
      <c r="G9" s="110"/>
      <c r="H9" s="110"/>
      <c r="I9" s="109">
        <f t="shared" si="4"/>
        <v>0</v>
      </c>
      <c r="J9" s="110"/>
      <c r="K9" s="110"/>
      <c r="L9" s="109">
        <f t="shared" si="5"/>
        <v>0</v>
      </c>
      <c r="M9" s="110"/>
      <c r="N9" s="110"/>
      <c r="O9" s="109">
        <f t="shared" si="6"/>
        <v>0</v>
      </c>
    </row>
    <row r="10" spans="1:27" s="43" customFormat="1" hidden="1" x14ac:dyDescent="0.25">
      <c r="A10" s="108"/>
      <c r="B10" s="907" t="s">
        <v>326</v>
      </c>
      <c r="C10" s="908"/>
      <c r="D10" s="453">
        <f t="shared" si="1"/>
        <v>0</v>
      </c>
      <c r="E10" s="453">
        <f t="shared" si="2"/>
        <v>0</v>
      </c>
      <c r="F10" s="453">
        <f t="shared" si="3"/>
        <v>0</v>
      </c>
      <c r="G10" s="110"/>
      <c r="H10" s="110"/>
      <c r="I10" s="109">
        <f t="shared" si="4"/>
        <v>0</v>
      </c>
      <c r="J10" s="110"/>
      <c r="K10" s="110"/>
      <c r="L10" s="109">
        <f t="shared" si="5"/>
        <v>0</v>
      </c>
      <c r="M10" s="110"/>
      <c r="N10" s="110"/>
      <c r="O10" s="109">
        <f t="shared" si="6"/>
        <v>0</v>
      </c>
    </row>
    <row r="11" spans="1:27" s="43" customFormat="1" hidden="1" x14ac:dyDescent="0.25">
      <c r="A11" s="108"/>
      <c r="B11" s="907" t="s">
        <v>99</v>
      </c>
      <c r="C11" s="908"/>
      <c r="D11" s="453">
        <f t="shared" si="1"/>
        <v>0</v>
      </c>
      <c r="E11" s="453">
        <f t="shared" si="2"/>
        <v>0</v>
      </c>
      <c r="F11" s="453">
        <f t="shared" si="3"/>
        <v>0</v>
      </c>
      <c r="G11" s="110"/>
      <c r="H11" s="110"/>
      <c r="I11" s="109">
        <f t="shared" si="4"/>
        <v>0</v>
      </c>
      <c r="J11" s="110"/>
      <c r="K11" s="110"/>
      <c r="L11" s="109">
        <f t="shared" si="5"/>
        <v>0</v>
      </c>
      <c r="M11" s="110"/>
      <c r="N11" s="110"/>
      <c r="O11" s="109">
        <f t="shared" si="6"/>
        <v>0</v>
      </c>
    </row>
    <row r="12" spans="1:27" s="43" customFormat="1" hidden="1" x14ac:dyDescent="0.25">
      <c r="A12" s="108"/>
      <c r="B12" s="907" t="s">
        <v>100</v>
      </c>
      <c r="C12" s="908"/>
      <c r="D12" s="453">
        <f t="shared" si="1"/>
        <v>0</v>
      </c>
      <c r="E12" s="453">
        <f t="shared" si="2"/>
        <v>0</v>
      </c>
      <c r="F12" s="453">
        <f t="shared" si="3"/>
        <v>0</v>
      </c>
      <c r="G12" s="110"/>
      <c r="H12" s="110"/>
      <c r="I12" s="109">
        <f t="shared" si="4"/>
        <v>0</v>
      </c>
      <c r="J12" s="110"/>
      <c r="K12" s="110"/>
      <c r="L12" s="109">
        <f t="shared" si="5"/>
        <v>0</v>
      </c>
      <c r="M12" s="110"/>
      <c r="N12" s="110"/>
      <c r="O12" s="109">
        <f t="shared" si="6"/>
        <v>0</v>
      </c>
    </row>
    <row r="13" spans="1:27" s="43" customFormat="1" hidden="1" x14ac:dyDescent="0.25">
      <c r="A13" s="108"/>
      <c r="B13" s="907" t="s">
        <v>327</v>
      </c>
      <c r="C13" s="908"/>
      <c r="D13" s="453">
        <f t="shared" si="1"/>
        <v>0</v>
      </c>
      <c r="E13" s="453">
        <f t="shared" si="2"/>
        <v>0</v>
      </c>
      <c r="F13" s="453">
        <f t="shared" si="3"/>
        <v>0</v>
      </c>
      <c r="G13" s="110"/>
      <c r="H13" s="110"/>
      <c r="I13" s="109">
        <f t="shared" si="4"/>
        <v>0</v>
      </c>
      <c r="J13" s="110"/>
      <c r="K13" s="110"/>
      <c r="L13" s="109">
        <f t="shared" si="5"/>
        <v>0</v>
      </c>
      <c r="M13" s="110"/>
      <c r="N13" s="110"/>
      <c r="O13" s="109">
        <f t="shared" si="6"/>
        <v>0</v>
      </c>
    </row>
    <row r="14" spans="1:27" s="43" customFormat="1" hidden="1" x14ac:dyDescent="0.25">
      <c r="A14" s="108"/>
      <c r="B14" s="907" t="s">
        <v>328</v>
      </c>
      <c r="C14" s="908"/>
      <c r="D14" s="453">
        <f t="shared" si="1"/>
        <v>0</v>
      </c>
      <c r="E14" s="453">
        <f t="shared" si="2"/>
        <v>0</v>
      </c>
      <c r="F14" s="453">
        <f t="shared" si="3"/>
        <v>0</v>
      </c>
      <c r="G14" s="110"/>
      <c r="H14" s="110"/>
      <c r="I14" s="109">
        <f t="shared" si="4"/>
        <v>0</v>
      </c>
      <c r="J14" s="110"/>
      <c r="K14" s="110"/>
      <c r="L14" s="109">
        <f t="shared" si="5"/>
        <v>0</v>
      </c>
      <c r="M14" s="110"/>
      <c r="N14" s="110"/>
      <c r="O14" s="109">
        <f t="shared" si="6"/>
        <v>0</v>
      </c>
    </row>
    <row r="15" spans="1:27" s="47" customFormat="1" x14ac:dyDescent="0.25">
      <c r="A15" s="79" t="s">
        <v>207</v>
      </c>
      <c r="B15" s="923" t="s">
        <v>405</v>
      </c>
      <c r="C15" s="924"/>
      <c r="D15" s="170">
        <f t="shared" si="1"/>
        <v>3000</v>
      </c>
      <c r="E15" s="170">
        <f t="shared" si="2"/>
        <v>0</v>
      </c>
      <c r="F15" s="170">
        <f t="shared" si="3"/>
        <v>3000</v>
      </c>
      <c r="G15" s="111"/>
      <c r="H15" s="111"/>
      <c r="I15" s="111">
        <f t="shared" si="4"/>
        <v>0</v>
      </c>
      <c r="J15" s="111">
        <f>+J4</f>
        <v>0</v>
      </c>
      <c r="K15" s="111"/>
      <c r="L15" s="111">
        <f t="shared" si="5"/>
        <v>0</v>
      </c>
      <c r="M15" s="111">
        <f>+M4</f>
        <v>3000</v>
      </c>
      <c r="N15" s="111"/>
      <c r="O15" s="111">
        <f t="shared" si="6"/>
        <v>3000</v>
      </c>
    </row>
    <row r="16" spans="1:27" x14ac:dyDescent="0.25">
      <c r="A16" s="78" t="s">
        <v>209</v>
      </c>
      <c r="B16" s="904" t="s">
        <v>208</v>
      </c>
      <c r="C16" s="905"/>
      <c r="D16" s="453">
        <f t="shared" si="1"/>
        <v>0</v>
      </c>
      <c r="E16" s="453">
        <f t="shared" si="2"/>
        <v>0</v>
      </c>
      <c r="F16" s="453">
        <f t="shared" si="3"/>
        <v>0</v>
      </c>
      <c r="G16" s="109"/>
      <c r="H16" s="109"/>
      <c r="I16" s="109">
        <f t="shared" si="4"/>
        <v>0</v>
      </c>
      <c r="J16" s="109">
        <f>+J19</f>
        <v>0</v>
      </c>
      <c r="K16" s="109"/>
      <c r="L16" s="109">
        <f t="shared" si="5"/>
        <v>0</v>
      </c>
      <c r="M16" s="109">
        <f>+M19</f>
        <v>0</v>
      </c>
      <c r="N16" s="109"/>
      <c r="O16" s="109">
        <f t="shared" si="6"/>
        <v>0</v>
      </c>
    </row>
    <row r="17" spans="1:15" s="43" customFormat="1" ht="12.75" hidden="1" customHeight="1" x14ac:dyDescent="0.25">
      <c r="A17" s="108"/>
      <c r="B17" s="907" t="s">
        <v>332</v>
      </c>
      <c r="C17" s="908"/>
      <c r="D17" s="453">
        <f t="shared" si="1"/>
        <v>0</v>
      </c>
      <c r="E17" s="453">
        <f t="shared" si="2"/>
        <v>0</v>
      </c>
      <c r="F17" s="453">
        <f t="shared" si="3"/>
        <v>0</v>
      </c>
      <c r="G17" s="110"/>
      <c r="H17" s="110"/>
      <c r="I17" s="109">
        <f t="shared" si="4"/>
        <v>0</v>
      </c>
      <c r="J17" s="110"/>
      <c r="K17" s="110"/>
      <c r="L17" s="109">
        <f t="shared" si="5"/>
        <v>0</v>
      </c>
      <c r="M17" s="110"/>
      <c r="N17" s="110"/>
      <c r="O17" s="109">
        <f t="shared" si="6"/>
        <v>0</v>
      </c>
    </row>
    <row r="18" spans="1:15" s="43" customFormat="1" ht="12.75" hidden="1" customHeight="1" x14ac:dyDescent="0.25">
      <c r="A18" s="108"/>
      <c r="B18" s="907" t="s">
        <v>322</v>
      </c>
      <c r="C18" s="908"/>
      <c r="D18" s="453">
        <f t="shared" si="1"/>
        <v>0</v>
      </c>
      <c r="E18" s="453">
        <f t="shared" si="2"/>
        <v>0</v>
      </c>
      <c r="F18" s="453">
        <f t="shared" si="3"/>
        <v>0</v>
      </c>
      <c r="G18" s="110"/>
      <c r="H18" s="110"/>
      <c r="I18" s="109">
        <f t="shared" si="4"/>
        <v>0</v>
      </c>
      <c r="J18" s="110"/>
      <c r="K18" s="110"/>
      <c r="L18" s="109">
        <f t="shared" si="5"/>
        <v>0</v>
      </c>
      <c r="M18" s="110"/>
      <c r="N18" s="110"/>
      <c r="O18" s="109">
        <f t="shared" si="6"/>
        <v>0</v>
      </c>
    </row>
    <row r="19" spans="1:15" s="43" customFormat="1" ht="12.75" hidden="1" customHeight="1" x14ac:dyDescent="0.25">
      <c r="A19" s="108"/>
      <c r="B19" s="907" t="s">
        <v>323</v>
      </c>
      <c r="C19" s="908"/>
      <c r="D19" s="453">
        <f t="shared" si="1"/>
        <v>0</v>
      </c>
      <c r="E19" s="453">
        <f t="shared" si="2"/>
        <v>0</v>
      </c>
      <c r="F19" s="453">
        <f t="shared" si="3"/>
        <v>0</v>
      </c>
      <c r="G19" s="110"/>
      <c r="H19" s="110"/>
      <c r="I19" s="109">
        <f t="shared" si="4"/>
        <v>0</v>
      </c>
      <c r="J19" s="110"/>
      <c r="K19" s="110"/>
      <c r="L19" s="109">
        <f t="shared" si="5"/>
        <v>0</v>
      </c>
      <c r="M19" s="110"/>
      <c r="N19" s="110"/>
      <c r="O19" s="109">
        <f t="shared" si="6"/>
        <v>0</v>
      </c>
    </row>
    <row r="20" spans="1:15" s="43" customFormat="1" ht="12.75" hidden="1" customHeight="1" x14ac:dyDescent="0.25">
      <c r="A20" s="108"/>
      <c r="B20" s="907" t="s">
        <v>324</v>
      </c>
      <c r="C20" s="908"/>
      <c r="D20" s="453">
        <f t="shared" si="1"/>
        <v>0</v>
      </c>
      <c r="E20" s="453">
        <f t="shared" si="2"/>
        <v>0</v>
      </c>
      <c r="F20" s="453">
        <f t="shared" si="3"/>
        <v>0</v>
      </c>
      <c r="G20" s="110"/>
      <c r="H20" s="110"/>
      <c r="I20" s="109">
        <f t="shared" si="4"/>
        <v>0</v>
      </c>
      <c r="J20" s="110"/>
      <c r="K20" s="110"/>
      <c r="L20" s="109">
        <f t="shared" si="5"/>
        <v>0</v>
      </c>
      <c r="M20" s="110"/>
      <c r="N20" s="110"/>
      <c r="O20" s="109">
        <f t="shared" si="6"/>
        <v>0</v>
      </c>
    </row>
    <row r="21" spans="1:15" s="43" customFormat="1" ht="12.75" hidden="1" customHeight="1" x14ac:dyDescent="0.25">
      <c r="A21" s="108"/>
      <c r="B21" s="907" t="s">
        <v>325</v>
      </c>
      <c r="C21" s="908"/>
      <c r="D21" s="453">
        <f t="shared" si="1"/>
        <v>0</v>
      </c>
      <c r="E21" s="453">
        <f t="shared" si="2"/>
        <v>0</v>
      </c>
      <c r="F21" s="453">
        <f t="shared" si="3"/>
        <v>0</v>
      </c>
      <c r="G21" s="110"/>
      <c r="H21" s="110"/>
      <c r="I21" s="109">
        <f t="shared" si="4"/>
        <v>0</v>
      </c>
      <c r="J21" s="110"/>
      <c r="K21" s="110"/>
      <c r="L21" s="109">
        <f t="shared" si="5"/>
        <v>0</v>
      </c>
      <c r="M21" s="110"/>
      <c r="N21" s="110"/>
      <c r="O21" s="109">
        <f t="shared" si="6"/>
        <v>0</v>
      </c>
    </row>
    <row r="22" spans="1:15" s="43" customFormat="1" ht="12.75" hidden="1" customHeight="1" x14ac:dyDescent="0.25">
      <c r="A22" s="108"/>
      <c r="B22" s="907" t="s">
        <v>326</v>
      </c>
      <c r="C22" s="908"/>
      <c r="D22" s="453">
        <f t="shared" si="1"/>
        <v>0</v>
      </c>
      <c r="E22" s="453">
        <f t="shared" si="2"/>
        <v>0</v>
      </c>
      <c r="F22" s="453">
        <f t="shared" si="3"/>
        <v>0</v>
      </c>
      <c r="G22" s="110"/>
      <c r="H22" s="110"/>
      <c r="I22" s="109">
        <f t="shared" si="4"/>
        <v>0</v>
      </c>
      <c r="J22" s="110"/>
      <c r="K22" s="110"/>
      <c r="L22" s="109">
        <f t="shared" si="5"/>
        <v>0</v>
      </c>
      <c r="M22" s="110"/>
      <c r="N22" s="110"/>
      <c r="O22" s="109">
        <f t="shared" si="6"/>
        <v>0</v>
      </c>
    </row>
    <row r="23" spans="1:15" s="43" customFormat="1" ht="12.75" hidden="1" customHeight="1" x14ac:dyDescent="0.25">
      <c r="A23" s="108"/>
      <c r="B23" s="907" t="s">
        <v>99</v>
      </c>
      <c r="C23" s="908"/>
      <c r="D23" s="453">
        <f t="shared" si="1"/>
        <v>0</v>
      </c>
      <c r="E23" s="453">
        <f t="shared" si="2"/>
        <v>0</v>
      </c>
      <c r="F23" s="453">
        <f t="shared" si="3"/>
        <v>0</v>
      </c>
      <c r="G23" s="110"/>
      <c r="H23" s="110"/>
      <c r="I23" s="109">
        <f t="shared" si="4"/>
        <v>0</v>
      </c>
      <c r="J23" s="110"/>
      <c r="K23" s="110"/>
      <c r="L23" s="109">
        <f t="shared" si="5"/>
        <v>0</v>
      </c>
      <c r="M23" s="110"/>
      <c r="N23" s="110"/>
      <c r="O23" s="109">
        <f t="shared" si="6"/>
        <v>0</v>
      </c>
    </row>
    <row r="24" spans="1:15" s="43" customFormat="1" ht="12.75" hidden="1" customHeight="1" x14ac:dyDescent="0.25">
      <c r="A24" s="108"/>
      <c r="B24" s="907" t="s">
        <v>100</v>
      </c>
      <c r="C24" s="908"/>
      <c r="D24" s="453">
        <f t="shared" si="1"/>
        <v>0</v>
      </c>
      <c r="E24" s="453">
        <f t="shared" si="2"/>
        <v>0</v>
      </c>
      <c r="F24" s="453">
        <f t="shared" si="3"/>
        <v>0</v>
      </c>
      <c r="G24" s="110"/>
      <c r="H24" s="110"/>
      <c r="I24" s="109">
        <f t="shared" si="4"/>
        <v>0</v>
      </c>
      <c r="J24" s="110"/>
      <c r="K24" s="110"/>
      <c r="L24" s="109">
        <f t="shared" si="5"/>
        <v>0</v>
      </c>
      <c r="M24" s="110"/>
      <c r="N24" s="110"/>
      <c r="O24" s="109">
        <f t="shared" si="6"/>
        <v>0</v>
      </c>
    </row>
    <row r="25" spans="1:15" s="43" customFormat="1" ht="12.75" hidden="1" customHeight="1" x14ac:dyDescent="0.25">
      <c r="A25" s="108"/>
      <c r="B25" s="907" t="s">
        <v>327</v>
      </c>
      <c r="C25" s="908"/>
      <c r="D25" s="453">
        <f t="shared" si="1"/>
        <v>0</v>
      </c>
      <c r="E25" s="453">
        <f t="shared" si="2"/>
        <v>0</v>
      </c>
      <c r="F25" s="453">
        <f t="shared" si="3"/>
        <v>0</v>
      </c>
      <c r="G25" s="110"/>
      <c r="H25" s="110"/>
      <c r="I25" s="109">
        <f t="shared" si="4"/>
        <v>0</v>
      </c>
      <c r="J25" s="110"/>
      <c r="K25" s="110"/>
      <c r="L25" s="109">
        <f t="shared" si="5"/>
        <v>0</v>
      </c>
      <c r="M25" s="110"/>
      <c r="N25" s="110"/>
      <c r="O25" s="109">
        <f t="shared" si="6"/>
        <v>0</v>
      </c>
    </row>
    <row r="26" spans="1:15" s="43" customFormat="1" ht="12.75" hidden="1" customHeight="1" x14ac:dyDescent="0.25">
      <c r="A26" s="108"/>
      <c r="B26" s="907" t="s">
        <v>328</v>
      </c>
      <c r="C26" s="908"/>
      <c r="D26" s="453">
        <f t="shared" si="1"/>
        <v>0</v>
      </c>
      <c r="E26" s="453">
        <f t="shared" si="2"/>
        <v>0</v>
      </c>
      <c r="F26" s="453">
        <f t="shared" si="3"/>
        <v>0</v>
      </c>
      <c r="G26" s="110"/>
      <c r="H26" s="110"/>
      <c r="I26" s="109">
        <f t="shared" si="4"/>
        <v>0</v>
      </c>
      <c r="J26" s="110"/>
      <c r="K26" s="110"/>
      <c r="L26" s="109">
        <f t="shared" si="5"/>
        <v>0</v>
      </c>
      <c r="M26" s="110"/>
      <c r="N26" s="110"/>
      <c r="O26" s="109">
        <f t="shared" si="6"/>
        <v>0</v>
      </c>
    </row>
    <row r="27" spans="1:15" s="47" customFormat="1" x14ac:dyDescent="0.25">
      <c r="A27" s="79" t="s">
        <v>210</v>
      </c>
      <c r="B27" s="923" t="s">
        <v>330</v>
      </c>
      <c r="C27" s="924"/>
      <c r="D27" s="170">
        <f t="shared" si="1"/>
        <v>0</v>
      </c>
      <c r="E27" s="170">
        <f t="shared" si="2"/>
        <v>0</v>
      </c>
      <c r="F27" s="170">
        <f t="shared" si="3"/>
        <v>0</v>
      </c>
      <c r="G27" s="111"/>
      <c r="H27" s="111"/>
      <c r="I27" s="111">
        <f t="shared" si="4"/>
        <v>0</v>
      </c>
      <c r="J27" s="111">
        <f>+J16</f>
        <v>0</v>
      </c>
      <c r="K27" s="111"/>
      <c r="L27" s="111">
        <f t="shared" si="5"/>
        <v>0</v>
      </c>
      <c r="M27" s="111">
        <f>+M16</f>
        <v>0</v>
      </c>
      <c r="N27" s="111"/>
      <c r="O27" s="111">
        <f t="shared" si="6"/>
        <v>0</v>
      </c>
    </row>
    <row r="28" spans="1:15" s="47" customFormat="1" ht="15" customHeight="1" x14ac:dyDescent="0.25">
      <c r="A28" s="79" t="s">
        <v>235</v>
      </c>
      <c r="B28" s="914" t="s">
        <v>805</v>
      </c>
      <c r="C28" s="915"/>
      <c r="D28" s="170">
        <f t="shared" si="1"/>
        <v>0</v>
      </c>
      <c r="E28" s="170">
        <f t="shared" si="2"/>
        <v>0</v>
      </c>
      <c r="F28" s="170">
        <f t="shared" si="3"/>
        <v>0</v>
      </c>
      <c r="G28" s="111"/>
      <c r="H28" s="111"/>
      <c r="I28" s="111">
        <f t="shared" si="4"/>
        <v>0</v>
      </c>
      <c r="J28" s="111"/>
      <c r="K28" s="111"/>
      <c r="L28" s="111">
        <f t="shared" si="5"/>
        <v>0</v>
      </c>
      <c r="M28" s="111"/>
      <c r="N28" s="111"/>
      <c r="O28" s="111">
        <f t="shared" si="6"/>
        <v>0</v>
      </c>
    </row>
    <row r="29" spans="1:15" s="47" customFormat="1" ht="15" customHeight="1" x14ac:dyDescent="0.25">
      <c r="A29" s="78" t="s">
        <v>237</v>
      </c>
      <c r="B29" s="904" t="s">
        <v>1027</v>
      </c>
      <c r="C29" s="905"/>
      <c r="D29" s="453">
        <f t="shared" si="1"/>
        <v>0</v>
      </c>
      <c r="E29" s="453">
        <f t="shared" si="2"/>
        <v>0</v>
      </c>
      <c r="F29" s="453">
        <f t="shared" si="3"/>
        <v>0</v>
      </c>
      <c r="G29" s="111"/>
      <c r="H29" s="111"/>
      <c r="I29" s="111"/>
      <c r="J29" s="111"/>
      <c r="K29" s="111"/>
      <c r="L29" s="111"/>
      <c r="M29" s="111"/>
      <c r="N29" s="111"/>
      <c r="O29" s="111"/>
    </row>
    <row r="30" spans="1:15" ht="12" customHeight="1" x14ac:dyDescent="0.25">
      <c r="A30" s="78" t="s">
        <v>239</v>
      </c>
      <c r="B30" s="904" t="s">
        <v>238</v>
      </c>
      <c r="C30" s="905"/>
      <c r="D30" s="453">
        <f t="shared" si="1"/>
        <v>4717</v>
      </c>
      <c r="E30" s="453">
        <f t="shared" si="2"/>
        <v>984</v>
      </c>
      <c r="F30" s="453">
        <f t="shared" si="3"/>
        <v>5701</v>
      </c>
      <c r="G30" s="64">
        <v>680</v>
      </c>
      <c r="H30" s="64"/>
      <c r="I30" s="109">
        <f t="shared" si="4"/>
        <v>680</v>
      </c>
      <c r="J30" s="64"/>
      <c r="K30" s="64"/>
      <c r="L30" s="109">
        <f t="shared" si="5"/>
        <v>0</v>
      </c>
      <c r="M30" s="64">
        <v>4037</v>
      </c>
      <c r="N30" s="64">
        <v>984</v>
      </c>
      <c r="O30" s="109">
        <f t="shared" si="6"/>
        <v>5021</v>
      </c>
    </row>
    <row r="31" spans="1:15" x14ac:dyDescent="0.25">
      <c r="A31" s="78" t="s">
        <v>241</v>
      </c>
      <c r="B31" s="904" t="s">
        <v>240</v>
      </c>
      <c r="C31" s="905"/>
      <c r="D31" s="453">
        <f t="shared" si="1"/>
        <v>622</v>
      </c>
      <c r="E31" s="453">
        <f t="shared" si="2"/>
        <v>314</v>
      </c>
      <c r="F31" s="453">
        <f t="shared" si="3"/>
        <v>936</v>
      </c>
      <c r="G31" s="64">
        <v>500</v>
      </c>
      <c r="H31" s="64"/>
      <c r="I31" s="109">
        <f t="shared" si="4"/>
        <v>500</v>
      </c>
      <c r="J31" s="64">
        <v>11</v>
      </c>
      <c r="K31" s="64">
        <v>314</v>
      </c>
      <c r="L31" s="109">
        <f t="shared" si="5"/>
        <v>325</v>
      </c>
      <c r="M31" s="64">
        <v>111</v>
      </c>
      <c r="N31" s="64"/>
      <c r="O31" s="109">
        <f t="shared" si="6"/>
        <v>111</v>
      </c>
    </row>
    <row r="32" spans="1:15" x14ac:dyDescent="0.25">
      <c r="A32" s="78" t="s">
        <v>243</v>
      </c>
      <c r="B32" s="904" t="s">
        <v>893</v>
      </c>
      <c r="C32" s="905"/>
      <c r="D32" s="453">
        <f t="shared" si="1"/>
        <v>1968</v>
      </c>
      <c r="E32" s="453">
        <f t="shared" si="2"/>
        <v>6562</v>
      </c>
      <c r="F32" s="453">
        <f t="shared" si="3"/>
        <v>8530</v>
      </c>
      <c r="G32" s="64"/>
      <c r="H32" s="64"/>
      <c r="I32" s="109"/>
      <c r="J32" s="64"/>
      <c r="K32" s="64"/>
      <c r="L32" s="109"/>
      <c r="M32" s="64">
        <v>1968</v>
      </c>
      <c r="N32" s="64">
        <v>6562</v>
      </c>
      <c r="O32" s="109">
        <f t="shared" si="6"/>
        <v>8530</v>
      </c>
    </row>
    <row r="33" spans="1:15" x14ac:dyDescent="0.25">
      <c r="A33" s="78" t="s">
        <v>247</v>
      </c>
      <c r="B33" s="888" t="s">
        <v>246</v>
      </c>
      <c r="C33" s="889"/>
      <c r="D33" s="453">
        <f t="shared" si="1"/>
        <v>1005</v>
      </c>
      <c r="E33" s="453">
        <f t="shared" si="2"/>
        <v>0</v>
      </c>
      <c r="F33" s="453">
        <f t="shared" si="3"/>
        <v>1005</v>
      </c>
      <c r="G33" s="64"/>
      <c r="H33" s="64"/>
      <c r="I33" s="109">
        <f t="shared" si="4"/>
        <v>0</v>
      </c>
      <c r="J33" s="64"/>
      <c r="K33" s="64"/>
      <c r="L33" s="109">
        <f t="shared" si="5"/>
        <v>0</v>
      </c>
      <c r="M33" s="64">
        <v>1005</v>
      </c>
      <c r="N33" s="64"/>
      <c r="O33" s="109">
        <f t="shared" si="6"/>
        <v>1005</v>
      </c>
    </row>
    <row r="34" spans="1:15" x14ac:dyDescent="0.25">
      <c r="A34" s="78" t="s">
        <v>249</v>
      </c>
      <c r="B34" s="888" t="s">
        <v>248</v>
      </c>
      <c r="C34" s="889"/>
      <c r="D34" s="453">
        <f t="shared" si="1"/>
        <v>958</v>
      </c>
      <c r="E34" s="453">
        <f t="shared" si="2"/>
        <v>497</v>
      </c>
      <c r="F34" s="453">
        <f t="shared" si="3"/>
        <v>1455</v>
      </c>
      <c r="G34" s="64"/>
      <c r="H34" s="64"/>
      <c r="I34" s="109">
        <f t="shared" si="4"/>
        <v>0</v>
      </c>
      <c r="J34" s="64"/>
      <c r="K34" s="64"/>
      <c r="L34" s="109">
        <f t="shared" si="5"/>
        <v>0</v>
      </c>
      <c r="M34" s="64">
        <v>958</v>
      </c>
      <c r="N34" s="64">
        <v>497</v>
      </c>
      <c r="O34" s="109">
        <f t="shared" si="6"/>
        <v>1455</v>
      </c>
    </row>
    <row r="35" spans="1:15" x14ac:dyDescent="0.25">
      <c r="A35" s="78" t="s">
        <v>251</v>
      </c>
      <c r="B35" s="904" t="s">
        <v>250</v>
      </c>
      <c r="C35" s="905"/>
      <c r="D35" s="453">
        <f t="shared" si="1"/>
        <v>0</v>
      </c>
      <c r="E35" s="453">
        <f t="shared" si="2"/>
        <v>0</v>
      </c>
      <c r="F35" s="453">
        <f t="shared" si="3"/>
        <v>0</v>
      </c>
      <c r="G35" s="64"/>
      <c r="H35" s="64"/>
      <c r="I35" s="109">
        <f t="shared" si="4"/>
        <v>0</v>
      </c>
      <c r="J35" s="64"/>
      <c r="K35" s="64"/>
      <c r="L35" s="109">
        <f t="shared" si="5"/>
        <v>0</v>
      </c>
      <c r="M35" s="64"/>
      <c r="N35" s="64"/>
      <c r="O35" s="109">
        <f t="shared" si="6"/>
        <v>0</v>
      </c>
    </row>
    <row r="36" spans="1:15" x14ac:dyDescent="0.25">
      <c r="A36" s="78" t="s">
        <v>640</v>
      </c>
      <c r="B36" s="904" t="s">
        <v>254</v>
      </c>
      <c r="C36" s="905"/>
      <c r="D36" s="453">
        <f t="shared" si="1"/>
        <v>615</v>
      </c>
      <c r="E36" s="453">
        <f t="shared" si="2"/>
        <v>0</v>
      </c>
      <c r="F36" s="453">
        <f t="shared" si="3"/>
        <v>615</v>
      </c>
      <c r="G36" s="64">
        <v>615</v>
      </c>
      <c r="H36" s="64"/>
      <c r="I36" s="109">
        <f t="shared" si="4"/>
        <v>615</v>
      </c>
      <c r="J36" s="64"/>
      <c r="K36" s="64"/>
      <c r="L36" s="109">
        <f t="shared" si="5"/>
        <v>0</v>
      </c>
      <c r="M36" s="64"/>
      <c r="N36" s="64"/>
      <c r="O36" s="109">
        <f t="shared" si="6"/>
        <v>0</v>
      </c>
    </row>
    <row r="37" spans="1:15" s="47" customFormat="1" x14ac:dyDescent="0.25">
      <c r="A37" s="79" t="s">
        <v>255</v>
      </c>
      <c r="B37" s="916" t="s">
        <v>280</v>
      </c>
      <c r="C37" s="916"/>
      <c r="D37" s="170">
        <f t="shared" si="1"/>
        <v>9885</v>
      </c>
      <c r="E37" s="170">
        <f t="shared" si="2"/>
        <v>8357</v>
      </c>
      <c r="F37" s="170">
        <f t="shared" si="3"/>
        <v>18242</v>
      </c>
      <c r="G37" s="73">
        <f>SUM(G30:G36)</f>
        <v>1795</v>
      </c>
      <c r="H37" s="73">
        <f t="shared" ref="H37:I37" si="7">SUM(H30:H36)</f>
        <v>0</v>
      </c>
      <c r="I37" s="73">
        <f t="shared" si="7"/>
        <v>1795</v>
      </c>
      <c r="J37" s="73">
        <f>SUM(J30:J36)</f>
        <v>11</v>
      </c>
      <c r="K37" s="73">
        <f t="shared" ref="K37:L37" si="8">SUM(K30:K36)</f>
        <v>314</v>
      </c>
      <c r="L37" s="73">
        <f t="shared" si="8"/>
        <v>325</v>
      </c>
      <c r="M37" s="73">
        <f>SUM(M30:M36)</f>
        <v>8079</v>
      </c>
      <c r="N37" s="73">
        <f>SUM(N30:N36)</f>
        <v>8043</v>
      </c>
      <c r="O37" s="111">
        <f t="shared" si="6"/>
        <v>16122</v>
      </c>
    </row>
    <row r="38" spans="1:15" s="47" customFormat="1" x14ac:dyDescent="0.25">
      <c r="A38" s="79" t="s">
        <v>256</v>
      </c>
      <c r="B38" s="916" t="s">
        <v>279</v>
      </c>
      <c r="C38" s="916">
        <v>0</v>
      </c>
      <c r="D38" s="170">
        <f t="shared" si="1"/>
        <v>0</v>
      </c>
      <c r="E38" s="170">
        <f t="shared" si="2"/>
        <v>0</v>
      </c>
      <c r="F38" s="170">
        <f t="shared" si="3"/>
        <v>0</v>
      </c>
      <c r="G38" s="73"/>
      <c r="H38" s="73"/>
      <c r="I38" s="111">
        <f t="shared" si="4"/>
        <v>0</v>
      </c>
      <c r="J38" s="73"/>
      <c r="K38" s="73"/>
      <c r="L38" s="111">
        <f t="shared" si="5"/>
        <v>0</v>
      </c>
      <c r="M38" s="73"/>
      <c r="N38" s="73"/>
      <c r="O38" s="111">
        <f t="shared" si="6"/>
        <v>0</v>
      </c>
    </row>
    <row r="39" spans="1:15" ht="12.75" customHeight="1" x14ac:dyDescent="0.25">
      <c r="A39" s="78" t="s">
        <v>644</v>
      </c>
      <c r="B39" s="926" t="s">
        <v>804</v>
      </c>
      <c r="C39" s="926"/>
      <c r="D39" s="453">
        <f t="shared" si="1"/>
        <v>175</v>
      </c>
      <c r="E39" s="453">
        <f t="shared" si="2"/>
        <v>0</v>
      </c>
      <c r="F39" s="453">
        <f t="shared" si="3"/>
        <v>175</v>
      </c>
      <c r="G39" s="64">
        <v>175</v>
      </c>
      <c r="H39" s="64"/>
      <c r="I39" s="109">
        <f t="shared" si="4"/>
        <v>175</v>
      </c>
      <c r="J39" s="73"/>
      <c r="K39" s="73"/>
      <c r="L39" s="109"/>
      <c r="M39" s="73"/>
      <c r="N39" s="73"/>
      <c r="O39" s="109"/>
    </row>
    <row r="40" spans="1:15" x14ac:dyDescent="0.25">
      <c r="A40" s="78" t="s">
        <v>258</v>
      </c>
      <c r="B40" s="926" t="s">
        <v>257</v>
      </c>
      <c r="C40" s="926">
        <v>42</v>
      </c>
      <c r="D40" s="453">
        <f t="shared" si="1"/>
        <v>0</v>
      </c>
      <c r="E40" s="453">
        <f t="shared" si="2"/>
        <v>0</v>
      </c>
      <c r="F40" s="453">
        <f t="shared" si="3"/>
        <v>0</v>
      </c>
      <c r="G40" s="64"/>
      <c r="H40" s="64"/>
      <c r="I40" s="109">
        <f t="shared" si="4"/>
        <v>0</v>
      </c>
      <c r="J40" s="64">
        <v>0</v>
      </c>
      <c r="K40" s="64"/>
      <c r="L40" s="109">
        <f t="shared" si="5"/>
        <v>0</v>
      </c>
      <c r="M40" s="64">
        <v>0</v>
      </c>
      <c r="N40" s="64"/>
      <c r="O40" s="109">
        <f t="shared" si="6"/>
        <v>0</v>
      </c>
    </row>
    <row r="41" spans="1:15" s="47" customFormat="1" x14ac:dyDescent="0.25">
      <c r="A41" s="79" t="s">
        <v>259</v>
      </c>
      <c r="B41" s="916" t="s">
        <v>278</v>
      </c>
      <c r="C41" s="916">
        <f>+C40</f>
        <v>42</v>
      </c>
      <c r="D41" s="170">
        <f t="shared" si="1"/>
        <v>175</v>
      </c>
      <c r="E41" s="170">
        <f t="shared" si="2"/>
        <v>0</v>
      </c>
      <c r="F41" s="170">
        <f t="shared" si="3"/>
        <v>175</v>
      </c>
      <c r="G41" s="73">
        <f>+G40+G39</f>
        <v>175</v>
      </c>
      <c r="H41" s="73">
        <f t="shared" ref="H41:I41" si="9">+H40+H39</f>
        <v>0</v>
      </c>
      <c r="I41" s="73">
        <f t="shared" si="9"/>
        <v>175</v>
      </c>
      <c r="J41" s="73">
        <f>+J40</f>
        <v>0</v>
      </c>
      <c r="K41" s="73"/>
      <c r="L41" s="111">
        <f t="shared" si="5"/>
        <v>0</v>
      </c>
      <c r="M41" s="73">
        <f>+M40</f>
        <v>0</v>
      </c>
      <c r="N41" s="73"/>
      <c r="O41" s="111">
        <f t="shared" si="6"/>
        <v>0</v>
      </c>
    </row>
    <row r="42" spans="1:15" x14ac:dyDescent="0.25">
      <c r="A42" s="78" t="s">
        <v>261</v>
      </c>
      <c r="B42" s="926" t="s">
        <v>260</v>
      </c>
      <c r="C42" s="926"/>
      <c r="D42" s="453">
        <f t="shared" si="1"/>
        <v>0</v>
      </c>
      <c r="E42" s="453">
        <f t="shared" si="2"/>
        <v>0</v>
      </c>
      <c r="F42" s="453">
        <f t="shared" si="3"/>
        <v>0</v>
      </c>
      <c r="G42" s="64"/>
      <c r="H42" s="64"/>
      <c r="I42" s="109">
        <f t="shared" si="4"/>
        <v>0</v>
      </c>
      <c r="J42" s="64"/>
      <c r="K42" s="64"/>
      <c r="L42" s="109">
        <f t="shared" si="5"/>
        <v>0</v>
      </c>
      <c r="M42" s="64">
        <v>0</v>
      </c>
      <c r="N42" s="64"/>
      <c r="O42" s="109">
        <f t="shared" si="6"/>
        <v>0</v>
      </c>
    </row>
    <row r="43" spans="1:15" s="47" customFormat="1" x14ac:dyDescent="0.25">
      <c r="A43" s="79" t="s">
        <v>262</v>
      </c>
      <c r="B43" s="916" t="s">
        <v>283</v>
      </c>
      <c r="C43" s="916"/>
      <c r="D43" s="170">
        <f t="shared" si="1"/>
        <v>0</v>
      </c>
      <c r="E43" s="170">
        <f t="shared" si="2"/>
        <v>0</v>
      </c>
      <c r="F43" s="170">
        <f t="shared" si="3"/>
        <v>0</v>
      </c>
      <c r="G43" s="73">
        <f>+G42</f>
        <v>0</v>
      </c>
      <c r="H43" s="73"/>
      <c r="I43" s="111">
        <f t="shared" si="4"/>
        <v>0</v>
      </c>
      <c r="J43" s="73">
        <f>+J42</f>
        <v>0</v>
      </c>
      <c r="K43" s="73"/>
      <c r="L43" s="111">
        <f t="shared" si="5"/>
        <v>0</v>
      </c>
      <c r="M43" s="73">
        <f>+M42</f>
        <v>0</v>
      </c>
      <c r="N43" s="73"/>
      <c r="O43" s="111">
        <f t="shared" si="6"/>
        <v>0</v>
      </c>
    </row>
    <row r="44" spans="1:15" s="47" customFormat="1" x14ac:dyDescent="0.25">
      <c r="A44" s="79" t="s">
        <v>263</v>
      </c>
      <c r="B44" s="916" t="s">
        <v>276</v>
      </c>
      <c r="C44" s="916"/>
      <c r="D44" s="170">
        <f t="shared" si="1"/>
        <v>13060</v>
      </c>
      <c r="E44" s="170">
        <f t="shared" si="2"/>
        <v>8357</v>
      </c>
      <c r="F44" s="170">
        <f t="shared" si="3"/>
        <v>21417</v>
      </c>
      <c r="G44" s="73">
        <f>+G43+G41+G38+G37+G27+G15</f>
        <v>1970</v>
      </c>
      <c r="H44" s="73">
        <f>+H43+H41+H38+H37+H27+H15</f>
        <v>0</v>
      </c>
      <c r="I44" s="111">
        <f t="shared" si="4"/>
        <v>1970</v>
      </c>
      <c r="J44" s="73">
        <f>+J43+J41+J38+J37+J27+J15</f>
        <v>11</v>
      </c>
      <c r="K44" s="73">
        <f>+K43+K41+K38+K37+K27+K15</f>
        <v>314</v>
      </c>
      <c r="L44" s="111">
        <f t="shared" si="5"/>
        <v>325</v>
      </c>
      <c r="M44" s="73">
        <f>+M43+M41+M38+M37+M27+M15</f>
        <v>11079</v>
      </c>
      <c r="N44" s="73">
        <f>+N43+N41+N38+N37+N27+N15</f>
        <v>8043</v>
      </c>
      <c r="O44" s="111">
        <f t="shared" si="6"/>
        <v>19122</v>
      </c>
    </row>
    <row r="45" spans="1:15" x14ac:dyDescent="0.25">
      <c r="A45" s="381" t="s">
        <v>273</v>
      </c>
      <c r="B45" s="927" t="s">
        <v>272</v>
      </c>
      <c r="C45" s="927"/>
      <c r="D45" s="453">
        <f t="shared" si="1"/>
        <v>1686</v>
      </c>
      <c r="E45" s="453">
        <f t="shared" si="2"/>
        <v>0</v>
      </c>
      <c r="F45" s="453">
        <f t="shared" si="3"/>
        <v>1686</v>
      </c>
      <c r="G45" s="64">
        <f>+G46+G47</f>
        <v>71</v>
      </c>
      <c r="H45" s="64">
        <f t="shared" ref="H45:N45" si="10">+H46+H47</f>
        <v>0</v>
      </c>
      <c r="I45" s="109">
        <f t="shared" si="4"/>
        <v>71</v>
      </c>
      <c r="J45" s="64">
        <f>+J46+J47</f>
        <v>261</v>
      </c>
      <c r="K45" s="64">
        <f t="shared" si="10"/>
        <v>0</v>
      </c>
      <c r="L45" s="109">
        <f t="shared" si="5"/>
        <v>261</v>
      </c>
      <c r="M45" s="64">
        <f t="shared" si="10"/>
        <v>1354</v>
      </c>
      <c r="N45" s="64">
        <f t="shared" si="10"/>
        <v>0</v>
      </c>
      <c r="O45" s="109">
        <f t="shared" si="6"/>
        <v>1354</v>
      </c>
    </row>
    <row r="46" spans="1:15" s="43" customFormat="1" ht="10.5" customHeight="1" x14ac:dyDescent="0.25">
      <c r="A46" s="382"/>
      <c r="B46" s="454"/>
      <c r="C46" s="455" t="s">
        <v>392</v>
      </c>
      <c r="D46" s="453">
        <f t="shared" si="1"/>
        <v>1686</v>
      </c>
      <c r="E46" s="453">
        <f t="shared" si="2"/>
        <v>0</v>
      </c>
      <c r="F46" s="453">
        <f t="shared" si="3"/>
        <v>1686</v>
      </c>
      <c r="G46" s="162">
        <v>71</v>
      </c>
      <c r="H46" s="162"/>
      <c r="I46" s="109">
        <f t="shared" si="4"/>
        <v>71</v>
      </c>
      <c r="J46" s="162">
        <v>261</v>
      </c>
      <c r="K46" s="162"/>
      <c r="L46" s="109">
        <f t="shared" si="5"/>
        <v>261</v>
      </c>
      <c r="M46" s="162">
        <v>1354</v>
      </c>
      <c r="N46" s="162"/>
      <c r="O46" s="109">
        <f t="shared" si="6"/>
        <v>1354</v>
      </c>
    </row>
    <row r="47" spans="1:15" s="43" customFormat="1" ht="11.25" customHeight="1" x14ac:dyDescent="0.25">
      <c r="A47" s="382"/>
      <c r="B47" s="454"/>
      <c r="C47" s="455" t="s">
        <v>393</v>
      </c>
      <c r="D47" s="453">
        <f t="shared" si="1"/>
        <v>0</v>
      </c>
      <c r="E47" s="453">
        <f t="shared" si="2"/>
        <v>0</v>
      </c>
      <c r="F47" s="453">
        <f t="shared" si="3"/>
        <v>0</v>
      </c>
      <c r="G47" s="162"/>
      <c r="H47" s="162"/>
      <c r="I47" s="109">
        <f t="shared" si="4"/>
        <v>0</v>
      </c>
      <c r="J47" s="162"/>
      <c r="K47" s="162"/>
      <c r="L47" s="109">
        <f t="shared" si="5"/>
        <v>0</v>
      </c>
      <c r="M47" s="162"/>
      <c r="N47" s="162"/>
      <c r="O47" s="109">
        <f t="shared" si="6"/>
        <v>0</v>
      </c>
    </row>
    <row r="48" spans="1:15" s="47" customFormat="1" x14ac:dyDescent="0.25">
      <c r="A48" s="161" t="s">
        <v>274</v>
      </c>
      <c r="B48" s="914" t="s">
        <v>336</v>
      </c>
      <c r="C48" s="915"/>
      <c r="D48" s="170">
        <f t="shared" si="1"/>
        <v>1686</v>
      </c>
      <c r="E48" s="170">
        <f t="shared" si="2"/>
        <v>0</v>
      </c>
      <c r="F48" s="170">
        <f t="shared" si="3"/>
        <v>1686</v>
      </c>
      <c r="G48" s="73">
        <f t="shared" ref="G48:N48" si="11">+G45</f>
        <v>71</v>
      </c>
      <c r="H48" s="73">
        <f t="shared" si="11"/>
        <v>0</v>
      </c>
      <c r="I48" s="111">
        <f t="shared" si="4"/>
        <v>71</v>
      </c>
      <c r="J48" s="73">
        <f t="shared" si="11"/>
        <v>261</v>
      </c>
      <c r="K48" s="73">
        <f t="shared" si="11"/>
        <v>0</v>
      </c>
      <c r="L48" s="111">
        <f t="shared" si="5"/>
        <v>261</v>
      </c>
      <c r="M48" s="73">
        <f t="shared" si="11"/>
        <v>1354</v>
      </c>
      <c r="N48" s="73">
        <f t="shared" si="11"/>
        <v>0</v>
      </c>
      <c r="O48" s="111">
        <f t="shared" si="6"/>
        <v>1354</v>
      </c>
    </row>
    <row r="49" spans="1:15" x14ac:dyDescent="0.25">
      <c r="A49" s="78" t="s">
        <v>284</v>
      </c>
      <c r="B49" s="922" t="s">
        <v>285</v>
      </c>
      <c r="C49" s="922"/>
      <c r="D49" s="453">
        <f t="shared" si="1"/>
        <v>418748</v>
      </c>
      <c r="E49" s="453">
        <f t="shared" si="2"/>
        <v>246</v>
      </c>
      <c r="F49" s="453">
        <f t="shared" si="3"/>
        <v>418994</v>
      </c>
      <c r="G49" s="64">
        <v>184264</v>
      </c>
      <c r="H49" s="64">
        <v>1231</v>
      </c>
      <c r="I49" s="109">
        <f t="shared" si="4"/>
        <v>185495</v>
      </c>
      <c r="J49" s="64">
        <v>167459</v>
      </c>
      <c r="K49" s="64">
        <v>4112</v>
      </c>
      <c r="L49" s="109">
        <f t="shared" si="5"/>
        <v>171571</v>
      </c>
      <c r="M49" s="64">
        <v>67025</v>
      </c>
      <c r="N49" s="64">
        <v>-5097</v>
      </c>
      <c r="O49" s="109">
        <f t="shared" si="6"/>
        <v>61928</v>
      </c>
    </row>
    <row r="50" spans="1:15" s="47" customFormat="1" x14ac:dyDescent="0.25">
      <c r="A50" s="79" t="s">
        <v>275</v>
      </c>
      <c r="B50" s="923" t="s">
        <v>286</v>
      </c>
      <c r="C50" s="924"/>
      <c r="D50" s="170">
        <f t="shared" si="1"/>
        <v>420434</v>
      </c>
      <c r="E50" s="170">
        <f t="shared" si="2"/>
        <v>246</v>
      </c>
      <c r="F50" s="170">
        <f t="shared" si="3"/>
        <v>420680</v>
      </c>
      <c r="G50" s="73">
        <f t="shared" ref="G50:N50" si="12">+G49+G48</f>
        <v>184335</v>
      </c>
      <c r="H50" s="73">
        <f t="shared" si="12"/>
        <v>1231</v>
      </c>
      <c r="I50" s="111">
        <f t="shared" si="4"/>
        <v>185566</v>
      </c>
      <c r="J50" s="73">
        <f t="shared" si="12"/>
        <v>167720</v>
      </c>
      <c r="K50" s="73">
        <f t="shared" si="12"/>
        <v>4112</v>
      </c>
      <c r="L50" s="111">
        <f t="shared" si="5"/>
        <v>171832</v>
      </c>
      <c r="M50" s="73">
        <f t="shared" si="12"/>
        <v>68379</v>
      </c>
      <c r="N50" s="73">
        <f t="shared" si="12"/>
        <v>-5097</v>
      </c>
      <c r="O50" s="111">
        <f t="shared" si="6"/>
        <v>63282</v>
      </c>
    </row>
    <row r="51" spans="1:15" s="47" customFormat="1" x14ac:dyDescent="0.25">
      <c r="A51" s="925" t="s">
        <v>287</v>
      </c>
      <c r="B51" s="925"/>
      <c r="C51" s="925"/>
      <c r="D51" s="170">
        <f t="shared" si="1"/>
        <v>433494</v>
      </c>
      <c r="E51" s="170">
        <f t="shared" si="2"/>
        <v>8603</v>
      </c>
      <c r="F51" s="170">
        <f t="shared" si="3"/>
        <v>442097</v>
      </c>
      <c r="G51" s="73">
        <f t="shared" ref="G51:N51" si="13">+G50+G44</f>
        <v>186305</v>
      </c>
      <c r="H51" s="73">
        <f t="shared" si="13"/>
        <v>1231</v>
      </c>
      <c r="I51" s="111">
        <f t="shared" si="4"/>
        <v>187536</v>
      </c>
      <c r="J51" s="73">
        <f t="shared" si="13"/>
        <v>167731</v>
      </c>
      <c r="K51" s="73">
        <f t="shared" si="13"/>
        <v>4426</v>
      </c>
      <c r="L51" s="111">
        <f t="shared" si="5"/>
        <v>172157</v>
      </c>
      <c r="M51" s="73">
        <f t="shared" si="13"/>
        <v>79458</v>
      </c>
      <c r="N51" s="73">
        <f t="shared" si="13"/>
        <v>2946</v>
      </c>
      <c r="O51" s="111">
        <f t="shared" si="6"/>
        <v>82404</v>
      </c>
    </row>
    <row r="52" spans="1:15" x14ac:dyDescent="0.25">
      <c r="D52" s="68"/>
      <c r="E52" s="68"/>
      <c r="F52" s="68"/>
    </row>
    <row r="53" spans="1:15" s="578" customFormat="1" ht="36" customHeight="1" x14ac:dyDescent="0.3">
      <c r="A53" s="852" t="s">
        <v>0</v>
      </c>
      <c r="B53" s="852" t="s">
        <v>182</v>
      </c>
      <c r="C53" s="852"/>
      <c r="D53" s="909" t="s">
        <v>180</v>
      </c>
      <c r="E53" s="909"/>
      <c r="F53" s="909"/>
      <c r="G53" s="903" t="s">
        <v>291</v>
      </c>
      <c r="H53" s="903"/>
      <c r="I53" s="903"/>
      <c r="J53" s="903" t="s">
        <v>292</v>
      </c>
      <c r="K53" s="903"/>
      <c r="L53" s="903"/>
      <c r="M53" s="903" t="s">
        <v>293</v>
      </c>
      <c r="N53" s="903"/>
      <c r="O53" s="903"/>
    </row>
    <row r="54" spans="1:15" s="19" customFormat="1" ht="25.5" customHeight="1" x14ac:dyDescent="0.3">
      <c r="A54" s="852"/>
      <c r="B54" s="852"/>
      <c r="C54" s="852"/>
      <c r="D54" s="774" t="s">
        <v>889</v>
      </c>
      <c r="E54" s="774" t="s">
        <v>746</v>
      </c>
      <c r="F54" s="774" t="s">
        <v>1024</v>
      </c>
      <c r="G54" s="774" t="s">
        <v>889</v>
      </c>
      <c r="H54" s="774" t="s">
        <v>746</v>
      </c>
      <c r="I54" s="774" t="s">
        <v>1024</v>
      </c>
      <c r="J54" s="774" t="s">
        <v>889</v>
      </c>
      <c r="K54" s="774" t="s">
        <v>746</v>
      </c>
      <c r="L54" s="774" t="s">
        <v>1024</v>
      </c>
      <c r="M54" s="774" t="s">
        <v>889</v>
      </c>
      <c r="N54" s="774" t="s">
        <v>746</v>
      </c>
      <c r="O54" s="774" t="s">
        <v>1024</v>
      </c>
    </row>
    <row r="55" spans="1:15" x14ac:dyDescent="0.25">
      <c r="A55" s="4" t="s">
        <v>27</v>
      </c>
      <c r="B55" s="906" t="s">
        <v>174</v>
      </c>
      <c r="C55" s="906"/>
      <c r="D55" s="449">
        <f>+G55+J55+M55</f>
        <v>248974</v>
      </c>
      <c r="E55" s="449">
        <f t="shared" ref="E55:F55" si="14">+H55+K55+N55</f>
        <v>3765</v>
      </c>
      <c r="F55" s="449">
        <f t="shared" si="14"/>
        <v>252739</v>
      </c>
      <c r="G55" s="449">
        <f>+'6.a. mell. PH'!D19</f>
        <v>123844</v>
      </c>
      <c r="H55" s="449">
        <f>+'6.a. mell. PH'!E19</f>
        <v>87</v>
      </c>
      <c r="I55" s="449">
        <f>+G55+H55</f>
        <v>123931</v>
      </c>
      <c r="J55" s="449">
        <f>+'6.b. mell. Óvoda'!D19</f>
        <v>103660</v>
      </c>
      <c r="K55" s="449">
        <f>+'6.b. mell. Óvoda'!E19</f>
        <v>2581</v>
      </c>
      <c r="L55" s="449">
        <f>+J55+K55</f>
        <v>106241</v>
      </c>
      <c r="M55" s="449">
        <f>+'6.c. mell. BBKP'!D19</f>
        <v>21470</v>
      </c>
      <c r="N55" s="449">
        <f>+'6.c. mell. BBKP'!E19</f>
        <v>1097</v>
      </c>
      <c r="O55" s="449">
        <f>+'6.c. mell. BBKP'!F19</f>
        <v>22567</v>
      </c>
    </row>
    <row r="56" spans="1:15" ht="15" customHeight="1" x14ac:dyDescent="0.25">
      <c r="A56" s="4" t="s">
        <v>33</v>
      </c>
      <c r="B56" s="906" t="s">
        <v>173</v>
      </c>
      <c r="C56" s="906"/>
      <c r="D56" s="449">
        <f t="shared" ref="D56:D58" si="15">+G56+J56+M56</f>
        <v>3884</v>
      </c>
      <c r="E56" s="449">
        <f t="shared" ref="E56:E58" si="16">+H56+K56+N56</f>
        <v>-112</v>
      </c>
      <c r="F56" s="449">
        <f t="shared" ref="F56:F58" si="17">+I56+L56+O56</f>
        <v>3772</v>
      </c>
      <c r="G56" s="449">
        <f>+'6.a. mell. PH'!D23</f>
        <v>252</v>
      </c>
      <c r="H56" s="449">
        <f>+'6.a. mell. PH'!E23</f>
        <v>87</v>
      </c>
      <c r="I56" s="449">
        <f t="shared" ref="I56:I58" si="18">+G56+H56</f>
        <v>339</v>
      </c>
      <c r="J56" s="449">
        <f>+'6.b. mell. Óvoda'!D23</f>
        <v>2370</v>
      </c>
      <c r="K56" s="449">
        <f>+'6.b. mell. Óvoda'!E23</f>
        <v>-281</v>
      </c>
      <c r="L56" s="449">
        <f t="shared" ref="L56:L58" si="19">+J56+K56</f>
        <v>2089</v>
      </c>
      <c r="M56" s="449">
        <f>+'6.c. mell. BBKP'!D23</f>
        <v>1262</v>
      </c>
      <c r="N56" s="449">
        <f>+'6.c. mell. BBKP'!E23</f>
        <v>82</v>
      </c>
      <c r="O56" s="449">
        <f>+'6.c. mell. BBKP'!F23</f>
        <v>1344</v>
      </c>
    </row>
    <row r="57" spans="1:15" s="47" customFormat="1" x14ac:dyDescent="0.25">
      <c r="A57" s="6" t="s">
        <v>34</v>
      </c>
      <c r="B57" s="921" t="s">
        <v>172</v>
      </c>
      <c r="C57" s="921"/>
      <c r="D57" s="445">
        <f t="shared" si="15"/>
        <v>252858</v>
      </c>
      <c r="E57" s="445">
        <f t="shared" si="16"/>
        <v>3653</v>
      </c>
      <c r="F57" s="445">
        <f t="shared" si="17"/>
        <v>256511</v>
      </c>
      <c r="G57" s="445">
        <f>SUM(G55:G56)</f>
        <v>124096</v>
      </c>
      <c r="H57" s="445">
        <f>SUM(H55:H56)</f>
        <v>174</v>
      </c>
      <c r="I57" s="445">
        <f t="shared" si="18"/>
        <v>124270</v>
      </c>
      <c r="J57" s="445">
        <f>+J56+J55</f>
        <v>106030</v>
      </c>
      <c r="K57" s="445">
        <f>+K56+K55</f>
        <v>2300</v>
      </c>
      <c r="L57" s="445">
        <f t="shared" si="19"/>
        <v>108330</v>
      </c>
      <c r="M57" s="445">
        <f>+M56+M55</f>
        <v>22732</v>
      </c>
      <c r="N57" s="445">
        <f t="shared" ref="N57:O57" si="20">+N56+N55</f>
        <v>1179</v>
      </c>
      <c r="O57" s="445">
        <f t="shared" si="20"/>
        <v>23911</v>
      </c>
    </row>
    <row r="58" spans="1:15" s="47" customFormat="1" x14ac:dyDescent="0.25">
      <c r="A58" s="6" t="s">
        <v>35</v>
      </c>
      <c r="B58" s="921" t="s">
        <v>171</v>
      </c>
      <c r="C58" s="921"/>
      <c r="D58" s="445">
        <f t="shared" si="15"/>
        <v>60530</v>
      </c>
      <c r="E58" s="445">
        <f t="shared" si="16"/>
        <v>2286</v>
      </c>
      <c r="F58" s="445">
        <f t="shared" si="17"/>
        <v>62816</v>
      </c>
      <c r="G58" s="445">
        <f>+'6.a. mell. PH'!D26</f>
        <v>29179</v>
      </c>
      <c r="H58" s="445">
        <f>+'6.a. mell. PH'!E26</f>
        <v>628</v>
      </c>
      <c r="I58" s="445">
        <f t="shared" si="18"/>
        <v>29807</v>
      </c>
      <c r="J58" s="445">
        <f>+'6.b. mell. Óvoda'!D26</f>
        <v>26096</v>
      </c>
      <c r="K58" s="445">
        <f>+'6.b. mell. Óvoda'!E26</f>
        <v>1432</v>
      </c>
      <c r="L58" s="445">
        <f t="shared" si="19"/>
        <v>27528</v>
      </c>
      <c r="M58" s="445">
        <f>+'6.c. mell. BBKP'!D26</f>
        <v>5255</v>
      </c>
      <c r="N58" s="445">
        <f>+'6.c. mell. BBKP'!E26</f>
        <v>226</v>
      </c>
      <c r="O58" s="445">
        <f>+'6.c. mell. BBKP'!F26</f>
        <v>5481</v>
      </c>
    </row>
    <row r="59" spans="1:15" x14ac:dyDescent="0.25">
      <c r="A59" s="917"/>
      <c r="B59" s="917"/>
      <c r="C59" s="917"/>
      <c r="D59" s="448"/>
      <c r="E59" s="448"/>
      <c r="F59" s="448"/>
      <c r="G59" s="448"/>
      <c r="H59" s="448"/>
      <c r="I59" s="448"/>
      <c r="J59" s="448"/>
      <c r="K59" s="448"/>
      <c r="L59" s="448"/>
      <c r="M59" s="448"/>
      <c r="N59" s="448"/>
      <c r="O59" s="448"/>
    </row>
    <row r="60" spans="1:15" x14ac:dyDescent="0.25">
      <c r="A60" s="4" t="s">
        <v>47</v>
      </c>
      <c r="B60" s="906" t="s">
        <v>170</v>
      </c>
      <c r="C60" s="906"/>
      <c r="D60" s="449">
        <f t="shared" ref="D60:D80" si="21">+G60+J60+M60</f>
        <v>7013</v>
      </c>
      <c r="E60" s="449">
        <f t="shared" ref="E60" si="22">+H60+K60+N60</f>
        <v>27</v>
      </c>
      <c r="F60" s="449">
        <f t="shared" ref="F60" si="23">+I60+L60+O60</f>
        <v>7040</v>
      </c>
      <c r="G60" s="449">
        <f>+'6.a. mell. PH'!D36</f>
        <v>3147</v>
      </c>
      <c r="H60" s="449">
        <f>+'6.a. mell. PH'!E36</f>
        <v>-250</v>
      </c>
      <c r="I60" s="449">
        <f>+G60+H60</f>
        <v>2897</v>
      </c>
      <c r="J60" s="449">
        <f>+'6.b. mell. Óvoda'!D36</f>
        <v>1399</v>
      </c>
      <c r="K60" s="449">
        <f>+'6.b. mell. Óvoda'!E36</f>
        <v>375</v>
      </c>
      <c r="L60" s="449">
        <f>+J60+K60</f>
        <v>1774</v>
      </c>
      <c r="M60" s="449">
        <f>+'6.c. mell. BBKP'!D37</f>
        <v>2467</v>
      </c>
      <c r="N60" s="449">
        <f>+'6.c. mell. BBKP'!E37</f>
        <v>-98</v>
      </c>
      <c r="O60" s="449">
        <f>+'6.c. mell. BBKP'!F37</f>
        <v>2369</v>
      </c>
    </row>
    <row r="61" spans="1:15" x14ac:dyDescent="0.25">
      <c r="A61" s="4" t="s">
        <v>52</v>
      </c>
      <c r="B61" s="906" t="s">
        <v>169</v>
      </c>
      <c r="C61" s="906"/>
      <c r="D61" s="449">
        <f t="shared" ref="D61:D65" si="24">+G61+J61+M61</f>
        <v>3395</v>
      </c>
      <c r="E61" s="449">
        <f t="shared" ref="E61:E65" si="25">+H61+K61+N61</f>
        <v>-156</v>
      </c>
      <c r="F61" s="449">
        <f t="shared" ref="F61:F65" si="26">+I61+L61+O61</f>
        <v>3239</v>
      </c>
      <c r="G61" s="449">
        <f>+'6.a. mell. PH'!D39</f>
        <v>2575</v>
      </c>
      <c r="H61" s="449">
        <f>+'6.a. mell. PH'!E39</f>
        <v>-186</v>
      </c>
      <c r="I61" s="449">
        <f t="shared" ref="I61:I65" si="27">+G61+H61</f>
        <v>2389</v>
      </c>
      <c r="J61" s="449">
        <f>+'6.b. mell. Óvoda'!D39</f>
        <v>250</v>
      </c>
      <c r="K61" s="449">
        <f>+'6.b. mell. Óvoda'!E39</f>
        <v>-19</v>
      </c>
      <c r="L61" s="449">
        <f t="shared" ref="L61:L65" si="28">+J61+K61</f>
        <v>231</v>
      </c>
      <c r="M61" s="449">
        <f>+'6.c. mell. BBKP'!D40</f>
        <v>570</v>
      </c>
      <c r="N61" s="449">
        <f>+'6.c. mell. BBKP'!E40</f>
        <v>49</v>
      </c>
      <c r="O61" s="449">
        <f>+'6.c. mell. BBKP'!F40</f>
        <v>619</v>
      </c>
    </row>
    <row r="62" spans="1:15" x14ac:dyDescent="0.25">
      <c r="A62" s="4" t="s">
        <v>66</v>
      </c>
      <c r="B62" s="906" t="s">
        <v>156</v>
      </c>
      <c r="C62" s="906"/>
      <c r="D62" s="449">
        <f t="shared" si="24"/>
        <v>48158</v>
      </c>
      <c r="E62" s="449">
        <f t="shared" si="25"/>
        <v>1544</v>
      </c>
      <c r="F62" s="449">
        <f t="shared" si="26"/>
        <v>49702</v>
      </c>
      <c r="G62" s="449">
        <f>+'6.a. mell. PH'!D49</f>
        <v>11642</v>
      </c>
      <c r="H62" s="449">
        <f>+'6.a. mell. PH'!E49</f>
        <v>365</v>
      </c>
      <c r="I62" s="449">
        <f t="shared" si="27"/>
        <v>12007</v>
      </c>
      <c r="J62" s="449">
        <f>+'6.b. mell. Óvoda'!D49</f>
        <v>15518</v>
      </c>
      <c r="K62" s="449">
        <f>+'6.b. mell. Óvoda'!E49</f>
        <v>420</v>
      </c>
      <c r="L62" s="449">
        <f t="shared" si="28"/>
        <v>15938</v>
      </c>
      <c r="M62" s="449">
        <f>+'6.c. mell. BBKP'!D50</f>
        <v>20998</v>
      </c>
      <c r="N62" s="449">
        <f>+'6.c. mell. BBKP'!E50</f>
        <v>759</v>
      </c>
      <c r="O62" s="449">
        <f>+'6.c. mell. BBKP'!F50</f>
        <v>21757</v>
      </c>
    </row>
    <row r="63" spans="1:15" x14ac:dyDescent="0.25">
      <c r="A63" s="4" t="s">
        <v>71</v>
      </c>
      <c r="B63" s="906" t="s">
        <v>155</v>
      </c>
      <c r="C63" s="906"/>
      <c r="D63" s="449">
        <f t="shared" si="24"/>
        <v>3365</v>
      </c>
      <c r="E63" s="449">
        <f t="shared" si="25"/>
        <v>-391</v>
      </c>
      <c r="F63" s="449">
        <f t="shared" si="26"/>
        <v>2974</v>
      </c>
      <c r="G63" s="449">
        <f>+'6.a. mell. PH'!D52</f>
        <v>586</v>
      </c>
      <c r="H63" s="449">
        <f>+'6.a. mell. PH'!E52</f>
        <v>0</v>
      </c>
      <c r="I63" s="449">
        <f t="shared" si="27"/>
        <v>586</v>
      </c>
      <c r="J63" s="449">
        <f>+'6.b. mell. Óvoda'!D52</f>
        <v>60</v>
      </c>
      <c r="K63" s="449">
        <f>+'6.b. mell. Óvoda'!E52</f>
        <v>-5</v>
      </c>
      <c r="L63" s="449">
        <f t="shared" si="28"/>
        <v>55</v>
      </c>
      <c r="M63" s="449">
        <f>+'6.c. mell. BBKP'!D53</f>
        <v>2719</v>
      </c>
      <c r="N63" s="449">
        <f>+'6.c. mell. BBKP'!E53</f>
        <v>-386</v>
      </c>
      <c r="O63" s="449">
        <f>+'6.c. mell. BBKP'!F53</f>
        <v>2333</v>
      </c>
    </row>
    <row r="64" spans="1:15" x14ac:dyDescent="0.25">
      <c r="A64" s="4" t="s">
        <v>80</v>
      </c>
      <c r="B64" s="906" t="s">
        <v>152</v>
      </c>
      <c r="C64" s="906"/>
      <c r="D64" s="449">
        <f t="shared" si="24"/>
        <v>12578</v>
      </c>
      <c r="E64" s="449">
        <f t="shared" si="25"/>
        <v>1450</v>
      </c>
      <c r="F64" s="449">
        <f t="shared" si="26"/>
        <v>14028</v>
      </c>
      <c r="G64" s="449">
        <f>+'6.a. mell. PH'!D58</f>
        <v>2175</v>
      </c>
      <c r="H64" s="449">
        <f>+'6.a. mell. PH'!E58</f>
        <v>200</v>
      </c>
      <c r="I64" s="449">
        <f t="shared" si="27"/>
        <v>2375</v>
      </c>
      <c r="J64" s="449">
        <f>+'6.b. mell. Óvoda'!D58</f>
        <v>4333</v>
      </c>
      <c r="K64" s="449">
        <f>+'6.b. mell. Óvoda'!E58</f>
        <v>33</v>
      </c>
      <c r="L64" s="449">
        <f t="shared" si="28"/>
        <v>4366</v>
      </c>
      <c r="M64" s="449">
        <f>+'6.c. mell. BBKP'!D59</f>
        <v>6070</v>
      </c>
      <c r="N64" s="449">
        <f>+'6.c. mell. BBKP'!E59</f>
        <v>1217</v>
      </c>
      <c r="O64" s="449">
        <f>+'6.c. mell. BBKP'!F59</f>
        <v>7287</v>
      </c>
    </row>
    <row r="65" spans="1:16382" s="47" customFormat="1" x14ac:dyDescent="0.25">
      <c r="A65" s="6" t="s">
        <v>81</v>
      </c>
      <c r="B65" s="921" t="s">
        <v>151</v>
      </c>
      <c r="C65" s="921"/>
      <c r="D65" s="445">
        <f t="shared" si="24"/>
        <v>74509</v>
      </c>
      <c r="E65" s="445">
        <f t="shared" si="25"/>
        <v>2474</v>
      </c>
      <c r="F65" s="445">
        <f t="shared" si="26"/>
        <v>76983</v>
      </c>
      <c r="G65" s="445">
        <f>SUM(G60:G64)</f>
        <v>20125</v>
      </c>
      <c r="H65" s="445">
        <f>SUM(H60:H64)</f>
        <v>129</v>
      </c>
      <c r="I65" s="445">
        <f t="shared" si="27"/>
        <v>20254</v>
      </c>
      <c r="J65" s="445">
        <f>SUM(J60:J64)</f>
        <v>21560</v>
      </c>
      <c r="K65" s="445">
        <f>SUM(K60:K64)</f>
        <v>804</v>
      </c>
      <c r="L65" s="445">
        <f t="shared" si="28"/>
        <v>22364</v>
      </c>
      <c r="M65" s="445">
        <f>SUM(M60:M64)</f>
        <v>32824</v>
      </c>
      <c r="N65" s="445">
        <f t="shared" ref="N65:O65" si="29">SUM(N60:N64)</f>
        <v>1541</v>
      </c>
      <c r="O65" s="445">
        <f t="shared" si="29"/>
        <v>34365</v>
      </c>
    </row>
    <row r="66" spans="1:16382" x14ac:dyDescent="0.25">
      <c r="A66" s="917"/>
      <c r="B66" s="917"/>
      <c r="C66" s="917"/>
      <c r="D66" s="448"/>
      <c r="E66" s="448"/>
      <c r="F66" s="448"/>
      <c r="G66" s="448"/>
      <c r="H66" s="448"/>
      <c r="I66" s="448"/>
      <c r="J66" s="448"/>
      <c r="K66" s="448"/>
      <c r="L66" s="448"/>
      <c r="M66" s="448"/>
      <c r="N66" s="448"/>
      <c r="O66" s="448"/>
      <c r="P66" s="917"/>
      <c r="Q66" s="917"/>
      <c r="R66" s="917"/>
      <c r="S66" s="574"/>
      <c r="T66" s="448"/>
      <c r="U66" s="448"/>
      <c r="V66" s="448"/>
      <c r="W66" s="575"/>
      <c r="X66" s="448"/>
      <c r="Y66" s="448"/>
      <c r="Z66" s="448"/>
      <c r="AA66" s="448"/>
      <c r="AB66" s="448"/>
      <c r="AC66" s="448"/>
      <c r="AD66" s="448"/>
      <c r="AE66" s="448"/>
      <c r="AF66" s="448"/>
      <c r="AG66" s="917"/>
      <c r="AH66" s="917"/>
      <c r="AI66" s="917"/>
      <c r="AJ66" s="574"/>
      <c r="AK66" s="448"/>
      <c r="AL66" s="448"/>
      <c r="AM66" s="448"/>
      <c r="AN66" s="575"/>
      <c r="AO66" s="448"/>
      <c r="AP66" s="448"/>
      <c r="AQ66" s="448"/>
      <c r="AR66" s="448"/>
      <c r="AS66" s="448"/>
      <c r="AT66" s="448"/>
      <c r="AU66" s="448"/>
      <c r="AV66" s="448"/>
      <c r="AW66" s="448"/>
      <c r="AX66" s="917"/>
      <c r="AY66" s="917"/>
      <c r="AZ66" s="917"/>
      <c r="BA66" s="574"/>
      <c r="BB66" s="448"/>
      <c r="BC66" s="448"/>
      <c r="BD66" s="448"/>
      <c r="BE66" s="575"/>
      <c r="BF66" s="448"/>
      <c r="BG66" s="448"/>
      <c r="BH66" s="448"/>
      <c r="BI66" s="448"/>
      <c r="BJ66" s="448"/>
      <c r="BK66" s="448"/>
      <c r="BL66" s="448"/>
      <c r="BM66" s="448"/>
      <c r="BN66" s="448"/>
      <c r="BO66" s="917"/>
      <c r="BP66" s="917"/>
      <c r="BQ66" s="917"/>
      <c r="BR66" s="574"/>
      <c r="BS66" s="448"/>
      <c r="BT66" s="448"/>
      <c r="BU66" s="448"/>
      <c r="BV66" s="575"/>
      <c r="BW66" s="448"/>
      <c r="BX66" s="448"/>
      <c r="BY66" s="448"/>
      <c r="BZ66" s="448"/>
      <c r="CA66" s="448"/>
      <c r="CB66" s="448"/>
      <c r="CC66" s="448"/>
      <c r="CD66" s="448"/>
      <c r="CE66" s="448"/>
      <c r="CF66" s="917"/>
      <c r="CG66" s="917"/>
      <c r="CH66" s="917"/>
      <c r="CI66" s="574"/>
      <c r="CJ66" s="448"/>
      <c r="CK66" s="448"/>
      <c r="CL66" s="448"/>
      <c r="CM66" s="575"/>
      <c r="CN66" s="448"/>
      <c r="CO66" s="448"/>
      <c r="CP66" s="448"/>
      <c r="CQ66" s="448"/>
      <c r="CR66" s="448"/>
      <c r="CS66" s="448"/>
      <c r="CT66" s="448"/>
      <c r="CU66" s="448"/>
      <c r="CV66" s="448"/>
      <c r="CW66" s="917"/>
      <c r="CX66" s="917"/>
      <c r="CY66" s="917"/>
      <c r="CZ66" s="574"/>
      <c r="DA66" s="448"/>
      <c r="DB66" s="448"/>
      <c r="DC66" s="448"/>
      <c r="DD66" s="575"/>
      <c r="DE66" s="448"/>
      <c r="DF66" s="448"/>
      <c r="DG66" s="448"/>
      <c r="DH66" s="448"/>
      <c r="DI66" s="448"/>
      <c r="DJ66" s="448"/>
      <c r="DK66" s="448"/>
      <c r="DL66" s="448"/>
      <c r="DM66" s="448"/>
      <c r="DN66" s="917"/>
      <c r="DO66" s="917"/>
      <c r="DP66" s="917"/>
      <c r="DQ66" s="574"/>
      <c r="DR66" s="448"/>
      <c r="DS66" s="448"/>
      <c r="DT66" s="448"/>
      <c r="DU66" s="575"/>
      <c r="DV66" s="448"/>
      <c r="DW66" s="448"/>
      <c r="DX66" s="448"/>
      <c r="DY66" s="448"/>
      <c r="DZ66" s="448"/>
      <c r="EA66" s="448"/>
      <c r="EB66" s="448"/>
      <c r="EC66" s="448"/>
      <c r="ED66" s="448"/>
      <c r="EE66" s="917"/>
      <c r="EF66" s="917"/>
      <c r="EG66" s="917"/>
      <c r="EH66" s="574"/>
      <c r="EI66" s="448"/>
      <c r="EJ66" s="448"/>
      <c r="EK66" s="448"/>
      <c r="EL66" s="575"/>
      <c r="EM66" s="448"/>
      <c r="EN66" s="448"/>
      <c r="EO66" s="448"/>
      <c r="EP66" s="448"/>
      <c r="EQ66" s="448"/>
      <c r="ER66" s="448"/>
      <c r="ES66" s="448"/>
      <c r="ET66" s="448"/>
      <c r="EU66" s="448"/>
      <c r="EV66" s="917"/>
      <c r="EW66" s="917"/>
      <c r="EX66" s="917"/>
      <c r="EY66" s="574"/>
      <c r="EZ66" s="448"/>
      <c r="FA66" s="448"/>
      <c r="FB66" s="448"/>
      <c r="FC66" s="575"/>
      <c r="FD66" s="448"/>
      <c r="FE66" s="448"/>
      <c r="FF66" s="448"/>
      <c r="FG66" s="448"/>
      <c r="FH66" s="448"/>
      <c r="FI66" s="448"/>
      <c r="FJ66" s="448"/>
      <c r="FK66" s="448"/>
      <c r="FL66" s="448"/>
      <c r="FM66" s="917"/>
      <c r="FN66" s="917"/>
      <c r="FO66" s="917"/>
      <c r="FP66" s="574"/>
      <c r="FQ66" s="448"/>
      <c r="FR66" s="448"/>
      <c r="FS66" s="448"/>
      <c r="FT66" s="575"/>
      <c r="FU66" s="448"/>
      <c r="FV66" s="448"/>
      <c r="FW66" s="448"/>
      <c r="FX66" s="448"/>
      <c r="FY66" s="448"/>
      <c r="FZ66" s="448"/>
      <c r="GA66" s="448"/>
      <c r="GB66" s="448"/>
      <c r="GC66" s="448"/>
      <c r="GD66" s="917"/>
      <c r="GE66" s="917"/>
      <c r="GF66" s="917"/>
      <c r="GG66" s="574"/>
      <c r="GH66" s="448"/>
      <c r="GI66" s="448"/>
      <c r="GJ66" s="448"/>
      <c r="GK66" s="575"/>
      <c r="GL66" s="448"/>
      <c r="GM66" s="448"/>
      <c r="GN66" s="448"/>
      <c r="GO66" s="448"/>
      <c r="GP66" s="448"/>
      <c r="GQ66" s="448"/>
      <c r="GR66" s="448"/>
      <c r="GS66" s="448"/>
      <c r="GT66" s="448"/>
      <c r="GU66" s="917"/>
      <c r="GV66" s="917"/>
      <c r="GW66" s="917"/>
      <c r="GX66" s="574"/>
      <c r="GY66" s="448"/>
      <c r="GZ66" s="448"/>
      <c r="HA66" s="448"/>
      <c r="HB66" s="575"/>
      <c r="HC66" s="448"/>
      <c r="HD66" s="448"/>
      <c r="HE66" s="448"/>
      <c r="HF66" s="448"/>
      <c r="HG66" s="448"/>
      <c r="HH66" s="448"/>
      <c r="HI66" s="448"/>
      <c r="HJ66" s="448"/>
      <c r="HK66" s="448"/>
      <c r="HL66" s="917"/>
      <c r="HM66" s="917"/>
      <c r="HN66" s="917"/>
      <c r="HO66" s="574"/>
      <c r="HP66" s="448"/>
      <c r="HQ66" s="448"/>
      <c r="HR66" s="448"/>
      <c r="HS66" s="575"/>
      <c r="HT66" s="448"/>
      <c r="HU66" s="448"/>
      <c r="HV66" s="448"/>
      <c r="HW66" s="448"/>
      <c r="HX66" s="448"/>
      <c r="HY66" s="448"/>
      <c r="HZ66" s="448"/>
      <c r="IA66" s="448"/>
      <c r="IB66" s="448"/>
      <c r="IC66" s="917"/>
      <c r="ID66" s="917"/>
      <c r="IE66" s="917"/>
      <c r="IF66" s="574"/>
      <c r="IG66" s="448"/>
      <c r="IH66" s="448"/>
      <c r="II66" s="448"/>
      <c r="IJ66" s="575"/>
      <c r="IK66" s="448"/>
      <c r="IL66" s="448"/>
      <c r="IM66" s="448"/>
      <c r="IN66" s="448"/>
      <c r="IO66" s="448"/>
      <c r="IP66" s="448"/>
      <c r="IQ66" s="448"/>
      <c r="IR66" s="448"/>
      <c r="IS66" s="448"/>
      <c r="IT66" s="917"/>
      <c r="IU66" s="917"/>
      <c r="IV66" s="917"/>
      <c r="IW66" s="574"/>
      <c r="IX66" s="448"/>
      <c r="IY66" s="448"/>
      <c r="IZ66" s="448"/>
      <c r="JA66" s="575"/>
      <c r="JB66" s="448"/>
      <c r="JC66" s="448"/>
      <c r="JD66" s="448"/>
      <c r="JE66" s="448"/>
      <c r="JF66" s="448"/>
      <c r="JG66" s="448"/>
      <c r="JH66" s="448"/>
      <c r="JI66" s="448"/>
      <c r="JJ66" s="448"/>
      <c r="JK66" s="917"/>
      <c r="JL66" s="917"/>
      <c r="JM66" s="917"/>
      <c r="JN66" s="574"/>
      <c r="JO66" s="448"/>
      <c r="JP66" s="448"/>
      <c r="JQ66" s="448"/>
      <c r="JR66" s="575"/>
      <c r="JS66" s="448"/>
      <c r="JT66" s="448"/>
      <c r="JU66" s="448"/>
      <c r="JV66" s="448"/>
      <c r="JW66" s="448"/>
      <c r="JX66" s="448"/>
      <c r="JY66" s="448"/>
      <c r="JZ66" s="448"/>
      <c r="KA66" s="448"/>
      <c r="KB66" s="917"/>
      <c r="KC66" s="917"/>
      <c r="KD66" s="917"/>
      <c r="KE66" s="574"/>
      <c r="KF66" s="448"/>
      <c r="KG66" s="448"/>
      <c r="KH66" s="448"/>
      <c r="KI66" s="575"/>
      <c r="KJ66" s="448"/>
      <c r="KK66" s="448"/>
      <c r="KL66" s="448"/>
      <c r="KM66" s="448"/>
      <c r="KN66" s="448"/>
      <c r="KO66" s="448"/>
      <c r="KP66" s="448"/>
      <c r="KQ66" s="448"/>
      <c r="KR66" s="448"/>
      <c r="KS66" s="917"/>
      <c r="KT66" s="917"/>
      <c r="KU66" s="917"/>
      <c r="KV66" s="574"/>
      <c r="KW66" s="448"/>
      <c r="KX66" s="448"/>
      <c r="KY66" s="448"/>
      <c r="KZ66" s="575"/>
      <c r="LA66" s="448"/>
      <c r="LB66" s="448"/>
      <c r="LC66" s="448"/>
      <c r="LD66" s="448"/>
      <c r="LE66" s="448"/>
      <c r="LF66" s="448"/>
      <c r="LG66" s="448"/>
      <c r="LH66" s="448"/>
      <c r="LI66" s="448"/>
      <c r="LJ66" s="917"/>
      <c r="LK66" s="917"/>
      <c r="LL66" s="917"/>
      <c r="LM66" s="574"/>
      <c r="LN66" s="448"/>
      <c r="LO66" s="448"/>
      <c r="LP66" s="448"/>
      <c r="LQ66" s="575"/>
      <c r="LR66" s="448"/>
      <c r="LS66" s="448"/>
      <c r="LT66" s="448"/>
      <c r="LU66" s="448"/>
      <c r="LV66" s="448"/>
      <c r="LW66" s="448"/>
      <c r="LX66" s="448"/>
      <c r="LY66" s="448"/>
      <c r="LZ66" s="448"/>
      <c r="MA66" s="917"/>
      <c r="MB66" s="917"/>
      <c r="MC66" s="917"/>
      <c r="MD66" s="574"/>
      <c r="ME66" s="448"/>
      <c r="MF66" s="448"/>
      <c r="MG66" s="448"/>
      <c r="MH66" s="575"/>
      <c r="MI66" s="448"/>
      <c r="MJ66" s="448"/>
      <c r="MK66" s="448"/>
      <c r="ML66" s="448"/>
      <c r="MM66" s="448"/>
      <c r="MN66" s="448"/>
      <c r="MO66" s="448"/>
      <c r="MP66" s="448"/>
      <c r="MQ66" s="448"/>
      <c r="MR66" s="917"/>
      <c r="MS66" s="917"/>
      <c r="MT66" s="917"/>
      <c r="MU66" s="574"/>
      <c r="MV66" s="448"/>
      <c r="MW66" s="448"/>
      <c r="MX66" s="448"/>
      <c r="MY66" s="575"/>
      <c r="MZ66" s="448"/>
      <c r="NA66" s="448"/>
      <c r="NB66" s="448"/>
      <c r="NC66" s="448"/>
      <c r="ND66" s="448"/>
      <c r="NE66" s="448"/>
      <c r="NF66" s="448"/>
      <c r="NG66" s="448"/>
      <c r="NH66" s="448"/>
      <c r="NI66" s="917"/>
      <c r="NJ66" s="917"/>
      <c r="NK66" s="917"/>
      <c r="NL66" s="574"/>
      <c r="NM66" s="448"/>
      <c r="NN66" s="448"/>
      <c r="NO66" s="448"/>
      <c r="NP66" s="575"/>
      <c r="NQ66" s="448"/>
      <c r="NR66" s="448"/>
      <c r="NS66" s="448"/>
      <c r="NT66" s="448"/>
      <c r="NU66" s="448"/>
      <c r="NV66" s="448"/>
      <c r="NW66" s="448"/>
      <c r="NX66" s="448"/>
      <c r="NY66" s="448"/>
      <c r="NZ66" s="917"/>
      <c r="OA66" s="917"/>
      <c r="OB66" s="917"/>
      <c r="OC66" s="574"/>
      <c r="OD66" s="448"/>
      <c r="OE66" s="448"/>
      <c r="OF66" s="448"/>
      <c r="OG66" s="575"/>
      <c r="OH66" s="448"/>
      <c r="OI66" s="448"/>
      <c r="OJ66" s="448"/>
      <c r="OK66" s="448"/>
      <c r="OL66" s="448"/>
      <c r="OM66" s="448"/>
      <c r="ON66" s="448"/>
      <c r="OO66" s="448"/>
      <c r="OP66" s="448"/>
      <c r="OQ66" s="917"/>
      <c r="OR66" s="917"/>
      <c r="OS66" s="917"/>
      <c r="OT66" s="574"/>
      <c r="OU66" s="448"/>
      <c r="OV66" s="448"/>
      <c r="OW66" s="448"/>
      <c r="OX66" s="575"/>
      <c r="OY66" s="448"/>
      <c r="OZ66" s="448"/>
      <c r="PA66" s="448"/>
      <c r="PB66" s="448"/>
      <c r="PC66" s="448"/>
      <c r="PD66" s="448"/>
      <c r="PE66" s="448"/>
      <c r="PF66" s="448"/>
      <c r="PG66" s="448"/>
      <c r="PH66" s="917"/>
      <c r="PI66" s="917"/>
      <c r="PJ66" s="917"/>
      <c r="PK66" s="574"/>
      <c r="PL66" s="448"/>
      <c r="PM66" s="448"/>
      <c r="PN66" s="448"/>
      <c r="PO66" s="575"/>
      <c r="PP66" s="448"/>
      <c r="PQ66" s="448"/>
      <c r="PR66" s="448"/>
      <c r="PS66" s="448"/>
      <c r="PT66" s="448"/>
      <c r="PU66" s="448"/>
      <c r="PV66" s="448"/>
      <c r="PW66" s="448"/>
      <c r="PX66" s="448"/>
      <c r="PY66" s="917"/>
      <c r="PZ66" s="917"/>
      <c r="QA66" s="917"/>
      <c r="QB66" s="574"/>
      <c r="QC66" s="448"/>
      <c r="QD66" s="448"/>
      <c r="QE66" s="448"/>
      <c r="QF66" s="575"/>
      <c r="QG66" s="448"/>
      <c r="QH66" s="448"/>
      <c r="QI66" s="448"/>
      <c r="QJ66" s="448"/>
      <c r="QK66" s="448"/>
      <c r="QL66" s="448"/>
      <c r="QM66" s="448"/>
      <c r="QN66" s="448"/>
      <c r="QO66" s="448"/>
      <c r="QP66" s="917"/>
      <c r="QQ66" s="917"/>
      <c r="QR66" s="917"/>
      <c r="QS66" s="574"/>
      <c r="QT66" s="448"/>
      <c r="QU66" s="448"/>
      <c r="QV66" s="448"/>
      <c r="QW66" s="575"/>
      <c r="QX66" s="448"/>
      <c r="QY66" s="448"/>
      <c r="QZ66" s="448"/>
      <c r="RA66" s="448"/>
      <c r="RB66" s="448"/>
      <c r="RC66" s="448"/>
      <c r="RD66" s="448"/>
      <c r="RE66" s="448"/>
      <c r="RF66" s="448"/>
      <c r="RG66" s="917"/>
      <c r="RH66" s="917"/>
      <c r="RI66" s="917"/>
      <c r="RJ66" s="574"/>
      <c r="RK66" s="448"/>
      <c r="RL66" s="448"/>
      <c r="RM66" s="448"/>
      <c r="RN66" s="575"/>
      <c r="RO66" s="448"/>
      <c r="RP66" s="448"/>
      <c r="RQ66" s="448"/>
      <c r="RR66" s="448"/>
      <c r="RS66" s="448"/>
      <c r="RT66" s="448"/>
      <c r="RU66" s="448"/>
      <c r="RV66" s="448"/>
      <c r="RW66" s="448"/>
      <c r="RX66" s="917"/>
      <c r="RY66" s="917"/>
      <c r="RZ66" s="917"/>
      <c r="SA66" s="574"/>
      <c r="SB66" s="448"/>
      <c r="SC66" s="448"/>
      <c r="SD66" s="448"/>
      <c r="SE66" s="575"/>
      <c r="SF66" s="448"/>
      <c r="SG66" s="448"/>
      <c r="SH66" s="448"/>
      <c r="SI66" s="448"/>
      <c r="SJ66" s="448"/>
      <c r="SK66" s="448"/>
      <c r="SL66" s="448"/>
      <c r="SM66" s="448"/>
      <c r="SN66" s="448"/>
      <c r="SO66" s="917"/>
      <c r="SP66" s="917"/>
      <c r="SQ66" s="917"/>
      <c r="SR66" s="574"/>
      <c r="SS66" s="448"/>
      <c r="ST66" s="448"/>
      <c r="SU66" s="448"/>
      <c r="SV66" s="575"/>
      <c r="SW66" s="448"/>
      <c r="SX66" s="448"/>
      <c r="SY66" s="448"/>
      <c r="SZ66" s="448"/>
      <c r="TA66" s="448"/>
      <c r="TB66" s="448"/>
      <c r="TC66" s="448"/>
      <c r="TD66" s="448"/>
      <c r="TE66" s="448"/>
      <c r="TF66" s="917"/>
      <c r="TG66" s="917"/>
      <c r="TH66" s="917"/>
      <c r="TI66" s="574"/>
      <c r="TJ66" s="448"/>
      <c r="TK66" s="448"/>
      <c r="TL66" s="448"/>
      <c r="TM66" s="575"/>
      <c r="TN66" s="448"/>
      <c r="TO66" s="448"/>
      <c r="TP66" s="448"/>
      <c r="TQ66" s="448"/>
      <c r="TR66" s="448"/>
      <c r="TS66" s="448"/>
      <c r="TT66" s="448"/>
      <c r="TU66" s="448"/>
      <c r="TV66" s="448"/>
      <c r="TW66" s="917"/>
      <c r="TX66" s="917"/>
      <c r="TY66" s="917"/>
      <c r="TZ66" s="574"/>
      <c r="UA66" s="448"/>
      <c r="UB66" s="448"/>
      <c r="UC66" s="448"/>
      <c r="UD66" s="575"/>
      <c r="UE66" s="448"/>
      <c r="UF66" s="448"/>
      <c r="UG66" s="448"/>
      <c r="UH66" s="448"/>
      <c r="UI66" s="448"/>
      <c r="UJ66" s="448"/>
      <c r="UK66" s="448"/>
      <c r="UL66" s="448"/>
      <c r="UM66" s="448"/>
      <c r="UN66" s="917"/>
      <c r="UO66" s="917"/>
      <c r="UP66" s="917"/>
      <c r="UQ66" s="574"/>
      <c r="UR66" s="448"/>
      <c r="US66" s="448"/>
      <c r="UT66" s="448"/>
      <c r="UU66" s="575"/>
      <c r="UV66" s="448"/>
      <c r="UW66" s="448"/>
      <c r="UX66" s="448"/>
      <c r="UY66" s="448"/>
      <c r="UZ66" s="448"/>
      <c r="VA66" s="448"/>
      <c r="VB66" s="448"/>
      <c r="VC66" s="448"/>
      <c r="VD66" s="448"/>
      <c r="VE66" s="917"/>
      <c r="VF66" s="917"/>
      <c r="VG66" s="917"/>
      <c r="VH66" s="574"/>
      <c r="VI66" s="448"/>
      <c r="VJ66" s="448"/>
      <c r="VK66" s="448"/>
      <c r="VL66" s="575"/>
      <c r="VM66" s="448"/>
      <c r="VN66" s="448"/>
      <c r="VO66" s="448"/>
      <c r="VP66" s="448"/>
      <c r="VQ66" s="448"/>
      <c r="VR66" s="448"/>
      <c r="VS66" s="448"/>
      <c r="VT66" s="448"/>
      <c r="VU66" s="448"/>
      <c r="VV66" s="917"/>
      <c r="VW66" s="917"/>
      <c r="VX66" s="917"/>
      <c r="VY66" s="574"/>
      <c r="VZ66" s="448"/>
      <c r="WA66" s="448"/>
      <c r="WB66" s="448"/>
      <c r="WC66" s="575"/>
      <c r="WD66" s="448"/>
      <c r="WE66" s="448"/>
      <c r="WF66" s="448"/>
      <c r="WG66" s="448"/>
      <c r="WH66" s="448"/>
      <c r="WI66" s="448"/>
      <c r="WJ66" s="448"/>
      <c r="WK66" s="448"/>
      <c r="WL66" s="448"/>
      <c r="WM66" s="917"/>
      <c r="WN66" s="917"/>
      <c r="WO66" s="917"/>
      <c r="WP66" s="574"/>
      <c r="WQ66" s="448"/>
      <c r="WR66" s="448"/>
      <c r="WS66" s="448"/>
      <c r="WT66" s="575"/>
      <c r="WU66" s="448"/>
      <c r="WV66" s="448"/>
      <c r="WW66" s="448"/>
      <c r="WX66" s="448"/>
      <c r="WY66" s="448"/>
      <c r="WZ66" s="448"/>
      <c r="XA66" s="448"/>
      <c r="XB66" s="448"/>
      <c r="XC66" s="448"/>
      <c r="XD66" s="917"/>
      <c r="XE66" s="917"/>
      <c r="XF66" s="917"/>
      <c r="XG66" s="574"/>
      <c r="XH66" s="448"/>
      <c r="XI66" s="448"/>
      <c r="XJ66" s="448"/>
      <c r="XK66" s="575"/>
      <c r="XL66" s="448"/>
      <c r="XM66" s="448"/>
      <c r="XN66" s="448"/>
      <c r="XO66" s="448"/>
      <c r="XP66" s="448"/>
      <c r="XQ66" s="448"/>
      <c r="XR66" s="448"/>
      <c r="XS66" s="448"/>
      <c r="XT66" s="448"/>
      <c r="XU66" s="917"/>
      <c r="XV66" s="917"/>
      <c r="XW66" s="917"/>
      <c r="XX66" s="574"/>
      <c r="XY66" s="448"/>
      <c r="XZ66" s="448"/>
      <c r="YA66" s="448"/>
      <c r="YB66" s="575"/>
      <c r="YC66" s="448"/>
      <c r="YD66" s="448"/>
      <c r="YE66" s="448"/>
      <c r="YF66" s="448"/>
      <c r="YG66" s="448"/>
      <c r="YH66" s="448"/>
      <c r="YI66" s="448"/>
      <c r="YJ66" s="448"/>
      <c r="YK66" s="448"/>
      <c r="YL66" s="917"/>
      <c r="YM66" s="917"/>
      <c r="YN66" s="917"/>
      <c r="YO66" s="574"/>
      <c r="YP66" s="448"/>
      <c r="YQ66" s="448"/>
      <c r="YR66" s="448"/>
      <c r="YS66" s="575"/>
      <c r="YT66" s="448"/>
      <c r="YU66" s="448"/>
      <c r="YV66" s="448"/>
      <c r="YW66" s="448"/>
      <c r="YX66" s="448"/>
      <c r="YY66" s="448"/>
      <c r="YZ66" s="448"/>
      <c r="ZA66" s="448"/>
      <c r="ZB66" s="448"/>
      <c r="ZC66" s="917"/>
      <c r="ZD66" s="917"/>
      <c r="ZE66" s="917"/>
      <c r="ZF66" s="574"/>
      <c r="ZG66" s="448"/>
      <c r="ZH66" s="448"/>
      <c r="ZI66" s="448"/>
      <c r="ZJ66" s="575"/>
      <c r="ZK66" s="448"/>
      <c r="ZL66" s="448"/>
      <c r="ZM66" s="448"/>
      <c r="ZN66" s="448"/>
      <c r="ZO66" s="448"/>
      <c r="ZP66" s="448"/>
      <c r="ZQ66" s="448"/>
      <c r="ZR66" s="448"/>
      <c r="ZS66" s="448"/>
      <c r="ZT66" s="917"/>
      <c r="ZU66" s="917"/>
      <c r="ZV66" s="917"/>
      <c r="ZW66" s="574"/>
      <c r="ZX66" s="448"/>
      <c r="ZY66" s="448"/>
      <c r="ZZ66" s="448"/>
      <c r="AAA66" s="575"/>
      <c r="AAB66" s="448"/>
      <c r="AAC66" s="448"/>
      <c r="AAD66" s="448"/>
      <c r="AAE66" s="448"/>
      <c r="AAF66" s="448"/>
      <c r="AAG66" s="448"/>
      <c r="AAH66" s="448"/>
      <c r="AAI66" s="448"/>
      <c r="AAJ66" s="448"/>
      <c r="AAK66" s="917"/>
      <c r="AAL66" s="917"/>
      <c r="AAM66" s="917"/>
      <c r="AAN66" s="574"/>
      <c r="AAO66" s="448"/>
      <c r="AAP66" s="448"/>
      <c r="AAQ66" s="448"/>
      <c r="AAR66" s="575"/>
      <c r="AAS66" s="448"/>
      <c r="AAT66" s="448"/>
      <c r="AAU66" s="448"/>
      <c r="AAV66" s="448"/>
      <c r="AAW66" s="448"/>
      <c r="AAX66" s="448"/>
      <c r="AAY66" s="448"/>
      <c r="AAZ66" s="448"/>
      <c r="ABA66" s="448"/>
      <c r="ABB66" s="917"/>
      <c r="ABC66" s="917"/>
      <c r="ABD66" s="917"/>
      <c r="ABE66" s="574"/>
      <c r="ABF66" s="448"/>
      <c r="ABG66" s="448"/>
      <c r="ABH66" s="448"/>
      <c r="ABI66" s="575"/>
      <c r="ABJ66" s="448"/>
      <c r="ABK66" s="448"/>
      <c r="ABL66" s="448"/>
      <c r="ABM66" s="448"/>
      <c r="ABN66" s="448"/>
      <c r="ABO66" s="448"/>
      <c r="ABP66" s="448"/>
      <c r="ABQ66" s="448"/>
      <c r="ABR66" s="448"/>
      <c r="ABS66" s="917"/>
      <c r="ABT66" s="917"/>
      <c r="ABU66" s="917"/>
      <c r="ABV66" s="574"/>
      <c r="ABW66" s="448"/>
      <c r="ABX66" s="448"/>
      <c r="ABY66" s="448"/>
      <c r="ABZ66" s="575"/>
      <c r="ACA66" s="448"/>
      <c r="ACB66" s="448"/>
      <c r="ACC66" s="448"/>
      <c r="ACD66" s="448"/>
      <c r="ACE66" s="448"/>
      <c r="ACF66" s="448"/>
      <c r="ACG66" s="448"/>
      <c r="ACH66" s="448"/>
      <c r="ACI66" s="448"/>
      <c r="ACJ66" s="917"/>
      <c r="ACK66" s="917"/>
      <c r="ACL66" s="917"/>
      <c r="ACM66" s="574"/>
      <c r="ACN66" s="448"/>
      <c r="ACO66" s="448"/>
      <c r="ACP66" s="448"/>
      <c r="ACQ66" s="575"/>
      <c r="ACR66" s="448"/>
      <c r="ACS66" s="448"/>
      <c r="ACT66" s="448"/>
      <c r="ACU66" s="448"/>
      <c r="ACV66" s="448"/>
      <c r="ACW66" s="448"/>
      <c r="ACX66" s="448"/>
      <c r="ACY66" s="448"/>
      <c r="ACZ66" s="448"/>
      <c r="ADA66" s="917"/>
      <c r="ADB66" s="917"/>
      <c r="ADC66" s="917"/>
      <c r="ADD66" s="574"/>
      <c r="ADE66" s="448"/>
      <c r="ADF66" s="448"/>
      <c r="ADG66" s="448"/>
      <c r="ADH66" s="575"/>
      <c r="ADI66" s="448"/>
      <c r="ADJ66" s="448"/>
      <c r="ADK66" s="448"/>
      <c r="ADL66" s="448"/>
      <c r="ADM66" s="448"/>
      <c r="ADN66" s="448"/>
      <c r="ADO66" s="448"/>
      <c r="ADP66" s="448"/>
      <c r="ADQ66" s="448"/>
      <c r="ADR66" s="917"/>
      <c r="ADS66" s="917"/>
      <c r="ADT66" s="917"/>
      <c r="ADU66" s="574"/>
      <c r="ADV66" s="448"/>
      <c r="ADW66" s="448"/>
      <c r="ADX66" s="448"/>
      <c r="ADY66" s="575"/>
      <c r="ADZ66" s="448"/>
      <c r="AEA66" s="448"/>
      <c r="AEB66" s="448"/>
      <c r="AEC66" s="448"/>
      <c r="AED66" s="448"/>
      <c r="AEE66" s="448"/>
      <c r="AEF66" s="448"/>
      <c r="AEG66" s="448"/>
      <c r="AEH66" s="448"/>
      <c r="AEI66" s="917"/>
      <c r="AEJ66" s="917"/>
      <c r="AEK66" s="917"/>
      <c r="AEL66" s="574"/>
      <c r="AEM66" s="448"/>
      <c r="AEN66" s="448"/>
      <c r="AEO66" s="448"/>
      <c r="AEP66" s="575"/>
      <c r="AEQ66" s="448"/>
      <c r="AER66" s="448"/>
      <c r="AES66" s="448"/>
      <c r="AET66" s="448"/>
      <c r="AEU66" s="448"/>
      <c r="AEV66" s="448"/>
      <c r="AEW66" s="448"/>
      <c r="AEX66" s="448"/>
      <c r="AEY66" s="448"/>
      <c r="AEZ66" s="917"/>
      <c r="AFA66" s="917"/>
      <c r="AFB66" s="917"/>
      <c r="AFC66" s="574"/>
      <c r="AFD66" s="448"/>
      <c r="AFE66" s="448"/>
      <c r="AFF66" s="448"/>
      <c r="AFG66" s="575"/>
      <c r="AFH66" s="448"/>
      <c r="AFI66" s="448"/>
      <c r="AFJ66" s="448"/>
      <c r="AFK66" s="448"/>
      <c r="AFL66" s="448"/>
      <c r="AFM66" s="448"/>
      <c r="AFN66" s="448"/>
      <c r="AFO66" s="448"/>
      <c r="AFP66" s="448"/>
      <c r="AFQ66" s="917"/>
      <c r="AFR66" s="917"/>
      <c r="AFS66" s="917"/>
      <c r="AFT66" s="574"/>
      <c r="AFU66" s="448"/>
      <c r="AFV66" s="448"/>
      <c r="AFW66" s="448"/>
      <c r="AFX66" s="575"/>
      <c r="AFY66" s="448"/>
      <c r="AFZ66" s="448"/>
      <c r="AGA66" s="448"/>
      <c r="AGB66" s="448"/>
      <c r="AGC66" s="448"/>
      <c r="AGD66" s="448"/>
      <c r="AGE66" s="448"/>
      <c r="AGF66" s="448"/>
      <c r="AGG66" s="448"/>
      <c r="AGH66" s="917"/>
      <c r="AGI66" s="917"/>
      <c r="AGJ66" s="917"/>
      <c r="AGK66" s="574"/>
      <c r="AGL66" s="448"/>
      <c r="AGM66" s="448"/>
      <c r="AGN66" s="448"/>
      <c r="AGO66" s="575"/>
      <c r="AGP66" s="448"/>
      <c r="AGQ66" s="448"/>
      <c r="AGR66" s="448"/>
      <c r="AGS66" s="448"/>
      <c r="AGT66" s="448"/>
      <c r="AGU66" s="448"/>
      <c r="AGV66" s="448"/>
      <c r="AGW66" s="448"/>
      <c r="AGX66" s="448"/>
      <c r="AGY66" s="917"/>
      <c r="AGZ66" s="917"/>
      <c r="AHA66" s="917"/>
      <c r="AHB66" s="574"/>
      <c r="AHC66" s="448"/>
      <c r="AHD66" s="448"/>
      <c r="AHE66" s="448"/>
      <c r="AHF66" s="575"/>
      <c r="AHG66" s="448"/>
      <c r="AHH66" s="448"/>
      <c r="AHI66" s="448"/>
      <c r="AHJ66" s="448"/>
      <c r="AHK66" s="448"/>
      <c r="AHL66" s="448"/>
      <c r="AHM66" s="448"/>
      <c r="AHN66" s="448"/>
      <c r="AHO66" s="448"/>
      <c r="AHP66" s="917"/>
      <c r="AHQ66" s="917"/>
      <c r="AHR66" s="917"/>
      <c r="AHS66" s="574"/>
      <c r="AHT66" s="448"/>
      <c r="AHU66" s="448"/>
      <c r="AHV66" s="448"/>
      <c r="AHW66" s="575"/>
      <c r="AHX66" s="448"/>
      <c r="AHY66" s="448"/>
      <c r="AHZ66" s="448"/>
      <c r="AIA66" s="448"/>
      <c r="AIB66" s="448"/>
      <c r="AIC66" s="448"/>
      <c r="AID66" s="448"/>
      <c r="AIE66" s="448"/>
      <c r="AIF66" s="448"/>
      <c r="AIG66" s="917"/>
      <c r="AIH66" s="917"/>
      <c r="AII66" s="917"/>
      <c r="AIJ66" s="574"/>
      <c r="AIK66" s="448"/>
      <c r="AIL66" s="448"/>
      <c r="AIM66" s="448"/>
      <c r="AIN66" s="575"/>
      <c r="AIO66" s="448"/>
      <c r="AIP66" s="448"/>
      <c r="AIQ66" s="448"/>
      <c r="AIR66" s="448"/>
      <c r="AIS66" s="448"/>
      <c r="AIT66" s="448"/>
      <c r="AIU66" s="448"/>
      <c r="AIV66" s="448"/>
      <c r="AIW66" s="448"/>
      <c r="AIX66" s="917"/>
      <c r="AIY66" s="917"/>
      <c r="AIZ66" s="917"/>
      <c r="AJA66" s="574"/>
      <c r="AJB66" s="448"/>
      <c r="AJC66" s="448"/>
      <c r="AJD66" s="448"/>
      <c r="AJE66" s="575"/>
      <c r="AJF66" s="448"/>
      <c r="AJG66" s="448"/>
      <c r="AJH66" s="448"/>
      <c r="AJI66" s="448"/>
      <c r="AJJ66" s="448"/>
      <c r="AJK66" s="448"/>
      <c r="AJL66" s="448"/>
      <c r="AJM66" s="448"/>
      <c r="AJN66" s="448"/>
      <c r="AJO66" s="917"/>
      <c r="AJP66" s="917"/>
      <c r="AJQ66" s="917"/>
      <c r="AJR66" s="574"/>
      <c r="AJS66" s="448"/>
      <c r="AJT66" s="448"/>
      <c r="AJU66" s="448"/>
      <c r="AJV66" s="575"/>
      <c r="AJW66" s="448"/>
      <c r="AJX66" s="448"/>
      <c r="AJY66" s="448"/>
      <c r="AJZ66" s="448"/>
      <c r="AKA66" s="448"/>
      <c r="AKB66" s="448"/>
      <c r="AKC66" s="448"/>
      <c r="AKD66" s="448"/>
      <c r="AKE66" s="448"/>
      <c r="AKF66" s="917"/>
      <c r="AKG66" s="917"/>
      <c r="AKH66" s="917"/>
      <c r="AKI66" s="574"/>
      <c r="AKJ66" s="448"/>
      <c r="AKK66" s="448"/>
      <c r="AKL66" s="448"/>
      <c r="AKM66" s="575"/>
      <c r="AKN66" s="448"/>
      <c r="AKO66" s="448"/>
      <c r="AKP66" s="448"/>
      <c r="AKQ66" s="448"/>
      <c r="AKR66" s="448"/>
      <c r="AKS66" s="448"/>
      <c r="AKT66" s="448"/>
      <c r="AKU66" s="448"/>
      <c r="AKV66" s="448"/>
      <c r="AKW66" s="917"/>
      <c r="AKX66" s="917"/>
      <c r="AKY66" s="917"/>
      <c r="AKZ66" s="574"/>
      <c r="ALA66" s="448"/>
      <c r="ALB66" s="448"/>
      <c r="ALC66" s="448"/>
      <c r="ALD66" s="575"/>
      <c r="ALE66" s="448"/>
      <c r="ALF66" s="448"/>
      <c r="ALG66" s="448"/>
      <c r="ALH66" s="448"/>
      <c r="ALI66" s="448"/>
      <c r="ALJ66" s="448"/>
      <c r="ALK66" s="448"/>
      <c r="ALL66" s="448"/>
      <c r="ALM66" s="448"/>
      <c r="ALN66" s="917"/>
      <c r="ALO66" s="917"/>
      <c r="ALP66" s="917"/>
      <c r="ALQ66" s="574"/>
      <c r="ALR66" s="448"/>
      <c r="ALS66" s="448"/>
      <c r="ALT66" s="448"/>
      <c r="ALU66" s="575"/>
      <c r="ALV66" s="448"/>
      <c r="ALW66" s="448"/>
      <c r="ALX66" s="448"/>
      <c r="ALY66" s="448"/>
      <c r="ALZ66" s="448"/>
      <c r="AMA66" s="448"/>
      <c r="AMB66" s="448"/>
      <c r="AMC66" s="448"/>
      <c r="AMD66" s="448"/>
      <c r="AME66" s="917"/>
      <c r="AMF66" s="917"/>
      <c r="AMG66" s="917"/>
      <c r="AMH66" s="574"/>
      <c r="AMI66" s="448"/>
      <c r="AMJ66" s="448"/>
      <c r="AMK66" s="448"/>
      <c r="AML66" s="575"/>
      <c r="AMM66" s="448"/>
      <c r="AMN66" s="448"/>
      <c r="AMO66" s="448"/>
      <c r="AMP66" s="448"/>
      <c r="AMQ66" s="448"/>
      <c r="AMR66" s="448"/>
      <c r="AMS66" s="448"/>
      <c r="AMT66" s="448"/>
      <c r="AMU66" s="448"/>
      <c r="AMV66" s="917"/>
      <c r="AMW66" s="917"/>
      <c r="AMX66" s="917"/>
      <c r="AMY66" s="574"/>
      <c r="AMZ66" s="448"/>
      <c r="ANA66" s="448"/>
      <c r="ANB66" s="448"/>
      <c r="ANC66" s="575"/>
      <c r="AND66" s="448"/>
      <c r="ANE66" s="448"/>
      <c r="ANF66" s="448"/>
      <c r="ANG66" s="448"/>
      <c r="ANH66" s="448"/>
      <c r="ANI66" s="448"/>
      <c r="ANJ66" s="448"/>
      <c r="ANK66" s="448"/>
      <c r="ANL66" s="448"/>
      <c r="ANM66" s="917"/>
      <c r="ANN66" s="917"/>
      <c r="ANO66" s="917"/>
      <c r="ANP66" s="574"/>
      <c r="ANQ66" s="448"/>
      <c r="ANR66" s="448"/>
      <c r="ANS66" s="448"/>
      <c r="ANT66" s="575"/>
      <c r="ANU66" s="448"/>
      <c r="ANV66" s="448"/>
      <c r="ANW66" s="448"/>
      <c r="ANX66" s="448"/>
      <c r="ANY66" s="448"/>
      <c r="ANZ66" s="448"/>
      <c r="AOA66" s="448"/>
      <c r="AOB66" s="448"/>
      <c r="AOC66" s="448"/>
      <c r="AOD66" s="917"/>
      <c r="AOE66" s="917"/>
      <c r="AOF66" s="917"/>
      <c r="AOG66" s="574"/>
      <c r="AOH66" s="448"/>
      <c r="AOI66" s="448"/>
      <c r="AOJ66" s="448"/>
      <c r="AOK66" s="575"/>
      <c r="AOL66" s="448"/>
      <c r="AOM66" s="448"/>
      <c r="AON66" s="448"/>
      <c r="AOO66" s="448"/>
      <c r="AOP66" s="448"/>
      <c r="AOQ66" s="448"/>
      <c r="AOR66" s="448"/>
      <c r="AOS66" s="448"/>
      <c r="AOT66" s="448"/>
      <c r="AOU66" s="917"/>
      <c r="AOV66" s="917"/>
      <c r="AOW66" s="917"/>
      <c r="AOX66" s="574"/>
      <c r="AOY66" s="448"/>
      <c r="AOZ66" s="448"/>
      <c r="APA66" s="448"/>
      <c r="APB66" s="575"/>
      <c r="APC66" s="448"/>
      <c r="APD66" s="448"/>
      <c r="APE66" s="448"/>
      <c r="APF66" s="448"/>
      <c r="APG66" s="448"/>
      <c r="APH66" s="448"/>
      <c r="API66" s="448"/>
      <c r="APJ66" s="448"/>
      <c r="APK66" s="448"/>
      <c r="APL66" s="917"/>
      <c r="APM66" s="917"/>
      <c r="APN66" s="917"/>
      <c r="APO66" s="574"/>
      <c r="APP66" s="448"/>
      <c r="APQ66" s="448"/>
      <c r="APR66" s="448"/>
      <c r="APS66" s="575"/>
      <c r="APT66" s="448"/>
      <c r="APU66" s="448"/>
      <c r="APV66" s="448"/>
      <c r="APW66" s="448"/>
      <c r="APX66" s="448"/>
      <c r="APY66" s="448"/>
      <c r="APZ66" s="448"/>
      <c r="AQA66" s="448"/>
      <c r="AQB66" s="448"/>
      <c r="AQC66" s="917"/>
      <c r="AQD66" s="917"/>
      <c r="AQE66" s="917"/>
      <c r="AQF66" s="574"/>
      <c r="AQG66" s="448"/>
      <c r="AQH66" s="448"/>
      <c r="AQI66" s="448"/>
      <c r="AQJ66" s="575"/>
      <c r="AQK66" s="448"/>
      <c r="AQL66" s="448"/>
      <c r="AQM66" s="448"/>
      <c r="AQN66" s="448"/>
      <c r="AQO66" s="448"/>
      <c r="AQP66" s="448"/>
      <c r="AQQ66" s="448"/>
      <c r="AQR66" s="448"/>
      <c r="AQS66" s="448"/>
      <c r="AQT66" s="917"/>
      <c r="AQU66" s="917"/>
      <c r="AQV66" s="917"/>
      <c r="AQW66" s="574"/>
      <c r="AQX66" s="448"/>
      <c r="AQY66" s="448"/>
      <c r="AQZ66" s="448"/>
      <c r="ARA66" s="575"/>
      <c r="ARB66" s="448"/>
      <c r="ARC66" s="448"/>
      <c r="ARD66" s="448"/>
      <c r="ARE66" s="448"/>
      <c r="ARF66" s="448"/>
      <c r="ARG66" s="448"/>
      <c r="ARH66" s="448"/>
      <c r="ARI66" s="448"/>
      <c r="ARJ66" s="448"/>
      <c r="ARK66" s="917"/>
      <c r="ARL66" s="917"/>
      <c r="ARM66" s="917"/>
      <c r="ARN66" s="574"/>
      <c r="ARO66" s="448"/>
      <c r="ARP66" s="448"/>
      <c r="ARQ66" s="448"/>
      <c r="ARR66" s="575"/>
      <c r="ARS66" s="448"/>
      <c r="ART66" s="448"/>
      <c r="ARU66" s="448"/>
      <c r="ARV66" s="448"/>
      <c r="ARW66" s="448"/>
      <c r="ARX66" s="448"/>
      <c r="ARY66" s="448"/>
      <c r="ARZ66" s="448"/>
      <c r="ASA66" s="448"/>
      <c r="ASB66" s="917"/>
      <c r="ASC66" s="917"/>
      <c r="ASD66" s="917"/>
      <c r="ASE66" s="574"/>
      <c r="ASF66" s="448"/>
      <c r="ASG66" s="448"/>
      <c r="ASH66" s="448"/>
      <c r="ASI66" s="575"/>
      <c r="ASJ66" s="448"/>
      <c r="ASK66" s="448"/>
      <c r="ASL66" s="448"/>
      <c r="ASM66" s="448"/>
      <c r="ASN66" s="448"/>
      <c r="ASO66" s="448"/>
      <c r="ASP66" s="448"/>
      <c r="ASQ66" s="448"/>
      <c r="ASR66" s="448"/>
      <c r="ASS66" s="917"/>
      <c r="AST66" s="917"/>
      <c r="ASU66" s="917"/>
      <c r="ASV66" s="574"/>
      <c r="ASW66" s="448"/>
      <c r="ASX66" s="448"/>
      <c r="ASY66" s="448"/>
      <c r="ASZ66" s="575"/>
      <c r="ATA66" s="448"/>
      <c r="ATB66" s="448"/>
      <c r="ATC66" s="448"/>
      <c r="ATD66" s="448"/>
      <c r="ATE66" s="448"/>
      <c r="ATF66" s="448"/>
      <c r="ATG66" s="448"/>
      <c r="ATH66" s="448"/>
      <c r="ATI66" s="448"/>
      <c r="ATJ66" s="917"/>
      <c r="ATK66" s="917"/>
      <c r="ATL66" s="917"/>
      <c r="ATM66" s="574"/>
      <c r="ATN66" s="448"/>
      <c r="ATO66" s="448"/>
      <c r="ATP66" s="448"/>
      <c r="ATQ66" s="575"/>
      <c r="ATR66" s="448"/>
      <c r="ATS66" s="448"/>
      <c r="ATT66" s="448"/>
      <c r="ATU66" s="448"/>
      <c r="ATV66" s="448"/>
      <c r="ATW66" s="448"/>
      <c r="ATX66" s="448"/>
      <c r="ATY66" s="448"/>
      <c r="ATZ66" s="448"/>
      <c r="AUA66" s="917"/>
      <c r="AUB66" s="917"/>
      <c r="AUC66" s="917"/>
      <c r="AUD66" s="574"/>
      <c r="AUE66" s="448"/>
      <c r="AUF66" s="448"/>
      <c r="AUG66" s="448"/>
      <c r="AUH66" s="575"/>
      <c r="AUI66" s="448"/>
      <c r="AUJ66" s="448"/>
      <c r="AUK66" s="448"/>
      <c r="AUL66" s="448"/>
      <c r="AUM66" s="448"/>
      <c r="AUN66" s="448"/>
      <c r="AUO66" s="448"/>
      <c r="AUP66" s="448"/>
      <c r="AUQ66" s="448"/>
      <c r="AUR66" s="917"/>
      <c r="AUS66" s="917"/>
      <c r="AUT66" s="917"/>
      <c r="AUU66" s="574"/>
      <c r="AUV66" s="448"/>
      <c r="AUW66" s="448"/>
      <c r="AUX66" s="448"/>
      <c r="AUY66" s="575"/>
      <c r="AUZ66" s="448"/>
      <c r="AVA66" s="448"/>
      <c r="AVB66" s="448"/>
      <c r="AVC66" s="448"/>
      <c r="AVD66" s="448"/>
      <c r="AVE66" s="448"/>
      <c r="AVF66" s="448"/>
      <c r="AVG66" s="448"/>
      <c r="AVH66" s="448"/>
      <c r="AVI66" s="917"/>
      <c r="AVJ66" s="917"/>
      <c r="AVK66" s="917"/>
      <c r="AVL66" s="574"/>
      <c r="AVM66" s="448"/>
      <c r="AVN66" s="448"/>
      <c r="AVO66" s="448"/>
      <c r="AVP66" s="575"/>
      <c r="AVQ66" s="448"/>
      <c r="AVR66" s="448"/>
      <c r="AVS66" s="448"/>
      <c r="AVT66" s="448"/>
      <c r="AVU66" s="448"/>
      <c r="AVV66" s="448"/>
      <c r="AVW66" s="448"/>
      <c r="AVX66" s="448"/>
      <c r="AVY66" s="448"/>
      <c r="AVZ66" s="917"/>
      <c r="AWA66" s="917"/>
      <c r="AWB66" s="917"/>
      <c r="AWC66" s="574"/>
      <c r="AWD66" s="448"/>
      <c r="AWE66" s="448"/>
      <c r="AWF66" s="448"/>
      <c r="AWG66" s="575"/>
      <c r="AWH66" s="448"/>
      <c r="AWI66" s="448"/>
      <c r="AWJ66" s="448"/>
      <c r="AWK66" s="448"/>
      <c r="AWL66" s="448"/>
      <c r="AWM66" s="448"/>
      <c r="AWN66" s="448"/>
      <c r="AWO66" s="448"/>
      <c r="AWP66" s="448"/>
      <c r="AWQ66" s="917"/>
      <c r="AWR66" s="917"/>
      <c r="AWS66" s="917"/>
      <c r="AWT66" s="574"/>
      <c r="AWU66" s="448"/>
      <c r="AWV66" s="448"/>
      <c r="AWW66" s="448"/>
      <c r="AWX66" s="575"/>
      <c r="AWY66" s="448"/>
      <c r="AWZ66" s="448"/>
      <c r="AXA66" s="448"/>
      <c r="AXB66" s="448"/>
      <c r="AXC66" s="448"/>
      <c r="AXD66" s="448"/>
      <c r="AXE66" s="448"/>
      <c r="AXF66" s="448"/>
      <c r="AXG66" s="448"/>
      <c r="AXH66" s="917"/>
      <c r="AXI66" s="917"/>
      <c r="AXJ66" s="917"/>
      <c r="AXK66" s="574"/>
      <c r="AXL66" s="448"/>
      <c r="AXM66" s="448"/>
      <c r="AXN66" s="448"/>
      <c r="AXO66" s="575"/>
      <c r="AXP66" s="448"/>
      <c r="AXQ66" s="448"/>
      <c r="AXR66" s="448"/>
      <c r="AXS66" s="448"/>
      <c r="AXT66" s="448"/>
      <c r="AXU66" s="448"/>
      <c r="AXV66" s="448"/>
      <c r="AXW66" s="448"/>
      <c r="AXX66" s="448"/>
      <c r="AXY66" s="917"/>
      <c r="AXZ66" s="917"/>
      <c r="AYA66" s="917"/>
      <c r="AYB66" s="574"/>
      <c r="AYC66" s="448"/>
      <c r="AYD66" s="448"/>
      <c r="AYE66" s="448"/>
      <c r="AYF66" s="575"/>
      <c r="AYG66" s="448"/>
      <c r="AYH66" s="448"/>
      <c r="AYI66" s="448"/>
      <c r="AYJ66" s="448"/>
      <c r="AYK66" s="448"/>
      <c r="AYL66" s="448"/>
      <c r="AYM66" s="448"/>
      <c r="AYN66" s="448"/>
      <c r="AYO66" s="448"/>
      <c r="AYP66" s="917"/>
      <c r="AYQ66" s="917"/>
      <c r="AYR66" s="917"/>
      <c r="AYS66" s="574"/>
      <c r="AYT66" s="448"/>
      <c r="AYU66" s="448"/>
      <c r="AYV66" s="448"/>
      <c r="AYW66" s="575"/>
      <c r="AYX66" s="448"/>
      <c r="AYY66" s="448"/>
      <c r="AYZ66" s="448"/>
      <c r="AZA66" s="448"/>
      <c r="AZB66" s="448"/>
      <c r="AZC66" s="448"/>
      <c r="AZD66" s="448"/>
      <c r="AZE66" s="448"/>
      <c r="AZF66" s="448"/>
      <c r="AZG66" s="917"/>
      <c r="AZH66" s="917"/>
      <c r="AZI66" s="917"/>
      <c r="AZJ66" s="574"/>
      <c r="AZK66" s="448"/>
      <c r="AZL66" s="448"/>
      <c r="AZM66" s="448"/>
      <c r="AZN66" s="575"/>
      <c r="AZO66" s="448"/>
      <c r="AZP66" s="448"/>
      <c r="AZQ66" s="448"/>
      <c r="AZR66" s="448"/>
      <c r="AZS66" s="448"/>
      <c r="AZT66" s="448"/>
      <c r="AZU66" s="448"/>
      <c r="AZV66" s="448"/>
      <c r="AZW66" s="448"/>
      <c r="AZX66" s="917"/>
      <c r="AZY66" s="917"/>
      <c r="AZZ66" s="917"/>
      <c r="BAA66" s="574"/>
      <c r="BAB66" s="448"/>
      <c r="BAC66" s="448"/>
      <c r="BAD66" s="448"/>
      <c r="BAE66" s="575"/>
      <c r="BAF66" s="448"/>
      <c r="BAG66" s="448"/>
      <c r="BAH66" s="448"/>
      <c r="BAI66" s="448"/>
      <c r="BAJ66" s="448"/>
      <c r="BAK66" s="448"/>
      <c r="BAL66" s="448"/>
      <c r="BAM66" s="448"/>
      <c r="BAN66" s="448"/>
      <c r="BAO66" s="917"/>
      <c r="BAP66" s="917"/>
      <c r="BAQ66" s="917"/>
      <c r="BAR66" s="574"/>
      <c r="BAS66" s="448"/>
      <c r="BAT66" s="448"/>
      <c r="BAU66" s="448"/>
      <c r="BAV66" s="575"/>
      <c r="BAW66" s="448"/>
      <c r="BAX66" s="448"/>
      <c r="BAY66" s="448"/>
      <c r="BAZ66" s="448"/>
      <c r="BBA66" s="448"/>
      <c r="BBB66" s="448"/>
      <c r="BBC66" s="448"/>
      <c r="BBD66" s="448"/>
      <c r="BBE66" s="448"/>
      <c r="BBF66" s="917"/>
      <c r="BBG66" s="917"/>
      <c r="BBH66" s="917"/>
      <c r="BBI66" s="574"/>
      <c r="BBJ66" s="448"/>
      <c r="BBK66" s="448"/>
      <c r="BBL66" s="448"/>
      <c r="BBM66" s="575"/>
      <c r="BBN66" s="448"/>
      <c r="BBO66" s="448"/>
      <c r="BBP66" s="448"/>
      <c r="BBQ66" s="448"/>
      <c r="BBR66" s="448"/>
      <c r="BBS66" s="448"/>
      <c r="BBT66" s="448"/>
      <c r="BBU66" s="448"/>
      <c r="BBV66" s="448"/>
      <c r="BBW66" s="917"/>
      <c r="BBX66" s="917"/>
      <c r="BBY66" s="917"/>
      <c r="BBZ66" s="574"/>
      <c r="BCA66" s="448"/>
      <c r="BCB66" s="448"/>
      <c r="BCC66" s="448"/>
      <c r="BCD66" s="575"/>
      <c r="BCE66" s="448"/>
      <c r="BCF66" s="448"/>
      <c r="BCG66" s="448"/>
      <c r="BCH66" s="448"/>
      <c r="BCI66" s="448"/>
      <c r="BCJ66" s="448"/>
      <c r="BCK66" s="448"/>
      <c r="BCL66" s="448"/>
      <c r="BCM66" s="448"/>
      <c r="BCN66" s="917"/>
      <c r="BCO66" s="917"/>
      <c r="BCP66" s="917"/>
      <c r="BCQ66" s="574"/>
      <c r="BCR66" s="448"/>
      <c r="BCS66" s="448"/>
      <c r="BCT66" s="448"/>
      <c r="BCU66" s="575"/>
      <c r="BCV66" s="448"/>
      <c r="BCW66" s="448"/>
      <c r="BCX66" s="448"/>
      <c r="BCY66" s="448"/>
      <c r="BCZ66" s="448"/>
      <c r="BDA66" s="448"/>
      <c r="BDB66" s="448"/>
      <c r="BDC66" s="448"/>
      <c r="BDD66" s="448"/>
      <c r="BDE66" s="917"/>
      <c r="BDF66" s="917"/>
      <c r="BDG66" s="917"/>
      <c r="BDH66" s="574"/>
      <c r="BDI66" s="448"/>
      <c r="BDJ66" s="448"/>
      <c r="BDK66" s="448"/>
      <c r="BDL66" s="575"/>
      <c r="BDM66" s="448"/>
      <c r="BDN66" s="448"/>
      <c r="BDO66" s="448"/>
      <c r="BDP66" s="448"/>
      <c r="BDQ66" s="448"/>
      <c r="BDR66" s="448"/>
      <c r="BDS66" s="448"/>
      <c r="BDT66" s="448"/>
      <c r="BDU66" s="448"/>
      <c r="BDV66" s="917"/>
      <c r="BDW66" s="917"/>
      <c r="BDX66" s="917"/>
      <c r="BDY66" s="574"/>
      <c r="BDZ66" s="448"/>
      <c r="BEA66" s="448"/>
      <c r="BEB66" s="448"/>
      <c r="BEC66" s="575"/>
      <c r="BED66" s="448"/>
      <c r="BEE66" s="448"/>
      <c r="BEF66" s="448"/>
      <c r="BEG66" s="448"/>
      <c r="BEH66" s="448"/>
      <c r="BEI66" s="448"/>
      <c r="BEJ66" s="448"/>
      <c r="BEK66" s="448"/>
      <c r="BEL66" s="448"/>
      <c r="BEM66" s="917"/>
      <c r="BEN66" s="917"/>
      <c r="BEO66" s="917"/>
      <c r="BEP66" s="574"/>
      <c r="BEQ66" s="448"/>
      <c r="BER66" s="448"/>
      <c r="BES66" s="448"/>
      <c r="BET66" s="575"/>
      <c r="BEU66" s="448"/>
      <c r="BEV66" s="448"/>
      <c r="BEW66" s="448"/>
      <c r="BEX66" s="448"/>
      <c r="BEY66" s="448"/>
      <c r="BEZ66" s="448"/>
      <c r="BFA66" s="448"/>
      <c r="BFB66" s="448"/>
      <c r="BFC66" s="448"/>
      <c r="BFD66" s="917"/>
      <c r="BFE66" s="917"/>
      <c r="BFF66" s="917"/>
      <c r="BFG66" s="574"/>
      <c r="BFH66" s="448"/>
      <c r="BFI66" s="448"/>
      <c r="BFJ66" s="448"/>
      <c r="BFK66" s="575"/>
      <c r="BFL66" s="448"/>
      <c r="BFM66" s="448"/>
      <c r="BFN66" s="448"/>
      <c r="BFO66" s="448"/>
      <c r="BFP66" s="448"/>
      <c r="BFQ66" s="448"/>
      <c r="BFR66" s="448"/>
      <c r="BFS66" s="448"/>
      <c r="BFT66" s="448"/>
      <c r="BFU66" s="917"/>
      <c r="BFV66" s="917"/>
      <c r="BFW66" s="917"/>
      <c r="BFX66" s="574"/>
      <c r="BFY66" s="448"/>
      <c r="BFZ66" s="448"/>
      <c r="BGA66" s="448"/>
      <c r="BGB66" s="575"/>
      <c r="BGC66" s="448"/>
      <c r="BGD66" s="448"/>
      <c r="BGE66" s="448"/>
      <c r="BGF66" s="448"/>
      <c r="BGG66" s="448"/>
      <c r="BGH66" s="448"/>
      <c r="BGI66" s="448"/>
      <c r="BGJ66" s="448"/>
      <c r="BGK66" s="448"/>
      <c r="BGL66" s="917"/>
      <c r="BGM66" s="917"/>
      <c r="BGN66" s="917"/>
      <c r="BGO66" s="574"/>
      <c r="BGP66" s="448"/>
      <c r="BGQ66" s="448"/>
      <c r="BGR66" s="448"/>
      <c r="BGS66" s="575"/>
      <c r="BGT66" s="448"/>
      <c r="BGU66" s="448"/>
      <c r="BGV66" s="448"/>
      <c r="BGW66" s="448"/>
      <c r="BGX66" s="448"/>
      <c r="BGY66" s="448"/>
      <c r="BGZ66" s="448"/>
      <c r="BHA66" s="448"/>
      <c r="BHB66" s="448"/>
      <c r="BHC66" s="917"/>
      <c r="BHD66" s="917"/>
      <c r="BHE66" s="917"/>
      <c r="BHF66" s="574"/>
      <c r="BHG66" s="448"/>
      <c r="BHH66" s="448"/>
      <c r="BHI66" s="448"/>
      <c r="BHJ66" s="575"/>
      <c r="BHK66" s="448"/>
      <c r="BHL66" s="448"/>
      <c r="BHM66" s="448"/>
      <c r="BHN66" s="448"/>
      <c r="BHO66" s="448"/>
      <c r="BHP66" s="448"/>
      <c r="BHQ66" s="448"/>
      <c r="BHR66" s="448"/>
      <c r="BHS66" s="448"/>
      <c r="BHT66" s="917"/>
      <c r="BHU66" s="917"/>
      <c r="BHV66" s="917"/>
      <c r="BHW66" s="574"/>
      <c r="BHX66" s="448"/>
      <c r="BHY66" s="448"/>
      <c r="BHZ66" s="448"/>
      <c r="BIA66" s="575"/>
      <c r="BIB66" s="448"/>
      <c r="BIC66" s="448"/>
      <c r="BID66" s="448"/>
      <c r="BIE66" s="448"/>
      <c r="BIF66" s="448"/>
      <c r="BIG66" s="448"/>
      <c r="BIH66" s="448"/>
      <c r="BII66" s="448"/>
      <c r="BIJ66" s="448"/>
      <c r="BIK66" s="917"/>
      <c r="BIL66" s="917"/>
      <c r="BIM66" s="917"/>
      <c r="BIN66" s="574"/>
      <c r="BIO66" s="448"/>
      <c r="BIP66" s="448"/>
      <c r="BIQ66" s="448"/>
      <c r="BIR66" s="575"/>
      <c r="BIS66" s="448"/>
      <c r="BIT66" s="448"/>
      <c r="BIU66" s="448"/>
      <c r="BIV66" s="448"/>
      <c r="BIW66" s="448"/>
      <c r="BIX66" s="448"/>
      <c r="BIY66" s="448"/>
      <c r="BIZ66" s="448"/>
      <c r="BJA66" s="448"/>
      <c r="BJB66" s="917"/>
      <c r="BJC66" s="917"/>
      <c r="BJD66" s="917"/>
      <c r="BJE66" s="574"/>
      <c r="BJF66" s="448"/>
      <c r="BJG66" s="448"/>
      <c r="BJH66" s="448"/>
      <c r="BJI66" s="575"/>
      <c r="BJJ66" s="448"/>
      <c r="BJK66" s="448"/>
      <c r="BJL66" s="448"/>
      <c r="BJM66" s="448"/>
      <c r="BJN66" s="448"/>
      <c r="BJO66" s="448"/>
      <c r="BJP66" s="448"/>
      <c r="BJQ66" s="448"/>
      <c r="BJR66" s="448"/>
      <c r="BJS66" s="917"/>
      <c r="BJT66" s="917"/>
      <c r="BJU66" s="917"/>
      <c r="BJV66" s="574"/>
      <c r="BJW66" s="448"/>
      <c r="BJX66" s="448"/>
      <c r="BJY66" s="448"/>
      <c r="BJZ66" s="575"/>
      <c r="BKA66" s="448"/>
      <c r="BKB66" s="448"/>
      <c r="BKC66" s="448"/>
      <c r="BKD66" s="448"/>
      <c r="BKE66" s="448"/>
      <c r="BKF66" s="448"/>
      <c r="BKG66" s="448"/>
      <c r="BKH66" s="448"/>
      <c r="BKI66" s="448"/>
      <c r="BKJ66" s="917"/>
      <c r="BKK66" s="917"/>
      <c r="BKL66" s="917"/>
      <c r="BKM66" s="574"/>
      <c r="BKN66" s="448"/>
      <c r="BKO66" s="448"/>
      <c r="BKP66" s="448"/>
      <c r="BKQ66" s="575"/>
      <c r="BKR66" s="448"/>
      <c r="BKS66" s="448"/>
      <c r="BKT66" s="448"/>
      <c r="BKU66" s="448"/>
      <c r="BKV66" s="448"/>
      <c r="BKW66" s="448"/>
      <c r="BKX66" s="448"/>
      <c r="BKY66" s="448"/>
      <c r="BKZ66" s="448"/>
      <c r="BLA66" s="917"/>
      <c r="BLB66" s="917"/>
      <c r="BLC66" s="917"/>
      <c r="BLD66" s="574"/>
      <c r="BLE66" s="448"/>
      <c r="BLF66" s="448"/>
      <c r="BLG66" s="448"/>
      <c r="BLH66" s="575"/>
      <c r="BLI66" s="448"/>
      <c r="BLJ66" s="448"/>
      <c r="BLK66" s="448"/>
      <c r="BLL66" s="448"/>
      <c r="BLM66" s="448"/>
      <c r="BLN66" s="448"/>
      <c r="BLO66" s="448"/>
      <c r="BLP66" s="448"/>
      <c r="BLQ66" s="448"/>
      <c r="BLR66" s="917"/>
      <c r="BLS66" s="917"/>
      <c r="BLT66" s="917"/>
      <c r="BLU66" s="574"/>
      <c r="BLV66" s="448"/>
      <c r="BLW66" s="448"/>
      <c r="BLX66" s="448"/>
      <c r="BLY66" s="575"/>
      <c r="BLZ66" s="448"/>
      <c r="BMA66" s="448"/>
      <c r="BMB66" s="448"/>
      <c r="BMC66" s="448"/>
      <c r="BMD66" s="448"/>
      <c r="BME66" s="448"/>
      <c r="BMF66" s="448"/>
      <c r="BMG66" s="448"/>
      <c r="BMH66" s="448"/>
      <c r="BMI66" s="917"/>
      <c r="BMJ66" s="917"/>
      <c r="BMK66" s="917"/>
      <c r="BML66" s="574"/>
      <c r="BMM66" s="448"/>
      <c r="BMN66" s="448"/>
      <c r="BMO66" s="448"/>
      <c r="BMP66" s="575"/>
      <c r="BMQ66" s="448"/>
      <c r="BMR66" s="448"/>
      <c r="BMS66" s="448"/>
      <c r="BMT66" s="448"/>
      <c r="BMU66" s="448"/>
      <c r="BMV66" s="448"/>
      <c r="BMW66" s="448"/>
      <c r="BMX66" s="448"/>
      <c r="BMY66" s="448"/>
      <c r="BMZ66" s="917"/>
      <c r="BNA66" s="917"/>
      <c r="BNB66" s="917"/>
      <c r="BNC66" s="574"/>
      <c r="BND66" s="448"/>
      <c r="BNE66" s="448"/>
      <c r="BNF66" s="448"/>
      <c r="BNG66" s="575"/>
      <c r="BNH66" s="448"/>
      <c r="BNI66" s="448"/>
      <c r="BNJ66" s="448"/>
      <c r="BNK66" s="448"/>
      <c r="BNL66" s="448"/>
      <c r="BNM66" s="448"/>
      <c r="BNN66" s="448"/>
      <c r="BNO66" s="448"/>
      <c r="BNP66" s="448"/>
      <c r="BNQ66" s="917"/>
      <c r="BNR66" s="917"/>
      <c r="BNS66" s="917"/>
      <c r="BNT66" s="574"/>
      <c r="BNU66" s="448"/>
      <c r="BNV66" s="448"/>
      <c r="BNW66" s="448"/>
      <c r="BNX66" s="575"/>
      <c r="BNY66" s="448"/>
      <c r="BNZ66" s="448"/>
      <c r="BOA66" s="448"/>
      <c r="BOB66" s="448"/>
      <c r="BOC66" s="448"/>
      <c r="BOD66" s="448"/>
      <c r="BOE66" s="448"/>
      <c r="BOF66" s="448"/>
      <c r="BOG66" s="448"/>
      <c r="BOH66" s="917"/>
      <c r="BOI66" s="917"/>
      <c r="BOJ66" s="917"/>
      <c r="BOK66" s="574"/>
      <c r="BOL66" s="448"/>
      <c r="BOM66" s="448"/>
      <c r="BON66" s="448"/>
      <c r="BOO66" s="575"/>
      <c r="BOP66" s="448"/>
      <c r="BOQ66" s="448"/>
      <c r="BOR66" s="448"/>
      <c r="BOS66" s="448"/>
      <c r="BOT66" s="448"/>
      <c r="BOU66" s="448"/>
      <c r="BOV66" s="448"/>
      <c r="BOW66" s="448"/>
      <c r="BOX66" s="448"/>
      <c r="BOY66" s="917"/>
      <c r="BOZ66" s="917"/>
      <c r="BPA66" s="917"/>
      <c r="BPB66" s="574"/>
      <c r="BPC66" s="448"/>
      <c r="BPD66" s="448"/>
      <c r="BPE66" s="448"/>
      <c r="BPF66" s="575"/>
      <c r="BPG66" s="448"/>
      <c r="BPH66" s="448"/>
      <c r="BPI66" s="448"/>
      <c r="BPJ66" s="448"/>
      <c r="BPK66" s="448"/>
      <c r="BPL66" s="448"/>
      <c r="BPM66" s="448"/>
      <c r="BPN66" s="448"/>
      <c r="BPO66" s="448"/>
      <c r="BPP66" s="917"/>
      <c r="BPQ66" s="917"/>
      <c r="BPR66" s="917"/>
      <c r="BPS66" s="574"/>
      <c r="BPT66" s="448"/>
      <c r="BPU66" s="448"/>
      <c r="BPV66" s="448"/>
      <c r="BPW66" s="575"/>
      <c r="BPX66" s="448"/>
      <c r="BPY66" s="448"/>
      <c r="BPZ66" s="448"/>
      <c r="BQA66" s="448"/>
      <c r="BQB66" s="448"/>
      <c r="BQC66" s="448"/>
      <c r="BQD66" s="448"/>
      <c r="BQE66" s="448"/>
      <c r="BQF66" s="448"/>
      <c r="BQG66" s="917"/>
      <c r="BQH66" s="917"/>
      <c r="BQI66" s="917"/>
      <c r="BQJ66" s="574"/>
      <c r="BQK66" s="448"/>
      <c r="BQL66" s="448"/>
      <c r="BQM66" s="448"/>
      <c r="BQN66" s="575"/>
      <c r="BQO66" s="448"/>
      <c r="BQP66" s="448"/>
      <c r="BQQ66" s="448"/>
      <c r="BQR66" s="448"/>
      <c r="BQS66" s="448"/>
      <c r="BQT66" s="448"/>
      <c r="BQU66" s="448"/>
      <c r="BQV66" s="448"/>
      <c r="BQW66" s="448"/>
      <c r="BQX66" s="917"/>
      <c r="BQY66" s="917"/>
      <c r="BQZ66" s="917"/>
      <c r="BRA66" s="574"/>
      <c r="BRB66" s="448"/>
      <c r="BRC66" s="448"/>
      <c r="BRD66" s="448"/>
      <c r="BRE66" s="575"/>
      <c r="BRF66" s="448"/>
      <c r="BRG66" s="448"/>
      <c r="BRH66" s="448"/>
      <c r="BRI66" s="448"/>
      <c r="BRJ66" s="448"/>
      <c r="BRK66" s="448"/>
      <c r="BRL66" s="448"/>
      <c r="BRM66" s="448"/>
      <c r="BRN66" s="448"/>
      <c r="BRO66" s="917"/>
      <c r="BRP66" s="917"/>
      <c r="BRQ66" s="917"/>
      <c r="BRR66" s="574"/>
      <c r="BRS66" s="448"/>
      <c r="BRT66" s="448"/>
      <c r="BRU66" s="448"/>
      <c r="BRV66" s="575"/>
      <c r="BRW66" s="448"/>
      <c r="BRX66" s="448"/>
      <c r="BRY66" s="448"/>
      <c r="BRZ66" s="448"/>
      <c r="BSA66" s="448"/>
      <c r="BSB66" s="448"/>
      <c r="BSC66" s="448"/>
      <c r="BSD66" s="448"/>
      <c r="BSE66" s="448"/>
      <c r="BSF66" s="917"/>
      <c r="BSG66" s="917"/>
      <c r="BSH66" s="917"/>
      <c r="BSI66" s="574"/>
      <c r="BSJ66" s="448"/>
      <c r="BSK66" s="448"/>
      <c r="BSL66" s="448"/>
      <c r="BSM66" s="575"/>
      <c r="BSN66" s="448"/>
      <c r="BSO66" s="448"/>
      <c r="BSP66" s="448"/>
      <c r="BSQ66" s="448"/>
      <c r="BSR66" s="448"/>
      <c r="BSS66" s="448"/>
      <c r="BST66" s="448"/>
      <c r="BSU66" s="448"/>
      <c r="BSV66" s="448"/>
      <c r="BSW66" s="917"/>
      <c r="BSX66" s="917"/>
      <c r="BSY66" s="917"/>
      <c r="BSZ66" s="574"/>
      <c r="BTA66" s="448"/>
      <c r="BTB66" s="448"/>
      <c r="BTC66" s="448"/>
      <c r="BTD66" s="575"/>
      <c r="BTE66" s="448"/>
      <c r="BTF66" s="448"/>
      <c r="BTG66" s="448"/>
      <c r="BTH66" s="448"/>
      <c r="BTI66" s="448"/>
      <c r="BTJ66" s="448"/>
      <c r="BTK66" s="448"/>
      <c r="BTL66" s="448"/>
      <c r="BTM66" s="448"/>
      <c r="BTN66" s="917"/>
      <c r="BTO66" s="917"/>
      <c r="BTP66" s="917"/>
      <c r="BTQ66" s="574"/>
      <c r="BTR66" s="448"/>
      <c r="BTS66" s="448"/>
      <c r="BTT66" s="448"/>
      <c r="BTU66" s="575"/>
      <c r="BTV66" s="448"/>
      <c r="BTW66" s="448"/>
      <c r="BTX66" s="448"/>
      <c r="BTY66" s="448"/>
      <c r="BTZ66" s="448"/>
      <c r="BUA66" s="448"/>
      <c r="BUB66" s="448"/>
      <c r="BUC66" s="448"/>
      <c r="BUD66" s="448"/>
      <c r="BUE66" s="917"/>
      <c r="BUF66" s="917"/>
      <c r="BUG66" s="917"/>
      <c r="BUH66" s="574"/>
      <c r="BUI66" s="448"/>
      <c r="BUJ66" s="448"/>
      <c r="BUK66" s="448"/>
      <c r="BUL66" s="575"/>
      <c r="BUM66" s="448"/>
      <c r="BUN66" s="448"/>
      <c r="BUO66" s="448"/>
      <c r="BUP66" s="448"/>
      <c r="BUQ66" s="448"/>
      <c r="BUR66" s="448"/>
      <c r="BUS66" s="448"/>
      <c r="BUT66" s="448"/>
      <c r="BUU66" s="448"/>
      <c r="BUV66" s="917"/>
      <c r="BUW66" s="917"/>
      <c r="BUX66" s="917"/>
      <c r="BUY66" s="574"/>
      <c r="BUZ66" s="448"/>
      <c r="BVA66" s="448"/>
      <c r="BVB66" s="448"/>
      <c r="BVC66" s="575"/>
      <c r="BVD66" s="448"/>
      <c r="BVE66" s="448"/>
      <c r="BVF66" s="448"/>
      <c r="BVG66" s="448"/>
      <c r="BVH66" s="448"/>
      <c r="BVI66" s="448"/>
      <c r="BVJ66" s="448"/>
      <c r="BVK66" s="448"/>
      <c r="BVL66" s="448"/>
      <c r="BVM66" s="917"/>
      <c r="BVN66" s="917"/>
      <c r="BVO66" s="917"/>
      <c r="BVP66" s="574"/>
      <c r="BVQ66" s="448"/>
      <c r="BVR66" s="448"/>
      <c r="BVS66" s="448"/>
      <c r="BVT66" s="575"/>
      <c r="BVU66" s="448"/>
      <c r="BVV66" s="448"/>
      <c r="BVW66" s="448"/>
      <c r="BVX66" s="448"/>
      <c r="BVY66" s="448"/>
      <c r="BVZ66" s="448"/>
      <c r="BWA66" s="448"/>
      <c r="BWB66" s="448"/>
      <c r="BWC66" s="448"/>
      <c r="BWD66" s="917"/>
      <c r="BWE66" s="917"/>
      <c r="BWF66" s="917"/>
      <c r="BWG66" s="574"/>
      <c r="BWH66" s="448"/>
      <c r="BWI66" s="448"/>
      <c r="BWJ66" s="448"/>
      <c r="BWK66" s="575"/>
      <c r="BWL66" s="448"/>
      <c r="BWM66" s="448"/>
      <c r="BWN66" s="448"/>
      <c r="BWO66" s="448"/>
      <c r="BWP66" s="448"/>
      <c r="BWQ66" s="448"/>
      <c r="BWR66" s="448"/>
      <c r="BWS66" s="448"/>
      <c r="BWT66" s="448"/>
      <c r="BWU66" s="917"/>
      <c r="BWV66" s="917"/>
      <c r="BWW66" s="917"/>
      <c r="BWX66" s="574"/>
      <c r="BWY66" s="448"/>
      <c r="BWZ66" s="448"/>
      <c r="BXA66" s="448"/>
      <c r="BXB66" s="575"/>
      <c r="BXC66" s="448"/>
      <c r="BXD66" s="448"/>
      <c r="BXE66" s="448"/>
      <c r="BXF66" s="448"/>
      <c r="BXG66" s="448"/>
      <c r="BXH66" s="448"/>
      <c r="BXI66" s="448"/>
      <c r="BXJ66" s="448"/>
      <c r="BXK66" s="448"/>
      <c r="BXL66" s="917"/>
      <c r="BXM66" s="917"/>
      <c r="BXN66" s="917"/>
      <c r="BXO66" s="574"/>
      <c r="BXP66" s="448"/>
      <c r="BXQ66" s="448"/>
      <c r="BXR66" s="448"/>
      <c r="BXS66" s="575"/>
      <c r="BXT66" s="448"/>
      <c r="BXU66" s="448"/>
      <c r="BXV66" s="448"/>
      <c r="BXW66" s="448"/>
      <c r="BXX66" s="448"/>
      <c r="BXY66" s="448"/>
      <c r="BXZ66" s="448"/>
      <c r="BYA66" s="448"/>
      <c r="BYB66" s="448"/>
      <c r="BYC66" s="917"/>
      <c r="BYD66" s="917"/>
      <c r="BYE66" s="917"/>
      <c r="BYF66" s="574"/>
      <c r="BYG66" s="448"/>
      <c r="BYH66" s="448"/>
      <c r="BYI66" s="448"/>
      <c r="BYJ66" s="575"/>
      <c r="BYK66" s="448"/>
      <c r="BYL66" s="448"/>
      <c r="BYM66" s="448"/>
      <c r="BYN66" s="448"/>
      <c r="BYO66" s="448"/>
      <c r="BYP66" s="448"/>
      <c r="BYQ66" s="448"/>
      <c r="BYR66" s="448"/>
      <c r="BYS66" s="448"/>
      <c r="BYT66" s="917"/>
      <c r="BYU66" s="917"/>
      <c r="BYV66" s="917"/>
      <c r="BYW66" s="574"/>
      <c r="BYX66" s="448"/>
      <c r="BYY66" s="448"/>
      <c r="BYZ66" s="448"/>
      <c r="BZA66" s="575"/>
      <c r="BZB66" s="448"/>
      <c r="BZC66" s="448"/>
      <c r="BZD66" s="448"/>
      <c r="BZE66" s="448"/>
      <c r="BZF66" s="448"/>
      <c r="BZG66" s="448"/>
      <c r="BZH66" s="448"/>
      <c r="BZI66" s="448"/>
      <c r="BZJ66" s="448"/>
      <c r="BZK66" s="917"/>
      <c r="BZL66" s="917"/>
      <c r="BZM66" s="917"/>
      <c r="BZN66" s="574"/>
      <c r="BZO66" s="448"/>
      <c r="BZP66" s="448"/>
      <c r="BZQ66" s="448"/>
      <c r="BZR66" s="575"/>
      <c r="BZS66" s="448"/>
      <c r="BZT66" s="448"/>
      <c r="BZU66" s="448"/>
      <c r="BZV66" s="448"/>
      <c r="BZW66" s="448"/>
      <c r="BZX66" s="448"/>
      <c r="BZY66" s="448"/>
      <c r="BZZ66" s="448"/>
      <c r="CAA66" s="448"/>
      <c r="CAB66" s="917"/>
      <c r="CAC66" s="917"/>
      <c r="CAD66" s="917"/>
      <c r="CAE66" s="574"/>
      <c r="CAF66" s="448"/>
      <c r="CAG66" s="448"/>
      <c r="CAH66" s="448"/>
      <c r="CAI66" s="575"/>
      <c r="CAJ66" s="448"/>
      <c r="CAK66" s="448"/>
      <c r="CAL66" s="448"/>
      <c r="CAM66" s="448"/>
      <c r="CAN66" s="448"/>
      <c r="CAO66" s="448"/>
      <c r="CAP66" s="448"/>
      <c r="CAQ66" s="448"/>
      <c r="CAR66" s="448"/>
      <c r="CAS66" s="917"/>
      <c r="CAT66" s="917"/>
      <c r="CAU66" s="917"/>
      <c r="CAV66" s="574"/>
      <c r="CAW66" s="448"/>
      <c r="CAX66" s="448"/>
      <c r="CAY66" s="448"/>
      <c r="CAZ66" s="575"/>
      <c r="CBA66" s="448"/>
      <c r="CBB66" s="448"/>
      <c r="CBC66" s="448"/>
      <c r="CBD66" s="448"/>
      <c r="CBE66" s="448"/>
      <c r="CBF66" s="448"/>
      <c r="CBG66" s="448"/>
      <c r="CBH66" s="448"/>
      <c r="CBI66" s="448"/>
      <c r="CBJ66" s="917"/>
      <c r="CBK66" s="917"/>
      <c r="CBL66" s="917"/>
      <c r="CBM66" s="574"/>
      <c r="CBN66" s="448"/>
      <c r="CBO66" s="448"/>
      <c r="CBP66" s="448"/>
      <c r="CBQ66" s="575"/>
      <c r="CBR66" s="448"/>
      <c r="CBS66" s="448"/>
      <c r="CBT66" s="448"/>
      <c r="CBU66" s="448"/>
      <c r="CBV66" s="448"/>
      <c r="CBW66" s="448"/>
      <c r="CBX66" s="448"/>
      <c r="CBY66" s="448"/>
      <c r="CBZ66" s="448"/>
      <c r="CCA66" s="917"/>
      <c r="CCB66" s="917"/>
      <c r="CCC66" s="917"/>
      <c r="CCD66" s="574"/>
      <c r="CCE66" s="448"/>
      <c r="CCF66" s="448"/>
      <c r="CCG66" s="448"/>
      <c r="CCH66" s="575"/>
      <c r="CCI66" s="448"/>
      <c r="CCJ66" s="448"/>
      <c r="CCK66" s="448"/>
      <c r="CCL66" s="448"/>
      <c r="CCM66" s="448"/>
      <c r="CCN66" s="448"/>
      <c r="CCO66" s="448"/>
      <c r="CCP66" s="448"/>
      <c r="CCQ66" s="448"/>
      <c r="CCR66" s="917"/>
      <c r="CCS66" s="917"/>
      <c r="CCT66" s="917"/>
      <c r="CCU66" s="574"/>
      <c r="CCV66" s="448"/>
      <c r="CCW66" s="448"/>
      <c r="CCX66" s="448"/>
      <c r="CCY66" s="575"/>
      <c r="CCZ66" s="448"/>
      <c r="CDA66" s="448"/>
      <c r="CDB66" s="448"/>
      <c r="CDC66" s="448"/>
      <c r="CDD66" s="448"/>
      <c r="CDE66" s="448"/>
      <c r="CDF66" s="448"/>
      <c r="CDG66" s="448"/>
      <c r="CDH66" s="448"/>
      <c r="CDI66" s="917"/>
      <c r="CDJ66" s="917"/>
      <c r="CDK66" s="917"/>
      <c r="CDL66" s="574"/>
      <c r="CDM66" s="448"/>
      <c r="CDN66" s="448"/>
      <c r="CDO66" s="448"/>
      <c r="CDP66" s="575"/>
      <c r="CDQ66" s="448"/>
      <c r="CDR66" s="448"/>
      <c r="CDS66" s="448"/>
      <c r="CDT66" s="448"/>
      <c r="CDU66" s="448"/>
      <c r="CDV66" s="448"/>
      <c r="CDW66" s="448"/>
      <c r="CDX66" s="448"/>
      <c r="CDY66" s="448"/>
      <c r="CDZ66" s="917"/>
      <c r="CEA66" s="917"/>
      <c r="CEB66" s="917"/>
      <c r="CEC66" s="574"/>
      <c r="CED66" s="448"/>
      <c r="CEE66" s="448"/>
      <c r="CEF66" s="448"/>
      <c r="CEG66" s="575"/>
      <c r="CEH66" s="448"/>
      <c r="CEI66" s="448"/>
      <c r="CEJ66" s="448"/>
      <c r="CEK66" s="448"/>
      <c r="CEL66" s="448"/>
      <c r="CEM66" s="448"/>
      <c r="CEN66" s="448"/>
      <c r="CEO66" s="448"/>
      <c r="CEP66" s="448"/>
      <c r="CEQ66" s="917"/>
      <c r="CER66" s="917"/>
      <c r="CES66" s="917"/>
      <c r="CET66" s="574"/>
      <c r="CEU66" s="448"/>
      <c r="CEV66" s="448"/>
      <c r="CEW66" s="448"/>
      <c r="CEX66" s="575"/>
      <c r="CEY66" s="448"/>
      <c r="CEZ66" s="448"/>
      <c r="CFA66" s="448"/>
      <c r="CFB66" s="448"/>
      <c r="CFC66" s="448"/>
      <c r="CFD66" s="448"/>
      <c r="CFE66" s="448"/>
      <c r="CFF66" s="448"/>
      <c r="CFG66" s="448"/>
      <c r="CFH66" s="917"/>
      <c r="CFI66" s="917"/>
      <c r="CFJ66" s="917"/>
      <c r="CFK66" s="574"/>
      <c r="CFL66" s="448"/>
      <c r="CFM66" s="448"/>
      <c r="CFN66" s="448"/>
      <c r="CFO66" s="575"/>
      <c r="CFP66" s="448"/>
      <c r="CFQ66" s="448"/>
      <c r="CFR66" s="448"/>
      <c r="CFS66" s="448"/>
      <c r="CFT66" s="448"/>
      <c r="CFU66" s="448"/>
      <c r="CFV66" s="448"/>
      <c r="CFW66" s="448"/>
      <c r="CFX66" s="448"/>
      <c r="CFY66" s="917"/>
      <c r="CFZ66" s="917"/>
      <c r="CGA66" s="917"/>
      <c r="CGB66" s="574"/>
      <c r="CGC66" s="448"/>
      <c r="CGD66" s="448"/>
      <c r="CGE66" s="448"/>
      <c r="CGF66" s="575"/>
      <c r="CGG66" s="448"/>
      <c r="CGH66" s="448"/>
      <c r="CGI66" s="448"/>
      <c r="CGJ66" s="448"/>
      <c r="CGK66" s="448"/>
      <c r="CGL66" s="448"/>
      <c r="CGM66" s="448"/>
      <c r="CGN66" s="448"/>
      <c r="CGO66" s="448"/>
      <c r="CGP66" s="917"/>
      <c r="CGQ66" s="917"/>
      <c r="CGR66" s="917"/>
      <c r="CGS66" s="574"/>
      <c r="CGT66" s="448"/>
      <c r="CGU66" s="448"/>
      <c r="CGV66" s="448"/>
      <c r="CGW66" s="575"/>
      <c r="CGX66" s="448"/>
      <c r="CGY66" s="448"/>
      <c r="CGZ66" s="448"/>
      <c r="CHA66" s="448"/>
      <c r="CHB66" s="448"/>
      <c r="CHC66" s="448"/>
      <c r="CHD66" s="448"/>
      <c r="CHE66" s="448"/>
      <c r="CHF66" s="448"/>
      <c r="CHG66" s="917"/>
      <c r="CHH66" s="917"/>
      <c r="CHI66" s="917"/>
      <c r="CHJ66" s="574"/>
      <c r="CHK66" s="448"/>
      <c r="CHL66" s="448"/>
      <c r="CHM66" s="448"/>
      <c r="CHN66" s="575"/>
      <c r="CHO66" s="448"/>
      <c r="CHP66" s="448"/>
      <c r="CHQ66" s="448"/>
      <c r="CHR66" s="448"/>
      <c r="CHS66" s="448"/>
      <c r="CHT66" s="448"/>
      <c r="CHU66" s="448"/>
      <c r="CHV66" s="448"/>
      <c r="CHW66" s="448"/>
      <c r="CHX66" s="917"/>
      <c r="CHY66" s="917"/>
      <c r="CHZ66" s="917"/>
      <c r="CIA66" s="574"/>
      <c r="CIB66" s="448"/>
      <c r="CIC66" s="448"/>
      <c r="CID66" s="448"/>
      <c r="CIE66" s="575"/>
      <c r="CIF66" s="448"/>
      <c r="CIG66" s="448"/>
      <c r="CIH66" s="448"/>
      <c r="CII66" s="448"/>
      <c r="CIJ66" s="448"/>
      <c r="CIK66" s="448"/>
      <c r="CIL66" s="448"/>
      <c r="CIM66" s="448"/>
      <c r="CIN66" s="448"/>
      <c r="CIO66" s="917"/>
      <c r="CIP66" s="917"/>
      <c r="CIQ66" s="917"/>
      <c r="CIR66" s="574"/>
      <c r="CIS66" s="448"/>
      <c r="CIT66" s="448"/>
      <c r="CIU66" s="448"/>
      <c r="CIV66" s="575"/>
      <c r="CIW66" s="448"/>
      <c r="CIX66" s="448"/>
      <c r="CIY66" s="448"/>
      <c r="CIZ66" s="448"/>
      <c r="CJA66" s="448"/>
      <c r="CJB66" s="448"/>
      <c r="CJC66" s="448"/>
      <c r="CJD66" s="448"/>
      <c r="CJE66" s="448"/>
      <c r="CJF66" s="917"/>
      <c r="CJG66" s="917"/>
      <c r="CJH66" s="917"/>
      <c r="CJI66" s="574"/>
      <c r="CJJ66" s="448"/>
      <c r="CJK66" s="448"/>
      <c r="CJL66" s="448"/>
      <c r="CJM66" s="575"/>
      <c r="CJN66" s="448"/>
      <c r="CJO66" s="448"/>
      <c r="CJP66" s="448"/>
      <c r="CJQ66" s="448"/>
      <c r="CJR66" s="448"/>
      <c r="CJS66" s="448"/>
      <c r="CJT66" s="448"/>
      <c r="CJU66" s="448"/>
      <c r="CJV66" s="448"/>
      <c r="CJW66" s="917"/>
      <c r="CJX66" s="917"/>
      <c r="CJY66" s="917"/>
      <c r="CJZ66" s="574"/>
      <c r="CKA66" s="448"/>
      <c r="CKB66" s="448"/>
      <c r="CKC66" s="448"/>
      <c r="CKD66" s="575"/>
      <c r="CKE66" s="448"/>
      <c r="CKF66" s="448"/>
      <c r="CKG66" s="448"/>
      <c r="CKH66" s="448"/>
      <c r="CKI66" s="448"/>
      <c r="CKJ66" s="448"/>
      <c r="CKK66" s="448"/>
      <c r="CKL66" s="448"/>
      <c r="CKM66" s="448"/>
      <c r="CKN66" s="917"/>
      <c r="CKO66" s="917"/>
      <c r="CKP66" s="917"/>
      <c r="CKQ66" s="574"/>
      <c r="CKR66" s="448"/>
      <c r="CKS66" s="448"/>
      <c r="CKT66" s="448"/>
      <c r="CKU66" s="575"/>
      <c r="CKV66" s="448"/>
      <c r="CKW66" s="448"/>
      <c r="CKX66" s="448"/>
      <c r="CKY66" s="448"/>
      <c r="CKZ66" s="448"/>
      <c r="CLA66" s="448"/>
      <c r="CLB66" s="448"/>
      <c r="CLC66" s="448"/>
      <c r="CLD66" s="448"/>
      <c r="CLE66" s="917"/>
      <c r="CLF66" s="917"/>
      <c r="CLG66" s="917"/>
      <c r="CLH66" s="574"/>
      <c r="CLI66" s="448"/>
      <c r="CLJ66" s="448"/>
      <c r="CLK66" s="448"/>
      <c r="CLL66" s="575"/>
      <c r="CLM66" s="448"/>
      <c r="CLN66" s="448"/>
      <c r="CLO66" s="448"/>
      <c r="CLP66" s="448"/>
      <c r="CLQ66" s="448"/>
      <c r="CLR66" s="448"/>
      <c r="CLS66" s="448"/>
      <c r="CLT66" s="448"/>
      <c r="CLU66" s="448"/>
      <c r="CLV66" s="917"/>
      <c r="CLW66" s="917"/>
      <c r="CLX66" s="917"/>
      <c r="CLY66" s="574"/>
      <c r="CLZ66" s="448"/>
      <c r="CMA66" s="448"/>
      <c r="CMB66" s="448"/>
      <c r="CMC66" s="575"/>
      <c r="CMD66" s="448"/>
      <c r="CME66" s="448"/>
      <c r="CMF66" s="448"/>
      <c r="CMG66" s="448"/>
      <c r="CMH66" s="448"/>
      <c r="CMI66" s="448"/>
      <c r="CMJ66" s="448"/>
      <c r="CMK66" s="448"/>
      <c r="CML66" s="448"/>
      <c r="CMM66" s="917"/>
      <c r="CMN66" s="917"/>
      <c r="CMO66" s="917"/>
      <c r="CMP66" s="574"/>
      <c r="CMQ66" s="448"/>
      <c r="CMR66" s="448"/>
      <c r="CMS66" s="448"/>
      <c r="CMT66" s="575"/>
      <c r="CMU66" s="448"/>
      <c r="CMV66" s="448"/>
      <c r="CMW66" s="448"/>
      <c r="CMX66" s="448"/>
      <c r="CMY66" s="448"/>
      <c r="CMZ66" s="448"/>
      <c r="CNA66" s="448"/>
      <c r="CNB66" s="448"/>
      <c r="CNC66" s="448"/>
      <c r="CND66" s="917"/>
      <c r="CNE66" s="917"/>
      <c r="CNF66" s="917"/>
      <c r="CNG66" s="574"/>
      <c r="CNH66" s="448"/>
      <c r="CNI66" s="448"/>
      <c r="CNJ66" s="448"/>
      <c r="CNK66" s="575"/>
      <c r="CNL66" s="448"/>
      <c r="CNM66" s="448"/>
      <c r="CNN66" s="448"/>
      <c r="CNO66" s="448"/>
      <c r="CNP66" s="448"/>
      <c r="CNQ66" s="448"/>
      <c r="CNR66" s="448"/>
      <c r="CNS66" s="448"/>
      <c r="CNT66" s="448"/>
      <c r="CNU66" s="917"/>
      <c r="CNV66" s="917"/>
      <c r="CNW66" s="917"/>
      <c r="CNX66" s="574"/>
      <c r="CNY66" s="448"/>
      <c r="CNZ66" s="448"/>
      <c r="COA66" s="448"/>
      <c r="COB66" s="575"/>
      <c r="COC66" s="448"/>
      <c r="COD66" s="448"/>
      <c r="COE66" s="448"/>
      <c r="COF66" s="448"/>
      <c r="COG66" s="448"/>
      <c r="COH66" s="448"/>
      <c r="COI66" s="448"/>
      <c r="COJ66" s="448"/>
      <c r="COK66" s="448"/>
      <c r="COL66" s="917"/>
      <c r="COM66" s="917"/>
      <c r="CON66" s="917"/>
      <c r="COO66" s="574"/>
      <c r="COP66" s="448"/>
      <c r="COQ66" s="448"/>
      <c r="COR66" s="448"/>
      <c r="COS66" s="575"/>
      <c r="COT66" s="448"/>
      <c r="COU66" s="448"/>
      <c r="COV66" s="448"/>
      <c r="COW66" s="448"/>
      <c r="COX66" s="448"/>
      <c r="COY66" s="448"/>
      <c r="COZ66" s="448"/>
      <c r="CPA66" s="448"/>
      <c r="CPB66" s="448"/>
      <c r="CPC66" s="917"/>
      <c r="CPD66" s="917"/>
      <c r="CPE66" s="917"/>
      <c r="CPF66" s="574"/>
      <c r="CPG66" s="448"/>
      <c r="CPH66" s="448"/>
      <c r="CPI66" s="448"/>
      <c r="CPJ66" s="575"/>
      <c r="CPK66" s="448"/>
      <c r="CPL66" s="448"/>
      <c r="CPM66" s="448"/>
      <c r="CPN66" s="448"/>
      <c r="CPO66" s="448"/>
      <c r="CPP66" s="448"/>
      <c r="CPQ66" s="448"/>
      <c r="CPR66" s="448"/>
      <c r="CPS66" s="448"/>
      <c r="CPT66" s="917"/>
      <c r="CPU66" s="917"/>
      <c r="CPV66" s="917"/>
      <c r="CPW66" s="574"/>
      <c r="CPX66" s="448"/>
      <c r="CPY66" s="448"/>
      <c r="CPZ66" s="448"/>
      <c r="CQA66" s="575"/>
      <c r="CQB66" s="448"/>
      <c r="CQC66" s="448"/>
      <c r="CQD66" s="448"/>
      <c r="CQE66" s="448"/>
      <c r="CQF66" s="448"/>
      <c r="CQG66" s="448"/>
      <c r="CQH66" s="448"/>
      <c r="CQI66" s="448"/>
      <c r="CQJ66" s="448"/>
      <c r="CQK66" s="917"/>
      <c r="CQL66" s="917"/>
      <c r="CQM66" s="917"/>
      <c r="CQN66" s="574"/>
      <c r="CQO66" s="448"/>
      <c r="CQP66" s="448"/>
      <c r="CQQ66" s="448"/>
      <c r="CQR66" s="575"/>
      <c r="CQS66" s="448"/>
      <c r="CQT66" s="448"/>
      <c r="CQU66" s="448"/>
      <c r="CQV66" s="448"/>
      <c r="CQW66" s="448"/>
      <c r="CQX66" s="448"/>
      <c r="CQY66" s="448"/>
      <c r="CQZ66" s="448"/>
      <c r="CRA66" s="448"/>
      <c r="CRB66" s="917"/>
      <c r="CRC66" s="917"/>
      <c r="CRD66" s="917"/>
      <c r="CRE66" s="574"/>
      <c r="CRF66" s="448"/>
      <c r="CRG66" s="448"/>
      <c r="CRH66" s="448"/>
      <c r="CRI66" s="575"/>
      <c r="CRJ66" s="448"/>
      <c r="CRK66" s="448"/>
      <c r="CRL66" s="448"/>
      <c r="CRM66" s="448"/>
      <c r="CRN66" s="448"/>
      <c r="CRO66" s="448"/>
      <c r="CRP66" s="448"/>
      <c r="CRQ66" s="448"/>
      <c r="CRR66" s="448"/>
      <c r="CRS66" s="917"/>
      <c r="CRT66" s="917"/>
      <c r="CRU66" s="917"/>
      <c r="CRV66" s="574"/>
      <c r="CRW66" s="448"/>
      <c r="CRX66" s="448"/>
      <c r="CRY66" s="448"/>
      <c r="CRZ66" s="575"/>
      <c r="CSA66" s="448"/>
      <c r="CSB66" s="448"/>
      <c r="CSC66" s="448"/>
      <c r="CSD66" s="448"/>
      <c r="CSE66" s="448"/>
      <c r="CSF66" s="448"/>
      <c r="CSG66" s="448"/>
      <c r="CSH66" s="448"/>
      <c r="CSI66" s="448"/>
      <c r="CSJ66" s="917"/>
      <c r="CSK66" s="917"/>
      <c r="CSL66" s="917"/>
      <c r="CSM66" s="574"/>
      <c r="CSN66" s="448"/>
      <c r="CSO66" s="448"/>
      <c r="CSP66" s="448"/>
      <c r="CSQ66" s="575"/>
      <c r="CSR66" s="448"/>
      <c r="CSS66" s="448"/>
      <c r="CST66" s="448"/>
      <c r="CSU66" s="448"/>
      <c r="CSV66" s="448"/>
      <c r="CSW66" s="448"/>
      <c r="CSX66" s="448"/>
      <c r="CSY66" s="448"/>
      <c r="CSZ66" s="448"/>
      <c r="CTA66" s="917"/>
      <c r="CTB66" s="917"/>
      <c r="CTC66" s="917"/>
      <c r="CTD66" s="574"/>
      <c r="CTE66" s="448"/>
      <c r="CTF66" s="448"/>
      <c r="CTG66" s="448"/>
      <c r="CTH66" s="575"/>
      <c r="CTI66" s="448"/>
      <c r="CTJ66" s="448"/>
      <c r="CTK66" s="448"/>
      <c r="CTL66" s="448"/>
      <c r="CTM66" s="448"/>
      <c r="CTN66" s="448"/>
      <c r="CTO66" s="448"/>
      <c r="CTP66" s="448"/>
      <c r="CTQ66" s="448"/>
      <c r="CTR66" s="917"/>
      <c r="CTS66" s="917"/>
      <c r="CTT66" s="917"/>
      <c r="CTU66" s="574"/>
      <c r="CTV66" s="448"/>
      <c r="CTW66" s="448"/>
      <c r="CTX66" s="448"/>
      <c r="CTY66" s="575"/>
      <c r="CTZ66" s="448"/>
      <c r="CUA66" s="448"/>
      <c r="CUB66" s="448"/>
      <c r="CUC66" s="448"/>
      <c r="CUD66" s="448"/>
      <c r="CUE66" s="448"/>
      <c r="CUF66" s="448"/>
      <c r="CUG66" s="448"/>
      <c r="CUH66" s="448"/>
      <c r="CUI66" s="917"/>
      <c r="CUJ66" s="917"/>
      <c r="CUK66" s="917"/>
      <c r="CUL66" s="574"/>
      <c r="CUM66" s="448"/>
      <c r="CUN66" s="448"/>
      <c r="CUO66" s="448"/>
      <c r="CUP66" s="575"/>
      <c r="CUQ66" s="448"/>
      <c r="CUR66" s="448"/>
      <c r="CUS66" s="448"/>
      <c r="CUT66" s="448"/>
      <c r="CUU66" s="448"/>
      <c r="CUV66" s="448"/>
      <c r="CUW66" s="448"/>
      <c r="CUX66" s="448"/>
      <c r="CUY66" s="448"/>
      <c r="CUZ66" s="917"/>
      <c r="CVA66" s="917"/>
      <c r="CVB66" s="917"/>
      <c r="CVC66" s="574"/>
      <c r="CVD66" s="448"/>
      <c r="CVE66" s="448"/>
      <c r="CVF66" s="448"/>
      <c r="CVG66" s="575"/>
      <c r="CVH66" s="448"/>
      <c r="CVI66" s="448"/>
      <c r="CVJ66" s="448"/>
      <c r="CVK66" s="448"/>
      <c r="CVL66" s="448"/>
      <c r="CVM66" s="448"/>
      <c r="CVN66" s="448"/>
      <c r="CVO66" s="448"/>
      <c r="CVP66" s="448"/>
      <c r="CVQ66" s="917"/>
      <c r="CVR66" s="917"/>
      <c r="CVS66" s="917"/>
      <c r="CVT66" s="574"/>
      <c r="CVU66" s="448"/>
      <c r="CVV66" s="448"/>
      <c r="CVW66" s="448"/>
      <c r="CVX66" s="575"/>
      <c r="CVY66" s="448"/>
      <c r="CVZ66" s="448"/>
      <c r="CWA66" s="448"/>
      <c r="CWB66" s="448"/>
      <c r="CWC66" s="448"/>
      <c r="CWD66" s="448"/>
      <c r="CWE66" s="448"/>
      <c r="CWF66" s="448"/>
      <c r="CWG66" s="448"/>
      <c r="CWH66" s="917"/>
      <c r="CWI66" s="917"/>
      <c r="CWJ66" s="917"/>
      <c r="CWK66" s="574"/>
      <c r="CWL66" s="448"/>
      <c r="CWM66" s="448"/>
      <c r="CWN66" s="448"/>
      <c r="CWO66" s="575"/>
      <c r="CWP66" s="448"/>
      <c r="CWQ66" s="448"/>
      <c r="CWR66" s="448"/>
      <c r="CWS66" s="448"/>
      <c r="CWT66" s="448"/>
      <c r="CWU66" s="448"/>
      <c r="CWV66" s="448"/>
      <c r="CWW66" s="448"/>
      <c r="CWX66" s="448"/>
      <c r="CWY66" s="917"/>
      <c r="CWZ66" s="917"/>
      <c r="CXA66" s="917"/>
      <c r="CXB66" s="574"/>
      <c r="CXC66" s="448"/>
      <c r="CXD66" s="448"/>
      <c r="CXE66" s="448"/>
      <c r="CXF66" s="575"/>
      <c r="CXG66" s="448"/>
      <c r="CXH66" s="448"/>
      <c r="CXI66" s="448"/>
      <c r="CXJ66" s="448"/>
      <c r="CXK66" s="448"/>
      <c r="CXL66" s="448"/>
      <c r="CXM66" s="448"/>
      <c r="CXN66" s="448"/>
      <c r="CXO66" s="448"/>
      <c r="CXP66" s="917"/>
      <c r="CXQ66" s="917"/>
      <c r="CXR66" s="917"/>
      <c r="CXS66" s="574"/>
      <c r="CXT66" s="448"/>
      <c r="CXU66" s="448"/>
      <c r="CXV66" s="448"/>
      <c r="CXW66" s="575"/>
      <c r="CXX66" s="448"/>
      <c r="CXY66" s="448"/>
      <c r="CXZ66" s="448"/>
      <c r="CYA66" s="448"/>
      <c r="CYB66" s="448"/>
      <c r="CYC66" s="448"/>
      <c r="CYD66" s="448"/>
      <c r="CYE66" s="448"/>
      <c r="CYF66" s="448"/>
      <c r="CYG66" s="917"/>
      <c r="CYH66" s="917"/>
      <c r="CYI66" s="917"/>
      <c r="CYJ66" s="574"/>
      <c r="CYK66" s="448"/>
      <c r="CYL66" s="448"/>
      <c r="CYM66" s="448"/>
      <c r="CYN66" s="575"/>
      <c r="CYO66" s="448"/>
      <c r="CYP66" s="448"/>
      <c r="CYQ66" s="448"/>
      <c r="CYR66" s="448"/>
      <c r="CYS66" s="448"/>
      <c r="CYT66" s="448"/>
      <c r="CYU66" s="448"/>
      <c r="CYV66" s="448"/>
      <c r="CYW66" s="448"/>
      <c r="CYX66" s="917"/>
      <c r="CYY66" s="917"/>
      <c r="CYZ66" s="917"/>
      <c r="CZA66" s="574"/>
      <c r="CZB66" s="448"/>
      <c r="CZC66" s="448"/>
      <c r="CZD66" s="448"/>
      <c r="CZE66" s="575"/>
      <c r="CZF66" s="448"/>
      <c r="CZG66" s="448"/>
      <c r="CZH66" s="448"/>
      <c r="CZI66" s="448"/>
      <c r="CZJ66" s="448"/>
      <c r="CZK66" s="448"/>
      <c r="CZL66" s="448"/>
      <c r="CZM66" s="448"/>
      <c r="CZN66" s="448"/>
      <c r="CZO66" s="917"/>
      <c r="CZP66" s="917"/>
      <c r="CZQ66" s="917"/>
      <c r="CZR66" s="574"/>
      <c r="CZS66" s="448"/>
      <c r="CZT66" s="448"/>
      <c r="CZU66" s="448"/>
      <c r="CZV66" s="575"/>
      <c r="CZW66" s="448"/>
      <c r="CZX66" s="448"/>
      <c r="CZY66" s="448"/>
      <c r="CZZ66" s="448"/>
      <c r="DAA66" s="448"/>
      <c r="DAB66" s="448"/>
      <c r="DAC66" s="448"/>
      <c r="DAD66" s="448"/>
      <c r="DAE66" s="448"/>
      <c r="DAF66" s="917"/>
      <c r="DAG66" s="917"/>
      <c r="DAH66" s="917"/>
      <c r="DAI66" s="574"/>
      <c r="DAJ66" s="448"/>
      <c r="DAK66" s="448"/>
      <c r="DAL66" s="448"/>
      <c r="DAM66" s="575"/>
      <c r="DAN66" s="448"/>
      <c r="DAO66" s="448"/>
      <c r="DAP66" s="448"/>
      <c r="DAQ66" s="448"/>
      <c r="DAR66" s="448"/>
      <c r="DAS66" s="448"/>
      <c r="DAT66" s="448"/>
      <c r="DAU66" s="448"/>
      <c r="DAV66" s="448"/>
      <c r="DAW66" s="917"/>
      <c r="DAX66" s="917"/>
      <c r="DAY66" s="917"/>
      <c r="DAZ66" s="574"/>
      <c r="DBA66" s="448"/>
      <c r="DBB66" s="448"/>
      <c r="DBC66" s="448"/>
      <c r="DBD66" s="575"/>
      <c r="DBE66" s="448"/>
      <c r="DBF66" s="448"/>
      <c r="DBG66" s="448"/>
      <c r="DBH66" s="448"/>
      <c r="DBI66" s="448"/>
      <c r="DBJ66" s="448"/>
      <c r="DBK66" s="448"/>
      <c r="DBL66" s="448"/>
      <c r="DBM66" s="448"/>
      <c r="DBN66" s="917"/>
      <c r="DBO66" s="917"/>
      <c r="DBP66" s="917"/>
      <c r="DBQ66" s="574"/>
      <c r="DBR66" s="448"/>
      <c r="DBS66" s="448"/>
      <c r="DBT66" s="448"/>
      <c r="DBU66" s="575"/>
      <c r="DBV66" s="448"/>
      <c r="DBW66" s="448"/>
      <c r="DBX66" s="448"/>
      <c r="DBY66" s="448"/>
      <c r="DBZ66" s="448"/>
      <c r="DCA66" s="448"/>
      <c r="DCB66" s="448"/>
      <c r="DCC66" s="448"/>
      <c r="DCD66" s="448"/>
      <c r="DCE66" s="917"/>
      <c r="DCF66" s="917"/>
      <c r="DCG66" s="917"/>
      <c r="DCH66" s="574"/>
      <c r="DCI66" s="448"/>
      <c r="DCJ66" s="448"/>
      <c r="DCK66" s="448"/>
      <c r="DCL66" s="575"/>
      <c r="DCM66" s="448"/>
      <c r="DCN66" s="448"/>
      <c r="DCO66" s="448"/>
      <c r="DCP66" s="448"/>
      <c r="DCQ66" s="448"/>
      <c r="DCR66" s="448"/>
      <c r="DCS66" s="448"/>
      <c r="DCT66" s="448"/>
      <c r="DCU66" s="448"/>
      <c r="DCV66" s="917"/>
      <c r="DCW66" s="917"/>
      <c r="DCX66" s="917"/>
      <c r="DCY66" s="574"/>
      <c r="DCZ66" s="448"/>
      <c r="DDA66" s="448"/>
      <c r="DDB66" s="448"/>
      <c r="DDC66" s="575"/>
      <c r="DDD66" s="448"/>
      <c r="DDE66" s="448"/>
      <c r="DDF66" s="448"/>
      <c r="DDG66" s="448"/>
      <c r="DDH66" s="448"/>
      <c r="DDI66" s="448"/>
      <c r="DDJ66" s="448"/>
      <c r="DDK66" s="448"/>
      <c r="DDL66" s="448"/>
      <c r="DDM66" s="917"/>
      <c r="DDN66" s="917"/>
      <c r="DDO66" s="917"/>
      <c r="DDP66" s="574"/>
      <c r="DDQ66" s="448"/>
      <c r="DDR66" s="448"/>
      <c r="DDS66" s="448"/>
      <c r="DDT66" s="575"/>
      <c r="DDU66" s="448"/>
      <c r="DDV66" s="448"/>
      <c r="DDW66" s="448"/>
      <c r="DDX66" s="448"/>
      <c r="DDY66" s="448"/>
      <c r="DDZ66" s="448"/>
      <c r="DEA66" s="448"/>
      <c r="DEB66" s="448"/>
      <c r="DEC66" s="448"/>
      <c r="DED66" s="917"/>
      <c r="DEE66" s="917"/>
      <c r="DEF66" s="917"/>
      <c r="DEG66" s="574"/>
      <c r="DEH66" s="448"/>
      <c r="DEI66" s="448"/>
      <c r="DEJ66" s="448"/>
      <c r="DEK66" s="575"/>
      <c r="DEL66" s="448"/>
      <c r="DEM66" s="448"/>
      <c r="DEN66" s="448"/>
      <c r="DEO66" s="448"/>
      <c r="DEP66" s="448"/>
      <c r="DEQ66" s="448"/>
      <c r="DER66" s="448"/>
      <c r="DES66" s="448"/>
      <c r="DET66" s="448"/>
      <c r="DEU66" s="917"/>
      <c r="DEV66" s="917"/>
      <c r="DEW66" s="917"/>
      <c r="DEX66" s="574"/>
      <c r="DEY66" s="448"/>
      <c r="DEZ66" s="448"/>
      <c r="DFA66" s="448"/>
      <c r="DFB66" s="575"/>
      <c r="DFC66" s="448"/>
      <c r="DFD66" s="448"/>
      <c r="DFE66" s="448"/>
      <c r="DFF66" s="448"/>
      <c r="DFG66" s="448"/>
      <c r="DFH66" s="448"/>
      <c r="DFI66" s="448"/>
      <c r="DFJ66" s="448"/>
      <c r="DFK66" s="448"/>
      <c r="DFL66" s="917"/>
      <c r="DFM66" s="917"/>
      <c r="DFN66" s="917"/>
      <c r="DFO66" s="574"/>
      <c r="DFP66" s="448"/>
      <c r="DFQ66" s="448"/>
      <c r="DFR66" s="448"/>
      <c r="DFS66" s="575"/>
      <c r="DFT66" s="448"/>
      <c r="DFU66" s="448"/>
      <c r="DFV66" s="448"/>
      <c r="DFW66" s="448"/>
      <c r="DFX66" s="448"/>
      <c r="DFY66" s="448"/>
      <c r="DFZ66" s="448"/>
      <c r="DGA66" s="448"/>
      <c r="DGB66" s="448"/>
      <c r="DGC66" s="917"/>
      <c r="DGD66" s="917"/>
      <c r="DGE66" s="917"/>
      <c r="DGF66" s="574"/>
      <c r="DGG66" s="448"/>
      <c r="DGH66" s="448"/>
      <c r="DGI66" s="448"/>
      <c r="DGJ66" s="575"/>
      <c r="DGK66" s="448"/>
      <c r="DGL66" s="448"/>
      <c r="DGM66" s="448"/>
      <c r="DGN66" s="448"/>
      <c r="DGO66" s="448"/>
      <c r="DGP66" s="448"/>
      <c r="DGQ66" s="448"/>
      <c r="DGR66" s="448"/>
      <c r="DGS66" s="448"/>
      <c r="DGT66" s="917"/>
      <c r="DGU66" s="917"/>
      <c r="DGV66" s="917"/>
      <c r="DGW66" s="574"/>
      <c r="DGX66" s="448"/>
      <c r="DGY66" s="448"/>
      <c r="DGZ66" s="448"/>
      <c r="DHA66" s="575"/>
      <c r="DHB66" s="448"/>
      <c r="DHC66" s="448"/>
      <c r="DHD66" s="448"/>
      <c r="DHE66" s="448"/>
      <c r="DHF66" s="448"/>
      <c r="DHG66" s="448"/>
      <c r="DHH66" s="448"/>
      <c r="DHI66" s="448"/>
      <c r="DHJ66" s="448"/>
      <c r="DHK66" s="917"/>
      <c r="DHL66" s="917"/>
      <c r="DHM66" s="917"/>
      <c r="DHN66" s="574"/>
      <c r="DHO66" s="448"/>
      <c r="DHP66" s="448"/>
      <c r="DHQ66" s="448"/>
      <c r="DHR66" s="575"/>
      <c r="DHS66" s="448"/>
      <c r="DHT66" s="448"/>
      <c r="DHU66" s="448"/>
      <c r="DHV66" s="448"/>
      <c r="DHW66" s="448"/>
      <c r="DHX66" s="448"/>
      <c r="DHY66" s="448"/>
      <c r="DHZ66" s="448"/>
      <c r="DIA66" s="448"/>
      <c r="DIB66" s="917"/>
      <c r="DIC66" s="917"/>
      <c r="DID66" s="917"/>
      <c r="DIE66" s="574"/>
      <c r="DIF66" s="448"/>
      <c r="DIG66" s="448"/>
      <c r="DIH66" s="448"/>
      <c r="DII66" s="575"/>
      <c r="DIJ66" s="448"/>
      <c r="DIK66" s="448"/>
      <c r="DIL66" s="448"/>
      <c r="DIM66" s="448"/>
      <c r="DIN66" s="448"/>
      <c r="DIO66" s="448"/>
      <c r="DIP66" s="448"/>
      <c r="DIQ66" s="448"/>
      <c r="DIR66" s="448"/>
      <c r="DIS66" s="917"/>
      <c r="DIT66" s="917"/>
      <c r="DIU66" s="917"/>
      <c r="DIV66" s="574"/>
      <c r="DIW66" s="448"/>
      <c r="DIX66" s="448"/>
      <c r="DIY66" s="448"/>
      <c r="DIZ66" s="575"/>
      <c r="DJA66" s="448"/>
      <c r="DJB66" s="448"/>
      <c r="DJC66" s="448"/>
      <c r="DJD66" s="448"/>
      <c r="DJE66" s="448"/>
      <c r="DJF66" s="448"/>
      <c r="DJG66" s="448"/>
      <c r="DJH66" s="448"/>
      <c r="DJI66" s="448"/>
      <c r="DJJ66" s="917"/>
      <c r="DJK66" s="917"/>
      <c r="DJL66" s="917"/>
      <c r="DJM66" s="574"/>
      <c r="DJN66" s="448"/>
      <c r="DJO66" s="448"/>
      <c r="DJP66" s="448"/>
      <c r="DJQ66" s="575"/>
      <c r="DJR66" s="448"/>
      <c r="DJS66" s="448"/>
      <c r="DJT66" s="448"/>
      <c r="DJU66" s="448"/>
      <c r="DJV66" s="448"/>
      <c r="DJW66" s="448"/>
      <c r="DJX66" s="448"/>
      <c r="DJY66" s="448"/>
      <c r="DJZ66" s="448"/>
      <c r="DKA66" s="917"/>
      <c r="DKB66" s="917"/>
      <c r="DKC66" s="917"/>
      <c r="DKD66" s="574"/>
      <c r="DKE66" s="448"/>
      <c r="DKF66" s="448"/>
      <c r="DKG66" s="448"/>
      <c r="DKH66" s="575"/>
      <c r="DKI66" s="448"/>
      <c r="DKJ66" s="448"/>
      <c r="DKK66" s="448"/>
      <c r="DKL66" s="448"/>
      <c r="DKM66" s="448"/>
      <c r="DKN66" s="448"/>
      <c r="DKO66" s="448"/>
      <c r="DKP66" s="448"/>
      <c r="DKQ66" s="448"/>
      <c r="DKR66" s="917"/>
      <c r="DKS66" s="917"/>
      <c r="DKT66" s="917"/>
      <c r="DKU66" s="574"/>
      <c r="DKV66" s="448"/>
      <c r="DKW66" s="448"/>
      <c r="DKX66" s="448"/>
      <c r="DKY66" s="575"/>
      <c r="DKZ66" s="448"/>
      <c r="DLA66" s="448"/>
      <c r="DLB66" s="448"/>
      <c r="DLC66" s="448"/>
      <c r="DLD66" s="448"/>
      <c r="DLE66" s="448"/>
      <c r="DLF66" s="448"/>
      <c r="DLG66" s="448"/>
      <c r="DLH66" s="448"/>
      <c r="DLI66" s="917"/>
      <c r="DLJ66" s="917"/>
      <c r="DLK66" s="917"/>
      <c r="DLL66" s="574"/>
      <c r="DLM66" s="448"/>
      <c r="DLN66" s="448"/>
      <c r="DLO66" s="448"/>
      <c r="DLP66" s="575"/>
      <c r="DLQ66" s="448"/>
      <c r="DLR66" s="448"/>
      <c r="DLS66" s="448"/>
      <c r="DLT66" s="448"/>
      <c r="DLU66" s="448"/>
      <c r="DLV66" s="448"/>
      <c r="DLW66" s="448"/>
      <c r="DLX66" s="448"/>
      <c r="DLY66" s="448"/>
      <c r="DLZ66" s="917"/>
      <c r="DMA66" s="917"/>
      <c r="DMB66" s="917"/>
      <c r="DMC66" s="574"/>
      <c r="DMD66" s="448"/>
      <c r="DME66" s="448"/>
      <c r="DMF66" s="448"/>
      <c r="DMG66" s="575"/>
      <c r="DMH66" s="448"/>
      <c r="DMI66" s="448"/>
      <c r="DMJ66" s="448"/>
      <c r="DMK66" s="448"/>
      <c r="DML66" s="448"/>
      <c r="DMM66" s="448"/>
      <c r="DMN66" s="448"/>
      <c r="DMO66" s="448"/>
      <c r="DMP66" s="448"/>
      <c r="DMQ66" s="917"/>
      <c r="DMR66" s="917"/>
      <c r="DMS66" s="917"/>
      <c r="DMT66" s="574"/>
      <c r="DMU66" s="448"/>
      <c r="DMV66" s="448"/>
      <c r="DMW66" s="448"/>
      <c r="DMX66" s="575"/>
      <c r="DMY66" s="448"/>
      <c r="DMZ66" s="448"/>
      <c r="DNA66" s="448"/>
      <c r="DNB66" s="448"/>
      <c r="DNC66" s="448"/>
      <c r="DND66" s="448"/>
      <c r="DNE66" s="448"/>
      <c r="DNF66" s="448"/>
      <c r="DNG66" s="448"/>
      <c r="DNH66" s="917"/>
      <c r="DNI66" s="917"/>
      <c r="DNJ66" s="917"/>
      <c r="DNK66" s="574"/>
      <c r="DNL66" s="448"/>
      <c r="DNM66" s="448"/>
      <c r="DNN66" s="448"/>
      <c r="DNO66" s="575"/>
      <c r="DNP66" s="448"/>
      <c r="DNQ66" s="448"/>
      <c r="DNR66" s="448"/>
      <c r="DNS66" s="448"/>
      <c r="DNT66" s="448"/>
      <c r="DNU66" s="448"/>
      <c r="DNV66" s="448"/>
      <c r="DNW66" s="448"/>
      <c r="DNX66" s="448"/>
      <c r="DNY66" s="917"/>
      <c r="DNZ66" s="917"/>
      <c r="DOA66" s="917"/>
      <c r="DOB66" s="574"/>
      <c r="DOC66" s="448"/>
      <c r="DOD66" s="448"/>
      <c r="DOE66" s="448"/>
      <c r="DOF66" s="575"/>
      <c r="DOG66" s="448"/>
      <c r="DOH66" s="448"/>
      <c r="DOI66" s="448"/>
      <c r="DOJ66" s="448"/>
      <c r="DOK66" s="448"/>
      <c r="DOL66" s="448"/>
      <c r="DOM66" s="448"/>
      <c r="DON66" s="448"/>
      <c r="DOO66" s="448"/>
      <c r="DOP66" s="917"/>
      <c r="DOQ66" s="917"/>
      <c r="DOR66" s="917"/>
      <c r="DOS66" s="574"/>
      <c r="DOT66" s="448"/>
      <c r="DOU66" s="448"/>
      <c r="DOV66" s="448"/>
      <c r="DOW66" s="575"/>
      <c r="DOX66" s="448"/>
      <c r="DOY66" s="448"/>
      <c r="DOZ66" s="448"/>
      <c r="DPA66" s="448"/>
      <c r="DPB66" s="448"/>
      <c r="DPC66" s="448"/>
      <c r="DPD66" s="448"/>
      <c r="DPE66" s="448"/>
      <c r="DPF66" s="448"/>
      <c r="DPG66" s="917"/>
      <c r="DPH66" s="917"/>
      <c r="DPI66" s="917"/>
      <c r="DPJ66" s="574"/>
      <c r="DPK66" s="448"/>
      <c r="DPL66" s="448"/>
      <c r="DPM66" s="448"/>
      <c r="DPN66" s="575"/>
      <c r="DPO66" s="448"/>
      <c r="DPP66" s="448"/>
      <c r="DPQ66" s="448"/>
      <c r="DPR66" s="448"/>
      <c r="DPS66" s="448"/>
      <c r="DPT66" s="448"/>
      <c r="DPU66" s="448"/>
      <c r="DPV66" s="448"/>
      <c r="DPW66" s="448"/>
      <c r="DPX66" s="917"/>
      <c r="DPY66" s="917"/>
      <c r="DPZ66" s="917"/>
      <c r="DQA66" s="574"/>
      <c r="DQB66" s="448"/>
      <c r="DQC66" s="448"/>
      <c r="DQD66" s="448"/>
      <c r="DQE66" s="575"/>
      <c r="DQF66" s="448"/>
      <c r="DQG66" s="448"/>
      <c r="DQH66" s="448"/>
      <c r="DQI66" s="448"/>
      <c r="DQJ66" s="448"/>
      <c r="DQK66" s="448"/>
      <c r="DQL66" s="448"/>
      <c r="DQM66" s="448"/>
      <c r="DQN66" s="448"/>
      <c r="DQO66" s="917"/>
      <c r="DQP66" s="917"/>
      <c r="DQQ66" s="917"/>
      <c r="DQR66" s="574"/>
      <c r="DQS66" s="448"/>
      <c r="DQT66" s="448"/>
      <c r="DQU66" s="448"/>
      <c r="DQV66" s="575"/>
      <c r="DQW66" s="448"/>
      <c r="DQX66" s="448"/>
      <c r="DQY66" s="448"/>
      <c r="DQZ66" s="448"/>
      <c r="DRA66" s="448"/>
      <c r="DRB66" s="448"/>
      <c r="DRC66" s="448"/>
      <c r="DRD66" s="448"/>
      <c r="DRE66" s="448"/>
      <c r="DRF66" s="917"/>
      <c r="DRG66" s="917"/>
      <c r="DRH66" s="917"/>
      <c r="DRI66" s="574"/>
      <c r="DRJ66" s="448"/>
      <c r="DRK66" s="448"/>
      <c r="DRL66" s="448"/>
      <c r="DRM66" s="575"/>
      <c r="DRN66" s="448"/>
      <c r="DRO66" s="448"/>
      <c r="DRP66" s="448"/>
      <c r="DRQ66" s="448"/>
      <c r="DRR66" s="448"/>
      <c r="DRS66" s="448"/>
      <c r="DRT66" s="448"/>
      <c r="DRU66" s="448"/>
      <c r="DRV66" s="448"/>
      <c r="DRW66" s="917"/>
      <c r="DRX66" s="917"/>
      <c r="DRY66" s="917"/>
      <c r="DRZ66" s="574"/>
      <c r="DSA66" s="448"/>
      <c r="DSB66" s="448"/>
      <c r="DSC66" s="448"/>
      <c r="DSD66" s="575"/>
      <c r="DSE66" s="448"/>
      <c r="DSF66" s="448"/>
      <c r="DSG66" s="448"/>
      <c r="DSH66" s="448"/>
      <c r="DSI66" s="448"/>
      <c r="DSJ66" s="448"/>
      <c r="DSK66" s="448"/>
      <c r="DSL66" s="448"/>
      <c r="DSM66" s="448"/>
      <c r="DSN66" s="917"/>
      <c r="DSO66" s="917"/>
      <c r="DSP66" s="917"/>
      <c r="DSQ66" s="574"/>
      <c r="DSR66" s="448"/>
      <c r="DSS66" s="448"/>
      <c r="DST66" s="448"/>
      <c r="DSU66" s="575"/>
      <c r="DSV66" s="448"/>
      <c r="DSW66" s="448"/>
      <c r="DSX66" s="448"/>
      <c r="DSY66" s="448"/>
      <c r="DSZ66" s="448"/>
      <c r="DTA66" s="448"/>
      <c r="DTB66" s="448"/>
      <c r="DTC66" s="448"/>
      <c r="DTD66" s="448"/>
      <c r="DTE66" s="917"/>
      <c r="DTF66" s="917"/>
      <c r="DTG66" s="917"/>
      <c r="DTH66" s="574"/>
      <c r="DTI66" s="448"/>
      <c r="DTJ66" s="448"/>
      <c r="DTK66" s="448"/>
      <c r="DTL66" s="575"/>
      <c r="DTM66" s="448"/>
      <c r="DTN66" s="448"/>
      <c r="DTO66" s="448"/>
      <c r="DTP66" s="448"/>
      <c r="DTQ66" s="448"/>
      <c r="DTR66" s="448"/>
      <c r="DTS66" s="448"/>
      <c r="DTT66" s="448"/>
      <c r="DTU66" s="448"/>
      <c r="DTV66" s="917"/>
      <c r="DTW66" s="917"/>
      <c r="DTX66" s="917"/>
      <c r="DTY66" s="574"/>
      <c r="DTZ66" s="448"/>
      <c r="DUA66" s="448"/>
      <c r="DUB66" s="448"/>
      <c r="DUC66" s="575"/>
      <c r="DUD66" s="448"/>
      <c r="DUE66" s="448"/>
      <c r="DUF66" s="448"/>
      <c r="DUG66" s="448"/>
      <c r="DUH66" s="448"/>
      <c r="DUI66" s="448"/>
      <c r="DUJ66" s="448"/>
      <c r="DUK66" s="448"/>
      <c r="DUL66" s="448"/>
      <c r="DUM66" s="917"/>
      <c r="DUN66" s="917"/>
      <c r="DUO66" s="917"/>
      <c r="DUP66" s="574"/>
      <c r="DUQ66" s="448"/>
      <c r="DUR66" s="448"/>
      <c r="DUS66" s="448"/>
      <c r="DUT66" s="575"/>
      <c r="DUU66" s="448"/>
      <c r="DUV66" s="448"/>
      <c r="DUW66" s="448"/>
      <c r="DUX66" s="448"/>
      <c r="DUY66" s="448"/>
      <c r="DUZ66" s="448"/>
      <c r="DVA66" s="448"/>
      <c r="DVB66" s="448"/>
      <c r="DVC66" s="448"/>
      <c r="DVD66" s="917"/>
      <c r="DVE66" s="917"/>
      <c r="DVF66" s="917"/>
      <c r="DVG66" s="574"/>
      <c r="DVH66" s="448"/>
      <c r="DVI66" s="448"/>
      <c r="DVJ66" s="448"/>
      <c r="DVK66" s="575"/>
      <c r="DVL66" s="448"/>
      <c r="DVM66" s="448"/>
      <c r="DVN66" s="448"/>
      <c r="DVO66" s="448"/>
      <c r="DVP66" s="448"/>
      <c r="DVQ66" s="448"/>
      <c r="DVR66" s="448"/>
      <c r="DVS66" s="448"/>
      <c r="DVT66" s="448"/>
      <c r="DVU66" s="917"/>
      <c r="DVV66" s="917"/>
      <c r="DVW66" s="917"/>
      <c r="DVX66" s="574"/>
      <c r="DVY66" s="448"/>
      <c r="DVZ66" s="448"/>
      <c r="DWA66" s="448"/>
      <c r="DWB66" s="575"/>
      <c r="DWC66" s="448"/>
      <c r="DWD66" s="448"/>
      <c r="DWE66" s="448"/>
      <c r="DWF66" s="448"/>
      <c r="DWG66" s="448"/>
      <c r="DWH66" s="448"/>
      <c r="DWI66" s="448"/>
      <c r="DWJ66" s="448"/>
      <c r="DWK66" s="448"/>
      <c r="DWL66" s="917"/>
      <c r="DWM66" s="917"/>
      <c r="DWN66" s="917"/>
      <c r="DWO66" s="574"/>
      <c r="DWP66" s="448"/>
      <c r="DWQ66" s="448"/>
      <c r="DWR66" s="448"/>
      <c r="DWS66" s="575"/>
      <c r="DWT66" s="448"/>
      <c r="DWU66" s="448"/>
      <c r="DWV66" s="448"/>
      <c r="DWW66" s="448"/>
      <c r="DWX66" s="448"/>
      <c r="DWY66" s="448"/>
      <c r="DWZ66" s="448"/>
      <c r="DXA66" s="448"/>
      <c r="DXB66" s="448"/>
      <c r="DXC66" s="917"/>
      <c r="DXD66" s="917"/>
      <c r="DXE66" s="917"/>
      <c r="DXF66" s="574"/>
      <c r="DXG66" s="448"/>
      <c r="DXH66" s="448"/>
      <c r="DXI66" s="448"/>
      <c r="DXJ66" s="575"/>
      <c r="DXK66" s="448"/>
      <c r="DXL66" s="448"/>
      <c r="DXM66" s="448"/>
      <c r="DXN66" s="448"/>
      <c r="DXO66" s="448"/>
      <c r="DXP66" s="448"/>
      <c r="DXQ66" s="448"/>
      <c r="DXR66" s="448"/>
      <c r="DXS66" s="448"/>
      <c r="DXT66" s="917"/>
      <c r="DXU66" s="917"/>
      <c r="DXV66" s="917"/>
      <c r="DXW66" s="574"/>
      <c r="DXX66" s="448"/>
      <c r="DXY66" s="448"/>
      <c r="DXZ66" s="448"/>
      <c r="DYA66" s="575"/>
      <c r="DYB66" s="448"/>
      <c r="DYC66" s="448"/>
      <c r="DYD66" s="448"/>
      <c r="DYE66" s="448"/>
      <c r="DYF66" s="448"/>
      <c r="DYG66" s="448"/>
      <c r="DYH66" s="448"/>
      <c r="DYI66" s="448"/>
      <c r="DYJ66" s="448"/>
      <c r="DYK66" s="917"/>
      <c r="DYL66" s="917"/>
      <c r="DYM66" s="917"/>
      <c r="DYN66" s="574"/>
      <c r="DYO66" s="448"/>
      <c r="DYP66" s="448"/>
      <c r="DYQ66" s="448"/>
      <c r="DYR66" s="575"/>
      <c r="DYS66" s="448"/>
      <c r="DYT66" s="448"/>
      <c r="DYU66" s="448"/>
      <c r="DYV66" s="448"/>
      <c r="DYW66" s="448"/>
      <c r="DYX66" s="448"/>
      <c r="DYY66" s="448"/>
      <c r="DYZ66" s="448"/>
      <c r="DZA66" s="448"/>
      <c r="DZB66" s="917"/>
      <c r="DZC66" s="917"/>
      <c r="DZD66" s="917"/>
      <c r="DZE66" s="574"/>
      <c r="DZF66" s="448"/>
      <c r="DZG66" s="448"/>
      <c r="DZH66" s="448"/>
      <c r="DZI66" s="575"/>
      <c r="DZJ66" s="448"/>
      <c r="DZK66" s="448"/>
      <c r="DZL66" s="448"/>
      <c r="DZM66" s="448"/>
      <c r="DZN66" s="448"/>
      <c r="DZO66" s="448"/>
      <c r="DZP66" s="448"/>
      <c r="DZQ66" s="448"/>
      <c r="DZR66" s="448"/>
      <c r="DZS66" s="917"/>
      <c r="DZT66" s="917"/>
      <c r="DZU66" s="917"/>
      <c r="DZV66" s="574"/>
      <c r="DZW66" s="448"/>
      <c r="DZX66" s="448"/>
      <c r="DZY66" s="448"/>
      <c r="DZZ66" s="575"/>
      <c r="EAA66" s="448"/>
      <c r="EAB66" s="448"/>
      <c r="EAC66" s="448"/>
      <c r="EAD66" s="448"/>
      <c r="EAE66" s="448"/>
      <c r="EAF66" s="448"/>
      <c r="EAG66" s="448"/>
      <c r="EAH66" s="448"/>
      <c r="EAI66" s="448"/>
      <c r="EAJ66" s="917"/>
      <c r="EAK66" s="917"/>
      <c r="EAL66" s="917"/>
      <c r="EAM66" s="574"/>
      <c r="EAN66" s="448"/>
      <c r="EAO66" s="448"/>
      <c r="EAP66" s="448"/>
      <c r="EAQ66" s="575"/>
      <c r="EAR66" s="448"/>
      <c r="EAS66" s="448"/>
      <c r="EAT66" s="448"/>
      <c r="EAU66" s="448"/>
      <c r="EAV66" s="448"/>
      <c r="EAW66" s="448"/>
      <c r="EAX66" s="448"/>
      <c r="EAY66" s="448"/>
      <c r="EAZ66" s="448"/>
      <c r="EBA66" s="917"/>
      <c r="EBB66" s="917"/>
      <c r="EBC66" s="917"/>
      <c r="EBD66" s="574"/>
      <c r="EBE66" s="448"/>
      <c r="EBF66" s="448"/>
      <c r="EBG66" s="448"/>
      <c r="EBH66" s="575"/>
      <c r="EBI66" s="448"/>
      <c r="EBJ66" s="448"/>
      <c r="EBK66" s="448"/>
      <c r="EBL66" s="448"/>
      <c r="EBM66" s="448"/>
      <c r="EBN66" s="448"/>
      <c r="EBO66" s="448"/>
      <c r="EBP66" s="448"/>
      <c r="EBQ66" s="448"/>
      <c r="EBR66" s="917"/>
      <c r="EBS66" s="917"/>
      <c r="EBT66" s="917"/>
      <c r="EBU66" s="574"/>
      <c r="EBV66" s="448"/>
      <c r="EBW66" s="448"/>
      <c r="EBX66" s="448"/>
      <c r="EBY66" s="575"/>
      <c r="EBZ66" s="448"/>
      <c r="ECA66" s="448"/>
      <c r="ECB66" s="448"/>
      <c r="ECC66" s="448"/>
      <c r="ECD66" s="448"/>
      <c r="ECE66" s="448"/>
      <c r="ECF66" s="448"/>
      <c r="ECG66" s="448"/>
      <c r="ECH66" s="448"/>
      <c r="ECI66" s="917"/>
      <c r="ECJ66" s="917"/>
      <c r="ECK66" s="917"/>
      <c r="ECL66" s="574"/>
      <c r="ECM66" s="448"/>
      <c r="ECN66" s="448"/>
      <c r="ECO66" s="448"/>
      <c r="ECP66" s="575"/>
      <c r="ECQ66" s="448"/>
      <c r="ECR66" s="448"/>
      <c r="ECS66" s="448"/>
      <c r="ECT66" s="448"/>
      <c r="ECU66" s="448"/>
      <c r="ECV66" s="448"/>
      <c r="ECW66" s="448"/>
      <c r="ECX66" s="448"/>
      <c r="ECY66" s="448"/>
      <c r="ECZ66" s="917"/>
      <c r="EDA66" s="917"/>
      <c r="EDB66" s="917"/>
      <c r="EDC66" s="574"/>
      <c r="EDD66" s="448"/>
      <c r="EDE66" s="448"/>
      <c r="EDF66" s="448"/>
      <c r="EDG66" s="575"/>
      <c r="EDH66" s="448"/>
      <c r="EDI66" s="448"/>
      <c r="EDJ66" s="448"/>
      <c r="EDK66" s="448"/>
      <c r="EDL66" s="448"/>
      <c r="EDM66" s="448"/>
      <c r="EDN66" s="448"/>
      <c r="EDO66" s="448"/>
      <c r="EDP66" s="448"/>
      <c r="EDQ66" s="917"/>
      <c r="EDR66" s="917"/>
      <c r="EDS66" s="917"/>
      <c r="EDT66" s="574"/>
      <c r="EDU66" s="448"/>
      <c r="EDV66" s="448"/>
      <c r="EDW66" s="448"/>
      <c r="EDX66" s="575"/>
      <c r="EDY66" s="448"/>
      <c r="EDZ66" s="448"/>
      <c r="EEA66" s="448"/>
      <c r="EEB66" s="448"/>
      <c r="EEC66" s="448"/>
      <c r="EED66" s="448"/>
      <c r="EEE66" s="448"/>
      <c r="EEF66" s="448"/>
      <c r="EEG66" s="448"/>
      <c r="EEH66" s="917"/>
      <c r="EEI66" s="917"/>
      <c r="EEJ66" s="917"/>
      <c r="EEK66" s="574"/>
      <c r="EEL66" s="448"/>
      <c r="EEM66" s="448"/>
      <c r="EEN66" s="448"/>
      <c r="EEO66" s="575"/>
      <c r="EEP66" s="448"/>
      <c r="EEQ66" s="448"/>
      <c r="EER66" s="448"/>
      <c r="EES66" s="448"/>
      <c r="EET66" s="448"/>
      <c r="EEU66" s="448"/>
      <c r="EEV66" s="448"/>
      <c r="EEW66" s="448"/>
      <c r="EEX66" s="448"/>
      <c r="EEY66" s="917"/>
      <c r="EEZ66" s="917"/>
      <c r="EFA66" s="917"/>
      <c r="EFB66" s="574"/>
      <c r="EFC66" s="448"/>
      <c r="EFD66" s="448"/>
      <c r="EFE66" s="448"/>
      <c r="EFF66" s="575"/>
      <c r="EFG66" s="448"/>
      <c r="EFH66" s="448"/>
      <c r="EFI66" s="448"/>
      <c r="EFJ66" s="448"/>
      <c r="EFK66" s="448"/>
      <c r="EFL66" s="448"/>
      <c r="EFM66" s="448"/>
      <c r="EFN66" s="448"/>
      <c r="EFO66" s="448"/>
      <c r="EFP66" s="917"/>
      <c r="EFQ66" s="917"/>
      <c r="EFR66" s="917"/>
      <c r="EFS66" s="574"/>
      <c r="EFT66" s="448"/>
      <c r="EFU66" s="448"/>
      <c r="EFV66" s="448"/>
      <c r="EFW66" s="575"/>
      <c r="EFX66" s="448"/>
      <c r="EFY66" s="448"/>
      <c r="EFZ66" s="448"/>
      <c r="EGA66" s="448"/>
      <c r="EGB66" s="448"/>
      <c r="EGC66" s="448"/>
      <c r="EGD66" s="448"/>
      <c r="EGE66" s="448"/>
      <c r="EGF66" s="448"/>
      <c r="EGG66" s="917"/>
      <c r="EGH66" s="917"/>
      <c r="EGI66" s="917"/>
      <c r="EGJ66" s="574"/>
      <c r="EGK66" s="448"/>
      <c r="EGL66" s="448"/>
      <c r="EGM66" s="448"/>
      <c r="EGN66" s="575"/>
      <c r="EGO66" s="448"/>
      <c r="EGP66" s="448"/>
      <c r="EGQ66" s="448"/>
      <c r="EGR66" s="448"/>
      <c r="EGS66" s="448"/>
      <c r="EGT66" s="448"/>
      <c r="EGU66" s="448"/>
      <c r="EGV66" s="448"/>
      <c r="EGW66" s="448"/>
      <c r="EGX66" s="917"/>
      <c r="EGY66" s="917"/>
      <c r="EGZ66" s="917"/>
      <c r="EHA66" s="574"/>
      <c r="EHB66" s="448"/>
      <c r="EHC66" s="448"/>
      <c r="EHD66" s="448"/>
      <c r="EHE66" s="575"/>
      <c r="EHF66" s="448"/>
      <c r="EHG66" s="448"/>
      <c r="EHH66" s="448"/>
      <c r="EHI66" s="448"/>
      <c r="EHJ66" s="448"/>
      <c r="EHK66" s="448"/>
      <c r="EHL66" s="448"/>
      <c r="EHM66" s="448"/>
      <c r="EHN66" s="448"/>
      <c r="EHO66" s="917"/>
      <c r="EHP66" s="917"/>
      <c r="EHQ66" s="917"/>
      <c r="EHR66" s="574"/>
      <c r="EHS66" s="448"/>
      <c r="EHT66" s="448"/>
      <c r="EHU66" s="448"/>
      <c r="EHV66" s="575"/>
      <c r="EHW66" s="448"/>
      <c r="EHX66" s="448"/>
      <c r="EHY66" s="448"/>
      <c r="EHZ66" s="448"/>
      <c r="EIA66" s="448"/>
      <c r="EIB66" s="448"/>
      <c r="EIC66" s="448"/>
      <c r="EID66" s="448"/>
      <c r="EIE66" s="448"/>
      <c r="EIF66" s="917"/>
      <c r="EIG66" s="917"/>
      <c r="EIH66" s="917"/>
      <c r="EII66" s="574"/>
      <c r="EIJ66" s="448"/>
      <c r="EIK66" s="448"/>
      <c r="EIL66" s="448"/>
      <c r="EIM66" s="575"/>
      <c r="EIN66" s="448"/>
      <c r="EIO66" s="448"/>
      <c r="EIP66" s="448"/>
      <c r="EIQ66" s="448"/>
      <c r="EIR66" s="448"/>
      <c r="EIS66" s="448"/>
      <c r="EIT66" s="448"/>
      <c r="EIU66" s="448"/>
      <c r="EIV66" s="448"/>
      <c r="EIW66" s="917"/>
      <c r="EIX66" s="917"/>
      <c r="EIY66" s="917"/>
      <c r="EIZ66" s="574"/>
      <c r="EJA66" s="448"/>
      <c r="EJB66" s="448"/>
      <c r="EJC66" s="448"/>
      <c r="EJD66" s="575"/>
      <c r="EJE66" s="448"/>
      <c r="EJF66" s="448"/>
      <c r="EJG66" s="448"/>
      <c r="EJH66" s="448"/>
      <c r="EJI66" s="448"/>
      <c r="EJJ66" s="448"/>
      <c r="EJK66" s="448"/>
      <c r="EJL66" s="448"/>
      <c r="EJM66" s="448"/>
      <c r="EJN66" s="917"/>
      <c r="EJO66" s="917"/>
      <c r="EJP66" s="917"/>
      <c r="EJQ66" s="574"/>
      <c r="EJR66" s="448"/>
      <c r="EJS66" s="448"/>
      <c r="EJT66" s="448"/>
      <c r="EJU66" s="575"/>
      <c r="EJV66" s="448"/>
      <c r="EJW66" s="448"/>
      <c r="EJX66" s="448"/>
      <c r="EJY66" s="448"/>
      <c r="EJZ66" s="448"/>
      <c r="EKA66" s="448"/>
      <c r="EKB66" s="448"/>
      <c r="EKC66" s="448"/>
      <c r="EKD66" s="448"/>
      <c r="EKE66" s="917"/>
      <c r="EKF66" s="917"/>
      <c r="EKG66" s="917"/>
      <c r="EKH66" s="574"/>
      <c r="EKI66" s="448"/>
      <c r="EKJ66" s="448"/>
      <c r="EKK66" s="448"/>
      <c r="EKL66" s="575"/>
      <c r="EKM66" s="448"/>
      <c r="EKN66" s="448"/>
      <c r="EKO66" s="448"/>
      <c r="EKP66" s="448"/>
      <c r="EKQ66" s="448"/>
      <c r="EKR66" s="448"/>
      <c r="EKS66" s="448"/>
      <c r="EKT66" s="448"/>
      <c r="EKU66" s="448"/>
      <c r="EKV66" s="917"/>
      <c r="EKW66" s="917"/>
      <c r="EKX66" s="917"/>
      <c r="EKY66" s="574"/>
      <c r="EKZ66" s="448"/>
      <c r="ELA66" s="448"/>
      <c r="ELB66" s="448"/>
      <c r="ELC66" s="575"/>
      <c r="ELD66" s="448"/>
      <c r="ELE66" s="448"/>
      <c r="ELF66" s="448"/>
      <c r="ELG66" s="448"/>
      <c r="ELH66" s="448"/>
      <c r="ELI66" s="448"/>
      <c r="ELJ66" s="448"/>
      <c r="ELK66" s="448"/>
      <c r="ELL66" s="448"/>
      <c r="ELM66" s="917"/>
      <c r="ELN66" s="917"/>
      <c r="ELO66" s="917"/>
      <c r="ELP66" s="574"/>
      <c r="ELQ66" s="448"/>
      <c r="ELR66" s="448"/>
      <c r="ELS66" s="448"/>
      <c r="ELT66" s="575"/>
      <c r="ELU66" s="448"/>
      <c r="ELV66" s="448"/>
      <c r="ELW66" s="448"/>
      <c r="ELX66" s="448"/>
      <c r="ELY66" s="448"/>
      <c r="ELZ66" s="448"/>
      <c r="EMA66" s="448"/>
      <c r="EMB66" s="448"/>
      <c r="EMC66" s="448"/>
      <c r="EMD66" s="917"/>
      <c r="EME66" s="917"/>
      <c r="EMF66" s="917"/>
      <c r="EMG66" s="574"/>
      <c r="EMH66" s="448"/>
      <c r="EMI66" s="448"/>
      <c r="EMJ66" s="448"/>
      <c r="EMK66" s="575"/>
      <c r="EML66" s="448"/>
      <c r="EMM66" s="448"/>
      <c r="EMN66" s="448"/>
      <c r="EMO66" s="448"/>
      <c r="EMP66" s="448"/>
      <c r="EMQ66" s="448"/>
      <c r="EMR66" s="448"/>
      <c r="EMS66" s="448"/>
      <c r="EMT66" s="448"/>
      <c r="EMU66" s="917"/>
      <c r="EMV66" s="917"/>
      <c r="EMW66" s="917"/>
      <c r="EMX66" s="574"/>
      <c r="EMY66" s="448"/>
      <c r="EMZ66" s="448"/>
      <c r="ENA66" s="448"/>
      <c r="ENB66" s="575"/>
      <c r="ENC66" s="448"/>
      <c r="END66" s="448"/>
      <c r="ENE66" s="448"/>
      <c r="ENF66" s="448"/>
      <c r="ENG66" s="448"/>
      <c r="ENH66" s="448"/>
      <c r="ENI66" s="448"/>
      <c r="ENJ66" s="448"/>
      <c r="ENK66" s="448"/>
      <c r="ENL66" s="917"/>
      <c r="ENM66" s="917"/>
      <c r="ENN66" s="917"/>
      <c r="ENO66" s="574"/>
      <c r="ENP66" s="448"/>
      <c r="ENQ66" s="448"/>
      <c r="ENR66" s="448"/>
      <c r="ENS66" s="575"/>
      <c r="ENT66" s="448"/>
      <c r="ENU66" s="448"/>
      <c r="ENV66" s="448"/>
      <c r="ENW66" s="448"/>
      <c r="ENX66" s="448"/>
      <c r="ENY66" s="448"/>
      <c r="ENZ66" s="448"/>
      <c r="EOA66" s="448"/>
      <c r="EOB66" s="448"/>
      <c r="EOC66" s="917"/>
      <c r="EOD66" s="917"/>
      <c r="EOE66" s="917"/>
      <c r="EOF66" s="574"/>
      <c r="EOG66" s="448"/>
      <c r="EOH66" s="448"/>
      <c r="EOI66" s="448"/>
      <c r="EOJ66" s="575"/>
      <c r="EOK66" s="448"/>
      <c r="EOL66" s="448"/>
      <c r="EOM66" s="448"/>
      <c r="EON66" s="448"/>
      <c r="EOO66" s="448"/>
      <c r="EOP66" s="448"/>
      <c r="EOQ66" s="448"/>
      <c r="EOR66" s="448"/>
      <c r="EOS66" s="448"/>
      <c r="EOT66" s="917"/>
      <c r="EOU66" s="917"/>
      <c r="EOV66" s="917"/>
      <c r="EOW66" s="574"/>
      <c r="EOX66" s="448"/>
      <c r="EOY66" s="448"/>
      <c r="EOZ66" s="448"/>
      <c r="EPA66" s="575"/>
      <c r="EPB66" s="448"/>
      <c r="EPC66" s="448"/>
      <c r="EPD66" s="448"/>
      <c r="EPE66" s="448"/>
      <c r="EPF66" s="448"/>
      <c r="EPG66" s="448"/>
      <c r="EPH66" s="448"/>
      <c r="EPI66" s="448"/>
      <c r="EPJ66" s="448"/>
      <c r="EPK66" s="917"/>
      <c r="EPL66" s="917"/>
      <c r="EPM66" s="917"/>
      <c r="EPN66" s="574"/>
      <c r="EPO66" s="448"/>
      <c r="EPP66" s="448"/>
      <c r="EPQ66" s="448"/>
      <c r="EPR66" s="575"/>
      <c r="EPS66" s="448"/>
      <c r="EPT66" s="448"/>
      <c r="EPU66" s="448"/>
      <c r="EPV66" s="448"/>
      <c r="EPW66" s="448"/>
      <c r="EPX66" s="448"/>
      <c r="EPY66" s="448"/>
      <c r="EPZ66" s="448"/>
      <c r="EQA66" s="448"/>
      <c r="EQB66" s="917"/>
      <c r="EQC66" s="917"/>
      <c r="EQD66" s="917"/>
      <c r="EQE66" s="574"/>
      <c r="EQF66" s="448"/>
      <c r="EQG66" s="448"/>
      <c r="EQH66" s="448"/>
      <c r="EQI66" s="575"/>
      <c r="EQJ66" s="448"/>
      <c r="EQK66" s="448"/>
      <c r="EQL66" s="448"/>
      <c r="EQM66" s="448"/>
      <c r="EQN66" s="448"/>
      <c r="EQO66" s="448"/>
      <c r="EQP66" s="448"/>
      <c r="EQQ66" s="448"/>
      <c r="EQR66" s="448"/>
      <c r="EQS66" s="917"/>
      <c r="EQT66" s="917"/>
      <c r="EQU66" s="917"/>
      <c r="EQV66" s="574"/>
      <c r="EQW66" s="448"/>
      <c r="EQX66" s="448"/>
      <c r="EQY66" s="448"/>
      <c r="EQZ66" s="575"/>
      <c r="ERA66" s="448"/>
      <c r="ERB66" s="448"/>
      <c r="ERC66" s="448"/>
      <c r="ERD66" s="448"/>
      <c r="ERE66" s="448"/>
      <c r="ERF66" s="448"/>
      <c r="ERG66" s="448"/>
      <c r="ERH66" s="448"/>
      <c r="ERI66" s="448"/>
      <c r="ERJ66" s="917"/>
      <c r="ERK66" s="917"/>
      <c r="ERL66" s="917"/>
      <c r="ERM66" s="574"/>
      <c r="ERN66" s="448"/>
      <c r="ERO66" s="448"/>
      <c r="ERP66" s="448"/>
      <c r="ERQ66" s="575"/>
      <c r="ERR66" s="448"/>
      <c r="ERS66" s="448"/>
      <c r="ERT66" s="448"/>
      <c r="ERU66" s="448"/>
      <c r="ERV66" s="448"/>
      <c r="ERW66" s="448"/>
      <c r="ERX66" s="448"/>
      <c r="ERY66" s="448"/>
      <c r="ERZ66" s="448"/>
      <c r="ESA66" s="917"/>
      <c r="ESB66" s="917"/>
      <c r="ESC66" s="917"/>
      <c r="ESD66" s="574"/>
      <c r="ESE66" s="448"/>
      <c r="ESF66" s="448"/>
      <c r="ESG66" s="448"/>
      <c r="ESH66" s="575"/>
      <c r="ESI66" s="448"/>
      <c r="ESJ66" s="448"/>
      <c r="ESK66" s="448"/>
      <c r="ESL66" s="448"/>
      <c r="ESM66" s="448"/>
      <c r="ESN66" s="448"/>
      <c r="ESO66" s="448"/>
      <c r="ESP66" s="448"/>
      <c r="ESQ66" s="448"/>
      <c r="ESR66" s="917"/>
      <c r="ESS66" s="917"/>
      <c r="EST66" s="917"/>
      <c r="ESU66" s="574"/>
      <c r="ESV66" s="448"/>
      <c r="ESW66" s="448"/>
      <c r="ESX66" s="448"/>
      <c r="ESY66" s="575"/>
      <c r="ESZ66" s="448"/>
      <c r="ETA66" s="448"/>
      <c r="ETB66" s="448"/>
      <c r="ETC66" s="448"/>
      <c r="ETD66" s="448"/>
      <c r="ETE66" s="448"/>
      <c r="ETF66" s="448"/>
      <c r="ETG66" s="448"/>
      <c r="ETH66" s="448"/>
      <c r="ETI66" s="917"/>
      <c r="ETJ66" s="917"/>
      <c r="ETK66" s="917"/>
      <c r="ETL66" s="574"/>
      <c r="ETM66" s="448"/>
      <c r="ETN66" s="448"/>
      <c r="ETO66" s="448"/>
      <c r="ETP66" s="575"/>
      <c r="ETQ66" s="448"/>
      <c r="ETR66" s="448"/>
      <c r="ETS66" s="448"/>
      <c r="ETT66" s="448"/>
      <c r="ETU66" s="448"/>
      <c r="ETV66" s="448"/>
      <c r="ETW66" s="448"/>
      <c r="ETX66" s="448"/>
      <c r="ETY66" s="448"/>
      <c r="ETZ66" s="917"/>
      <c r="EUA66" s="917"/>
      <c r="EUB66" s="917"/>
      <c r="EUC66" s="574"/>
      <c r="EUD66" s="448"/>
      <c r="EUE66" s="448"/>
      <c r="EUF66" s="448"/>
      <c r="EUG66" s="575"/>
      <c r="EUH66" s="448"/>
      <c r="EUI66" s="448"/>
      <c r="EUJ66" s="448"/>
      <c r="EUK66" s="448"/>
      <c r="EUL66" s="448"/>
      <c r="EUM66" s="448"/>
      <c r="EUN66" s="448"/>
      <c r="EUO66" s="448"/>
      <c r="EUP66" s="448"/>
      <c r="EUQ66" s="917"/>
      <c r="EUR66" s="917"/>
      <c r="EUS66" s="917"/>
      <c r="EUT66" s="574"/>
      <c r="EUU66" s="448"/>
      <c r="EUV66" s="448"/>
      <c r="EUW66" s="448"/>
      <c r="EUX66" s="575"/>
      <c r="EUY66" s="448"/>
      <c r="EUZ66" s="448"/>
      <c r="EVA66" s="448"/>
      <c r="EVB66" s="448"/>
      <c r="EVC66" s="448"/>
      <c r="EVD66" s="448"/>
      <c r="EVE66" s="448"/>
      <c r="EVF66" s="448"/>
      <c r="EVG66" s="448"/>
      <c r="EVH66" s="917"/>
      <c r="EVI66" s="917"/>
      <c r="EVJ66" s="917"/>
      <c r="EVK66" s="574"/>
      <c r="EVL66" s="448"/>
      <c r="EVM66" s="448"/>
      <c r="EVN66" s="448"/>
      <c r="EVO66" s="575"/>
      <c r="EVP66" s="448"/>
      <c r="EVQ66" s="448"/>
      <c r="EVR66" s="448"/>
      <c r="EVS66" s="448"/>
      <c r="EVT66" s="448"/>
      <c r="EVU66" s="448"/>
      <c r="EVV66" s="448"/>
      <c r="EVW66" s="448"/>
      <c r="EVX66" s="448"/>
      <c r="EVY66" s="917"/>
      <c r="EVZ66" s="917"/>
      <c r="EWA66" s="917"/>
      <c r="EWB66" s="574"/>
      <c r="EWC66" s="448"/>
      <c r="EWD66" s="448"/>
      <c r="EWE66" s="448"/>
      <c r="EWF66" s="575"/>
      <c r="EWG66" s="448"/>
      <c r="EWH66" s="448"/>
      <c r="EWI66" s="448"/>
      <c r="EWJ66" s="448"/>
      <c r="EWK66" s="448"/>
      <c r="EWL66" s="448"/>
      <c r="EWM66" s="448"/>
      <c r="EWN66" s="448"/>
      <c r="EWO66" s="448"/>
      <c r="EWP66" s="917"/>
      <c r="EWQ66" s="917"/>
      <c r="EWR66" s="917"/>
      <c r="EWS66" s="574"/>
      <c r="EWT66" s="448"/>
      <c r="EWU66" s="448"/>
      <c r="EWV66" s="448"/>
      <c r="EWW66" s="575"/>
      <c r="EWX66" s="448"/>
      <c r="EWY66" s="448"/>
      <c r="EWZ66" s="448"/>
      <c r="EXA66" s="448"/>
      <c r="EXB66" s="448"/>
      <c r="EXC66" s="448"/>
      <c r="EXD66" s="448"/>
      <c r="EXE66" s="448"/>
      <c r="EXF66" s="448"/>
      <c r="EXG66" s="917"/>
      <c r="EXH66" s="917"/>
      <c r="EXI66" s="917"/>
      <c r="EXJ66" s="574"/>
      <c r="EXK66" s="448"/>
      <c r="EXL66" s="448"/>
      <c r="EXM66" s="448"/>
      <c r="EXN66" s="575"/>
      <c r="EXO66" s="448"/>
      <c r="EXP66" s="448"/>
      <c r="EXQ66" s="448"/>
      <c r="EXR66" s="448"/>
      <c r="EXS66" s="448"/>
      <c r="EXT66" s="448"/>
      <c r="EXU66" s="448"/>
      <c r="EXV66" s="448"/>
      <c r="EXW66" s="448"/>
      <c r="EXX66" s="917"/>
      <c r="EXY66" s="917"/>
      <c r="EXZ66" s="917"/>
      <c r="EYA66" s="574"/>
      <c r="EYB66" s="448"/>
      <c r="EYC66" s="448"/>
      <c r="EYD66" s="448"/>
      <c r="EYE66" s="575"/>
      <c r="EYF66" s="448"/>
      <c r="EYG66" s="448"/>
      <c r="EYH66" s="448"/>
      <c r="EYI66" s="448"/>
      <c r="EYJ66" s="448"/>
      <c r="EYK66" s="448"/>
      <c r="EYL66" s="448"/>
      <c r="EYM66" s="448"/>
      <c r="EYN66" s="448"/>
      <c r="EYO66" s="917"/>
      <c r="EYP66" s="917"/>
      <c r="EYQ66" s="917"/>
      <c r="EYR66" s="574"/>
      <c r="EYS66" s="448"/>
      <c r="EYT66" s="448"/>
      <c r="EYU66" s="448"/>
      <c r="EYV66" s="575"/>
      <c r="EYW66" s="448"/>
      <c r="EYX66" s="448"/>
      <c r="EYY66" s="448"/>
      <c r="EYZ66" s="448"/>
      <c r="EZA66" s="448"/>
      <c r="EZB66" s="448"/>
      <c r="EZC66" s="448"/>
      <c r="EZD66" s="448"/>
      <c r="EZE66" s="448"/>
      <c r="EZF66" s="917"/>
      <c r="EZG66" s="917"/>
      <c r="EZH66" s="917"/>
      <c r="EZI66" s="574"/>
      <c r="EZJ66" s="448"/>
      <c r="EZK66" s="448"/>
      <c r="EZL66" s="448"/>
      <c r="EZM66" s="575"/>
      <c r="EZN66" s="448"/>
      <c r="EZO66" s="448"/>
      <c r="EZP66" s="448"/>
      <c r="EZQ66" s="448"/>
      <c r="EZR66" s="448"/>
      <c r="EZS66" s="448"/>
      <c r="EZT66" s="448"/>
      <c r="EZU66" s="448"/>
      <c r="EZV66" s="448"/>
      <c r="EZW66" s="917"/>
      <c r="EZX66" s="917"/>
      <c r="EZY66" s="917"/>
      <c r="EZZ66" s="574"/>
      <c r="FAA66" s="448"/>
      <c r="FAB66" s="448"/>
      <c r="FAC66" s="448"/>
      <c r="FAD66" s="575"/>
      <c r="FAE66" s="448"/>
      <c r="FAF66" s="448"/>
      <c r="FAG66" s="448"/>
      <c r="FAH66" s="448"/>
      <c r="FAI66" s="448"/>
      <c r="FAJ66" s="448"/>
      <c r="FAK66" s="448"/>
      <c r="FAL66" s="448"/>
      <c r="FAM66" s="448"/>
      <c r="FAN66" s="917"/>
      <c r="FAO66" s="917"/>
      <c r="FAP66" s="917"/>
      <c r="FAQ66" s="574"/>
      <c r="FAR66" s="448"/>
      <c r="FAS66" s="448"/>
      <c r="FAT66" s="448"/>
      <c r="FAU66" s="575"/>
      <c r="FAV66" s="448"/>
      <c r="FAW66" s="448"/>
      <c r="FAX66" s="448"/>
      <c r="FAY66" s="448"/>
      <c r="FAZ66" s="448"/>
      <c r="FBA66" s="448"/>
      <c r="FBB66" s="448"/>
      <c r="FBC66" s="448"/>
      <c r="FBD66" s="448"/>
      <c r="FBE66" s="917"/>
      <c r="FBF66" s="917"/>
      <c r="FBG66" s="917"/>
      <c r="FBH66" s="574"/>
      <c r="FBI66" s="448"/>
      <c r="FBJ66" s="448"/>
      <c r="FBK66" s="448"/>
      <c r="FBL66" s="575"/>
      <c r="FBM66" s="448"/>
      <c r="FBN66" s="448"/>
      <c r="FBO66" s="448"/>
      <c r="FBP66" s="448"/>
      <c r="FBQ66" s="448"/>
      <c r="FBR66" s="448"/>
      <c r="FBS66" s="448"/>
      <c r="FBT66" s="448"/>
      <c r="FBU66" s="448"/>
      <c r="FBV66" s="917"/>
      <c r="FBW66" s="917"/>
      <c r="FBX66" s="917"/>
      <c r="FBY66" s="574"/>
      <c r="FBZ66" s="448"/>
      <c r="FCA66" s="448"/>
      <c r="FCB66" s="448"/>
      <c r="FCC66" s="575"/>
      <c r="FCD66" s="448"/>
      <c r="FCE66" s="448"/>
      <c r="FCF66" s="448"/>
      <c r="FCG66" s="448"/>
      <c r="FCH66" s="448"/>
      <c r="FCI66" s="448"/>
      <c r="FCJ66" s="448"/>
      <c r="FCK66" s="448"/>
      <c r="FCL66" s="448"/>
      <c r="FCM66" s="917"/>
      <c r="FCN66" s="917"/>
      <c r="FCO66" s="917"/>
      <c r="FCP66" s="574"/>
      <c r="FCQ66" s="448"/>
      <c r="FCR66" s="448"/>
      <c r="FCS66" s="448"/>
      <c r="FCT66" s="575"/>
      <c r="FCU66" s="448"/>
      <c r="FCV66" s="448"/>
      <c r="FCW66" s="448"/>
      <c r="FCX66" s="448"/>
      <c r="FCY66" s="448"/>
      <c r="FCZ66" s="448"/>
      <c r="FDA66" s="448"/>
      <c r="FDB66" s="448"/>
      <c r="FDC66" s="448"/>
      <c r="FDD66" s="917"/>
      <c r="FDE66" s="917"/>
      <c r="FDF66" s="917"/>
      <c r="FDG66" s="574"/>
      <c r="FDH66" s="448"/>
      <c r="FDI66" s="448"/>
      <c r="FDJ66" s="448"/>
      <c r="FDK66" s="575"/>
      <c r="FDL66" s="448"/>
      <c r="FDM66" s="448"/>
      <c r="FDN66" s="448"/>
      <c r="FDO66" s="448"/>
      <c r="FDP66" s="448"/>
      <c r="FDQ66" s="448"/>
      <c r="FDR66" s="448"/>
      <c r="FDS66" s="448"/>
      <c r="FDT66" s="448"/>
      <c r="FDU66" s="917"/>
      <c r="FDV66" s="917"/>
      <c r="FDW66" s="917"/>
      <c r="FDX66" s="574"/>
      <c r="FDY66" s="448"/>
      <c r="FDZ66" s="448"/>
      <c r="FEA66" s="448"/>
      <c r="FEB66" s="575"/>
      <c r="FEC66" s="448"/>
      <c r="FED66" s="448"/>
      <c r="FEE66" s="448"/>
      <c r="FEF66" s="448"/>
      <c r="FEG66" s="448"/>
      <c r="FEH66" s="448"/>
      <c r="FEI66" s="448"/>
      <c r="FEJ66" s="448"/>
      <c r="FEK66" s="448"/>
      <c r="FEL66" s="917"/>
      <c r="FEM66" s="917"/>
      <c r="FEN66" s="917"/>
      <c r="FEO66" s="574"/>
      <c r="FEP66" s="448"/>
      <c r="FEQ66" s="448"/>
      <c r="FER66" s="448"/>
      <c r="FES66" s="575"/>
      <c r="FET66" s="448"/>
      <c r="FEU66" s="448"/>
      <c r="FEV66" s="448"/>
      <c r="FEW66" s="448"/>
      <c r="FEX66" s="448"/>
      <c r="FEY66" s="448"/>
      <c r="FEZ66" s="448"/>
      <c r="FFA66" s="448"/>
      <c r="FFB66" s="448"/>
      <c r="FFC66" s="917"/>
      <c r="FFD66" s="917"/>
      <c r="FFE66" s="917"/>
      <c r="FFF66" s="574"/>
      <c r="FFG66" s="448"/>
      <c r="FFH66" s="448"/>
      <c r="FFI66" s="448"/>
      <c r="FFJ66" s="575"/>
      <c r="FFK66" s="448"/>
      <c r="FFL66" s="448"/>
      <c r="FFM66" s="448"/>
      <c r="FFN66" s="448"/>
      <c r="FFO66" s="448"/>
      <c r="FFP66" s="448"/>
      <c r="FFQ66" s="448"/>
      <c r="FFR66" s="448"/>
      <c r="FFS66" s="448"/>
      <c r="FFT66" s="917"/>
      <c r="FFU66" s="917"/>
      <c r="FFV66" s="917"/>
      <c r="FFW66" s="574"/>
      <c r="FFX66" s="448"/>
      <c r="FFY66" s="448"/>
      <c r="FFZ66" s="448"/>
      <c r="FGA66" s="575"/>
      <c r="FGB66" s="448"/>
      <c r="FGC66" s="448"/>
      <c r="FGD66" s="448"/>
      <c r="FGE66" s="448"/>
      <c r="FGF66" s="448"/>
      <c r="FGG66" s="448"/>
      <c r="FGH66" s="448"/>
      <c r="FGI66" s="448"/>
      <c r="FGJ66" s="448"/>
      <c r="FGK66" s="917"/>
      <c r="FGL66" s="917"/>
      <c r="FGM66" s="917"/>
      <c r="FGN66" s="574"/>
      <c r="FGO66" s="448"/>
      <c r="FGP66" s="448"/>
      <c r="FGQ66" s="448"/>
      <c r="FGR66" s="575"/>
      <c r="FGS66" s="448"/>
      <c r="FGT66" s="448"/>
      <c r="FGU66" s="448"/>
      <c r="FGV66" s="448"/>
      <c r="FGW66" s="448"/>
      <c r="FGX66" s="448"/>
      <c r="FGY66" s="448"/>
      <c r="FGZ66" s="448"/>
      <c r="FHA66" s="448"/>
      <c r="FHB66" s="917"/>
      <c r="FHC66" s="917"/>
      <c r="FHD66" s="917"/>
      <c r="FHE66" s="574"/>
      <c r="FHF66" s="448"/>
      <c r="FHG66" s="448"/>
      <c r="FHH66" s="448"/>
      <c r="FHI66" s="575"/>
      <c r="FHJ66" s="448"/>
      <c r="FHK66" s="448"/>
      <c r="FHL66" s="448"/>
      <c r="FHM66" s="448"/>
      <c r="FHN66" s="448"/>
      <c r="FHO66" s="448"/>
      <c r="FHP66" s="448"/>
      <c r="FHQ66" s="448"/>
      <c r="FHR66" s="448"/>
      <c r="FHS66" s="917"/>
      <c r="FHT66" s="917"/>
      <c r="FHU66" s="917"/>
      <c r="FHV66" s="574"/>
      <c r="FHW66" s="448"/>
      <c r="FHX66" s="448"/>
      <c r="FHY66" s="448"/>
      <c r="FHZ66" s="575"/>
      <c r="FIA66" s="448"/>
      <c r="FIB66" s="448"/>
      <c r="FIC66" s="448"/>
      <c r="FID66" s="448"/>
      <c r="FIE66" s="448"/>
      <c r="FIF66" s="448"/>
      <c r="FIG66" s="448"/>
      <c r="FIH66" s="448"/>
      <c r="FII66" s="448"/>
      <c r="FIJ66" s="917"/>
      <c r="FIK66" s="917"/>
      <c r="FIL66" s="917"/>
      <c r="FIM66" s="574"/>
      <c r="FIN66" s="448"/>
      <c r="FIO66" s="448"/>
      <c r="FIP66" s="448"/>
      <c r="FIQ66" s="575"/>
      <c r="FIR66" s="448"/>
      <c r="FIS66" s="448"/>
      <c r="FIT66" s="448"/>
      <c r="FIU66" s="448"/>
      <c r="FIV66" s="448"/>
      <c r="FIW66" s="448"/>
      <c r="FIX66" s="448"/>
      <c r="FIY66" s="448"/>
      <c r="FIZ66" s="448"/>
      <c r="FJA66" s="917"/>
      <c r="FJB66" s="917"/>
      <c r="FJC66" s="917"/>
      <c r="FJD66" s="574"/>
      <c r="FJE66" s="448"/>
      <c r="FJF66" s="448"/>
      <c r="FJG66" s="448"/>
      <c r="FJH66" s="575"/>
      <c r="FJI66" s="448"/>
      <c r="FJJ66" s="448"/>
      <c r="FJK66" s="448"/>
      <c r="FJL66" s="448"/>
      <c r="FJM66" s="448"/>
      <c r="FJN66" s="448"/>
      <c r="FJO66" s="448"/>
      <c r="FJP66" s="448"/>
      <c r="FJQ66" s="448"/>
      <c r="FJR66" s="917"/>
      <c r="FJS66" s="917"/>
      <c r="FJT66" s="917"/>
      <c r="FJU66" s="574"/>
      <c r="FJV66" s="448"/>
      <c r="FJW66" s="448"/>
      <c r="FJX66" s="448"/>
      <c r="FJY66" s="575"/>
      <c r="FJZ66" s="448"/>
      <c r="FKA66" s="448"/>
      <c r="FKB66" s="448"/>
      <c r="FKC66" s="448"/>
      <c r="FKD66" s="448"/>
      <c r="FKE66" s="448"/>
      <c r="FKF66" s="448"/>
      <c r="FKG66" s="448"/>
      <c r="FKH66" s="448"/>
      <c r="FKI66" s="917"/>
      <c r="FKJ66" s="917"/>
      <c r="FKK66" s="917"/>
      <c r="FKL66" s="574"/>
      <c r="FKM66" s="448"/>
      <c r="FKN66" s="448"/>
      <c r="FKO66" s="448"/>
      <c r="FKP66" s="575"/>
      <c r="FKQ66" s="448"/>
      <c r="FKR66" s="448"/>
      <c r="FKS66" s="448"/>
      <c r="FKT66" s="448"/>
      <c r="FKU66" s="448"/>
      <c r="FKV66" s="448"/>
      <c r="FKW66" s="448"/>
      <c r="FKX66" s="448"/>
      <c r="FKY66" s="448"/>
      <c r="FKZ66" s="917"/>
      <c r="FLA66" s="917"/>
      <c r="FLB66" s="917"/>
      <c r="FLC66" s="574"/>
      <c r="FLD66" s="448"/>
      <c r="FLE66" s="448"/>
      <c r="FLF66" s="448"/>
      <c r="FLG66" s="575"/>
      <c r="FLH66" s="448"/>
      <c r="FLI66" s="448"/>
      <c r="FLJ66" s="448"/>
      <c r="FLK66" s="448"/>
      <c r="FLL66" s="448"/>
      <c r="FLM66" s="448"/>
      <c r="FLN66" s="448"/>
      <c r="FLO66" s="448"/>
      <c r="FLP66" s="448"/>
      <c r="FLQ66" s="917"/>
      <c r="FLR66" s="917"/>
      <c r="FLS66" s="917"/>
      <c r="FLT66" s="574"/>
      <c r="FLU66" s="448"/>
      <c r="FLV66" s="448"/>
      <c r="FLW66" s="448"/>
      <c r="FLX66" s="575"/>
      <c r="FLY66" s="448"/>
      <c r="FLZ66" s="448"/>
      <c r="FMA66" s="448"/>
      <c r="FMB66" s="448"/>
      <c r="FMC66" s="448"/>
      <c r="FMD66" s="448"/>
      <c r="FME66" s="448"/>
      <c r="FMF66" s="448"/>
      <c r="FMG66" s="448"/>
      <c r="FMH66" s="917"/>
      <c r="FMI66" s="917"/>
      <c r="FMJ66" s="917"/>
      <c r="FMK66" s="574"/>
      <c r="FML66" s="448"/>
      <c r="FMM66" s="448"/>
      <c r="FMN66" s="448"/>
      <c r="FMO66" s="575"/>
      <c r="FMP66" s="448"/>
      <c r="FMQ66" s="448"/>
      <c r="FMR66" s="448"/>
      <c r="FMS66" s="448"/>
      <c r="FMT66" s="448"/>
      <c r="FMU66" s="448"/>
      <c r="FMV66" s="448"/>
      <c r="FMW66" s="448"/>
      <c r="FMX66" s="448"/>
      <c r="FMY66" s="917"/>
      <c r="FMZ66" s="917"/>
      <c r="FNA66" s="917"/>
      <c r="FNB66" s="574"/>
      <c r="FNC66" s="448"/>
      <c r="FND66" s="448"/>
      <c r="FNE66" s="448"/>
      <c r="FNF66" s="575"/>
      <c r="FNG66" s="448"/>
      <c r="FNH66" s="448"/>
      <c r="FNI66" s="448"/>
      <c r="FNJ66" s="448"/>
      <c r="FNK66" s="448"/>
      <c r="FNL66" s="448"/>
      <c r="FNM66" s="448"/>
      <c r="FNN66" s="448"/>
      <c r="FNO66" s="448"/>
      <c r="FNP66" s="917"/>
      <c r="FNQ66" s="917"/>
      <c r="FNR66" s="917"/>
      <c r="FNS66" s="574"/>
      <c r="FNT66" s="448"/>
      <c r="FNU66" s="448"/>
      <c r="FNV66" s="448"/>
      <c r="FNW66" s="575"/>
      <c r="FNX66" s="448"/>
      <c r="FNY66" s="448"/>
      <c r="FNZ66" s="448"/>
      <c r="FOA66" s="448"/>
      <c r="FOB66" s="448"/>
      <c r="FOC66" s="448"/>
      <c r="FOD66" s="448"/>
      <c r="FOE66" s="448"/>
      <c r="FOF66" s="448"/>
      <c r="FOG66" s="917"/>
      <c r="FOH66" s="917"/>
      <c r="FOI66" s="917"/>
      <c r="FOJ66" s="574"/>
      <c r="FOK66" s="448"/>
      <c r="FOL66" s="448"/>
      <c r="FOM66" s="448"/>
      <c r="FON66" s="575"/>
      <c r="FOO66" s="448"/>
      <c r="FOP66" s="448"/>
      <c r="FOQ66" s="448"/>
      <c r="FOR66" s="448"/>
      <c r="FOS66" s="448"/>
      <c r="FOT66" s="448"/>
      <c r="FOU66" s="448"/>
      <c r="FOV66" s="448"/>
      <c r="FOW66" s="448"/>
      <c r="FOX66" s="917"/>
      <c r="FOY66" s="917"/>
      <c r="FOZ66" s="917"/>
      <c r="FPA66" s="574"/>
      <c r="FPB66" s="448"/>
      <c r="FPC66" s="448"/>
      <c r="FPD66" s="448"/>
      <c r="FPE66" s="575"/>
      <c r="FPF66" s="448"/>
      <c r="FPG66" s="448"/>
      <c r="FPH66" s="448"/>
      <c r="FPI66" s="448"/>
      <c r="FPJ66" s="448"/>
      <c r="FPK66" s="448"/>
      <c r="FPL66" s="448"/>
      <c r="FPM66" s="448"/>
      <c r="FPN66" s="448"/>
      <c r="FPO66" s="917"/>
      <c r="FPP66" s="917"/>
      <c r="FPQ66" s="917"/>
      <c r="FPR66" s="574"/>
      <c r="FPS66" s="448"/>
      <c r="FPT66" s="448"/>
      <c r="FPU66" s="448"/>
      <c r="FPV66" s="575"/>
      <c r="FPW66" s="448"/>
      <c r="FPX66" s="448"/>
      <c r="FPY66" s="448"/>
      <c r="FPZ66" s="448"/>
      <c r="FQA66" s="448"/>
      <c r="FQB66" s="448"/>
      <c r="FQC66" s="448"/>
      <c r="FQD66" s="448"/>
      <c r="FQE66" s="448"/>
      <c r="FQF66" s="917"/>
      <c r="FQG66" s="917"/>
      <c r="FQH66" s="917"/>
      <c r="FQI66" s="574"/>
      <c r="FQJ66" s="448"/>
      <c r="FQK66" s="448"/>
      <c r="FQL66" s="448"/>
      <c r="FQM66" s="575"/>
      <c r="FQN66" s="448"/>
      <c r="FQO66" s="448"/>
      <c r="FQP66" s="448"/>
      <c r="FQQ66" s="448"/>
      <c r="FQR66" s="448"/>
      <c r="FQS66" s="448"/>
      <c r="FQT66" s="448"/>
      <c r="FQU66" s="448"/>
      <c r="FQV66" s="448"/>
      <c r="FQW66" s="917"/>
      <c r="FQX66" s="917"/>
      <c r="FQY66" s="917"/>
      <c r="FQZ66" s="574"/>
      <c r="FRA66" s="448"/>
      <c r="FRB66" s="448"/>
      <c r="FRC66" s="448"/>
      <c r="FRD66" s="575"/>
      <c r="FRE66" s="448"/>
      <c r="FRF66" s="448"/>
      <c r="FRG66" s="448"/>
      <c r="FRH66" s="448"/>
      <c r="FRI66" s="448"/>
      <c r="FRJ66" s="448"/>
      <c r="FRK66" s="448"/>
      <c r="FRL66" s="448"/>
      <c r="FRM66" s="448"/>
      <c r="FRN66" s="917"/>
      <c r="FRO66" s="917"/>
      <c r="FRP66" s="917"/>
      <c r="FRQ66" s="574"/>
      <c r="FRR66" s="448"/>
      <c r="FRS66" s="448"/>
      <c r="FRT66" s="448"/>
      <c r="FRU66" s="575"/>
      <c r="FRV66" s="448"/>
      <c r="FRW66" s="448"/>
      <c r="FRX66" s="448"/>
      <c r="FRY66" s="448"/>
      <c r="FRZ66" s="448"/>
      <c r="FSA66" s="448"/>
      <c r="FSB66" s="448"/>
      <c r="FSC66" s="448"/>
      <c r="FSD66" s="448"/>
      <c r="FSE66" s="917"/>
      <c r="FSF66" s="917"/>
      <c r="FSG66" s="917"/>
      <c r="FSH66" s="574"/>
      <c r="FSI66" s="448"/>
      <c r="FSJ66" s="448"/>
      <c r="FSK66" s="448"/>
      <c r="FSL66" s="575"/>
      <c r="FSM66" s="448"/>
      <c r="FSN66" s="448"/>
      <c r="FSO66" s="448"/>
      <c r="FSP66" s="448"/>
      <c r="FSQ66" s="448"/>
      <c r="FSR66" s="448"/>
      <c r="FSS66" s="448"/>
      <c r="FST66" s="448"/>
      <c r="FSU66" s="448"/>
      <c r="FSV66" s="917"/>
      <c r="FSW66" s="917"/>
      <c r="FSX66" s="917"/>
      <c r="FSY66" s="574"/>
      <c r="FSZ66" s="448"/>
      <c r="FTA66" s="448"/>
      <c r="FTB66" s="448"/>
      <c r="FTC66" s="575"/>
      <c r="FTD66" s="448"/>
      <c r="FTE66" s="448"/>
      <c r="FTF66" s="448"/>
      <c r="FTG66" s="448"/>
      <c r="FTH66" s="448"/>
      <c r="FTI66" s="448"/>
      <c r="FTJ66" s="448"/>
      <c r="FTK66" s="448"/>
      <c r="FTL66" s="448"/>
      <c r="FTM66" s="917"/>
      <c r="FTN66" s="917"/>
      <c r="FTO66" s="917"/>
      <c r="FTP66" s="574"/>
      <c r="FTQ66" s="448"/>
      <c r="FTR66" s="448"/>
      <c r="FTS66" s="448"/>
      <c r="FTT66" s="575"/>
      <c r="FTU66" s="448"/>
      <c r="FTV66" s="448"/>
      <c r="FTW66" s="448"/>
      <c r="FTX66" s="448"/>
      <c r="FTY66" s="448"/>
      <c r="FTZ66" s="448"/>
      <c r="FUA66" s="448"/>
      <c r="FUB66" s="448"/>
      <c r="FUC66" s="448"/>
      <c r="FUD66" s="917"/>
      <c r="FUE66" s="917"/>
      <c r="FUF66" s="917"/>
      <c r="FUG66" s="574"/>
      <c r="FUH66" s="448"/>
      <c r="FUI66" s="448"/>
      <c r="FUJ66" s="448"/>
      <c r="FUK66" s="575"/>
      <c r="FUL66" s="448"/>
      <c r="FUM66" s="448"/>
      <c r="FUN66" s="448"/>
      <c r="FUO66" s="448"/>
      <c r="FUP66" s="448"/>
      <c r="FUQ66" s="448"/>
      <c r="FUR66" s="448"/>
      <c r="FUS66" s="448"/>
      <c r="FUT66" s="448"/>
      <c r="FUU66" s="917"/>
      <c r="FUV66" s="917"/>
      <c r="FUW66" s="917"/>
      <c r="FUX66" s="574"/>
      <c r="FUY66" s="448"/>
      <c r="FUZ66" s="448"/>
      <c r="FVA66" s="448"/>
      <c r="FVB66" s="575"/>
      <c r="FVC66" s="448"/>
      <c r="FVD66" s="448"/>
      <c r="FVE66" s="448"/>
      <c r="FVF66" s="448"/>
      <c r="FVG66" s="448"/>
      <c r="FVH66" s="448"/>
      <c r="FVI66" s="448"/>
      <c r="FVJ66" s="448"/>
      <c r="FVK66" s="448"/>
      <c r="FVL66" s="917"/>
      <c r="FVM66" s="917"/>
      <c r="FVN66" s="917"/>
      <c r="FVO66" s="574"/>
      <c r="FVP66" s="448"/>
      <c r="FVQ66" s="448"/>
      <c r="FVR66" s="448"/>
      <c r="FVS66" s="575"/>
      <c r="FVT66" s="448"/>
      <c r="FVU66" s="448"/>
      <c r="FVV66" s="448"/>
      <c r="FVW66" s="448"/>
      <c r="FVX66" s="448"/>
      <c r="FVY66" s="448"/>
      <c r="FVZ66" s="448"/>
      <c r="FWA66" s="448"/>
      <c r="FWB66" s="448"/>
      <c r="FWC66" s="917"/>
      <c r="FWD66" s="917"/>
      <c r="FWE66" s="917"/>
      <c r="FWF66" s="574"/>
      <c r="FWG66" s="448"/>
      <c r="FWH66" s="448"/>
      <c r="FWI66" s="448"/>
      <c r="FWJ66" s="575"/>
      <c r="FWK66" s="448"/>
      <c r="FWL66" s="448"/>
      <c r="FWM66" s="448"/>
      <c r="FWN66" s="448"/>
      <c r="FWO66" s="448"/>
      <c r="FWP66" s="448"/>
      <c r="FWQ66" s="448"/>
      <c r="FWR66" s="448"/>
      <c r="FWS66" s="448"/>
      <c r="FWT66" s="917"/>
      <c r="FWU66" s="917"/>
      <c r="FWV66" s="917"/>
      <c r="FWW66" s="574"/>
      <c r="FWX66" s="448"/>
      <c r="FWY66" s="448"/>
      <c r="FWZ66" s="448"/>
      <c r="FXA66" s="575"/>
      <c r="FXB66" s="448"/>
      <c r="FXC66" s="448"/>
      <c r="FXD66" s="448"/>
      <c r="FXE66" s="448"/>
      <c r="FXF66" s="448"/>
      <c r="FXG66" s="448"/>
      <c r="FXH66" s="448"/>
      <c r="FXI66" s="448"/>
      <c r="FXJ66" s="448"/>
      <c r="FXK66" s="917"/>
      <c r="FXL66" s="917"/>
      <c r="FXM66" s="917"/>
      <c r="FXN66" s="574"/>
      <c r="FXO66" s="448"/>
      <c r="FXP66" s="448"/>
      <c r="FXQ66" s="448"/>
      <c r="FXR66" s="575"/>
      <c r="FXS66" s="448"/>
      <c r="FXT66" s="448"/>
      <c r="FXU66" s="448"/>
      <c r="FXV66" s="448"/>
      <c r="FXW66" s="448"/>
      <c r="FXX66" s="448"/>
      <c r="FXY66" s="448"/>
      <c r="FXZ66" s="448"/>
      <c r="FYA66" s="448"/>
      <c r="FYB66" s="917"/>
      <c r="FYC66" s="917"/>
      <c r="FYD66" s="917"/>
      <c r="FYE66" s="574"/>
      <c r="FYF66" s="448"/>
      <c r="FYG66" s="448"/>
      <c r="FYH66" s="448"/>
      <c r="FYI66" s="575"/>
      <c r="FYJ66" s="448"/>
      <c r="FYK66" s="448"/>
      <c r="FYL66" s="448"/>
      <c r="FYM66" s="448"/>
      <c r="FYN66" s="448"/>
      <c r="FYO66" s="448"/>
      <c r="FYP66" s="448"/>
      <c r="FYQ66" s="448"/>
      <c r="FYR66" s="448"/>
      <c r="FYS66" s="917"/>
      <c r="FYT66" s="917"/>
      <c r="FYU66" s="917"/>
      <c r="FYV66" s="574"/>
      <c r="FYW66" s="448"/>
      <c r="FYX66" s="448"/>
      <c r="FYY66" s="448"/>
      <c r="FYZ66" s="575"/>
      <c r="FZA66" s="448"/>
      <c r="FZB66" s="448"/>
      <c r="FZC66" s="448"/>
      <c r="FZD66" s="448"/>
      <c r="FZE66" s="448"/>
      <c r="FZF66" s="448"/>
      <c r="FZG66" s="448"/>
      <c r="FZH66" s="448"/>
      <c r="FZI66" s="448"/>
      <c r="FZJ66" s="917"/>
      <c r="FZK66" s="917"/>
      <c r="FZL66" s="917"/>
      <c r="FZM66" s="574"/>
      <c r="FZN66" s="448"/>
      <c r="FZO66" s="448"/>
      <c r="FZP66" s="448"/>
      <c r="FZQ66" s="575"/>
      <c r="FZR66" s="448"/>
      <c r="FZS66" s="448"/>
      <c r="FZT66" s="448"/>
      <c r="FZU66" s="448"/>
      <c r="FZV66" s="448"/>
      <c r="FZW66" s="448"/>
      <c r="FZX66" s="448"/>
      <c r="FZY66" s="448"/>
      <c r="FZZ66" s="448"/>
      <c r="GAA66" s="917"/>
      <c r="GAB66" s="917"/>
      <c r="GAC66" s="917"/>
      <c r="GAD66" s="574"/>
      <c r="GAE66" s="448"/>
      <c r="GAF66" s="448"/>
      <c r="GAG66" s="448"/>
      <c r="GAH66" s="575"/>
      <c r="GAI66" s="448"/>
      <c r="GAJ66" s="448"/>
      <c r="GAK66" s="448"/>
      <c r="GAL66" s="448"/>
      <c r="GAM66" s="448"/>
      <c r="GAN66" s="448"/>
      <c r="GAO66" s="448"/>
      <c r="GAP66" s="448"/>
      <c r="GAQ66" s="448"/>
      <c r="GAR66" s="917"/>
      <c r="GAS66" s="917"/>
      <c r="GAT66" s="917"/>
      <c r="GAU66" s="574"/>
      <c r="GAV66" s="448"/>
      <c r="GAW66" s="448"/>
      <c r="GAX66" s="448"/>
      <c r="GAY66" s="575"/>
      <c r="GAZ66" s="448"/>
      <c r="GBA66" s="448"/>
      <c r="GBB66" s="448"/>
      <c r="GBC66" s="448"/>
      <c r="GBD66" s="448"/>
      <c r="GBE66" s="448"/>
      <c r="GBF66" s="448"/>
      <c r="GBG66" s="448"/>
      <c r="GBH66" s="448"/>
      <c r="GBI66" s="917"/>
      <c r="GBJ66" s="917"/>
      <c r="GBK66" s="917"/>
      <c r="GBL66" s="574"/>
      <c r="GBM66" s="448"/>
      <c r="GBN66" s="448"/>
      <c r="GBO66" s="448"/>
      <c r="GBP66" s="575"/>
      <c r="GBQ66" s="448"/>
      <c r="GBR66" s="448"/>
      <c r="GBS66" s="448"/>
      <c r="GBT66" s="448"/>
      <c r="GBU66" s="448"/>
      <c r="GBV66" s="448"/>
      <c r="GBW66" s="448"/>
      <c r="GBX66" s="448"/>
      <c r="GBY66" s="448"/>
      <c r="GBZ66" s="917"/>
      <c r="GCA66" s="917"/>
      <c r="GCB66" s="917"/>
      <c r="GCC66" s="574"/>
      <c r="GCD66" s="448"/>
      <c r="GCE66" s="448"/>
      <c r="GCF66" s="448"/>
      <c r="GCG66" s="575"/>
      <c r="GCH66" s="448"/>
      <c r="GCI66" s="448"/>
      <c r="GCJ66" s="448"/>
      <c r="GCK66" s="448"/>
      <c r="GCL66" s="448"/>
      <c r="GCM66" s="448"/>
      <c r="GCN66" s="448"/>
      <c r="GCO66" s="448"/>
      <c r="GCP66" s="448"/>
      <c r="GCQ66" s="917"/>
      <c r="GCR66" s="917"/>
      <c r="GCS66" s="917"/>
      <c r="GCT66" s="574"/>
      <c r="GCU66" s="448"/>
      <c r="GCV66" s="448"/>
      <c r="GCW66" s="448"/>
      <c r="GCX66" s="575"/>
      <c r="GCY66" s="448"/>
      <c r="GCZ66" s="448"/>
      <c r="GDA66" s="448"/>
      <c r="GDB66" s="448"/>
      <c r="GDC66" s="448"/>
      <c r="GDD66" s="448"/>
      <c r="GDE66" s="448"/>
      <c r="GDF66" s="448"/>
      <c r="GDG66" s="448"/>
      <c r="GDH66" s="917"/>
      <c r="GDI66" s="917"/>
      <c r="GDJ66" s="917"/>
      <c r="GDK66" s="574"/>
      <c r="GDL66" s="448"/>
      <c r="GDM66" s="448"/>
      <c r="GDN66" s="448"/>
      <c r="GDO66" s="575"/>
      <c r="GDP66" s="448"/>
      <c r="GDQ66" s="448"/>
      <c r="GDR66" s="448"/>
      <c r="GDS66" s="448"/>
      <c r="GDT66" s="448"/>
      <c r="GDU66" s="448"/>
      <c r="GDV66" s="448"/>
      <c r="GDW66" s="448"/>
      <c r="GDX66" s="448"/>
      <c r="GDY66" s="917"/>
      <c r="GDZ66" s="917"/>
      <c r="GEA66" s="917"/>
      <c r="GEB66" s="574"/>
      <c r="GEC66" s="448"/>
      <c r="GED66" s="448"/>
      <c r="GEE66" s="448"/>
      <c r="GEF66" s="575"/>
      <c r="GEG66" s="448"/>
      <c r="GEH66" s="448"/>
      <c r="GEI66" s="448"/>
      <c r="GEJ66" s="448"/>
      <c r="GEK66" s="448"/>
      <c r="GEL66" s="448"/>
      <c r="GEM66" s="448"/>
      <c r="GEN66" s="448"/>
      <c r="GEO66" s="448"/>
      <c r="GEP66" s="917"/>
      <c r="GEQ66" s="917"/>
      <c r="GER66" s="917"/>
      <c r="GES66" s="574"/>
      <c r="GET66" s="448"/>
      <c r="GEU66" s="448"/>
      <c r="GEV66" s="448"/>
      <c r="GEW66" s="575"/>
      <c r="GEX66" s="448"/>
      <c r="GEY66" s="448"/>
      <c r="GEZ66" s="448"/>
      <c r="GFA66" s="448"/>
      <c r="GFB66" s="448"/>
      <c r="GFC66" s="448"/>
      <c r="GFD66" s="448"/>
      <c r="GFE66" s="448"/>
      <c r="GFF66" s="448"/>
      <c r="GFG66" s="917"/>
      <c r="GFH66" s="917"/>
      <c r="GFI66" s="917"/>
      <c r="GFJ66" s="574"/>
      <c r="GFK66" s="448"/>
      <c r="GFL66" s="448"/>
      <c r="GFM66" s="448"/>
      <c r="GFN66" s="575"/>
      <c r="GFO66" s="448"/>
      <c r="GFP66" s="448"/>
      <c r="GFQ66" s="448"/>
      <c r="GFR66" s="448"/>
      <c r="GFS66" s="448"/>
      <c r="GFT66" s="448"/>
      <c r="GFU66" s="448"/>
      <c r="GFV66" s="448"/>
      <c r="GFW66" s="448"/>
      <c r="GFX66" s="917"/>
      <c r="GFY66" s="917"/>
      <c r="GFZ66" s="917"/>
      <c r="GGA66" s="574"/>
      <c r="GGB66" s="448"/>
      <c r="GGC66" s="448"/>
      <c r="GGD66" s="448"/>
      <c r="GGE66" s="575"/>
      <c r="GGF66" s="448"/>
      <c r="GGG66" s="448"/>
      <c r="GGH66" s="448"/>
      <c r="GGI66" s="448"/>
      <c r="GGJ66" s="448"/>
      <c r="GGK66" s="448"/>
      <c r="GGL66" s="448"/>
      <c r="GGM66" s="448"/>
      <c r="GGN66" s="448"/>
      <c r="GGO66" s="917"/>
      <c r="GGP66" s="917"/>
      <c r="GGQ66" s="917"/>
      <c r="GGR66" s="574"/>
      <c r="GGS66" s="448"/>
      <c r="GGT66" s="448"/>
      <c r="GGU66" s="448"/>
      <c r="GGV66" s="575"/>
      <c r="GGW66" s="448"/>
      <c r="GGX66" s="448"/>
      <c r="GGY66" s="448"/>
      <c r="GGZ66" s="448"/>
      <c r="GHA66" s="448"/>
      <c r="GHB66" s="448"/>
      <c r="GHC66" s="448"/>
      <c r="GHD66" s="448"/>
      <c r="GHE66" s="448"/>
      <c r="GHF66" s="917"/>
      <c r="GHG66" s="917"/>
      <c r="GHH66" s="917"/>
      <c r="GHI66" s="574"/>
      <c r="GHJ66" s="448"/>
      <c r="GHK66" s="448"/>
      <c r="GHL66" s="448"/>
      <c r="GHM66" s="575"/>
      <c r="GHN66" s="448"/>
      <c r="GHO66" s="448"/>
      <c r="GHP66" s="448"/>
      <c r="GHQ66" s="448"/>
      <c r="GHR66" s="448"/>
      <c r="GHS66" s="448"/>
      <c r="GHT66" s="448"/>
      <c r="GHU66" s="448"/>
      <c r="GHV66" s="448"/>
      <c r="GHW66" s="917"/>
      <c r="GHX66" s="917"/>
      <c r="GHY66" s="917"/>
      <c r="GHZ66" s="574"/>
      <c r="GIA66" s="448"/>
      <c r="GIB66" s="448"/>
      <c r="GIC66" s="448"/>
      <c r="GID66" s="575"/>
      <c r="GIE66" s="448"/>
      <c r="GIF66" s="448"/>
      <c r="GIG66" s="448"/>
      <c r="GIH66" s="448"/>
      <c r="GII66" s="448"/>
      <c r="GIJ66" s="448"/>
      <c r="GIK66" s="448"/>
      <c r="GIL66" s="448"/>
      <c r="GIM66" s="448"/>
      <c r="GIN66" s="917"/>
      <c r="GIO66" s="917"/>
      <c r="GIP66" s="917"/>
      <c r="GIQ66" s="574"/>
      <c r="GIR66" s="448"/>
      <c r="GIS66" s="448"/>
      <c r="GIT66" s="448"/>
      <c r="GIU66" s="575"/>
      <c r="GIV66" s="448"/>
      <c r="GIW66" s="448"/>
      <c r="GIX66" s="448"/>
      <c r="GIY66" s="448"/>
      <c r="GIZ66" s="448"/>
      <c r="GJA66" s="448"/>
      <c r="GJB66" s="448"/>
      <c r="GJC66" s="448"/>
      <c r="GJD66" s="448"/>
      <c r="GJE66" s="917"/>
      <c r="GJF66" s="917"/>
      <c r="GJG66" s="917"/>
      <c r="GJH66" s="574"/>
      <c r="GJI66" s="448"/>
      <c r="GJJ66" s="448"/>
      <c r="GJK66" s="448"/>
      <c r="GJL66" s="575"/>
      <c r="GJM66" s="448"/>
      <c r="GJN66" s="448"/>
      <c r="GJO66" s="448"/>
      <c r="GJP66" s="448"/>
      <c r="GJQ66" s="448"/>
      <c r="GJR66" s="448"/>
      <c r="GJS66" s="448"/>
      <c r="GJT66" s="448"/>
      <c r="GJU66" s="448"/>
      <c r="GJV66" s="917"/>
      <c r="GJW66" s="917"/>
      <c r="GJX66" s="917"/>
      <c r="GJY66" s="574"/>
      <c r="GJZ66" s="448"/>
      <c r="GKA66" s="448"/>
      <c r="GKB66" s="448"/>
      <c r="GKC66" s="575"/>
      <c r="GKD66" s="448"/>
      <c r="GKE66" s="448"/>
      <c r="GKF66" s="448"/>
      <c r="GKG66" s="448"/>
      <c r="GKH66" s="448"/>
      <c r="GKI66" s="448"/>
      <c r="GKJ66" s="448"/>
      <c r="GKK66" s="448"/>
      <c r="GKL66" s="448"/>
      <c r="GKM66" s="917"/>
      <c r="GKN66" s="917"/>
      <c r="GKO66" s="917"/>
      <c r="GKP66" s="574"/>
      <c r="GKQ66" s="448"/>
      <c r="GKR66" s="448"/>
      <c r="GKS66" s="448"/>
      <c r="GKT66" s="575"/>
      <c r="GKU66" s="448"/>
      <c r="GKV66" s="448"/>
      <c r="GKW66" s="448"/>
      <c r="GKX66" s="448"/>
      <c r="GKY66" s="448"/>
      <c r="GKZ66" s="448"/>
      <c r="GLA66" s="448"/>
      <c r="GLB66" s="448"/>
      <c r="GLC66" s="448"/>
      <c r="GLD66" s="917"/>
      <c r="GLE66" s="917"/>
      <c r="GLF66" s="917"/>
      <c r="GLG66" s="574"/>
      <c r="GLH66" s="448"/>
      <c r="GLI66" s="448"/>
      <c r="GLJ66" s="448"/>
      <c r="GLK66" s="575"/>
      <c r="GLL66" s="448"/>
      <c r="GLM66" s="448"/>
      <c r="GLN66" s="448"/>
      <c r="GLO66" s="448"/>
      <c r="GLP66" s="448"/>
      <c r="GLQ66" s="448"/>
      <c r="GLR66" s="448"/>
      <c r="GLS66" s="448"/>
      <c r="GLT66" s="448"/>
      <c r="GLU66" s="917"/>
      <c r="GLV66" s="917"/>
      <c r="GLW66" s="917"/>
      <c r="GLX66" s="574"/>
      <c r="GLY66" s="448"/>
      <c r="GLZ66" s="448"/>
      <c r="GMA66" s="448"/>
      <c r="GMB66" s="575"/>
      <c r="GMC66" s="448"/>
      <c r="GMD66" s="448"/>
      <c r="GME66" s="448"/>
      <c r="GMF66" s="448"/>
      <c r="GMG66" s="448"/>
      <c r="GMH66" s="448"/>
      <c r="GMI66" s="448"/>
      <c r="GMJ66" s="448"/>
      <c r="GMK66" s="448"/>
      <c r="GML66" s="917"/>
      <c r="GMM66" s="917"/>
      <c r="GMN66" s="917"/>
      <c r="GMO66" s="574"/>
      <c r="GMP66" s="448"/>
      <c r="GMQ66" s="448"/>
      <c r="GMR66" s="448"/>
      <c r="GMS66" s="575"/>
      <c r="GMT66" s="448"/>
      <c r="GMU66" s="448"/>
      <c r="GMV66" s="448"/>
      <c r="GMW66" s="448"/>
      <c r="GMX66" s="448"/>
      <c r="GMY66" s="448"/>
      <c r="GMZ66" s="448"/>
      <c r="GNA66" s="448"/>
      <c r="GNB66" s="448"/>
      <c r="GNC66" s="917"/>
      <c r="GND66" s="917"/>
      <c r="GNE66" s="917"/>
      <c r="GNF66" s="574"/>
      <c r="GNG66" s="448"/>
      <c r="GNH66" s="448"/>
      <c r="GNI66" s="448"/>
      <c r="GNJ66" s="575"/>
      <c r="GNK66" s="448"/>
      <c r="GNL66" s="448"/>
      <c r="GNM66" s="448"/>
      <c r="GNN66" s="448"/>
      <c r="GNO66" s="448"/>
      <c r="GNP66" s="448"/>
      <c r="GNQ66" s="448"/>
      <c r="GNR66" s="448"/>
      <c r="GNS66" s="448"/>
      <c r="GNT66" s="917"/>
      <c r="GNU66" s="917"/>
      <c r="GNV66" s="917"/>
      <c r="GNW66" s="574"/>
      <c r="GNX66" s="448"/>
      <c r="GNY66" s="448"/>
      <c r="GNZ66" s="448"/>
      <c r="GOA66" s="575"/>
      <c r="GOB66" s="448"/>
      <c r="GOC66" s="448"/>
      <c r="GOD66" s="448"/>
      <c r="GOE66" s="448"/>
      <c r="GOF66" s="448"/>
      <c r="GOG66" s="448"/>
      <c r="GOH66" s="448"/>
      <c r="GOI66" s="448"/>
      <c r="GOJ66" s="448"/>
      <c r="GOK66" s="917"/>
      <c r="GOL66" s="917"/>
      <c r="GOM66" s="917"/>
      <c r="GON66" s="574"/>
      <c r="GOO66" s="448"/>
      <c r="GOP66" s="448"/>
      <c r="GOQ66" s="448"/>
      <c r="GOR66" s="575"/>
      <c r="GOS66" s="448"/>
      <c r="GOT66" s="448"/>
      <c r="GOU66" s="448"/>
      <c r="GOV66" s="448"/>
      <c r="GOW66" s="448"/>
      <c r="GOX66" s="448"/>
      <c r="GOY66" s="448"/>
      <c r="GOZ66" s="448"/>
      <c r="GPA66" s="448"/>
      <c r="GPB66" s="917"/>
      <c r="GPC66" s="917"/>
      <c r="GPD66" s="917"/>
      <c r="GPE66" s="574"/>
      <c r="GPF66" s="448"/>
      <c r="GPG66" s="448"/>
      <c r="GPH66" s="448"/>
      <c r="GPI66" s="575"/>
      <c r="GPJ66" s="448"/>
      <c r="GPK66" s="448"/>
      <c r="GPL66" s="448"/>
      <c r="GPM66" s="448"/>
      <c r="GPN66" s="448"/>
      <c r="GPO66" s="448"/>
      <c r="GPP66" s="448"/>
      <c r="GPQ66" s="448"/>
      <c r="GPR66" s="448"/>
      <c r="GPS66" s="917"/>
      <c r="GPT66" s="917"/>
      <c r="GPU66" s="917"/>
      <c r="GPV66" s="574"/>
      <c r="GPW66" s="448"/>
      <c r="GPX66" s="448"/>
      <c r="GPY66" s="448"/>
      <c r="GPZ66" s="575"/>
      <c r="GQA66" s="448"/>
      <c r="GQB66" s="448"/>
      <c r="GQC66" s="448"/>
      <c r="GQD66" s="448"/>
      <c r="GQE66" s="448"/>
      <c r="GQF66" s="448"/>
      <c r="GQG66" s="448"/>
      <c r="GQH66" s="448"/>
      <c r="GQI66" s="448"/>
      <c r="GQJ66" s="917"/>
      <c r="GQK66" s="917"/>
      <c r="GQL66" s="917"/>
      <c r="GQM66" s="574"/>
      <c r="GQN66" s="448"/>
      <c r="GQO66" s="448"/>
      <c r="GQP66" s="448"/>
      <c r="GQQ66" s="575"/>
      <c r="GQR66" s="448"/>
      <c r="GQS66" s="448"/>
      <c r="GQT66" s="448"/>
      <c r="GQU66" s="448"/>
      <c r="GQV66" s="448"/>
      <c r="GQW66" s="448"/>
      <c r="GQX66" s="448"/>
      <c r="GQY66" s="448"/>
      <c r="GQZ66" s="448"/>
      <c r="GRA66" s="917"/>
      <c r="GRB66" s="917"/>
      <c r="GRC66" s="917"/>
      <c r="GRD66" s="574"/>
      <c r="GRE66" s="448"/>
      <c r="GRF66" s="448"/>
      <c r="GRG66" s="448"/>
      <c r="GRH66" s="575"/>
      <c r="GRI66" s="448"/>
      <c r="GRJ66" s="448"/>
      <c r="GRK66" s="448"/>
      <c r="GRL66" s="448"/>
      <c r="GRM66" s="448"/>
      <c r="GRN66" s="448"/>
      <c r="GRO66" s="448"/>
      <c r="GRP66" s="448"/>
      <c r="GRQ66" s="448"/>
      <c r="GRR66" s="917"/>
      <c r="GRS66" s="917"/>
      <c r="GRT66" s="917"/>
      <c r="GRU66" s="574"/>
      <c r="GRV66" s="448"/>
      <c r="GRW66" s="448"/>
      <c r="GRX66" s="448"/>
      <c r="GRY66" s="575"/>
      <c r="GRZ66" s="448"/>
      <c r="GSA66" s="448"/>
      <c r="GSB66" s="448"/>
      <c r="GSC66" s="448"/>
      <c r="GSD66" s="448"/>
      <c r="GSE66" s="448"/>
      <c r="GSF66" s="448"/>
      <c r="GSG66" s="448"/>
      <c r="GSH66" s="448"/>
      <c r="GSI66" s="917"/>
      <c r="GSJ66" s="917"/>
      <c r="GSK66" s="917"/>
      <c r="GSL66" s="574"/>
      <c r="GSM66" s="448"/>
      <c r="GSN66" s="448"/>
      <c r="GSO66" s="448"/>
      <c r="GSP66" s="575"/>
      <c r="GSQ66" s="448"/>
      <c r="GSR66" s="448"/>
      <c r="GSS66" s="448"/>
      <c r="GST66" s="448"/>
      <c r="GSU66" s="448"/>
      <c r="GSV66" s="448"/>
      <c r="GSW66" s="448"/>
      <c r="GSX66" s="448"/>
      <c r="GSY66" s="448"/>
      <c r="GSZ66" s="917"/>
      <c r="GTA66" s="917"/>
      <c r="GTB66" s="917"/>
      <c r="GTC66" s="574"/>
      <c r="GTD66" s="448"/>
      <c r="GTE66" s="448"/>
      <c r="GTF66" s="448"/>
      <c r="GTG66" s="575"/>
      <c r="GTH66" s="448"/>
      <c r="GTI66" s="448"/>
      <c r="GTJ66" s="448"/>
      <c r="GTK66" s="448"/>
      <c r="GTL66" s="448"/>
      <c r="GTM66" s="448"/>
      <c r="GTN66" s="448"/>
      <c r="GTO66" s="448"/>
      <c r="GTP66" s="448"/>
      <c r="GTQ66" s="917"/>
      <c r="GTR66" s="917"/>
      <c r="GTS66" s="917"/>
      <c r="GTT66" s="574"/>
      <c r="GTU66" s="448"/>
      <c r="GTV66" s="448"/>
      <c r="GTW66" s="448"/>
      <c r="GTX66" s="575"/>
      <c r="GTY66" s="448"/>
      <c r="GTZ66" s="448"/>
      <c r="GUA66" s="448"/>
      <c r="GUB66" s="448"/>
      <c r="GUC66" s="448"/>
      <c r="GUD66" s="448"/>
      <c r="GUE66" s="448"/>
      <c r="GUF66" s="448"/>
      <c r="GUG66" s="448"/>
      <c r="GUH66" s="917"/>
      <c r="GUI66" s="917"/>
      <c r="GUJ66" s="917"/>
      <c r="GUK66" s="574"/>
      <c r="GUL66" s="448"/>
      <c r="GUM66" s="448"/>
      <c r="GUN66" s="448"/>
      <c r="GUO66" s="575"/>
      <c r="GUP66" s="448"/>
      <c r="GUQ66" s="448"/>
      <c r="GUR66" s="448"/>
      <c r="GUS66" s="448"/>
      <c r="GUT66" s="448"/>
      <c r="GUU66" s="448"/>
      <c r="GUV66" s="448"/>
      <c r="GUW66" s="448"/>
      <c r="GUX66" s="448"/>
      <c r="GUY66" s="917"/>
      <c r="GUZ66" s="917"/>
      <c r="GVA66" s="917"/>
      <c r="GVB66" s="574"/>
      <c r="GVC66" s="448"/>
      <c r="GVD66" s="448"/>
      <c r="GVE66" s="448"/>
      <c r="GVF66" s="575"/>
      <c r="GVG66" s="448"/>
      <c r="GVH66" s="448"/>
      <c r="GVI66" s="448"/>
      <c r="GVJ66" s="448"/>
      <c r="GVK66" s="448"/>
      <c r="GVL66" s="448"/>
      <c r="GVM66" s="448"/>
      <c r="GVN66" s="448"/>
      <c r="GVO66" s="448"/>
      <c r="GVP66" s="917"/>
      <c r="GVQ66" s="917"/>
      <c r="GVR66" s="917"/>
      <c r="GVS66" s="574"/>
      <c r="GVT66" s="448"/>
      <c r="GVU66" s="448"/>
      <c r="GVV66" s="448"/>
      <c r="GVW66" s="575"/>
      <c r="GVX66" s="448"/>
      <c r="GVY66" s="448"/>
      <c r="GVZ66" s="448"/>
      <c r="GWA66" s="448"/>
      <c r="GWB66" s="448"/>
      <c r="GWC66" s="448"/>
      <c r="GWD66" s="448"/>
      <c r="GWE66" s="448"/>
      <c r="GWF66" s="448"/>
      <c r="GWG66" s="917"/>
      <c r="GWH66" s="917"/>
      <c r="GWI66" s="917"/>
      <c r="GWJ66" s="574"/>
      <c r="GWK66" s="448"/>
      <c r="GWL66" s="448"/>
      <c r="GWM66" s="448"/>
      <c r="GWN66" s="575"/>
      <c r="GWO66" s="448"/>
      <c r="GWP66" s="448"/>
      <c r="GWQ66" s="448"/>
      <c r="GWR66" s="448"/>
      <c r="GWS66" s="448"/>
      <c r="GWT66" s="448"/>
      <c r="GWU66" s="448"/>
      <c r="GWV66" s="448"/>
      <c r="GWW66" s="448"/>
      <c r="GWX66" s="917"/>
      <c r="GWY66" s="917"/>
      <c r="GWZ66" s="917"/>
      <c r="GXA66" s="574"/>
      <c r="GXB66" s="448"/>
      <c r="GXC66" s="448"/>
      <c r="GXD66" s="448"/>
      <c r="GXE66" s="575"/>
      <c r="GXF66" s="448"/>
      <c r="GXG66" s="448"/>
      <c r="GXH66" s="448"/>
      <c r="GXI66" s="448"/>
      <c r="GXJ66" s="448"/>
      <c r="GXK66" s="448"/>
      <c r="GXL66" s="448"/>
      <c r="GXM66" s="448"/>
      <c r="GXN66" s="448"/>
      <c r="GXO66" s="917"/>
      <c r="GXP66" s="917"/>
      <c r="GXQ66" s="917"/>
      <c r="GXR66" s="574"/>
      <c r="GXS66" s="448"/>
      <c r="GXT66" s="448"/>
      <c r="GXU66" s="448"/>
      <c r="GXV66" s="575"/>
      <c r="GXW66" s="448"/>
      <c r="GXX66" s="448"/>
      <c r="GXY66" s="448"/>
      <c r="GXZ66" s="448"/>
      <c r="GYA66" s="448"/>
      <c r="GYB66" s="448"/>
      <c r="GYC66" s="448"/>
      <c r="GYD66" s="448"/>
      <c r="GYE66" s="448"/>
      <c r="GYF66" s="917"/>
      <c r="GYG66" s="917"/>
      <c r="GYH66" s="917"/>
      <c r="GYI66" s="574"/>
      <c r="GYJ66" s="448"/>
      <c r="GYK66" s="448"/>
      <c r="GYL66" s="448"/>
      <c r="GYM66" s="575"/>
      <c r="GYN66" s="448"/>
      <c r="GYO66" s="448"/>
      <c r="GYP66" s="448"/>
      <c r="GYQ66" s="448"/>
      <c r="GYR66" s="448"/>
      <c r="GYS66" s="448"/>
      <c r="GYT66" s="448"/>
      <c r="GYU66" s="448"/>
      <c r="GYV66" s="448"/>
      <c r="GYW66" s="917"/>
      <c r="GYX66" s="917"/>
      <c r="GYY66" s="917"/>
      <c r="GYZ66" s="574"/>
      <c r="GZA66" s="448"/>
      <c r="GZB66" s="448"/>
      <c r="GZC66" s="448"/>
      <c r="GZD66" s="575"/>
      <c r="GZE66" s="448"/>
      <c r="GZF66" s="448"/>
      <c r="GZG66" s="448"/>
      <c r="GZH66" s="448"/>
      <c r="GZI66" s="448"/>
      <c r="GZJ66" s="448"/>
      <c r="GZK66" s="448"/>
      <c r="GZL66" s="448"/>
      <c r="GZM66" s="448"/>
      <c r="GZN66" s="917"/>
      <c r="GZO66" s="917"/>
      <c r="GZP66" s="917"/>
      <c r="GZQ66" s="574"/>
      <c r="GZR66" s="448"/>
      <c r="GZS66" s="448"/>
      <c r="GZT66" s="448"/>
      <c r="GZU66" s="575"/>
      <c r="GZV66" s="448"/>
      <c r="GZW66" s="448"/>
      <c r="GZX66" s="448"/>
      <c r="GZY66" s="448"/>
      <c r="GZZ66" s="448"/>
      <c r="HAA66" s="448"/>
      <c r="HAB66" s="448"/>
      <c r="HAC66" s="448"/>
      <c r="HAD66" s="448"/>
      <c r="HAE66" s="917"/>
      <c r="HAF66" s="917"/>
      <c r="HAG66" s="917"/>
      <c r="HAH66" s="574"/>
      <c r="HAI66" s="448"/>
      <c r="HAJ66" s="448"/>
      <c r="HAK66" s="448"/>
      <c r="HAL66" s="575"/>
      <c r="HAM66" s="448"/>
      <c r="HAN66" s="448"/>
      <c r="HAO66" s="448"/>
      <c r="HAP66" s="448"/>
      <c r="HAQ66" s="448"/>
      <c r="HAR66" s="448"/>
      <c r="HAS66" s="448"/>
      <c r="HAT66" s="448"/>
      <c r="HAU66" s="448"/>
      <c r="HAV66" s="917"/>
      <c r="HAW66" s="917"/>
      <c r="HAX66" s="917"/>
      <c r="HAY66" s="574"/>
      <c r="HAZ66" s="448"/>
      <c r="HBA66" s="448"/>
      <c r="HBB66" s="448"/>
      <c r="HBC66" s="575"/>
      <c r="HBD66" s="448"/>
      <c r="HBE66" s="448"/>
      <c r="HBF66" s="448"/>
      <c r="HBG66" s="448"/>
      <c r="HBH66" s="448"/>
      <c r="HBI66" s="448"/>
      <c r="HBJ66" s="448"/>
      <c r="HBK66" s="448"/>
      <c r="HBL66" s="448"/>
      <c r="HBM66" s="917"/>
      <c r="HBN66" s="917"/>
      <c r="HBO66" s="917"/>
      <c r="HBP66" s="574"/>
      <c r="HBQ66" s="448"/>
      <c r="HBR66" s="448"/>
      <c r="HBS66" s="448"/>
      <c r="HBT66" s="575"/>
      <c r="HBU66" s="448"/>
      <c r="HBV66" s="448"/>
      <c r="HBW66" s="448"/>
      <c r="HBX66" s="448"/>
      <c r="HBY66" s="448"/>
      <c r="HBZ66" s="448"/>
      <c r="HCA66" s="448"/>
      <c r="HCB66" s="448"/>
      <c r="HCC66" s="448"/>
      <c r="HCD66" s="917"/>
      <c r="HCE66" s="917"/>
      <c r="HCF66" s="917"/>
      <c r="HCG66" s="574"/>
      <c r="HCH66" s="448"/>
      <c r="HCI66" s="448"/>
      <c r="HCJ66" s="448"/>
      <c r="HCK66" s="575"/>
      <c r="HCL66" s="448"/>
      <c r="HCM66" s="448"/>
      <c r="HCN66" s="448"/>
      <c r="HCO66" s="448"/>
      <c r="HCP66" s="448"/>
      <c r="HCQ66" s="448"/>
      <c r="HCR66" s="448"/>
      <c r="HCS66" s="448"/>
      <c r="HCT66" s="448"/>
      <c r="HCU66" s="917"/>
      <c r="HCV66" s="917"/>
      <c r="HCW66" s="917"/>
      <c r="HCX66" s="574"/>
      <c r="HCY66" s="448"/>
      <c r="HCZ66" s="448"/>
      <c r="HDA66" s="448"/>
      <c r="HDB66" s="575"/>
      <c r="HDC66" s="448"/>
      <c r="HDD66" s="448"/>
      <c r="HDE66" s="448"/>
      <c r="HDF66" s="448"/>
      <c r="HDG66" s="448"/>
      <c r="HDH66" s="448"/>
      <c r="HDI66" s="448"/>
      <c r="HDJ66" s="448"/>
      <c r="HDK66" s="448"/>
      <c r="HDL66" s="917"/>
      <c r="HDM66" s="917"/>
      <c r="HDN66" s="917"/>
      <c r="HDO66" s="574"/>
      <c r="HDP66" s="448"/>
      <c r="HDQ66" s="448"/>
      <c r="HDR66" s="448"/>
      <c r="HDS66" s="575"/>
      <c r="HDT66" s="448"/>
      <c r="HDU66" s="448"/>
      <c r="HDV66" s="448"/>
      <c r="HDW66" s="448"/>
      <c r="HDX66" s="448"/>
      <c r="HDY66" s="448"/>
      <c r="HDZ66" s="448"/>
      <c r="HEA66" s="448"/>
      <c r="HEB66" s="448"/>
      <c r="HEC66" s="917"/>
      <c r="HED66" s="917"/>
      <c r="HEE66" s="917"/>
      <c r="HEF66" s="574"/>
      <c r="HEG66" s="448"/>
      <c r="HEH66" s="448"/>
      <c r="HEI66" s="448"/>
      <c r="HEJ66" s="575"/>
      <c r="HEK66" s="448"/>
      <c r="HEL66" s="448"/>
      <c r="HEM66" s="448"/>
      <c r="HEN66" s="448"/>
      <c r="HEO66" s="448"/>
      <c r="HEP66" s="448"/>
      <c r="HEQ66" s="448"/>
      <c r="HER66" s="448"/>
      <c r="HES66" s="448"/>
      <c r="HET66" s="917"/>
      <c r="HEU66" s="917"/>
      <c r="HEV66" s="917"/>
      <c r="HEW66" s="574"/>
      <c r="HEX66" s="448"/>
      <c r="HEY66" s="448"/>
      <c r="HEZ66" s="448"/>
      <c r="HFA66" s="575"/>
      <c r="HFB66" s="448"/>
      <c r="HFC66" s="448"/>
      <c r="HFD66" s="448"/>
      <c r="HFE66" s="448"/>
      <c r="HFF66" s="448"/>
      <c r="HFG66" s="448"/>
      <c r="HFH66" s="448"/>
      <c r="HFI66" s="448"/>
      <c r="HFJ66" s="448"/>
      <c r="HFK66" s="917"/>
      <c r="HFL66" s="917"/>
      <c r="HFM66" s="917"/>
      <c r="HFN66" s="574"/>
      <c r="HFO66" s="448"/>
      <c r="HFP66" s="448"/>
      <c r="HFQ66" s="448"/>
      <c r="HFR66" s="575"/>
      <c r="HFS66" s="448"/>
      <c r="HFT66" s="448"/>
      <c r="HFU66" s="448"/>
      <c r="HFV66" s="448"/>
      <c r="HFW66" s="448"/>
      <c r="HFX66" s="448"/>
      <c r="HFY66" s="448"/>
      <c r="HFZ66" s="448"/>
      <c r="HGA66" s="448"/>
      <c r="HGB66" s="917"/>
      <c r="HGC66" s="917"/>
      <c r="HGD66" s="917"/>
      <c r="HGE66" s="574"/>
      <c r="HGF66" s="448"/>
      <c r="HGG66" s="448"/>
      <c r="HGH66" s="448"/>
      <c r="HGI66" s="575"/>
      <c r="HGJ66" s="448"/>
      <c r="HGK66" s="448"/>
      <c r="HGL66" s="448"/>
      <c r="HGM66" s="448"/>
      <c r="HGN66" s="448"/>
      <c r="HGO66" s="448"/>
      <c r="HGP66" s="448"/>
      <c r="HGQ66" s="448"/>
      <c r="HGR66" s="448"/>
      <c r="HGS66" s="917"/>
      <c r="HGT66" s="917"/>
      <c r="HGU66" s="917"/>
      <c r="HGV66" s="574"/>
      <c r="HGW66" s="448"/>
      <c r="HGX66" s="448"/>
      <c r="HGY66" s="448"/>
      <c r="HGZ66" s="575"/>
      <c r="HHA66" s="448"/>
      <c r="HHB66" s="448"/>
      <c r="HHC66" s="448"/>
      <c r="HHD66" s="448"/>
      <c r="HHE66" s="448"/>
      <c r="HHF66" s="448"/>
      <c r="HHG66" s="448"/>
      <c r="HHH66" s="448"/>
      <c r="HHI66" s="448"/>
      <c r="HHJ66" s="917"/>
      <c r="HHK66" s="917"/>
      <c r="HHL66" s="917"/>
      <c r="HHM66" s="574"/>
      <c r="HHN66" s="448"/>
      <c r="HHO66" s="448"/>
      <c r="HHP66" s="448"/>
      <c r="HHQ66" s="575"/>
      <c r="HHR66" s="448"/>
      <c r="HHS66" s="448"/>
      <c r="HHT66" s="448"/>
      <c r="HHU66" s="448"/>
      <c r="HHV66" s="448"/>
      <c r="HHW66" s="448"/>
      <c r="HHX66" s="448"/>
      <c r="HHY66" s="448"/>
      <c r="HHZ66" s="448"/>
      <c r="HIA66" s="917"/>
      <c r="HIB66" s="917"/>
      <c r="HIC66" s="917"/>
      <c r="HID66" s="574"/>
      <c r="HIE66" s="448"/>
      <c r="HIF66" s="448"/>
      <c r="HIG66" s="448"/>
      <c r="HIH66" s="575"/>
      <c r="HII66" s="448"/>
      <c r="HIJ66" s="448"/>
      <c r="HIK66" s="448"/>
      <c r="HIL66" s="448"/>
      <c r="HIM66" s="448"/>
      <c r="HIN66" s="448"/>
      <c r="HIO66" s="448"/>
      <c r="HIP66" s="448"/>
      <c r="HIQ66" s="448"/>
      <c r="HIR66" s="917"/>
      <c r="HIS66" s="917"/>
      <c r="HIT66" s="917"/>
      <c r="HIU66" s="574"/>
      <c r="HIV66" s="448"/>
      <c r="HIW66" s="448"/>
      <c r="HIX66" s="448"/>
      <c r="HIY66" s="575"/>
      <c r="HIZ66" s="448"/>
      <c r="HJA66" s="448"/>
      <c r="HJB66" s="448"/>
      <c r="HJC66" s="448"/>
      <c r="HJD66" s="448"/>
      <c r="HJE66" s="448"/>
      <c r="HJF66" s="448"/>
      <c r="HJG66" s="448"/>
      <c r="HJH66" s="448"/>
      <c r="HJI66" s="917"/>
      <c r="HJJ66" s="917"/>
      <c r="HJK66" s="917"/>
      <c r="HJL66" s="574"/>
      <c r="HJM66" s="448"/>
      <c r="HJN66" s="448"/>
      <c r="HJO66" s="448"/>
      <c r="HJP66" s="575"/>
      <c r="HJQ66" s="448"/>
      <c r="HJR66" s="448"/>
      <c r="HJS66" s="448"/>
      <c r="HJT66" s="448"/>
      <c r="HJU66" s="448"/>
      <c r="HJV66" s="448"/>
      <c r="HJW66" s="448"/>
      <c r="HJX66" s="448"/>
      <c r="HJY66" s="448"/>
      <c r="HJZ66" s="917"/>
      <c r="HKA66" s="917"/>
      <c r="HKB66" s="917"/>
      <c r="HKC66" s="574"/>
      <c r="HKD66" s="448"/>
      <c r="HKE66" s="448"/>
      <c r="HKF66" s="448"/>
      <c r="HKG66" s="575"/>
      <c r="HKH66" s="448"/>
      <c r="HKI66" s="448"/>
      <c r="HKJ66" s="448"/>
      <c r="HKK66" s="448"/>
      <c r="HKL66" s="448"/>
      <c r="HKM66" s="448"/>
      <c r="HKN66" s="448"/>
      <c r="HKO66" s="448"/>
      <c r="HKP66" s="448"/>
      <c r="HKQ66" s="917"/>
      <c r="HKR66" s="917"/>
      <c r="HKS66" s="917"/>
      <c r="HKT66" s="574"/>
      <c r="HKU66" s="448"/>
      <c r="HKV66" s="448"/>
      <c r="HKW66" s="448"/>
      <c r="HKX66" s="575"/>
      <c r="HKY66" s="448"/>
      <c r="HKZ66" s="448"/>
      <c r="HLA66" s="448"/>
      <c r="HLB66" s="448"/>
      <c r="HLC66" s="448"/>
      <c r="HLD66" s="448"/>
      <c r="HLE66" s="448"/>
      <c r="HLF66" s="448"/>
      <c r="HLG66" s="448"/>
      <c r="HLH66" s="917"/>
      <c r="HLI66" s="917"/>
      <c r="HLJ66" s="917"/>
      <c r="HLK66" s="574"/>
      <c r="HLL66" s="448"/>
      <c r="HLM66" s="448"/>
      <c r="HLN66" s="448"/>
      <c r="HLO66" s="575"/>
      <c r="HLP66" s="448"/>
      <c r="HLQ66" s="448"/>
      <c r="HLR66" s="448"/>
      <c r="HLS66" s="448"/>
      <c r="HLT66" s="448"/>
      <c r="HLU66" s="448"/>
      <c r="HLV66" s="448"/>
      <c r="HLW66" s="448"/>
      <c r="HLX66" s="448"/>
      <c r="HLY66" s="917"/>
      <c r="HLZ66" s="917"/>
      <c r="HMA66" s="917"/>
      <c r="HMB66" s="574"/>
      <c r="HMC66" s="448"/>
      <c r="HMD66" s="448"/>
      <c r="HME66" s="448"/>
      <c r="HMF66" s="575"/>
      <c r="HMG66" s="448"/>
      <c r="HMH66" s="448"/>
      <c r="HMI66" s="448"/>
      <c r="HMJ66" s="448"/>
      <c r="HMK66" s="448"/>
      <c r="HML66" s="448"/>
      <c r="HMM66" s="448"/>
      <c r="HMN66" s="448"/>
      <c r="HMO66" s="448"/>
      <c r="HMP66" s="917"/>
      <c r="HMQ66" s="917"/>
      <c r="HMR66" s="917"/>
      <c r="HMS66" s="574"/>
      <c r="HMT66" s="448"/>
      <c r="HMU66" s="448"/>
      <c r="HMV66" s="448"/>
      <c r="HMW66" s="575"/>
      <c r="HMX66" s="448"/>
      <c r="HMY66" s="448"/>
      <c r="HMZ66" s="448"/>
      <c r="HNA66" s="448"/>
      <c r="HNB66" s="448"/>
      <c r="HNC66" s="448"/>
      <c r="HND66" s="448"/>
      <c r="HNE66" s="448"/>
      <c r="HNF66" s="448"/>
      <c r="HNG66" s="917"/>
      <c r="HNH66" s="917"/>
      <c r="HNI66" s="917"/>
      <c r="HNJ66" s="574"/>
      <c r="HNK66" s="448"/>
      <c r="HNL66" s="448"/>
      <c r="HNM66" s="448"/>
      <c r="HNN66" s="575"/>
      <c r="HNO66" s="448"/>
      <c r="HNP66" s="448"/>
      <c r="HNQ66" s="448"/>
      <c r="HNR66" s="448"/>
      <c r="HNS66" s="448"/>
      <c r="HNT66" s="448"/>
      <c r="HNU66" s="448"/>
      <c r="HNV66" s="448"/>
      <c r="HNW66" s="448"/>
      <c r="HNX66" s="917"/>
      <c r="HNY66" s="917"/>
      <c r="HNZ66" s="917"/>
      <c r="HOA66" s="574"/>
      <c r="HOB66" s="448"/>
      <c r="HOC66" s="448"/>
      <c r="HOD66" s="448"/>
      <c r="HOE66" s="575"/>
      <c r="HOF66" s="448"/>
      <c r="HOG66" s="448"/>
      <c r="HOH66" s="448"/>
      <c r="HOI66" s="448"/>
      <c r="HOJ66" s="448"/>
      <c r="HOK66" s="448"/>
      <c r="HOL66" s="448"/>
      <c r="HOM66" s="448"/>
      <c r="HON66" s="448"/>
      <c r="HOO66" s="917"/>
      <c r="HOP66" s="917"/>
      <c r="HOQ66" s="917"/>
      <c r="HOR66" s="574"/>
      <c r="HOS66" s="448"/>
      <c r="HOT66" s="448"/>
      <c r="HOU66" s="448"/>
      <c r="HOV66" s="575"/>
      <c r="HOW66" s="448"/>
      <c r="HOX66" s="448"/>
      <c r="HOY66" s="448"/>
      <c r="HOZ66" s="448"/>
      <c r="HPA66" s="448"/>
      <c r="HPB66" s="448"/>
      <c r="HPC66" s="448"/>
      <c r="HPD66" s="448"/>
      <c r="HPE66" s="448"/>
      <c r="HPF66" s="917"/>
      <c r="HPG66" s="917"/>
      <c r="HPH66" s="917"/>
      <c r="HPI66" s="574"/>
      <c r="HPJ66" s="448"/>
      <c r="HPK66" s="448"/>
      <c r="HPL66" s="448"/>
      <c r="HPM66" s="575"/>
      <c r="HPN66" s="448"/>
      <c r="HPO66" s="448"/>
      <c r="HPP66" s="448"/>
      <c r="HPQ66" s="448"/>
      <c r="HPR66" s="448"/>
      <c r="HPS66" s="448"/>
      <c r="HPT66" s="448"/>
      <c r="HPU66" s="448"/>
      <c r="HPV66" s="448"/>
      <c r="HPW66" s="917"/>
      <c r="HPX66" s="917"/>
      <c r="HPY66" s="917"/>
      <c r="HPZ66" s="574"/>
      <c r="HQA66" s="448"/>
      <c r="HQB66" s="448"/>
      <c r="HQC66" s="448"/>
      <c r="HQD66" s="575"/>
      <c r="HQE66" s="448"/>
      <c r="HQF66" s="448"/>
      <c r="HQG66" s="448"/>
      <c r="HQH66" s="448"/>
      <c r="HQI66" s="448"/>
      <c r="HQJ66" s="448"/>
      <c r="HQK66" s="448"/>
      <c r="HQL66" s="448"/>
      <c r="HQM66" s="448"/>
      <c r="HQN66" s="917"/>
      <c r="HQO66" s="917"/>
      <c r="HQP66" s="917"/>
      <c r="HQQ66" s="574"/>
      <c r="HQR66" s="448"/>
      <c r="HQS66" s="448"/>
      <c r="HQT66" s="448"/>
      <c r="HQU66" s="575"/>
      <c r="HQV66" s="448"/>
      <c r="HQW66" s="448"/>
      <c r="HQX66" s="448"/>
      <c r="HQY66" s="448"/>
      <c r="HQZ66" s="448"/>
      <c r="HRA66" s="448"/>
      <c r="HRB66" s="448"/>
      <c r="HRC66" s="448"/>
      <c r="HRD66" s="448"/>
      <c r="HRE66" s="917"/>
      <c r="HRF66" s="917"/>
      <c r="HRG66" s="917"/>
      <c r="HRH66" s="574"/>
      <c r="HRI66" s="448"/>
      <c r="HRJ66" s="448"/>
      <c r="HRK66" s="448"/>
      <c r="HRL66" s="575"/>
      <c r="HRM66" s="448"/>
      <c r="HRN66" s="448"/>
      <c r="HRO66" s="448"/>
      <c r="HRP66" s="448"/>
      <c r="HRQ66" s="448"/>
      <c r="HRR66" s="448"/>
      <c r="HRS66" s="448"/>
      <c r="HRT66" s="448"/>
      <c r="HRU66" s="448"/>
      <c r="HRV66" s="917"/>
      <c r="HRW66" s="917"/>
      <c r="HRX66" s="917"/>
      <c r="HRY66" s="574"/>
      <c r="HRZ66" s="448"/>
      <c r="HSA66" s="448"/>
      <c r="HSB66" s="448"/>
      <c r="HSC66" s="575"/>
      <c r="HSD66" s="448"/>
      <c r="HSE66" s="448"/>
      <c r="HSF66" s="448"/>
      <c r="HSG66" s="448"/>
      <c r="HSH66" s="448"/>
      <c r="HSI66" s="448"/>
      <c r="HSJ66" s="448"/>
      <c r="HSK66" s="448"/>
      <c r="HSL66" s="448"/>
      <c r="HSM66" s="917"/>
      <c r="HSN66" s="917"/>
      <c r="HSO66" s="917"/>
      <c r="HSP66" s="574"/>
      <c r="HSQ66" s="448"/>
      <c r="HSR66" s="448"/>
      <c r="HSS66" s="448"/>
      <c r="HST66" s="575"/>
      <c r="HSU66" s="448"/>
      <c r="HSV66" s="448"/>
      <c r="HSW66" s="448"/>
      <c r="HSX66" s="448"/>
      <c r="HSY66" s="448"/>
      <c r="HSZ66" s="448"/>
      <c r="HTA66" s="448"/>
      <c r="HTB66" s="448"/>
      <c r="HTC66" s="448"/>
      <c r="HTD66" s="917"/>
      <c r="HTE66" s="917"/>
      <c r="HTF66" s="917"/>
      <c r="HTG66" s="574"/>
      <c r="HTH66" s="448"/>
      <c r="HTI66" s="448"/>
      <c r="HTJ66" s="448"/>
      <c r="HTK66" s="575"/>
      <c r="HTL66" s="448"/>
      <c r="HTM66" s="448"/>
      <c r="HTN66" s="448"/>
      <c r="HTO66" s="448"/>
      <c r="HTP66" s="448"/>
      <c r="HTQ66" s="448"/>
      <c r="HTR66" s="448"/>
      <c r="HTS66" s="448"/>
      <c r="HTT66" s="448"/>
      <c r="HTU66" s="917"/>
      <c r="HTV66" s="917"/>
      <c r="HTW66" s="917"/>
      <c r="HTX66" s="574"/>
      <c r="HTY66" s="448"/>
      <c r="HTZ66" s="448"/>
      <c r="HUA66" s="448"/>
      <c r="HUB66" s="575"/>
      <c r="HUC66" s="448"/>
      <c r="HUD66" s="448"/>
      <c r="HUE66" s="448"/>
      <c r="HUF66" s="448"/>
      <c r="HUG66" s="448"/>
      <c r="HUH66" s="448"/>
      <c r="HUI66" s="448"/>
      <c r="HUJ66" s="448"/>
      <c r="HUK66" s="448"/>
      <c r="HUL66" s="917"/>
      <c r="HUM66" s="917"/>
      <c r="HUN66" s="917"/>
      <c r="HUO66" s="574"/>
      <c r="HUP66" s="448"/>
      <c r="HUQ66" s="448"/>
      <c r="HUR66" s="448"/>
      <c r="HUS66" s="575"/>
      <c r="HUT66" s="448"/>
      <c r="HUU66" s="448"/>
      <c r="HUV66" s="448"/>
      <c r="HUW66" s="448"/>
      <c r="HUX66" s="448"/>
      <c r="HUY66" s="448"/>
      <c r="HUZ66" s="448"/>
      <c r="HVA66" s="448"/>
      <c r="HVB66" s="448"/>
      <c r="HVC66" s="917"/>
      <c r="HVD66" s="917"/>
      <c r="HVE66" s="917"/>
      <c r="HVF66" s="574"/>
      <c r="HVG66" s="448"/>
      <c r="HVH66" s="448"/>
      <c r="HVI66" s="448"/>
      <c r="HVJ66" s="575"/>
      <c r="HVK66" s="448"/>
      <c r="HVL66" s="448"/>
      <c r="HVM66" s="448"/>
      <c r="HVN66" s="448"/>
      <c r="HVO66" s="448"/>
      <c r="HVP66" s="448"/>
      <c r="HVQ66" s="448"/>
      <c r="HVR66" s="448"/>
      <c r="HVS66" s="448"/>
      <c r="HVT66" s="917"/>
      <c r="HVU66" s="917"/>
      <c r="HVV66" s="917"/>
      <c r="HVW66" s="574"/>
      <c r="HVX66" s="448"/>
      <c r="HVY66" s="448"/>
      <c r="HVZ66" s="448"/>
      <c r="HWA66" s="575"/>
      <c r="HWB66" s="448"/>
      <c r="HWC66" s="448"/>
      <c r="HWD66" s="448"/>
      <c r="HWE66" s="448"/>
      <c r="HWF66" s="448"/>
      <c r="HWG66" s="448"/>
      <c r="HWH66" s="448"/>
      <c r="HWI66" s="448"/>
      <c r="HWJ66" s="448"/>
      <c r="HWK66" s="917"/>
      <c r="HWL66" s="917"/>
      <c r="HWM66" s="917"/>
      <c r="HWN66" s="574"/>
      <c r="HWO66" s="448"/>
      <c r="HWP66" s="448"/>
      <c r="HWQ66" s="448"/>
      <c r="HWR66" s="575"/>
      <c r="HWS66" s="448"/>
      <c r="HWT66" s="448"/>
      <c r="HWU66" s="448"/>
      <c r="HWV66" s="448"/>
      <c r="HWW66" s="448"/>
      <c r="HWX66" s="448"/>
      <c r="HWY66" s="448"/>
      <c r="HWZ66" s="448"/>
      <c r="HXA66" s="448"/>
      <c r="HXB66" s="917"/>
      <c r="HXC66" s="917"/>
      <c r="HXD66" s="917"/>
      <c r="HXE66" s="574"/>
      <c r="HXF66" s="448"/>
      <c r="HXG66" s="448"/>
      <c r="HXH66" s="448"/>
      <c r="HXI66" s="575"/>
      <c r="HXJ66" s="448"/>
      <c r="HXK66" s="448"/>
      <c r="HXL66" s="448"/>
      <c r="HXM66" s="448"/>
      <c r="HXN66" s="448"/>
      <c r="HXO66" s="448"/>
      <c r="HXP66" s="448"/>
      <c r="HXQ66" s="448"/>
      <c r="HXR66" s="448"/>
      <c r="HXS66" s="917"/>
      <c r="HXT66" s="917"/>
      <c r="HXU66" s="917"/>
      <c r="HXV66" s="574"/>
      <c r="HXW66" s="448"/>
      <c r="HXX66" s="448"/>
      <c r="HXY66" s="448"/>
      <c r="HXZ66" s="575"/>
      <c r="HYA66" s="448"/>
      <c r="HYB66" s="448"/>
      <c r="HYC66" s="448"/>
      <c r="HYD66" s="448"/>
      <c r="HYE66" s="448"/>
      <c r="HYF66" s="448"/>
      <c r="HYG66" s="448"/>
      <c r="HYH66" s="448"/>
      <c r="HYI66" s="448"/>
      <c r="HYJ66" s="917"/>
      <c r="HYK66" s="917"/>
      <c r="HYL66" s="917"/>
      <c r="HYM66" s="574"/>
      <c r="HYN66" s="448"/>
      <c r="HYO66" s="448"/>
      <c r="HYP66" s="448"/>
      <c r="HYQ66" s="575"/>
      <c r="HYR66" s="448"/>
      <c r="HYS66" s="448"/>
      <c r="HYT66" s="448"/>
      <c r="HYU66" s="448"/>
      <c r="HYV66" s="448"/>
      <c r="HYW66" s="448"/>
      <c r="HYX66" s="448"/>
      <c r="HYY66" s="448"/>
      <c r="HYZ66" s="448"/>
      <c r="HZA66" s="917"/>
      <c r="HZB66" s="917"/>
      <c r="HZC66" s="917"/>
      <c r="HZD66" s="574"/>
      <c r="HZE66" s="448"/>
      <c r="HZF66" s="448"/>
      <c r="HZG66" s="448"/>
      <c r="HZH66" s="575"/>
      <c r="HZI66" s="448"/>
      <c r="HZJ66" s="448"/>
      <c r="HZK66" s="448"/>
      <c r="HZL66" s="448"/>
      <c r="HZM66" s="448"/>
      <c r="HZN66" s="448"/>
      <c r="HZO66" s="448"/>
      <c r="HZP66" s="448"/>
      <c r="HZQ66" s="448"/>
      <c r="HZR66" s="917"/>
      <c r="HZS66" s="917"/>
      <c r="HZT66" s="917"/>
      <c r="HZU66" s="574"/>
      <c r="HZV66" s="448"/>
      <c r="HZW66" s="448"/>
      <c r="HZX66" s="448"/>
      <c r="HZY66" s="575"/>
      <c r="HZZ66" s="448"/>
      <c r="IAA66" s="448"/>
      <c r="IAB66" s="448"/>
      <c r="IAC66" s="448"/>
      <c r="IAD66" s="448"/>
      <c r="IAE66" s="448"/>
      <c r="IAF66" s="448"/>
      <c r="IAG66" s="448"/>
      <c r="IAH66" s="448"/>
      <c r="IAI66" s="917"/>
      <c r="IAJ66" s="917"/>
      <c r="IAK66" s="917"/>
      <c r="IAL66" s="574"/>
      <c r="IAM66" s="448"/>
      <c r="IAN66" s="448"/>
      <c r="IAO66" s="448"/>
      <c r="IAP66" s="575"/>
      <c r="IAQ66" s="448"/>
      <c r="IAR66" s="448"/>
      <c r="IAS66" s="448"/>
      <c r="IAT66" s="448"/>
      <c r="IAU66" s="448"/>
      <c r="IAV66" s="448"/>
      <c r="IAW66" s="448"/>
      <c r="IAX66" s="448"/>
      <c r="IAY66" s="448"/>
      <c r="IAZ66" s="917"/>
      <c r="IBA66" s="917"/>
      <c r="IBB66" s="917"/>
      <c r="IBC66" s="574"/>
      <c r="IBD66" s="448"/>
      <c r="IBE66" s="448"/>
      <c r="IBF66" s="448"/>
      <c r="IBG66" s="575"/>
      <c r="IBH66" s="448"/>
      <c r="IBI66" s="448"/>
      <c r="IBJ66" s="448"/>
      <c r="IBK66" s="448"/>
      <c r="IBL66" s="448"/>
      <c r="IBM66" s="448"/>
      <c r="IBN66" s="448"/>
      <c r="IBO66" s="448"/>
      <c r="IBP66" s="448"/>
      <c r="IBQ66" s="917"/>
      <c r="IBR66" s="917"/>
      <c r="IBS66" s="917"/>
      <c r="IBT66" s="574"/>
      <c r="IBU66" s="448"/>
      <c r="IBV66" s="448"/>
      <c r="IBW66" s="448"/>
      <c r="IBX66" s="575"/>
      <c r="IBY66" s="448"/>
      <c r="IBZ66" s="448"/>
      <c r="ICA66" s="448"/>
      <c r="ICB66" s="448"/>
      <c r="ICC66" s="448"/>
      <c r="ICD66" s="448"/>
      <c r="ICE66" s="448"/>
      <c r="ICF66" s="448"/>
      <c r="ICG66" s="448"/>
      <c r="ICH66" s="917"/>
      <c r="ICI66" s="917"/>
      <c r="ICJ66" s="917"/>
      <c r="ICK66" s="574"/>
      <c r="ICL66" s="448"/>
      <c r="ICM66" s="448"/>
      <c r="ICN66" s="448"/>
      <c r="ICO66" s="575"/>
      <c r="ICP66" s="448"/>
      <c r="ICQ66" s="448"/>
      <c r="ICR66" s="448"/>
      <c r="ICS66" s="448"/>
      <c r="ICT66" s="448"/>
      <c r="ICU66" s="448"/>
      <c r="ICV66" s="448"/>
      <c r="ICW66" s="448"/>
      <c r="ICX66" s="448"/>
      <c r="ICY66" s="917"/>
      <c r="ICZ66" s="917"/>
      <c r="IDA66" s="917"/>
      <c r="IDB66" s="574"/>
      <c r="IDC66" s="448"/>
      <c r="IDD66" s="448"/>
      <c r="IDE66" s="448"/>
      <c r="IDF66" s="575"/>
      <c r="IDG66" s="448"/>
      <c r="IDH66" s="448"/>
      <c r="IDI66" s="448"/>
      <c r="IDJ66" s="448"/>
      <c r="IDK66" s="448"/>
      <c r="IDL66" s="448"/>
      <c r="IDM66" s="448"/>
      <c r="IDN66" s="448"/>
      <c r="IDO66" s="448"/>
      <c r="IDP66" s="917"/>
      <c r="IDQ66" s="917"/>
      <c r="IDR66" s="917"/>
      <c r="IDS66" s="574"/>
      <c r="IDT66" s="448"/>
      <c r="IDU66" s="448"/>
      <c r="IDV66" s="448"/>
      <c r="IDW66" s="575"/>
      <c r="IDX66" s="448"/>
      <c r="IDY66" s="448"/>
      <c r="IDZ66" s="448"/>
      <c r="IEA66" s="448"/>
      <c r="IEB66" s="448"/>
      <c r="IEC66" s="448"/>
      <c r="IED66" s="448"/>
      <c r="IEE66" s="448"/>
      <c r="IEF66" s="448"/>
      <c r="IEG66" s="917"/>
      <c r="IEH66" s="917"/>
      <c r="IEI66" s="917"/>
      <c r="IEJ66" s="574"/>
      <c r="IEK66" s="448"/>
      <c r="IEL66" s="448"/>
      <c r="IEM66" s="448"/>
      <c r="IEN66" s="575"/>
      <c r="IEO66" s="448"/>
      <c r="IEP66" s="448"/>
      <c r="IEQ66" s="448"/>
      <c r="IER66" s="448"/>
      <c r="IES66" s="448"/>
      <c r="IET66" s="448"/>
      <c r="IEU66" s="448"/>
      <c r="IEV66" s="448"/>
      <c r="IEW66" s="448"/>
      <c r="IEX66" s="917"/>
      <c r="IEY66" s="917"/>
      <c r="IEZ66" s="917"/>
      <c r="IFA66" s="574"/>
      <c r="IFB66" s="448"/>
      <c r="IFC66" s="448"/>
      <c r="IFD66" s="448"/>
      <c r="IFE66" s="575"/>
      <c r="IFF66" s="448"/>
      <c r="IFG66" s="448"/>
      <c r="IFH66" s="448"/>
      <c r="IFI66" s="448"/>
      <c r="IFJ66" s="448"/>
      <c r="IFK66" s="448"/>
      <c r="IFL66" s="448"/>
      <c r="IFM66" s="448"/>
      <c r="IFN66" s="448"/>
      <c r="IFO66" s="917"/>
      <c r="IFP66" s="917"/>
      <c r="IFQ66" s="917"/>
      <c r="IFR66" s="574"/>
      <c r="IFS66" s="448"/>
      <c r="IFT66" s="448"/>
      <c r="IFU66" s="448"/>
      <c r="IFV66" s="575"/>
      <c r="IFW66" s="448"/>
      <c r="IFX66" s="448"/>
      <c r="IFY66" s="448"/>
      <c r="IFZ66" s="448"/>
      <c r="IGA66" s="448"/>
      <c r="IGB66" s="448"/>
      <c r="IGC66" s="448"/>
      <c r="IGD66" s="448"/>
      <c r="IGE66" s="448"/>
      <c r="IGF66" s="917"/>
      <c r="IGG66" s="917"/>
      <c r="IGH66" s="917"/>
      <c r="IGI66" s="574"/>
      <c r="IGJ66" s="448"/>
      <c r="IGK66" s="448"/>
      <c r="IGL66" s="448"/>
      <c r="IGM66" s="575"/>
      <c r="IGN66" s="448"/>
      <c r="IGO66" s="448"/>
      <c r="IGP66" s="448"/>
      <c r="IGQ66" s="448"/>
      <c r="IGR66" s="448"/>
      <c r="IGS66" s="448"/>
      <c r="IGT66" s="448"/>
      <c r="IGU66" s="448"/>
      <c r="IGV66" s="448"/>
      <c r="IGW66" s="917"/>
      <c r="IGX66" s="917"/>
      <c r="IGY66" s="917"/>
      <c r="IGZ66" s="574"/>
      <c r="IHA66" s="448"/>
      <c r="IHB66" s="448"/>
      <c r="IHC66" s="448"/>
      <c r="IHD66" s="575"/>
      <c r="IHE66" s="448"/>
      <c r="IHF66" s="448"/>
      <c r="IHG66" s="448"/>
      <c r="IHH66" s="448"/>
      <c r="IHI66" s="448"/>
      <c r="IHJ66" s="448"/>
      <c r="IHK66" s="448"/>
      <c r="IHL66" s="448"/>
      <c r="IHM66" s="448"/>
      <c r="IHN66" s="917"/>
      <c r="IHO66" s="917"/>
      <c r="IHP66" s="917"/>
      <c r="IHQ66" s="574"/>
      <c r="IHR66" s="448"/>
      <c r="IHS66" s="448"/>
      <c r="IHT66" s="448"/>
      <c r="IHU66" s="575"/>
      <c r="IHV66" s="448"/>
      <c r="IHW66" s="448"/>
      <c r="IHX66" s="448"/>
      <c r="IHY66" s="448"/>
      <c r="IHZ66" s="448"/>
      <c r="IIA66" s="448"/>
      <c r="IIB66" s="448"/>
      <c r="IIC66" s="448"/>
      <c r="IID66" s="448"/>
      <c r="IIE66" s="917"/>
      <c r="IIF66" s="917"/>
      <c r="IIG66" s="917"/>
      <c r="IIH66" s="574"/>
      <c r="III66" s="448"/>
      <c r="IIJ66" s="448"/>
      <c r="IIK66" s="448"/>
      <c r="IIL66" s="575"/>
      <c r="IIM66" s="448"/>
      <c r="IIN66" s="448"/>
      <c r="IIO66" s="448"/>
      <c r="IIP66" s="448"/>
      <c r="IIQ66" s="448"/>
      <c r="IIR66" s="448"/>
      <c r="IIS66" s="448"/>
      <c r="IIT66" s="448"/>
      <c r="IIU66" s="448"/>
      <c r="IIV66" s="917"/>
      <c r="IIW66" s="917"/>
      <c r="IIX66" s="917"/>
      <c r="IIY66" s="574"/>
      <c r="IIZ66" s="448"/>
      <c r="IJA66" s="448"/>
      <c r="IJB66" s="448"/>
      <c r="IJC66" s="575"/>
      <c r="IJD66" s="448"/>
      <c r="IJE66" s="448"/>
      <c r="IJF66" s="448"/>
      <c r="IJG66" s="448"/>
      <c r="IJH66" s="448"/>
      <c r="IJI66" s="448"/>
      <c r="IJJ66" s="448"/>
      <c r="IJK66" s="448"/>
      <c r="IJL66" s="448"/>
      <c r="IJM66" s="917"/>
      <c r="IJN66" s="917"/>
      <c r="IJO66" s="917"/>
      <c r="IJP66" s="574"/>
      <c r="IJQ66" s="448"/>
      <c r="IJR66" s="448"/>
      <c r="IJS66" s="448"/>
      <c r="IJT66" s="575"/>
      <c r="IJU66" s="448"/>
      <c r="IJV66" s="448"/>
      <c r="IJW66" s="448"/>
      <c r="IJX66" s="448"/>
      <c r="IJY66" s="448"/>
      <c r="IJZ66" s="448"/>
      <c r="IKA66" s="448"/>
      <c r="IKB66" s="448"/>
      <c r="IKC66" s="448"/>
      <c r="IKD66" s="917"/>
      <c r="IKE66" s="917"/>
      <c r="IKF66" s="917"/>
      <c r="IKG66" s="574"/>
      <c r="IKH66" s="448"/>
      <c r="IKI66" s="448"/>
      <c r="IKJ66" s="448"/>
      <c r="IKK66" s="575"/>
      <c r="IKL66" s="448"/>
      <c r="IKM66" s="448"/>
      <c r="IKN66" s="448"/>
      <c r="IKO66" s="448"/>
      <c r="IKP66" s="448"/>
      <c r="IKQ66" s="448"/>
      <c r="IKR66" s="448"/>
      <c r="IKS66" s="448"/>
      <c r="IKT66" s="448"/>
      <c r="IKU66" s="917"/>
      <c r="IKV66" s="917"/>
      <c r="IKW66" s="917"/>
      <c r="IKX66" s="574"/>
      <c r="IKY66" s="448"/>
      <c r="IKZ66" s="448"/>
      <c r="ILA66" s="448"/>
      <c r="ILB66" s="575"/>
      <c r="ILC66" s="448"/>
      <c r="ILD66" s="448"/>
      <c r="ILE66" s="448"/>
      <c r="ILF66" s="448"/>
      <c r="ILG66" s="448"/>
      <c r="ILH66" s="448"/>
      <c r="ILI66" s="448"/>
      <c r="ILJ66" s="448"/>
      <c r="ILK66" s="448"/>
      <c r="ILL66" s="917"/>
      <c r="ILM66" s="917"/>
      <c r="ILN66" s="917"/>
      <c r="ILO66" s="574"/>
      <c r="ILP66" s="448"/>
      <c r="ILQ66" s="448"/>
      <c r="ILR66" s="448"/>
      <c r="ILS66" s="575"/>
      <c r="ILT66" s="448"/>
      <c r="ILU66" s="448"/>
      <c r="ILV66" s="448"/>
      <c r="ILW66" s="448"/>
      <c r="ILX66" s="448"/>
      <c r="ILY66" s="448"/>
      <c r="ILZ66" s="448"/>
      <c r="IMA66" s="448"/>
      <c r="IMB66" s="448"/>
      <c r="IMC66" s="917"/>
      <c r="IMD66" s="917"/>
      <c r="IME66" s="917"/>
      <c r="IMF66" s="574"/>
      <c r="IMG66" s="448"/>
      <c r="IMH66" s="448"/>
      <c r="IMI66" s="448"/>
      <c r="IMJ66" s="575"/>
      <c r="IMK66" s="448"/>
      <c r="IML66" s="448"/>
      <c r="IMM66" s="448"/>
      <c r="IMN66" s="448"/>
      <c r="IMO66" s="448"/>
      <c r="IMP66" s="448"/>
      <c r="IMQ66" s="448"/>
      <c r="IMR66" s="448"/>
      <c r="IMS66" s="448"/>
      <c r="IMT66" s="917"/>
      <c r="IMU66" s="917"/>
      <c r="IMV66" s="917"/>
      <c r="IMW66" s="574"/>
      <c r="IMX66" s="448"/>
      <c r="IMY66" s="448"/>
      <c r="IMZ66" s="448"/>
      <c r="INA66" s="575"/>
      <c r="INB66" s="448"/>
      <c r="INC66" s="448"/>
      <c r="IND66" s="448"/>
      <c r="INE66" s="448"/>
      <c r="INF66" s="448"/>
      <c r="ING66" s="448"/>
      <c r="INH66" s="448"/>
      <c r="INI66" s="448"/>
      <c r="INJ66" s="448"/>
      <c r="INK66" s="917"/>
      <c r="INL66" s="917"/>
      <c r="INM66" s="917"/>
      <c r="INN66" s="574"/>
      <c r="INO66" s="448"/>
      <c r="INP66" s="448"/>
      <c r="INQ66" s="448"/>
      <c r="INR66" s="575"/>
      <c r="INS66" s="448"/>
      <c r="INT66" s="448"/>
      <c r="INU66" s="448"/>
      <c r="INV66" s="448"/>
      <c r="INW66" s="448"/>
      <c r="INX66" s="448"/>
      <c r="INY66" s="448"/>
      <c r="INZ66" s="448"/>
      <c r="IOA66" s="448"/>
      <c r="IOB66" s="917"/>
      <c r="IOC66" s="917"/>
      <c r="IOD66" s="917"/>
      <c r="IOE66" s="574"/>
      <c r="IOF66" s="448"/>
      <c r="IOG66" s="448"/>
      <c r="IOH66" s="448"/>
      <c r="IOI66" s="575"/>
      <c r="IOJ66" s="448"/>
      <c r="IOK66" s="448"/>
      <c r="IOL66" s="448"/>
      <c r="IOM66" s="448"/>
      <c r="ION66" s="448"/>
      <c r="IOO66" s="448"/>
      <c r="IOP66" s="448"/>
      <c r="IOQ66" s="448"/>
      <c r="IOR66" s="448"/>
      <c r="IOS66" s="917"/>
      <c r="IOT66" s="917"/>
      <c r="IOU66" s="917"/>
      <c r="IOV66" s="574"/>
      <c r="IOW66" s="448"/>
      <c r="IOX66" s="448"/>
      <c r="IOY66" s="448"/>
      <c r="IOZ66" s="575"/>
      <c r="IPA66" s="448"/>
      <c r="IPB66" s="448"/>
      <c r="IPC66" s="448"/>
      <c r="IPD66" s="448"/>
      <c r="IPE66" s="448"/>
      <c r="IPF66" s="448"/>
      <c r="IPG66" s="448"/>
      <c r="IPH66" s="448"/>
      <c r="IPI66" s="448"/>
      <c r="IPJ66" s="917"/>
      <c r="IPK66" s="917"/>
      <c r="IPL66" s="917"/>
      <c r="IPM66" s="574"/>
      <c r="IPN66" s="448"/>
      <c r="IPO66" s="448"/>
      <c r="IPP66" s="448"/>
      <c r="IPQ66" s="575"/>
      <c r="IPR66" s="448"/>
      <c r="IPS66" s="448"/>
      <c r="IPT66" s="448"/>
      <c r="IPU66" s="448"/>
      <c r="IPV66" s="448"/>
      <c r="IPW66" s="448"/>
      <c r="IPX66" s="448"/>
      <c r="IPY66" s="448"/>
      <c r="IPZ66" s="448"/>
      <c r="IQA66" s="917"/>
      <c r="IQB66" s="917"/>
      <c r="IQC66" s="917"/>
      <c r="IQD66" s="574"/>
      <c r="IQE66" s="448"/>
      <c r="IQF66" s="448"/>
      <c r="IQG66" s="448"/>
      <c r="IQH66" s="575"/>
      <c r="IQI66" s="448"/>
      <c r="IQJ66" s="448"/>
      <c r="IQK66" s="448"/>
      <c r="IQL66" s="448"/>
      <c r="IQM66" s="448"/>
      <c r="IQN66" s="448"/>
      <c r="IQO66" s="448"/>
      <c r="IQP66" s="448"/>
      <c r="IQQ66" s="448"/>
      <c r="IQR66" s="917"/>
      <c r="IQS66" s="917"/>
      <c r="IQT66" s="917"/>
      <c r="IQU66" s="574"/>
      <c r="IQV66" s="448"/>
      <c r="IQW66" s="448"/>
      <c r="IQX66" s="448"/>
      <c r="IQY66" s="575"/>
      <c r="IQZ66" s="448"/>
      <c r="IRA66" s="448"/>
      <c r="IRB66" s="448"/>
      <c r="IRC66" s="448"/>
      <c r="IRD66" s="448"/>
      <c r="IRE66" s="448"/>
      <c r="IRF66" s="448"/>
      <c r="IRG66" s="448"/>
      <c r="IRH66" s="448"/>
      <c r="IRI66" s="917"/>
      <c r="IRJ66" s="917"/>
      <c r="IRK66" s="917"/>
      <c r="IRL66" s="574"/>
      <c r="IRM66" s="448"/>
      <c r="IRN66" s="448"/>
      <c r="IRO66" s="448"/>
      <c r="IRP66" s="575"/>
      <c r="IRQ66" s="448"/>
      <c r="IRR66" s="448"/>
      <c r="IRS66" s="448"/>
      <c r="IRT66" s="448"/>
      <c r="IRU66" s="448"/>
      <c r="IRV66" s="448"/>
      <c r="IRW66" s="448"/>
      <c r="IRX66" s="448"/>
      <c r="IRY66" s="448"/>
      <c r="IRZ66" s="917"/>
      <c r="ISA66" s="917"/>
      <c r="ISB66" s="917"/>
      <c r="ISC66" s="574"/>
      <c r="ISD66" s="448"/>
      <c r="ISE66" s="448"/>
      <c r="ISF66" s="448"/>
      <c r="ISG66" s="575"/>
      <c r="ISH66" s="448"/>
      <c r="ISI66" s="448"/>
      <c r="ISJ66" s="448"/>
      <c r="ISK66" s="448"/>
      <c r="ISL66" s="448"/>
      <c r="ISM66" s="448"/>
      <c r="ISN66" s="448"/>
      <c r="ISO66" s="448"/>
      <c r="ISP66" s="448"/>
      <c r="ISQ66" s="917"/>
      <c r="ISR66" s="917"/>
      <c r="ISS66" s="917"/>
      <c r="IST66" s="574"/>
      <c r="ISU66" s="448"/>
      <c r="ISV66" s="448"/>
      <c r="ISW66" s="448"/>
      <c r="ISX66" s="575"/>
      <c r="ISY66" s="448"/>
      <c r="ISZ66" s="448"/>
      <c r="ITA66" s="448"/>
      <c r="ITB66" s="448"/>
      <c r="ITC66" s="448"/>
      <c r="ITD66" s="448"/>
      <c r="ITE66" s="448"/>
      <c r="ITF66" s="448"/>
      <c r="ITG66" s="448"/>
      <c r="ITH66" s="917"/>
      <c r="ITI66" s="917"/>
      <c r="ITJ66" s="917"/>
      <c r="ITK66" s="574"/>
      <c r="ITL66" s="448"/>
      <c r="ITM66" s="448"/>
      <c r="ITN66" s="448"/>
      <c r="ITO66" s="575"/>
      <c r="ITP66" s="448"/>
      <c r="ITQ66" s="448"/>
      <c r="ITR66" s="448"/>
      <c r="ITS66" s="448"/>
      <c r="ITT66" s="448"/>
      <c r="ITU66" s="448"/>
      <c r="ITV66" s="448"/>
      <c r="ITW66" s="448"/>
      <c r="ITX66" s="448"/>
      <c r="ITY66" s="917"/>
      <c r="ITZ66" s="917"/>
      <c r="IUA66" s="917"/>
      <c r="IUB66" s="574"/>
      <c r="IUC66" s="448"/>
      <c r="IUD66" s="448"/>
      <c r="IUE66" s="448"/>
      <c r="IUF66" s="575"/>
      <c r="IUG66" s="448"/>
      <c r="IUH66" s="448"/>
      <c r="IUI66" s="448"/>
      <c r="IUJ66" s="448"/>
      <c r="IUK66" s="448"/>
      <c r="IUL66" s="448"/>
      <c r="IUM66" s="448"/>
      <c r="IUN66" s="448"/>
      <c r="IUO66" s="448"/>
      <c r="IUP66" s="917"/>
      <c r="IUQ66" s="917"/>
      <c r="IUR66" s="917"/>
      <c r="IUS66" s="574"/>
      <c r="IUT66" s="448"/>
      <c r="IUU66" s="448"/>
      <c r="IUV66" s="448"/>
      <c r="IUW66" s="575"/>
      <c r="IUX66" s="448"/>
      <c r="IUY66" s="448"/>
      <c r="IUZ66" s="448"/>
      <c r="IVA66" s="448"/>
      <c r="IVB66" s="448"/>
      <c r="IVC66" s="448"/>
      <c r="IVD66" s="448"/>
      <c r="IVE66" s="448"/>
      <c r="IVF66" s="448"/>
      <c r="IVG66" s="917"/>
      <c r="IVH66" s="917"/>
      <c r="IVI66" s="917"/>
      <c r="IVJ66" s="574"/>
      <c r="IVK66" s="448"/>
      <c r="IVL66" s="448"/>
      <c r="IVM66" s="448"/>
      <c r="IVN66" s="575"/>
      <c r="IVO66" s="448"/>
      <c r="IVP66" s="448"/>
      <c r="IVQ66" s="448"/>
      <c r="IVR66" s="448"/>
      <c r="IVS66" s="448"/>
      <c r="IVT66" s="448"/>
      <c r="IVU66" s="448"/>
      <c r="IVV66" s="448"/>
      <c r="IVW66" s="448"/>
      <c r="IVX66" s="917"/>
      <c r="IVY66" s="917"/>
      <c r="IVZ66" s="917"/>
      <c r="IWA66" s="574"/>
      <c r="IWB66" s="448"/>
      <c r="IWC66" s="448"/>
      <c r="IWD66" s="448"/>
      <c r="IWE66" s="575"/>
      <c r="IWF66" s="448"/>
      <c r="IWG66" s="448"/>
      <c r="IWH66" s="448"/>
      <c r="IWI66" s="448"/>
      <c r="IWJ66" s="448"/>
      <c r="IWK66" s="448"/>
      <c r="IWL66" s="448"/>
      <c r="IWM66" s="448"/>
      <c r="IWN66" s="448"/>
      <c r="IWO66" s="917"/>
      <c r="IWP66" s="917"/>
      <c r="IWQ66" s="917"/>
      <c r="IWR66" s="574"/>
      <c r="IWS66" s="448"/>
      <c r="IWT66" s="448"/>
      <c r="IWU66" s="448"/>
      <c r="IWV66" s="575"/>
      <c r="IWW66" s="448"/>
      <c r="IWX66" s="448"/>
      <c r="IWY66" s="448"/>
      <c r="IWZ66" s="448"/>
      <c r="IXA66" s="448"/>
      <c r="IXB66" s="448"/>
      <c r="IXC66" s="448"/>
      <c r="IXD66" s="448"/>
      <c r="IXE66" s="448"/>
      <c r="IXF66" s="917"/>
      <c r="IXG66" s="917"/>
      <c r="IXH66" s="917"/>
      <c r="IXI66" s="574"/>
      <c r="IXJ66" s="448"/>
      <c r="IXK66" s="448"/>
      <c r="IXL66" s="448"/>
      <c r="IXM66" s="575"/>
      <c r="IXN66" s="448"/>
      <c r="IXO66" s="448"/>
      <c r="IXP66" s="448"/>
      <c r="IXQ66" s="448"/>
      <c r="IXR66" s="448"/>
      <c r="IXS66" s="448"/>
      <c r="IXT66" s="448"/>
      <c r="IXU66" s="448"/>
      <c r="IXV66" s="448"/>
      <c r="IXW66" s="917"/>
      <c r="IXX66" s="917"/>
      <c r="IXY66" s="917"/>
      <c r="IXZ66" s="574"/>
      <c r="IYA66" s="448"/>
      <c r="IYB66" s="448"/>
      <c r="IYC66" s="448"/>
      <c r="IYD66" s="575"/>
      <c r="IYE66" s="448"/>
      <c r="IYF66" s="448"/>
      <c r="IYG66" s="448"/>
      <c r="IYH66" s="448"/>
      <c r="IYI66" s="448"/>
      <c r="IYJ66" s="448"/>
      <c r="IYK66" s="448"/>
      <c r="IYL66" s="448"/>
      <c r="IYM66" s="448"/>
      <c r="IYN66" s="917"/>
      <c r="IYO66" s="917"/>
      <c r="IYP66" s="917"/>
      <c r="IYQ66" s="574"/>
      <c r="IYR66" s="448"/>
      <c r="IYS66" s="448"/>
      <c r="IYT66" s="448"/>
      <c r="IYU66" s="575"/>
      <c r="IYV66" s="448"/>
      <c r="IYW66" s="448"/>
      <c r="IYX66" s="448"/>
      <c r="IYY66" s="448"/>
      <c r="IYZ66" s="448"/>
      <c r="IZA66" s="448"/>
      <c r="IZB66" s="448"/>
      <c r="IZC66" s="448"/>
      <c r="IZD66" s="448"/>
      <c r="IZE66" s="917"/>
      <c r="IZF66" s="917"/>
      <c r="IZG66" s="917"/>
      <c r="IZH66" s="574"/>
      <c r="IZI66" s="448"/>
      <c r="IZJ66" s="448"/>
      <c r="IZK66" s="448"/>
      <c r="IZL66" s="575"/>
      <c r="IZM66" s="448"/>
      <c r="IZN66" s="448"/>
      <c r="IZO66" s="448"/>
      <c r="IZP66" s="448"/>
      <c r="IZQ66" s="448"/>
      <c r="IZR66" s="448"/>
      <c r="IZS66" s="448"/>
      <c r="IZT66" s="448"/>
      <c r="IZU66" s="448"/>
      <c r="IZV66" s="917"/>
      <c r="IZW66" s="917"/>
      <c r="IZX66" s="917"/>
      <c r="IZY66" s="574"/>
      <c r="IZZ66" s="448"/>
      <c r="JAA66" s="448"/>
      <c r="JAB66" s="448"/>
      <c r="JAC66" s="575"/>
      <c r="JAD66" s="448"/>
      <c r="JAE66" s="448"/>
      <c r="JAF66" s="448"/>
      <c r="JAG66" s="448"/>
      <c r="JAH66" s="448"/>
      <c r="JAI66" s="448"/>
      <c r="JAJ66" s="448"/>
      <c r="JAK66" s="448"/>
      <c r="JAL66" s="448"/>
      <c r="JAM66" s="917"/>
      <c r="JAN66" s="917"/>
      <c r="JAO66" s="917"/>
      <c r="JAP66" s="574"/>
      <c r="JAQ66" s="448"/>
      <c r="JAR66" s="448"/>
      <c r="JAS66" s="448"/>
      <c r="JAT66" s="575"/>
      <c r="JAU66" s="448"/>
      <c r="JAV66" s="448"/>
      <c r="JAW66" s="448"/>
      <c r="JAX66" s="448"/>
      <c r="JAY66" s="448"/>
      <c r="JAZ66" s="448"/>
      <c r="JBA66" s="448"/>
      <c r="JBB66" s="448"/>
      <c r="JBC66" s="448"/>
      <c r="JBD66" s="917"/>
      <c r="JBE66" s="917"/>
      <c r="JBF66" s="917"/>
      <c r="JBG66" s="574"/>
      <c r="JBH66" s="448"/>
      <c r="JBI66" s="448"/>
      <c r="JBJ66" s="448"/>
      <c r="JBK66" s="575"/>
      <c r="JBL66" s="448"/>
      <c r="JBM66" s="448"/>
      <c r="JBN66" s="448"/>
      <c r="JBO66" s="448"/>
      <c r="JBP66" s="448"/>
      <c r="JBQ66" s="448"/>
      <c r="JBR66" s="448"/>
      <c r="JBS66" s="448"/>
      <c r="JBT66" s="448"/>
      <c r="JBU66" s="917"/>
      <c r="JBV66" s="917"/>
      <c r="JBW66" s="917"/>
      <c r="JBX66" s="574"/>
      <c r="JBY66" s="448"/>
      <c r="JBZ66" s="448"/>
      <c r="JCA66" s="448"/>
      <c r="JCB66" s="575"/>
      <c r="JCC66" s="448"/>
      <c r="JCD66" s="448"/>
      <c r="JCE66" s="448"/>
      <c r="JCF66" s="448"/>
      <c r="JCG66" s="448"/>
      <c r="JCH66" s="448"/>
      <c r="JCI66" s="448"/>
      <c r="JCJ66" s="448"/>
      <c r="JCK66" s="448"/>
      <c r="JCL66" s="917"/>
      <c r="JCM66" s="917"/>
      <c r="JCN66" s="917"/>
      <c r="JCO66" s="574"/>
      <c r="JCP66" s="448"/>
      <c r="JCQ66" s="448"/>
      <c r="JCR66" s="448"/>
      <c r="JCS66" s="575"/>
      <c r="JCT66" s="448"/>
      <c r="JCU66" s="448"/>
      <c r="JCV66" s="448"/>
      <c r="JCW66" s="448"/>
      <c r="JCX66" s="448"/>
      <c r="JCY66" s="448"/>
      <c r="JCZ66" s="448"/>
      <c r="JDA66" s="448"/>
      <c r="JDB66" s="448"/>
      <c r="JDC66" s="917"/>
      <c r="JDD66" s="917"/>
      <c r="JDE66" s="917"/>
      <c r="JDF66" s="574"/>
      <c r="JDG66" s="448"/>
      <c r="JDH66" s="448"/>
      <c r="JDI66" s="448"/>
      <c r="JDJ66" s="575"/>
      <c r="JDK66" s="448"/>
      <c r="JDL66" s="448"/>
      <c r="JDM66" s="448"/>
      <c r="JDN66" s="448"/>
      <c r="JDO66" s="448"/>
      <c r="JDP66" s="448"/>
      <c r="JDQ66" s="448"/>
      <c r="JDR66" s="448"/>
      <c r="JDS66" s="448"/>
      <c r="JDT66" s="917"/>
      <c r="JDU66" s="917"/>
      <c r="JDV66" s="917"/>
      <c r="JDW66" s="574"/>
      <c r="JDX66" s="448"/>
      <c r="JDY66" s="448"/>
      <c r="JDZ66" s="448"/>
      <c r="JEA66" s="575"/>
      <c r="JEB66" s="448"/>
      <c r="JEC66" s="448"/>
      <c r="JED66" s="448"/>
      <c r="JEE66" s="448"/>
      <c r="JEF66" s="448"/>
      <c r="JEG66" s="448"/>
      <c r="JEH66" s="448"/>
      <c r="JEI66" s="448"/>
      <c r="JEJ66" s="448"/>
      <c r="JEK66" s="917"/>
      <c r="JEL66" s="917"/>
      <c r="JEM66" s="917"/>
      <c r="JEN66" s="574"/>
      <c r="JEO66" s="448"/>
      <c r="JEP66" s="448"/>
      <c r="JEQ66" s="448"/>
      <c r="JER66" s="575"/>
      <c r="JES66" s="448"/>
      <c r="JET66" s="448"/>
      <c r="JEU66" s="448"/>
      <c r="JEV66" s="448"/>
      <c r="JEW66" s="448"/>
      <c r="JEX66" s="448"/>
      <c r="JEY66" s="448"/>
      <c r="JEZ66" s="448"/>
      <c r="JFA66" s="448"/>
      <c r="JFB66" s="917"/>
      <c r="JFC66" s="917"/>
      <c r="JFD66" s="917"/>
      <c r="JFE66" s="574"/>
      <c r="JFF66" s="448"/>
      <c r="JFG66" s="448"/>
      <c r="JFH66" s="448"/>
      <c r="JFI66" s="575"/>
      <c r="JFJ66" s="448"/>
      <c r="JFK66" s="448"/>
      <c r="JFL66" s="448"/>
      <c r="JFM66" s="448"/>
      <c r="JFN66" s="448"/>
      <c r="JFO66" s="448"/>
      <c r="JFP66" s="448"/>
      <c r="JFQ66" s="448"/>
      <c r="JFR66" s="448"/>
      <c r="JFS66" s="917"/>
      <c r="JFT66" s="917"/>
      <c r="JFU66" s="917"/>
      <c r="JFV66" s="574"/>
      <c r="JFW66" s="448"/>
      <c r="JFX66" s="448"/>
      <c r="JFY66" s="448"/>
      <c r="JFZ66" s="575"/>
      <c r="JGA66" s="448"/>
      <c r="JGB66" s="448"/>
      <c r="JGC66" s="448"/>
      <c r="JGD66" s="448"/>
      <c r="JGE66" s="448"/>
      <c r="JGF66" s="448"/>
      <c r="JGG66" s="448"/>
      <c r="JGH66" s="448"/>
      <c r="JGI66" s="448"/>
      <c r="JGJ66" s="917"/>
      <c r="JGK66" s="917"/>
      <c r="JGL66" s="917"/>
      <c r="JGM66" s="574"/>
      <c r="JGN66" s="448"/>
      <c r="JGO66" s="448"/>
      <c r="JGP66" s="448"/>
      <c r="JGQ66" s="575"/>
      <c r="JGR66" s="448"/>
      <c r="JGS66" s="448"/>
      <c r="JGT66" s="448"/>
      <c r="JGU66" s="448"/>
      <c r="JGV66" s="448"/>
      <c r="JGW66" s="448"/>
      <c r="JGX66" s="448"/>
      <c r="JGY66" s="448"/>
      <c r="JGZ66" s="448"/>
      <c r="JHA66" s="917"/>
      <c r="JHB66" s="917"/>
      <c r="JHC66" s="917"/>
      <c r="JHD66" s="574"/>
      <c r="JHE66" s="448"/>
      <c r="JHF66" s="448"/>
      <c r="JHG66" s="448"/>
      <c r="JHH66" s="575"/>
      <c r="JHI66" s="448"/>
      <c r="JHJ66" s="448"/>
      <c r="JHK66" s="448"/>
      <c r="JHL66" s="448"/>
      <c r="JHM66" s="448"/>
      <c r="JHN66" s="448"/>
      <c r="JHO66" s="448"/>
      <c r="JHP66" s="448"/>
      <c r="JHQ66" s="448"/>
      <c r="JHR66" s="917"/>
      <c r="JHS66" s="917"/>
      <c r="JHT66" s="917"/>
      <c r="JHU66" s="574"/>
      <c r="JHV66" s="448"/>
      <c r="JHW66" s="448"/>
      <c r="JHX66" s="448"/>
      <c r="JHY66" s="575"/>
      <c r="JHZ66" s="448"/>
      <c r="JIA66" s="448"/>
      <c r="JIB66" s="448"/>
      <c r="JIC66" s="448"/>
      <c r="JID66" s="448"/>
      <c r="JIE66" s="448"/>
      <c r="JIF66" s="448"/>
      <c r="JIG66" s="448"/>
      <c r="JIH66" s="448"/>
      <c r="JII66" s="917"/>
      <c r="JIJ66" s="917"/>
      <c r="JIK66" s="917"/>
      <c r="JIL66" s="574"/>
      <c r="JIM66" s="448"/>
      <c r="JIN66" s="448"/>
      <c r="JIO66" s="448"/>
      <c r="JIP66" s="575"/>
      <c r="JIQ66" s="448"/>
      <c r="JIR66" s="448"/>
      <c r="JIS66" s="448"/>
      <c r="JIT66" s="448"/>
      <c r="JIU66" s="448"/>
      <c r="JIV66" s="448"/>
      <c r="JIW66" s="448"/>
      <c r="JIX66" s="448"/>
      <c r="JIY66" s="448"/>
      <c r="JIZ66" s="917"/>
      <c r="JJA66" s="917"/>
      <c r="JJB66" s="917"/>
      <c r="JJC66" s="574"/>
      <c r="JJD66" s="448"/>
      <c r="JJE66" s="448"/>
      <c r="JJF66" s="448"/>
      <c r="JJG66" s="575"/>
      <c r="JJH66" s="448"/>
      <c r="JJI66" s="448"/>
      <c r="JJJ66" s="448"/>
      <c r="JJK66" s="448"/>
      <c r="JJL66" s="448"/>
      <c r="JJM66" s="448"/>
      <c r="JJN66" s="448"/>
      <c r="JJO66" s="448"/>
      <c r="JJP66" s="448"/>
      <c r="JJQ66" s="917"/>
      <c r="JJR66" s="917"/>
      <c r="JJS66" s="917"/>
      <c r="JJT66" s="574"/>
      <c r="JJU66" s="448"/>
      <c r="JJV66" s="448"/>
      <c r="JJW66" s="448"/>
      <c r="JJX66" s="575"/>
      <c r="JJY66" s="448"/>
      <c r="JJZ66" s="448"/>
      <c r="JKA66" s="448"/>
      <c r="JKB66" s="448"/>
      <c r="JKC66" s="448"/>
      <c r="JKD66" s="448"/>
      <c r="JKE66" s="448"/>
      <c r="JKF66" s="448"/>
      <c r="JKG66" s="448"/>
      <c r="JKH66" s="917"/>
      <c r="JKI66" s="917"/>
      <c r="JKJ66" s="917"/>
      <c r="JKK66" s="574"/>
      <c r="JKL66" s="448"/>
      <c r="JKM66" s="448"/>
      <c r="JKN66" s="448"/>
      <c r="JKO66" s="575"/>
      <c r="JKP66" s="448"/>
      <c r="JKQ66" s="448"/>
      <c r="JKR66" s="448"/>
      <c r="JKS66" s="448"/>
      <c r="JKT66" s="448"/>
      <c r="JKU66" s="448"/>
      <c r="JKV66" s="448"/>
      <c r="JKW66" s="448"/>
      <c r="JKX66" s="448"/>
      <c r="JKY66" s="917"/>
      <c r="JKZ66" s="917"/>
      <c r="JLA66" s="917"/>
      <c r="JLB66" s="574"/>
      <c r="JLC66" s="448"/>
      <c r="JLD66" s="448"/>
      <c r="JLE66" s="448"/>
      <c r="JLF66" s="575"/>
      <c r="JLG66" s="448"/>
      <c r="JLH66" s="448"/>
      <c r="JLI66" s="448"/>
      <c r="JLJ66" s="448"/>
      <c r="JLK66" s="448"/>
      <c r="JLL66" s="448"/>
      <c r="JLM66" s="448"/>
      <c r="JLN66" s="448"/>
      <c r="JLO66" s="448"/>
      <c r="JLP66" s="917"/>
      <c r="JLQ66" s="917"/>
      <c r="JLR66" s="917"/>
      <c r="JLS66" s="574"/>
      <c r="JLT66" s="448"/>
      <c r="JLU66" s="448"/>
      <c r="JLV66" s="448"/>
      <c r="JLW66" s="575"/>
      <c r="JLX66" s="448"/>
      <c r="JLY66" s="448"/>
      <c r="JLZ66" s="448"/>
      <c r="JMA66" s="448"/>
      <c r="JMB66" s="448"/>
      <c r="JMC66" s="448"/>
      <c r="JMD66" s="448"/>
      <c r="JME66" s="448"/>
      <c r="JMF66" s="448"/>
      <c r="JMG66" s="917"/>
      <c r="JMH66" s="917"/>
      <c r="JMI66" s="917"/>
      <c r="JMJ66" s="574"/>
      <c r="JMK66" s="448"/>
      <c r="JML66" s="448"/>
      <c r="JMM66" s="448"/>
      <c r="JMN66" s="575"/>
      <c r="JMO66" s="448"/>
      <c r="JMP66" s="448"/>
      <c r="JMQ66" s="448"/>
      <c r="JMR66" s="448"/>
      <c r="JMS66" s="448"/>
      <c r="JMT66" s="448"/>
      <c r="JMU66" s="448"/>
      <c r="JMV66" s="448"/>
      <c r="JMW66" s="448"/>
      <c r="JMX66" s="917"/>
      <c r="JMY66" s="917"/>
      <c r="JMZ66" s="917"/>
      <c r="JNA66" s="574"/>
      <c r="JNB66" s="448"/>
      <c r="JNC66" s="448"/>
      <c r="JND66" s="448"/>
      <c r="JNE66" s="575"/>
      <c r="JNF66" s="448"/>
      <c r="JNG66" s="448"/>
      <c r="JNH66" s="448"/>
      <c r="JNI66" s="448"/>
      <c r="JNJ66" s="448"/>
      <c r="JNK66" s="448"/>
      <c r="JNL66" s="448"/>
      <c r="JNM66" s="448"/>
      <c r="JNN66" s="448"/>
      <c r="JNO66" s="917"/>
      <c r="JNP66" s="917"/>
      <c r="JNQ66" s="917"/>
      <c r="JNR66" s="574"/>
      <c r="JNS66" s="448"/>
      <c r="JNT66" s="448"/>
      <c r="JNU66" s="448"/>
      <c r="JNV66" s="575"/>
      <c r="JNW66" s="448"/>
      <c r="JNX66" s="448"/>
      <c r="JNY66" s="448"/>
      <c r="JNZ66" s="448"/>
      <c r="JOA66" s="448"/>
      <c r="JOB66" s="448"/>
      <c r="JOC66" s="448"/>
      <c r="JOD66" s="448"/>
      <c r="JOE66" s="448"/>
      <c r="JOF66" s="917"/>
      <c r="JOG66" s="917"/>
      <c r="JOH66" s="917"/>
      <c r="JOI66" s="574"/>
      <c r="JOJ66" s="448"/>
      <c r="JOK66" s="448"/>
      <c r="JOL66" s="448"/>
      <c r="JOM66" s="575"/>
      <c r="JON66" s="448"/>
      <c r="JOO66" s="448"/>
      <c r="JOP66" s="448"/>
      <c r="JOQ66" s="448"/>
      <c r="JOR66" s="448"/>
      <c r="JOS66" s="448"/>
      <c r="JOT66" s="448"/>
      <c r="JOU66" s="448"/>
      <c r="JOV66" s="448"/>
      <c r="JOW66" s="917"/>
      <c r="JOX66" s="917"/>
      <c r="JOY66" s="917"/>
      <c r="JOZ66" s="574"/>
      <c r="JPA66" s="448"/>
      <c r="JPB66" s="448"/>
      <c r="JPC66" s="448"/>
      <c r="JPD66" s="575"/>
      <c r="JPE66" s="448"/>
      <c r="JPF66" s="448"/>
      <c r="JPG66" s="448"/>
      <c r="JPH66" s="448"/>
      <c r="JPI66" s="448"/>
      <c r="JPJ66" s="448"/>
      <c r="JPK66" s="448"/>
      <c r="JPL66" s="448"/>
      <c r="JPM66" s="448"/>
      <c r="JPN66" s="917"/>
      <c r="JPO66" s="917"/>
      <c r="JPP66" s="917"/>
      <c r="JPQ66" s="574"/>
      <c r="JPR66" s="448"/>
      <c r="JPS66" s="448"/>
      <c r="JPT66" s="448"/>
      <c r="JPU66" s="575"/>
      <c r="JPV66" s="448"/>
      <c r="JPW66" s="448"/>
      <c r="JPX66" s="448"/>
      <c r="JPY66" s="448"/>
      <c r="JPZ66" s="448"/>
      <c r="JQA66" s="448"/>
      <c r="JQB66" s="448"/>
      <c r="JQC66" s="448"/>
      <c r="JQD66" s="448"/>
      <c r="JQE66" s="917"/>
      <c r="JQF66" s="917"/>
      <c r="JQG66" s="917"/>
      <c r="JQH66" s="574"/>
      <c r="JQI66" s="448"/>
      <c r="JQJ66" s="448"/>
      <c r="JQK66" s="448"/>
      <c r="JQL66" s="575"/>
      <c r="JQM66" s="448"/>
      <c r="JQN66" s="448"/>
      <c r="JQO66" s="448"/>
      <c r="JQP66" s="448"/>
      <c r="JQQ66" s="448"/>
      <c r="JQR66" s="448"/>
      <c r="JQS66" s="448"/>
      <c r="JQT66" s="448"/>
      <c r="JQU66" s="448"/>
      <c r="JQV66" s="917"/>
      <c r="JQW66" s="917"/>
      <c r="JQX66" s="917"/>
      <c r="JQY66" s="574"/>
      <c r="JQZ66" s="448"/>
      <c r="JRA66" s="448"/>
      <c r="JRB66" s="448"/>
      <c r="JRC66" s="575"/>
      <c r="JRD66" s="448"/>
      <c r="JRE66" s="448"/>
      <c r="JRF66" s="448"/>
      <c r="JRG66" s="448"/>
      <c r="JRH66" s="448"/>
      <c r="JRI66" s="448"/>
      <c r="JRJ66" s="448"/>
      <c r="JRK66" s="448"/>
      <c r="JRL66" s="448"/>
      <c r="JRM66" s="917"/>
      <c r="JRN66" s="917"/>
      <c r="JRO66" s="917"/>
      <c r="JRP66" s="574"/>
      <c r="JRQ66" s="448"/>
      <c r="JRR66" s="448"/>
      <c r="JRS66" s="448"/>
      <c r="JRT66" s="575"/>
      <c r="JRU66" s="448"/>
      <c r="JRV66" s="448"/>
      <c r="JRW66" s="448"/>
      <c r="JRX66" s="448"/>
      <c r="JRY66" s="448"/>
      <c r="JRZ66" s="448"/>
      <c r="JSA66" s="448"/>
      <c r="JSB66" s="448"/>
      <c r="JSC66" s="448"/>
      <c r="JSD66" s="917"/>
      <c r="JSE66" s="917"/>
      <c r="JSF66" s="917"/>
      <c r="JSG66" s="574"/>
      <c r="JSH66" s="448"/>
      <c r="JSI66" s="448"/>
      <c r="JSJ66" s="448"/>
      <c r="JSK66" s="575"/>
      <c r="JSL66" s="448"/>
      <c r="JSM66" s="448"/>
      <c r="JSN66" s="448"/>
      <c r="JSO66" s="448"/>
      <c r="JSP66" s="448"/>
      <c r="JSQ66" s="448"/>
      <c r="JSR66" s="448"/>
      <c r="JSS66" s="448"/>
      <c r="JST66" s="448"/>
      <c r="JSU66" s="917"/>
      <c r="JSV66" s="917"/>
      <c r="JSW66" s="917"/>
      <c r="JSX66" s="574"/>
      <c r="JSY66" s="448"/>
      <c r="JSZ66" s="448"/>
      <c r="JTA66" s="448"/>
      <c r="JTB66" s="575"/>
      <c r="JTC66" s="448"/>
      <c r="JTD66" s="448"/>
      <c r="JTE66" s="448"/>
      <c r="JTF66" s="448"/>
      <c r="JTG66" s="448"/>
      <c r="JTH66" s="448"/>
      <c r="JTI66" s="448"/>
      <c r="JTJ66" s="448"/>
      <c r="JTK66" s="448"/>
      <c r="JTL66" s="917"/>
      <c r="JTM66" s="917"/>
      <c r="JTN66" s="917"/>
      <c r="JTO66" s="574"/>
      <c r="JTP66" s="448"/>
      <c r="JTQ66" s="448"/>
      <c r="JTR66" s="448"/>
      <c r="JTS66" s="575"/>
      <c r="JTT66" s="448"/>
      <c r="JTU66" s="448"/>
      <c r="JTV66" s="448"/>
      <c r="JTW66" s="448"/>
      <c r="JTX66" s="448"/>
      <c r="JTY66" s="448"/>
      <c r="JTZ66" s="448"/>
      <c r="JUA66" s="448"/>
      <c r="JUB66" s="448"/>
      <c r="JUC66" s="917"/>
      <c r="JUD66" s="917"/>
      <c r="JUE66" s="917"/>
      <c r="JUF66" s="574"/>
      <c r="JUG66" s="448"/>
      <c r="JUH66" s="448"/>
      <c r="JUI66" s="448"/>
      <c r="JUJ66" s="575"/>
      <c r="JUK66" s="448"/>
      <c r="JUL66" s="448"/>
      <c r="JUM66" s="448"/>
      <c r="JUN66" s="448"/>
      <c r="JUO66" s="448"/>
      <c r="JUP66" s="448"/>
      <c r="JUQ66" s="448"/>
      <c r="JUR66" s="448"/>
      <c r="JUS66" s="448"/>
      <c r="JUT66" s="917"/>
      <c r="JUU66" s="917"/>
      <c r="JUV66" s="917"/>
      <c r="JUW66" s="574"/>
      <c r="JUX66" s="448"/>
      <c r="JUY66" s="448"/>
      <c r="JUZ66" s="448"/>
      <c r="JVA66" s="575"/>
      <c r="JVB66" s="448"/>
      <c r="JVC66" s="448"/>
      <c r="JVD66" s="448"/>
      <c r="JVE66" s="448"/>
      <c r="JVF66" s="448"/>
      <c r="JVG66" s="448"/>
      <c r="JVH66" s="448"/>
      <c r="JVI66" s="448"/>
      <c r="JVJ66" s="448"/>
      <c r="JVK66" s="917"/>
      <c r="JVL66" s="917"/>
      <c r="JVM66" s="917"/>
      <c r="JVN66" s="574"/>
      <c r="JVO66" s="448"/>
      <c r="JVP66" s="448"/>
      <c r="JVQ66" s="448"/>
      <c r="JVR66" s="575"/>
      <c r="JVS66" s="448"/>
      <c r="JVT66" s="448"/>
      <c r="JVU66" s="448"/>
      <c r="JVV66" s="448"/>
      <c r="JVW66" s="448"/>
      <c r="JVX66" s="448"/>
      <c r="JVY66" s="448"/>
      <c r="JVZ66" s="448"/>
      <c r="JWA66" s="448"/>
      <c r="JWB66" s="917"/>
      <c r="JWC66" s="917"/>
      <c r="JWD66" s="917"/>
      <c r="JWE66" s="574"/>
      <c r="JWF66" s="448"/>
      <c r="JWG66" s="448"/>
      <c r="JWH66" s="448"/>
      <c r="JWI66" s="575"/>
      <c r="JWJ66" s="448"/>
      <c r="JWK66" s="448"/>
      <c r="JWL66" s="448"/>
      <c r="JWM66" s="448"/>
      <c r="JWN66" s="448"/>
      <c r="JWO66" s="448"/>
      <c r="JWP66" s="448"/>
      <c r="JWQ66" s="448"/>
      <c r="JWR66" s="448"/>
      <c r="JWS66" s="917"/>
      <c r="JWT66" s="917"/>
      <c r="JWU66" s="917"/>
      <c r="JWV66" s="574"/>
      <c r="JWW66" s="448"/>
      <c r="JWX66" s="448"/>
      <c r="JWY66" s="448"/>
      <c r="JWZ66" s="575"/>
      <c r="JXA66" s="448"/>
      <c r="JXB66" s="448"/>
      <c r="JXC66" s="448"/>
      <c r="JXD66" s="448"/>
      <c r="JXE66" s="448"/>
      <c r="JXF66" s="448"/>
      <c r="JXG66" s="448"/>
      <c r="JXH66" s="448"/>
      <c r="JXI66" s="448"/>
      <c r="JXJ66" s="917"/>
      <c r="JXK66" s="917"/>
      <c r="JXL66" s="917"/>
      <c r="JXM66" s="574"/>
      <c r="JXN66" s="448"/>
      <c r="JXO66" s="448"/>
      <c r="JXP66" s="448"/>
      <c r="JXQ66" s="575"/>
      <c r="JXR66" s="448"/>
      <c r="JXS66" s="448"/>
      <c r="JXT66" s="448"/>
      <c r="JXU66" s="448"/>
      <c r="JXV66" s="448"/>
      <c r="JXW66" s="448"/>
      <c r="JXX66" s="448"/>
      <c r="JXY66" s="448"/>
      <c r="JXZ66" s="448"/>
      <c r="JYA66" s="917"/>
      <c r="JYB66" s="917"/>
      <c r="JYC66" s="917"/>
      <c r="JYD66" s="574"/>
      <c r="JYE66" s="448"/>
      <c r="JYF66" s="448"/>
      <c r="JYG66" s="448"/>
      <c r="JYH66" s="575"/>
      <c r="JYI66" s="448"/>
      <c r="JYJ66" s="448"/>
      <c r="JYK66" s="448"/>
      <c r="JYL66" s="448"/>
      <c r="JYM66" s="448"/>
      <c r="JYN66" s="448"/>
      <c r="JYO66" s="448"/>
      <c r="JYP66" s="448"/>
      <c r="JYQ66" s="448"/>
      <c r="JYR66" s="917"/>
      <c r="JYS66" s="917"/>
      <c r="JYT66" s="917"/>
      <c r="JYU66" s="574"/>
      <c r="JYV66" s="448"/>
      <c r="JYW66" s="448"/>
      <c r="JYX66" s="448"/>
      <c r="JYY66" s="575"/>
      <c r="JYZ66" s="448"/>
      <c r="JZA66" s="448"/>
      <c r="JZB66" s="448"/>
      <c r="JZC66" s="448"/>
      <c r="JZD66" s="448"/>
      <c r="JZE66" s="448"/>
      <c r="JZF66" s="448"/>
      <c r="JZG66" s="448"/>
      <c r="JZH66" s="448"/>
      <c r="JZI66" s="917"/>
      <c r="JZJ66" s="917"/>
      <c r="JZK66" s="917"/>
      <c r="JZL66" s="574"/>
      <c r="JZM66" s="448"/>
      <c r="JZN66" s="448"/>
      <c r="JZO66" s="448"/>
      <c r="JZP66" s="575"/>
      <c r="JZQ66" s="448"/>
      <c r="JZR66" s="448"/>
      <c r="JZS66" s="448"/>
      <c r="JZT66" s="448"/>
      <c r="JZU66" s="448"/>
      <c r="JZV66" s="448"/>
      <c r="JZW66" s="448"/>
      <c r="JZX66" s="448"/>
      <c r="JZY66" s="448"/>
      <c r="JZZ66" s="917"/>
      <c r="KAA66" s="917"/>
      <c r="KAB66" s="917"/>
      <c r="KAC66" s="574"/>
      <c r="KAD66" s="448"/>
      <c r="KAE66" s="448"/>
      <c r="KAF66" s="448"/>
      <c r="KAG66" s="575"/>
      <c r="KAH66" s="448"/>
      <c r="KAI66" s="448"/>
      <c r="KAJ66" s="448"/>
      <c r="KAK66" s="448"/>
      <c r="KAL66" s="448"/>
      <c r="KAM66" s="448"/>
      <c r="KAN66" s="448"/>
      <c r="KAO66" s="448"/>
      <c r="KAP66" s="448"/>
      <c r="KAQ66" s="917"/>
      <c r="KAR66" s="917"/>
      <c r="KAS66" s="917"/>
      <c r="KAT66" s="574"/>
      <c r="KAU66" s="448"/>
      <c r="KAV66" s="448"/>
      <c r="KAW66" s="448"/>
      <c r="KAX66" s="575"/>
      <c r="KAY66" s="448"/>
      <c r="KAZ66" s="448"/>
      <c r="KBA66" s="448"/>
      <c r="KBB66" s="448"/>
      <c r="KBC66" s="448"/>
      <c r="KBD66" s="448"/>
      <c r="KBE66" s="448"/>
      <c r="KBF66" s="448"/>
      <c r="KBG66" s="448"/>
      <c r="KBH66" s="917"/>
      <c r="KBI66" s="917"/>
      <c r="KBJ66" s="917"/>
      <c r="KBK66" s="574"/>
      <c r="KBL66" s="448"/>
      <c r="KBM66" s="448"/>
      <c r="KBN66" s="448"/>
      <c r="KBO66" s="575"/>
      <c r="KBP66" s="448"/>
      <c r="KBQ66" s="448"/>
      <c r="KBR66" s="448"/>
      <c r="KBS66" s="448"/>
      <c r="KBT66" s="448"/>
      <c r="KBU66" s="448"/>
      <c r="KBV66" s="448"/>
      <c r="KBW66" s="448"/>
      <c r="KBX66" s="448"/>
      <c r="KBY66" s="917"/>
      <c r="KBZ66" s="917"/>
      <c r="KCA66" s="917"/>
      <c r="KCB66" s="574"/>
      <c r="KCC66" s="448"/>
      <c r="KCD66" s="448"/>
      <c r="KCE66" s="448"/>
      <c r="KCF66" s="575"/>
      <c r="KCG66" s="448"/>
      <c r="KCH66" s="448"/>
      <c r="KCI66" s="448"/>
      <c r="KCJ66" s="448"/>
      <c r="KCK66" s="448"/>
      <c r="KCL66" s="448"/>
      <c r="KCM66" s="448"/>
      <c r="KCN66" s="448"/>
      <c r="KCO66" s="448"/>
      <c r="KCP66" s="917"/>
      <c r="KCQ66" s="917"/>
      <c r="KCR66" s="917"/>
      <c r="KCS66" s="574"/>
      <c r="KCT66" s="448"/>
      <c r="KCU66" s="448"/>
      <c r="KCV66" s="448"/>
      <c r="KCW66" s="575"/>
      <c r="KCX66" s="448"/>
      <c r="KCY66" s="448"/>
      <c r="KCZ66" s="448"/>
      <c r="KDA66" s="448"/>
      <c r="KDB66" s="448"/>
      <c r="KDC66" s="448"/>
      <c r="KDD66" s="448"/>
      <c r="KDE66" s="448"/>
      <c r="KDF66" s="448"/>
      <c r="KDG66" s="917"/>
      <c r="KDH66" s="917"/>
      <c r="KDI66" s="917"/>
      <c r="KDJ66" s="574"/>
      <c r="KDK66" s="448"/>
      <c r="KDL66" s="448"/>
      <c r="KDM66" s="448"/>
      <c r="KDN66" s="575"/>
      <c r="KDO66" s="448"/>
      <c r="KDP66" s="448"/>
      <c r="KDQ66" s="448"/>
      <c r="KDR66" s="448"/>
      <c r="KDS66" s="448"/>
      <c r="KDT66" s="448"/>
      <c r="KDU66" s="448"/>
      <c r="KDV66" s="448"/>
      <c r="KDW66" s="448"/>
      <c r="KDX66" s="917"/>
      <c r="KDY66" s="917"/>
      <c r="KDZ66" s="917"/>
      <c r="KEA66" s="574"/>
      <c r="KEB66" s="448"/>
      <c r="KEC66" s="448"/>
      <c r="KED66" s="448"/>
      <c r="KEE66" s="575"/>
      <c r="KEF66" s="448"/>
      <c r="KEG66" s="448"/>
      <c r="KEH66" s="448"/>
      <c r="KEI66" s="448"/>
      <c r="KEJ66" s="448"/>
      <c r="KEK66" s="448"/>
      <c r="KEL66" s="448"/>
      <c r="KEM66" s="448"/>
      <c r="KEN66" s="448"/>
      <c r="KEO66" s="917"/>
      <c r="KEP66" s="917"/>
      <c r="KEQ66" s="917"/>
      <c r="KER66" s="574"/>
      <c r="KES66" s="448"/>
      <c r="KET66" s="448"/>
      <c r="KEU66" s="448"/>
      <c r="KEV66" s="575"/>
      <c r="KEW66" s="448"/>
      <c r="KEX66" s="448"/>
      <c r="KEY66" s="448"/>
      <c r="KEZ66" s="448"/>
      <c r="KFA66" s="448"/>
      <c r="KFB66" s="448"/>
      <c r="KFC66" s="448"/>
      <c r="KFD66" s="448"/>
      <c r="KFE66" s="448"/>
      <c r="KFF66" s="917"/>
      <c r="KFG66" s="917"/>
      <c r="KFH66" s="917"/>
      <c r="KFI66" s="574"/>
      <c r="KFJ66" s="448"/>
      <c r="KFK66" s="448"/>
      <c r="KFL66" s="448"/>
      <c r="KFM66" s="575"/>
      <c r="KFN66" s="448"/>
      <c r="KFO66" s="448"/>
      <c r="KFP66" s="448"/>
      <c r="KFQ66" s="448"/>
      <c r="KFR66" s="448"/>
      <c r="KFS66" s="448"/>
      <c r="KFT66" s="448"/>
      <c r="KFU66" s="448"/>
      <c r="KFV66" s="448"/>
      <c r="KFW66" s="917"/>
      <c r="KFX66" s="917"/>
      <c r="KFY66" s="917"/>
      <c r="KFZ66" s="574"/>
      <c r="KGA66" s="448"/>
      <c r="KGB66" s="448"/>
      <c r="KGC66" s="448"/>
      <c r="KGD66" s="575"/>
      <c r="KGE66" s="448"/>
      <c r="KGF66" s="448"/>
      <c r="KGG66" s="448"/>
      <c r="KGH66" s="448"/>
      <c r="KGI66" s="448"/>
      <c r="KGJ66" s="448"/>
      <c r="KGK66" s="448"/>
      <c r="KGL66" s="448"/>
      <c r="KGM66" s="448"/>
      <c r="KGN66" s="917"/>
      <c r="KGO66" s="917"/>
      <c r="KGP66" s="917"/>
      <c r="KGQ66" s="574"/>
      <c r="KGR66" s="448"/>
      <c r="KGS66" s="448"/>
      <c r="KGT66" s="448"/>
      <c r="KGU66" s="575"/>
      <c r="KGV66" s="448"/>
      <c r="KGW66" s="448"/>
      <c r="KGX66" s="448"/>
      <c r="KGY66" s="448"/>
      <c r="KGZ66" s="448"/>
      <c r="KHA66" s="448"/>
      <c r="KHB66" s="448"/>
      <c r="KHC66" s="448"/>
      <c r="KHD66" s="448"/>
      <c r="KHE66" s="917"/>
      <c r="KHF66" s="917"/>
      <c r="KHG66" s="917"/>
      <c r="KHH66" s="574"/>
      <c r="KHI66" s="448"/>
      <c r="KHJ66" s="448"/>
      <c r="KHK66" s="448"/>
      <c r="KHL66" s="575"/>
      <c r="KHM66" s="448"/>
      <c r="KHN66" s="448"/>
      <c r="KHO66" s="448"/>
      <c r="KHP66" s="448"/>
      <c r="KHQ66" s="448"/>
      <c r="KHR66" s="448"/>
      <c r="KHS66" s="448"/>
      <c r="KHT66" s="448"/>
      <c r="KHU66" s="448"/>
      <c r="KHV66" s="917"/>
      <c r="KHW66" s="917"/>
      <c r="KHX66" s="917"/>
      <c r="KHY66" s="574"/>
      <c r="KHZ66" s="448"/>
      <c r="KIA66" s="448"/>
      <c r="KIB66" s="448"/>
      <c r="KIC66" s="575"/>
      <c r="KID66" s="448"/>
      <c r="KIE66" s="448"/>
      <c r="KIF66" s="448"/>
      <c r="KIG66" s="448"/>
      <c r="KIH66" s="448"/>
      <c r="KII66" s="448"/>
      <c r="KIJ66" s="448"/>
      <c r="KIK66" s="448"/>
      <c r="KIL66" s="448"/>
      <c r="KIM66" s="917"/>
      <c r="KIN66" s="917"/>
      <c r="KIO66" s="917"/>
      <c r="KIP66" s="574"/>
      <c r="KIQ66" s="448"/>
      <c r="KIR66" s="448"/>
      <c r="KIS66" s="448"/>
      <c r="KIT66" s="575"/>
      <c r="KIU66" s="448"/>
      <c r="KIV66" s="448"/>
      <c r="KIW66" s="448"/>
      <c r="KIX66" s="448"/>
      <c r="KIY66" s="448"/>
      <c r="KIZ66" s="448"/>
      <c r="KJA66" s="448"/>
      <c r="KJB66" s="448"/>
      <c r="KJC66" s="448"/>
      <c r="KJD66" s="917"/>
      <c r="KJE66" s="917"/>
      <c r="KJF66" s="917"/>
      <c r="KJG66" s="574"/>
      <c r="KJH66" s="448"/>
      <c r="KJI66" s="448"/>
      <c r="KJJ66" s="448"/>
      <c r="KJK66" s="575"/>
      <c r="KJL66" s="448"/>
      <c r="KJM66" s="448"/>
      <c r="KJN66" s="448"/>
      <c r="KJO66" s="448"/>
      <c r="KJP66" s="448"/>
      <c r="KJQ66" s="448"/>
      <c r="KJR66" s="448"/>
      <c r="KJS66" s="448"/>
      <c r="KJT66" s="448"/>
      <c r="KJU66" s="917"/>
      <c r="KJV66" s="917"/>
      <c r="KJW66" s="917"/>
      <c r="KJX66" s="574"/>
      <c r="KJY66" s="448"/>
      <c r="KJZ66" s="448"/>
      <c r="KKA66" s="448"/>
      <c r="KKB66" s="575"/>
      <c r="KKC66" s="448"/>
      <c r="KKD66" s="448"/>
      <c r="KKE66" s="448"/>
      <c r="KKF66" s="448"/>
      <c r="KKG66" s="448"/>
      <c r="KKH66" s="448"/>
      <c r="KKI66" s="448"/>
      <c r="KKJ66" s="448"/>
      <c r="KKK66" s="448"/>
      <c r="KKL66" s="917"/>
      <c r="KKM66" s="917"/>
      <c r="KKN66" s="917"/>
      <c r="KKO66" s="574"/>
      <c r="KKP66" s="448"/>
      <c r="KKQ66" s="448"/>
      <c r="KKR66" s="448"/>
      <c r="KKS66" s="575"/>
      <c r="KKT66" s="448"/>
      <c r="KKU66" s="448"/>
      <c r="KKV66" s="448"/>
      <c r="KKW66" s="448"/>
      <c r="KKX66" s="448"/>
      <c r="KKY66" s="448"/>
      <c r="KKZ66" s="448"/>
      <c r="KLA66" s="448"/>
      <c r="KLB66" s="448"/>
      <c r="KLC66" s="917"/>
      <c r="KLD66" s="917"/>
      <c r="KLE66" s="917"/>
      <c r="KLF66" s="574"/>
      <c r="KLG66" s="448"/>
      <c r="KLH66" s="448"/>
      <c r="KLI66" s="448"/>
      <c r="KLJ66" s="575"/>
      <c r="KLK66" s="448"/>
      <c r="KLL66" s="448"/>
      <c r="KLM66" s="448"/>
      <c r="KLN66" s="448"/>
      <c r="KLO66" s="448"/>
      <c r="KLP66" s="448"/>
      <c r="KLQ66" s="448"/>
      <c r="KLR66" s="448"/>
      <c r="KLS66" s="448"/>
      <c r="KLT66" s="917"/>
      <c r="KLU66" s="917"/>
      <c r="KLV66" s="917"/>
      <c r="KLW66" s="574"/>
      <c r="KLX66" s="448"/>
      <c r="KLY66" s="448"/>
      <c r="KLZ66" s="448"/>
      <c r="KMA66" s="575"/>
      <c r="KMB66" s="448"/>
      <c r="KMC66" s="448"/>
      <c r="KMD66" s="448"/>
      <c r="KME66" s="448"/>
      <c r="KMF66" s="448"/>
      <c r="KMG66" s="448"/>
      <c r="KMH66" s="448"/>
      <c r="KMI66" s="448"/>
      <c r="KMJ66" s="448"/>
      <c r="KMK66" s="917"/>
      <c r="KML66" s="917"/>
      <c r="KMM66" s="917"/>
      <c r="KMN66" s="574"/>
      <c r="KMO66" s="448"/>
      <c r="KMP66" s="448"/>
      <c r="KMQ66" s="448"/>
      <c r="KMR66" s="575"/>
      <c r="KMS66" s="448"/>
      <c r="KMT66" s="448"/>
      <c r="KMU66" s="448"/>
      <c r="KMV66" s="448"/>
      <c r="KMW66" s="448"/>
      <c r="KMX66" s="448"/>
      <c r="KMY66" s="448"/>
      <c r="KMZ66" s="448"/>
      <c r="KNA66" s="448"/>
      <c r="KNB66" s="917"/>
      <c r="KNC66" s="917"/>
      <c r="KND66" s="917"/>
      <c r="KNE66" s="574"/>
      <c r="KNF66" s="448"/>
      <c r="KNG66" s="448"/>
      <c r="KNH66" s="448"/>
      <c r="KNI66" s="575"/>
      <c r="KNJ66" s="448"/>
      <c r="KNK66" s="448"/>
      <c r="KNL66" s="448"/>
      <c r="KNM66" s="448"/>
      <c r="KNN66" s="448"/>
      <c r="KNO66" s="448"/>
      <c r="KNP66" s="448"/>
      <c r="KNQ66" s="448"/>
      <c r="KNR66" s="448"/>
      <c r="KNS66" s="917"/>
      <c r="KNT66" s="917"/>
      <c r="KNU66" s="917"/>
      <c r="KNV66" s="574"/>
      <c r="KNW66" s="448"/>
      <c r="KNX66" s="448"/>
      <c r="KNY66" s="448"/>
      <c r="KNZ66" s="575"/>
      <c r="KOA66" s="448"/>
      <c r="KOB66" s="448"/>
      <c r="KOC66" s="448"/>
      <c r="KOD66" s="448"/>
      <c r="KOE66" s="448"/>
      <c r="KOF66" s="448"/>
      <c r="KOG66" s="448"/>
      <c r="KOH66" s="448"/>
      <c r="KOI66" s="448"/>
      <c r="KOJ66" s="917"/>
      <c r="KOK66" s="917"/>
      <c r="KOL66" s="917"/>
      <c r="KOM66" s="574"/>
      <c r="KON66" s="448"/>
      <c r="KOO66" s="448"/>
      <c r="KOP66" s="448"/>
      <c r="KOQ66" s="575"/>
      <c r="KOR66" s="448"/>
      <c r="KOS66" s="448"/>
      <c r="KOT66" s="448"/>
      <c r="KOU66" s="448"/>
      <c r="KOV66" s="448"/>
      <c r="KOW66" s="448"/>
      <c r="KOX66" s="448"/>
      <c r="KOY66" s="448"/>
      <c r="KOZ66" s="448"/>
      <c r="KPA66" s="917"/>
      <c r="KPB66" s="917"/>
      <c r="KPC66" s="917"/>
      <c r="KPD66" s="574"/>
      <c r="KPE66" s="448"/>
      <c r="KPF66" s="448"/>
      <c r="KPG66" s="448"/>
      <c r="KPH66" s="575"/>
      <c r="KPI66" s="448"/>
      <c r="KPJ66" s="448"/>
      <c r="KPK66" s="448"/>
      <c r="KPL66" s="448"/>
      <c r="KPM66" s="448"/>
      <c r="KPN66" s="448"/>
      <c r="KPO66" s="448"/>
      <c r="KPP66" s="448"/>
      <c r="KPQ66" s="448"/>
      <c r="KPR66" s="917"/>
      <c r="KPS66" s="917"/>
      <c r="KPT66" s="917"/>
      <c r="KPU66" s="574"/>
      <c r="KPV66" s="448"/>
      <c r="KPW66" s="448"/>
      <c r="KPX66" s="448"/>
      <c r="KPY66" s="575"/>
      <c r="KPZ66" s="448"/>
      <c r="KQA66" s="448"/>
      <c r="KQB66" s="448"/>
      <c r="KQC66" s="448"/>
      <c r="KQD66" s="448"/>
      <c r="KQE66" s="448"/>
      <c r="KQF66" s="448"/>
      <c r="KQG66" s="448"/>
      <c r="KQH66" s="448"/>
      <c r="KQI66" s="917"/>
      <c r="KQJ66" s="917"/>
      <c r="KQK66" s="917"/>
      <c r="KQL66" s="574"/>
      <c r="KQM66" s="448"/>
      <c r="KQN66" s="448"/>
      <c r="KQO66" s="448"/>
      <c r="KQP66" s="575"/>
      <c r="KQQ66" s="448"/>
      <c r="KQR66" s="448"/>
      <c r="KQS66" s="448"/>
      <c r="KQT66" s="448"/>
      <c r="KQU66" s="448"/>
      <c r="KQV66" s="448"/>
      <c r="KQW66" s="448"/>
      <c r="KQX66" s="448"/>
      <c r="KQY66" s="448"/>
      <c r="KQZ66" s="917"/>
      <c r="KRA66" s="917"/>
      <c r="KRB66" s="917"/>
      <c r="KRC66" s="574"/>
      <c r="KRD66" s="448"/>
      <c r="KRE66" s="448"/>
      <c r="KRF66" s="448"/>
      <c r="KRG66" s="575"/>
      <c r="KRH66" s="448"/>
      <c r="KRI66" s="448"/>
      <c r="KRJ66" s="448"/>
      <c r="KRK66" s="448"/>
      <c r="KRL66" s="448"/>
      <c r="KRM66" s="448"/>
      <c r="KRN66" s="448"/>
      <c r="KRO66" s="448"/>
      <c r="KRP66" s="448"/>
      <c r="KRQ66" s="917"/>
      <c r="KRR66" s="917"/>
      <c r="KRS66" s="917"/>
      <c r="KRT66" s="574"/>
      <c r="KRU66" s="448"/>
      <c r="KRV66" s="448"/>
      <c r="KRW66" s="448"/>
      <c r="KRX66" s="575"/>
      <c r="KRY66" s="448"/>
      <c r="KRZ66" s="448"/>
      <c r="KSA66" s="448"/>
      <c r="KSB66" s="448"/>
      <c r="KSC66" s="448"/>
      <c r="KSD66" s="448"/>
      <c r="KSE66" s="448"/>
      <c r="KSF66" s="448"/>
      <c r="KSG66" s="448"/>
      <c r="KSH66" s="917"/>
      <c r="KSI66" s="917"/>
      <c r="KSJ66" s="917"/>
      <c r="KSK66" s="574"/>
      <c r="KSL66" s="448"/>
      <c r="KSM66" s="448"/>
      <c r="KSN66" s="448"/>
      <c r="KSO66" s="575"/>
      <c r="KSP66" s="448"/>
      <c r="KSQ66" s="448"/>
      <c r="KSR66" s="448"/>
      <c r="KSS66" s="448"/>
      <c r="KST66" s="448"/>
      <c r="KSU66" s="448"/>
      <c r="KSV66" s="448"/>
      <c r="KSW66" s="448"/>
      <c r="KSX66" s="448"/>
      <c r="KSY66" s="917"/>
      <c r="KSZ66" s="917"/>
      <c r="KTA66" s="917"/>
      <c r="KTB66" s="574"/>
      <c r="KTC66" s="448"/>
      <c r="KTD66" s="448"/>
      <c r="KTE66" s="448"/>
      <c r="KTF66" s="575"/>
      <c r="KTG66" s="448"/>
      <c r="KTH66" s="448"/>
      <c r="KTI66" s="448"/>
      <c r="KTJ66" s="448"/>
      <c r="KTK66" s="448"/>
      <c r="KTL66" s="448"/>
      <c r="KTM66" s="448"/>
      <c r="KTN66" s="448"/>
      <c r="KTO66" s="448"/>
      <c r="KTP66" s="917"/>
      <c r="KTQ66" s="917"/>
      <c r="KTR66" s="917"/>
      <c r="KTS66" s="574"/>
      <c r="KTT66" s="448"/>
      <c r="KTU66" s="448"/>
      <c r="KTV66" s="448"/>
      <c r="KTW66" s="575"/>
      <c r="KTX66" s="448"/>
      <c r="KTY66" s="448"/>
      <c r="KTZ66" s="448"/>
      <c r="KUA66" s="448"/>
      <c r="KUB66" s="448"/>
      <c r="KUC66" s="448"/>
      <c r="KUD66" s="448"/>
      <c r="KUE66" s="448"/>
      <c r="KUF66" s="448"/>
      <c r="KUG66" s="917"/>
      <c r="KUH66" s="917"/>
      <c r="KUI66" s="917"/>
      <c r="KUJ66" s="574"/>
      <c r="KUK66" s="448"/>
      <c r="KUL66" s="448"/>
      <c r="KUM66" s="448"/>
      <c r="KUN66" s="575"/>
      <c r="KUO66" s="448"/>
      <c r="KUP66" s="448"/>
      <c r="KUQ66" s="448"/>
      <c r="KUR66" s="448"/>
      <c r="KUS66" s="448"/>
      <c r="KUT66" s="448"/>
      <c r="KUU66" s="448"/>
      <c r="KUV66" s="448"/>
      <c r="KUW66" s="448"/>
      <c r="KUX66" s="917"/>
      <c r="KUY66" s="917"/>
      <c r="KUZ66" s="917"/>
      <c r="KVA66" s="574"/>
      <c r="KVB66" s="448"/>
      <c r="KVC66" s="448"/>
      <c r="KVD66" s="448"/>
      <c r="KVE66" s="575"/>
      <c r="KVF66" s="448"/>
      <c r="KVG66" s="448"/>
      <c r="KVH66" s="448"/>
      <c r="KVI66" s="448"/>
      <c r="KVJ66" s="448"/>
      <c r="KVK66" s="448"/>
      <c r="KVL66" s="448"/>
      <c r="KVM66" s="448"/>
      <c r="KVN66" s="448"/>
      <c r="KVO66" s="917"/>
      <c r="KVP66" s="917"/>
      <c r="KVQ66" s="917"/>
      <c r="KVR66" s="574"/>
      <c r="KVS66" s="448"/>
      <c r="KVT66" s="448"/>
      <c r="KVU66" s="448"/>
      <c r="KVV66" s="575"/>
      <c r="KVW66" s="448"/>
      <c r="KVX66" s="448"/>
      <c r="KVY66" s="448"/>
      <c r="KVZ66" s="448"/>
      <c r="KWA66" s="448"/>
      <c r="KWB66" s="448"/>
      <c r="KWC66" s="448"/>
      <c r="KWD66" s="448"/>
      <c r="KWE66" s="448"/>
      <c r="KWF66" s="917"/>
      <c r="KWG66" s="917"/>
      <c r="KWH66" s="917"/>
      <c r="KWI66" s="574"/>
      <c r="KWJ66" s="448"/>
      <c r="KWK66" s="448"/>
      <c r="KWL66" s="448"/>
      <c r="KWM66" s="575"/>
      <c r="KWN66" s="448"/>
      <c r="KWO66" s="448"/>
      <c r="KWP66" s="448"/>
      <c r="KWQ66" s="448"/>
      <c r="KWR66" s="448"/>
      <c r="KWS66" s="448"/>
      <c r="KWT66" s="448"/>
      <c r="KWU66" s="448"/>
      <c r="KWV66" s="448"/>
      <c r="KWW66" s="917"/>
      <c r="KWX66" s="917"/>
      <c r="KWY66" s="917"/>
      <c r="KWZ66" s="574"/>
      <c r="KXA66" s="448"/>
      <c r="KXB66" s="448"/>
      <c r="KXC66" s="448"/>
      <c r="KXD66" s="575"/>
      <c r="KXE66" s="448"/>
      <c r="KXF66" s="448"/>
      <c r="KXG66" s="448"/>
      <c r="KXH66" s="448"/>
      <c r="KXI66" s="448"/>
      <c r="KXJ66" s="448"/>
      <c r="KXK66" s="448"/>
      <c r="KXL66" s="448"/>
      <c r="KXM66" s="448"/>
      <c r="KXN66" s="917"/>
      <c r="KXO66" s="917"/>
      <c r="KXP66" s="917"/>
      <c r="KXQ66" s="574"/>
      <c r="KXR66" s="448"/>
      <c r="KXS66" s="448"/>
      <c r="KXT66" s="448"/>
      <c r="KXU66" s="575"/>
      <c r="KXV66" s="448"/>
      <c r="KXW66" s="448"/>
      <c r="KXX66" s="448"/>
      <c r="KXY66" s="448"/>
      <c r="KXZ66" s="448"/>
      <c r="KYA66" s="448"/>
      <c r="KYB66" s="448"/>
      <c r="KYC66" s="448"/>
      <c r="KYD66" s="448"/>
      <c r="KYE66" s="917"/>
      <c r="KYF66" s="917"/>
      <c r="KYG66" s="917"/>
      <c r="KYH66" s="574"/>
      <c r="KYI66" s="448"/>
      <c r="KYJ66" s="448"/>
      <c r="KYK66" s="448"/>
      <c r="KYL66" s="575"/>
      <c r="KYM66" s="448"/>
      <c r="KYN66" s="448"/>
      <c r="KYO66" s="448"/>
      <c r="KYP66" s="448"/>
      <c r="KYQ66" s="448"/>
      <c r="KYR66" s="448"/>
      <c r="KYS66" s="448"/>
      <c r="KYT66" s="448"/>
      <c r="KYU66" s="448"/>
      <c r="KYV66" s="917"/>
      <c r="KYW66" s="917"/>
      <c r="KYX66" s="917"/>
      <c r="KYY66" s="574"/>
      <c r="KYZ66" s="448"/>
      <c r="KZA66" s="448"/>
      <c r="KZB66" s="448"/>
      <c r="KZC66" s="575"/>
      <c r="KZD66" s="448"/>
      <c r="KZE66" s="448"/>
      <c r="KZF66" s="448"/>
      <c r="KZG66" s="448"/>
      <c r="KZH66" s="448"/>
      <c r="KZI66" s="448"/>
      <c r="KZJ66" s="448"/>
      <c r="KZK66" s="448"/>
      <c r="KZL66" s="448"/>
      <c r="KZM66" s="917"/>
      <c r="KZN66" s="917"/>
      <c r="KZO66" s="917"/>
      <c r="KZP66" s="574"/>
      <c r="KZQ66" s="448"/>
      <c r="KZR66" s="448"/>
      <c r="KZS66" s="448"/>
      <c r="KZT66" s="575"/>
      <c r="KZU66" s="448"/>
      <c r="KZV66" s="448"/>
      <c r="KZW66" s="448"/>
      <c r="KZX66" s="448"/>
      <c r="KZY66" s="448"/>
      <c r="KZZ66" s="448"/>
      <c r="LAA66" s="448"/>
      <c r="LAB66" s="448"/>
      <c r="LAC66" s="448"/>
      <c r="LAD66" s="917"/>
      <c r="LAE66" s="917"/>
      <c r="LAF66" s="917"/>
      <c r="LAG66" s="574"/>
      <c r="LAH66" s="448"/>
      <c r="LAI66" s="448"/>
      <c r="LAJ66" s="448"/>
      <c r="LAK66" s="575"/>
      <c r="LAL66" s="448"/>
      <c r="LAM66" s="448"/>
      <c r="LAN66" s="448"/>
      <c r="LAO66" s="448"/>
      <c r="LAP66" s="448"/>
      <c r="LAQ66" s="448"/>
      <c r="LAR66" s="448"/>
      <c r="LAS66" s="448"/>
      <c r="LAT66" s="448"/>
      <c r="LAU66" s="917"/>
      <c r="LAV66" s="917"/>
      <c r="LAW66" s="917"/>
      <c r="LAX66" s="574"/>
      <c r="LAY66" s="448"/>
      <c r="LAZ66" s="448"/>
      <c r="LBA66" s="448"/>
      <c r="LBB66" s="575"/>
      <c r="LBC66" s="448"/>
      <c r="LBD66" s="448"/>
      <c r="LBE66" s="448"/>
      <c r="LBF66" s="448"/>
      <c r="LBG66" s="448"/>
      <c r="LBH66" s="448"/>
      <c r="LBI66" s="448"/>
      <c r="LBJ66" s="448"/>
      <c r="LBK66" s="448"/>
      <c r="LBL66" s="917"/>
      <c r="LBM66" s="917"/>
      <c r="LBN66" s="917"/>
      <c r="LBO66" s="574"/>
      <c r="LBP66" s="448"/>
      <c r="LBQ66" s="448"/>
      <c r="LBR66" s="448"/>
      <c r="LBS66" s="575"/>
      <c r="LBT66" s="448"/>
      <c r="LBU66" s="448"/>
      <c r="LBV66" s="448"/>
      <c r="LBW66" s="448"/>
      <c r="LBX66" s="448"/>
      <c r="LBY66" s="448"/>
      <c r="LBZ66" s="448"/>
      <c r="LCA66" s="448"/>
      <c r="LCB66" s="448"/>
      <c r="LCC66" s="917"/>
      <c r="LCD66" s="917"/>
      <c r="LCE66" s="917"/>
      <c r="LCF66" s="574"/>
      <c r="LCG66" s="448"/>
      <c r="LCH66" s="448"/>
      <c r="LCI66" s="448"/>
      <c r="LCJ66" s="575"/>
      <c r="LCK66" s="448"/>
      <c r="LCL66" s="448"/>
      <c r="LCM66" s="448"/>
      <c r="LCN66" s="448"/>
      <c r="LCO66" s="448"/>
      <c r="LCP66" s="448"/>
      <c r="LCQ66" s="448"/>
      <c r="LCR66" s="448"/>
      <c r="LCS66" s="448"/>
      <c r="LCT66" s="917"/>
      <c r="LCU66" s="917"/>
      <c r="LCV66" s="917"/>
      <c r="LCW66" s="574"/>
      <c r="LCX66" s="448"/>
      <c r="LCY66" s="448"/>
      <c r="LCZ66" s="448"/>
      <c r="LDA66" s="575"/>
      <c r="LDB66" s="448"/>
      <c r="LDC66" s="448"/>
      <c r="LDD66" s="448"/>
      <c r="LDE66" s="448"/>
      <c r="LDF66" s="448"/>
      <c r="LDG66" s="448"/>
      <c r="LDH66" s="448"/>
      <c r="LDI66" s="448"/>
      <c r="LDJ66" s="448"/>
      <c r="LDK66" s="917"/>
      <c r="LDL66" s="917"/>
      <c r="LDM66" s="917"/>
      <c r="LDN66" s="574"/>
      <c r="LDO66" s="448"/>
      <c r="LDP66" s="448"/>
      <c r="LDQ66" s="448"/>
      <c r="LDR66" s="575"/>
      <c r="LDS66" s="448"/>
      <c r="LDT66" s="448"/>
      <c r="LDU66" s="448"/>
      <c r="LDV66" s="448"/>
      <c r="LDW66" s="448"/>
      <c r="LDX66" s="448"/>
      <c r="LDY66" s="448"/>
      <c r="LDZ66" s="448"/>
      <c r="LEA66" s="448"/>
      <c r="LEB66" s="917"/>
      <c r="LEC66" s="917"/>
      <c r="LED66" s="917"/>
      <c r="LEE66" s="574"/>
      <c r="LEF66" s="448"/>
      <c r="LEG66" s="448"/>
      <c r="LEH66" s="448"/>
      <c r="LEI66" s="575"/>
      <c r="LEJ66" s="448"/>
      <c r="LEK66" s="448"/>
      <c r="LEL66" s="448"/>
      <c r="LEM66" s="448"/>
      <c r="LEN66" s="448"/>
      <c r="LEO66" s="448"/>
      <c r="LEP66" s="448"/>
      <c r="LEQ66" s="448"/>
      <c r="LER66" s="448"/>
      <c r="LES66" s="917"/>
      <c r="LET66" s="917"/>
      <c r="LEU66" s="917"/>
      <c r="LEV66" s="574"/>
      <c r="LEW66" s="448"/>
      <c r="LEX66" s="448"/>
      <c r="LEY66" s="448"/>
      <c r="LEZ66" s="575"/>
      <c r="LFA66" s="448"/>
      <c r="LFB66" s="448"/>
      <c r="LFC66" s="448"/>
      <c r="LFD66" s="448"/>
      <c r="LFE66" s="448"/>
      <c r="LFF66" s="448"/>
      <c r="LFG66" s="448"/>
      <c r="LFH66" s="448"/>
      <c r="LFI66" s="448"/>
      <c r="LFJ66" s="917"/>
      <c r="LFK66" s="917"/>
      <c r="LFL66" s="917"/>
      <c r="LFM66" s="574"/>
      <c r="LFN66" s="448"/>
      <c r="LFO66" s="448"/>
      <c r="LFP66" s="448"/>
      <c r="LFQ66" s="575"/>
      <c r="LFR66" s="448"/>
      <c r="LFS66" s="448"/>
      <c r="LFT66" s="448"/>
      <c r="LFU66" s="448"/>
      <c r="LFV66" s="448"/>
      <c r="LFW66" s="448"/>
      <c r="LFX66" s="448"/>
      <c r="LFY66" s="448"/>
      <c r="LFZ66" s="448"/>
      <c r="LGA66" s="917"/>
      <c r="LGB66" s="917"/>
      <c r="LGC66" s="917"/>
      <c r="LGD66" s="574"/>
      <c r="LGE66" s="448"/>
      <c r="LGF66" s="448"/>
      <c r="LGG66" s="448"/>
      <c r="LGH66" s="575"/>
      <c r="LGI66" s="448"/>
      <c r="LGJ66" s="448"/>
      <c r="LGK66" s="448"/>
      <c r="LGL66" s="448"/>
      <c r="LGM66" s="448"/>
      <c r="LGN66" s="448"/>
      <c r="LGO66" s="448"/>
      <c r="LGP66" s="448"/>
      <c r="LGQ66" s="448"/>
      <c r="LGR66" s="917"/>
      <c r="LGS66" s="917"/>
      <c r="LGT66" s="917"/>
      <c r="LGU66" s="574"/>
      <c r="LGV66" s="448"/>
      <c r="LGW66" s="448"/>
      <c r="LGX66" s="448"/>
      <c r="LGY66" s="575"/>
      <c r="LGZ66" s="448"/>
      <c r="LHA66" s="448"/>
      <c r="LHB66" s="448"/>
      <c r="LHC66" s="448"/>
      <c r="LHD66" s="448"/>
      <c r="LHE66" s="448"/>
      <c r="LHF66" s="448"/>
      <c r="LHG66" s="448"/>
      <c r="LHH66" s="448"/>
      <c r="LHI66" s="917"/>
      <c r="LHJ66" s="917"/>
      <c r="LHK66" s="917"/>
      <c r="LHL66" s="574"/>
      <c r="LHM66" s="448"/>
      <c r="LHN66" s="448"/>
      <c r="LHO66" s="448"/>
      <c r="LHP66" s="575"/>
      <c r="LHQ66" s="448"/>
      <c r="LHR66" s="448"/>
      <c r="LHS66" s="448"/>
      <c r="LHT66" s="448"/>
      <c r="LHU66" s="448"/>
      <c r="LHV66" s="448"/>
      <c r="LHW66" s="448"/>
      <c r="LHX66" s="448"/>
      <c r="LHY66" s="448"/>
      <c r="LHZ66" s="917"/>
      <c r="LIA66" s="917"/>
      <c r="LIB66" s="917"/>
      <c r="LIC66" s="574"/>
      <c r="LID66" s="448"/>
      <c r="LIE66" s="448"/>
      <c r="LIF66" s="448"/>
      <c r="LIG66" s="575"/>
      <c r="LIH66" s="448"/>
      <c r="LII66" s="448"/>
      <c r="LIJ66" s="448"/>
      <c r="LIK66" s="448"/>
      <c r="LIL66" s="448"/>
      <c r="LIM66" s="448"/>
      <c r="LIN66" s="448"/>
      <c r="LIO66" s="448"/>
      <c r="LIP66" s="448"/>
      <c r="LIQ66" s="917"/>
      <c r="LIR66" s="917"/>
      <c r="LIS66" s="917"/>
      <c r="LIT66" s="574"/>
      <c r="LIU66" s="448"/>
      <c r="LIV66" s="448"/>
      <c r="LIW66" s="448"/>
      <c r="LIX66" s="575"/>
      <c r="LIY66" s="448"/>
      <c r="LIZ66" s="448"/>
      <c r="LJA66" s="448"/>
      <c r="LJB66" s="448"/>
      <c r="LJC66" s="448"/>
      <c r="LJD66" s="448"/>
      <c r="LJE66" s="448"/>
      <c r="LJF66" s="448"/>
      <c r="LJG66" s="448"/>
      <c r="LJH66" s="917"/>
      <c r="LJI66" s="917"/>
      <c r="LJJ66" s="917"/>
      <c r="LJK66" s="574"/>
      <c r="LJL66" s="448"/>
      <c r="LJM66" s="448"/>
      <c r="LJN66" s="448"/>
      <c r="LJO66" s="575"/>
      <c r="LJP66" s="448"/>
      <c r="LJQ66" s="448"/>
      <c r="LJR66" s="448"/>
      <c r="LJS66" s="448"/>
      <c r="LJT66" s="448"/>
      <c r="LJU66" s="448"/>
      <c r="LJV66" s="448"/>
      <c r="LJW66" s="448"/>
      <c r="LJX66" s="448"/>
      <c r="LJY66" s="917"/>
      <c r="LJZ66" s="917"/>
      <c r="LKA66" s="917"/>
      <c r="LKB66" s="574"/>
      <c r="LKC66" s="448"/>
      <c r="LKD66" s="448"/>
      <c r="LKE66" s="448"/>
      <c r="LKF66" s="575"/>
      <c r="LKG66" s="448"/>
      <c r="LKH66" s="448"/>
      <c r="LKI66" s="448"/>
      <c r="LKJ66" s="448"/>
      <c r="LKK66" s="448"/>
      <c r="LKL66" s="448"/>
      <c r="LKM66" s="448"/>
      <c r="LKN66" s="448"/>
      <c r="LKO66" s="448"/>
      <c r="LKP66" s="917"/>
      <c r="LKQ66" s="917"/>
      <c r="LKR66" s="917"/>
      <c r="LKS66" s="574"/>
      <c r="LKT66" s="448"/>
      <c r="LKU66" s="448"/>
      <c r="LKV66" s="448"/>
      <c r="LKW66" s="575"/>
      <c r="LKX66" s="448"/>
      <c r="LKY66" s="448"/>
      <c r="LKZ66" s="448"/>
      <c r="LLA66" s="448"/>
      <c r="LLB66" s="448"/>
      <c r="LLC66" s="448"/>
      <c r="LLD66" s="448"/>
      <c r="LLE66" s="448"/>
      <c r="LLF66" s="448"/>
      <c r="LLG66" s="917"/>
      <c r="LLH66" s="917"/>
      <c r="LLI66" s="917"/>
      <c r="LLJ66" s="574"/>
      <c r="LLK66" s="448"/>
      <c r="LLL66" s="448"/>
      <c r="LLM66" s="448"/>
      <c r="LLN66" s="575"/>
      <c r="LLO66" s="448"/>
      <c r="LLP66" s="448"/>
      <c r="LLQ66" s="448"/>
      <c r="LLR66" s="448"/>
      <c r="LLS66" s="448"/>
      <c r="LLT66" s="448"/>
      <c r="LLU66" s="448"/>
      <c r="LLV66" s="448"/>
      <c r="LLW66" s="448"/>
      <c r="LLX66" s="917"/>
      <c r="LLY66" s="917"/>
      <c r="LLZ66" s="917"/>
      <c r="LMA66" s="574"/>
      <c r="LMB66" s="448"/>
      <c r="LMC66" s="448"/>
      <c r="LMD66" s="448"/>
      <c r="LME66" s="575"/>
      <c r="LMF66" s="448"/>
      <c r="LMG66" s="448"/>
      <c r="LMH66" s="448"/>
      <c r="LMI66" s="448"/>
      <c r="LMJ66" s="448"/>
      <c r="LMK66" s="448"/>
      <c r="LML66" s="448"/>
      <c r="LMM66" s="448"/>
      <c r="LMN66" s="448"/>
      <c r="LMO66" s="917"/>
      <c r="LMP66" s="917"/>
      <c r="LMQ66" s="917"/>
      <c r="LMR66" s="574"/>
      <c r="LMS66" s="448"/>
      <c r="LMT66" s="448"/>
      <c r="LMU66" s="448"/>
      <c r="LMV66" s="575"/>
      <c r="LMW66" s="448"/>
      <c r="LMX66" s="448"/>
      <c r="LMY66" s="448"/>
      <c r="LMZ66" s="448"/>
      <c r="LNA66" s="448"/>
      <c r="LNB66" s="448"/>
      <c r="LNC66" s="448"/>
      <c r="LND66" s="448"/>
      <c r="LNE66" s="448"/>
      <c r="LNF66" s="917"/>
      <c r="LNG66" s="917"/>
      <c r="LNH66" s="917"/>
      <c r="LNI66" s="574"/>
      <c r="LNJ66" s="448"/>
      <c r="LNK66" s="448"/>
      <c r="LNL66" s="448"/>
      <c r="LNM66" s="575"/>
      <c r="LNN66" s="448"/>
      <c r="LNO66" s="448"/>
      <c r="LNP66" s="448"/>
      <c r="LNQ66" s="448"/>
      <c r="LNR66" s="448"/>
      <c r="LNS66" s="448"/>
      <c r="LNT66" s="448"/>
      <c r="LNU66" s="448"/>
      <c r="LNV66" s="448"/>
      <c r="LNW66" s="917"/>
      <c r="LNX66" s="917"/>
      <c r="LNY66" s="917"/>
      <c r="LNZ66" s="574"/>
      <c r="LOA66" s="448"/>
      <c r="LOB66" s="448"/>
      <c r="LOC66" s="448"/>
      <c r="LOD66" s="575"/>
      <c r="LOE66" s="448"/>
      <c r="LOF66" s="448"/>
      <c r="LOG66" s="448"/>
      <c r="LOH66" s="448"/>
      <c r="LOI66" s="448"/>
      <c r="LOJ66" s="448"/>
      <c r="LOK66" s="448"/>
      <c r="LOL66" s="448"/>
      <c r="LOM66" s="448"/>
      <c r="LON66" s="917"/>
      <c r="LOO66" s="917"/>
      <c r="LOP66" s="917"/>
      <c r="LOQ66" s="574"/>
      <c r="LOR66" s="448"/>
      <c r="LOS66" s="448"/>
      <c r="LOT66" s="448"/>
      <c r="LOU66" s="575"/>
      <c r="LOV66" s="448"/>
      <c r="LOW66" s="448"/>
      <c r="LOX66" s="448"/>
      <c r="LOY66" s="448"/>
      <c r="LOZ66" s="448"/>
      <c r="LPA66" s="448"/>
      <c r="LPB66" s="448"/>
      <c r="LPC66" s="448"/>
      <c r="LPD66" s="448"/>
      <c r="LPE66" s="917"/>
      <c r="LPF66" s="917"/>
      <c r="LPG66" s="917"/>
      <c r="LPH66" s="574"/>
      <c r="LPI66" s="448"/>
      <c r="LPJ66" s="448"/>
      <c r="LPK66" s="448"/>
      <c r="LPL66" s="575"/>
      <c r="LPM66" s="448"/>
      <c r="LPN66" s="448"/>
      <c r="LPO66" s="448"/>
      <c r="LPP66" s="448"/>
      <c r="LPQ66" s="448"/>
      <c r="LPR66" s="448"/>
      <c r="LPS66" s="448"/>
      <c r="LPT66" s="448"/>
      <c r="LPU66" s="448"/>
      <c r="LPV66" s="917"/>
      <c r="LPW66" s="917"/>
      <c r="LPX66" s="917"/>
      <c r="LPY66" s="574"/>
      <c r="LPZ66" s="448"/>
      <c r="LQA66" s="448"/>
      <c r="LQB66" s="448"/>
      <c r="LQC66" s="575"/>
      <c r="LQD66" s="448"/>
      <c r="LQE66" s="448"/>
      <c r="LQF66" s="448"/>
      <c r="LQG66" s="448"/>
      <c r="LQH66" s="448"/>
      <c r="LQI66" s="448"/>
      <c r="LQJ66" s="448"/>
      <c r="LQK66" s="448"/>
      <c r="LQL66" s="448"/>
      <c r="LQM66" s="917"/>
      <c r="LQN66" s="917"/>
      <c r="LQO66" s="917"/>
      <c r="LQP66" s="574"/>
      <c r="LQQ66" s="448"/>
      <c r="LQR66" s="448"/>
      <c r="LQS66" s="448"/>
      <c r="LQT66" s="575"/>
      <c r="LQU66" s="448"/>
      <c r="LQV66" s="448"/>
      <c r="LQW66" s="448"/>
      <c r="LQX66" s="448"/>
      <c r="LQY66" s="448"/>
      <c r="LQZ66" s="448"/>
      <c r="LRA66" s="448"/>
      <c r="LRB66" s="448"/>
      <c r="LRC66" s="448"/>
      <c r="LRD66" s="917"/>
      <c r="LRE66" s="917"/>
      <c r="LRF66" s="917"/>
      <c r="LRG66" s="574"/>
      <c r="LRH66" s="448"/>
      <c r="LRI66" s="448"/>
      <c r="LRJ66" s="448"/>
      <c r="LRK66" s="575"/>
      <c r="LRL66" s="448"/>
      <c r="LRM66" s="448"/>
      <c r="LRN66" s="448"/>
      <c r="LRO66" s="448"/>
      <c r="LRP66" s="448"/>
      <c r="LRQ66" s="448"/>
      <c r="LRR66" s="448"/>
      <c r="LRS66" s="448"/>
      <c r="LRT66" s="448"/>
      <c r="LRU66" s="917"/>
      <c r="LRV66" s="917"/>
      <c r="LRW66" s="917"/>
      <c r="LRX66" s="574"/>
      <c r="LRY66" s="448"/>
      <c r="LRZ66" s="448"/>
      <c r="LSA66" s="448"/>
      <c r="LSB66" s="575"/>
      <c r="LSC66" s="448"/>
      <c r="LSD66" s="448"/>
      <c r="LSE66" s="448"/>
      <c r="LSF66" s="448"/>
      <c r="LSG66" s="448"/>
      <c r="LSH66" s="448"/>
      <c r="LSI66" s="448"/>
      <c r="LSJ66" s="448"/>
      <c r="LSK66" s="448"/>
      <c r="LSL66" s="917"/>
      <c r="LSM66" s="917"/>
      <c r="LSN66" s="917"/>
      <c r="LSO66" s="574"/>
      <c r="LSP66" s="448"/>
      <c r="LSQ66" s="448"/>
      <c r="LSR66" s="448"/>
      <c r="LSS66" s="575"/>
      <c r="LST66" s="448"/>
      <c r="LSU66" s="448"/>
      <c r="LSV66" s="448"/>
      <c r="LSW66" s="448"/>
      <c r="LSX66" s="448"/>
      <c r="LSY66" s="448"/>
      <c r="LSZ66" s="448"/>
      <c r="LTA66" s="448"/>
      <c r="LTB66" s="448"/>
      <c r="LTC66" s="917"/>
      <c r="LTD66" s="917"/>
      <c r="LTE66" s="917"/>
      <c r="LTF66" s="574"/>
      <c r="LTG66" s="448"/>
      <c r="LTH66" s="448"/>
      <c r="LTI66" s="448"/>
      <c r="LTJ66" s="575"/>
      <c r="LTK66" s="448"/>
      <c r="LTL66" s="448"/>
      <c r="LTM66" s="448"/>
      <c r="LTN66" s="448"/>
      <c r="LTO66" s="448"/>
      <c r="LTP66" s="448"/>
      <c r="LTQ66" s="448"/>
      <c r="LTR66" s="448"/>
      <c r="LTS66" s="448"/>
      <c r="LTT66" s="917"/>
      <c r="LTU66" s="917"/>
      <c r="LTV66" s="917"/>
      <c r="LTW66" s="574"/>
      <c r="LTX66" s="448"/>
      <c r="LTY66" s="448"/>
      <c r="LTZ66" s="448"/>
      <c r="LUA66" s="575"/>
      <c r="LUB66" s="448"/>
      <c r="LUC66" s="448"/>
      <c r="LUD66" s="448"/>
      <c r="LUE66" s="448"/>
      <c r="LUF66" s="448"/>
      <c r="LUG66" s="448"/>
      <c r="LUH66" s="448"/>
      <c r="LUI66" s="448"/>
      <c r="LUJ66" s="448"/>
      <c r="LUK66" s="917"/>
      <c r="LUL66" s="917"/>
      <c r="LUM66" s="917"/>
      <c r="LUN66" s="574"/>
      <c r="LUO66" s="448"/>
      <c r="LUP66" s="448"/>
      <c r="LUQ66" s="448"/>
      <c r="LUR66" s="575"/>
      <c r="LUS66" s="448"/>
      <c r="LUT66" s="448"/>
      <c r="LUU66" s="448"/>
      <c r="LUV66" s="448"/>
      <c r="LUW66" s="448"/>
      <c r="LUX66" s="448"/>
      <c r="LUY66" s="448"/>
      <c r="LUZ66" s="448"/>
      <c r="LVA66" s="448"/>
      <c r="LVB66" s="917"/>
      <c r="LVC66" s="917"/>
      <c r="LVD66" s="917"/>
      <c r="LVE66" s="574"/>
      <c r="LVF66" s="448"/>
      <c r="LVG66" s="448"/>
      <c r="LVH66" s="448"/>
      <c r="LVI66" s="575"/>
      <c r="LVJ66" s="448"/>
      <c r="LVK66" s="448"/>
      <c r="LVL66" s="448"/>
      <c r="LVM66" s="448"/>
      <c r="LVN66" s="448"/>
      <c r="LVO66" s="448"/>
      <c r="LVP66" s="448"/>
      <c r="LVQ66" s="448"/>
      <c r="LVR66" s="448"/>
      <c r="LVS66" s="917"/>
      <c r="LVT66" s="917"/>
      <c r="LVU66" s="917"/>
      <c r="LVV66" s="574"/>
      <c r="LVW66" s="448"/>
      <c r="LVX66" s="448"/>
      <c r="LVY66" s="448"/>
      <c r="LVZ66" s="575"/>
      <c r="LWA66" s="448"/>
      <c r="LWB66" s="448"/>
      <c r="LWC66" s="448"/>
      <c r="LWD66" s="448"/>
      <c r="LWE66" s="448"/>
      <c r="LWF66" s="448"/>
      <c r="LWG66" s="448"/>
      <c r="LWH66" s="448"/>
      <c r="LWI66" s="448"/>
      <c r="LWJ66" s="917"/>
      <c r="LWK66" s="917"/>
      <c r="LWL66" s="917"/>
      <c r="LWM66" s="574"/>
      <c r="LWN66" s="448"/>
      <c r="LWO66" s="448"/>
      <c r="LWP66" s="448"/>
      <c r="LWQ66" s="575"/>
      <c r="LWR66" s="448"/>
      <c r="LWS66" s="448"/>
      <c r="LWT66" s="448"/>
      <c r="LWU66" s="448"/>
      <c r="LWV66" s="448"/>
      <c r="LWW66" s="448"/>
      <c r="LWX66" s="448"/>
      <c r="LWY66" s="448"/>
      <c r="LWZ66" s="448"/>
      <c r="LXA66" s="917"/>
      <c r="LXB66" s="917"/>
      <c r="LXC66" s="917"/>
      <c r="LXD66" s="574"/>
      <c r="LXE66" s="448"/>
      <c r="LXF66" s="448"/>
      <c r="LXG66" s="448"/>
      <c r="LXH66" s="575"/>
      <c r="LXI66" s="448"/>
      <c r="LXJ66" s="448"/>
      <c r="LXK66" s="448"/>
      <c r="LXL66" s="448"/>
      <c r="LXM66" s="448"/>
      <c r="LXN66" s="448"/>
      <c r="LXO66" s="448"/>
      <c r="LXP66" s="448"/>
      <c r="LXQ66" s="448"/>
      <c r="LXR66" s="917"/>
      <c r="LXS66" s="917"/>
      <c r="LXT66" s="917"/>
      <c r="LXU66" s="574"/>
      <c r="LXV66" s="448"/>
      <c r="LXW66" s="448"/>
      <c r="LXX66" s="448"/>
      <c r="LXY66" s="575"/>
      <c r="LXZ66" s="448"/>
      <c r="LYA66" s="448"/>
      <c r="LYB66" s="448"/>
      <c r="LYC66" s="448"/>
      <c r="LYD66" s="448"/>
      <c r="LYE66" s="448"/>
      <c r="LYF66" s="448"/>
      <c r="LYG66" s="448"/>
      <c r="LYH66" s="448"/>
      <c r="LYI66" s="917"/>
      <c r="LYJ66" s="917"/>
      <c r="LYK66" s="917"/>
      <c r="LYL66" s="574"/>
      <c r="LYM66" s="448"/>
      <c r="LYN66" s="448"/>
      <c r="LYO66" s="448"/>
      <c r="LYP66" s="575"/>
      <c r="LYQ66" s="448"/>
      <c r="LYR66" s="448"/>
      <c r="LYS66" s="448"/>
      <c r="LYT66" s="448"/>
      <c r="LYU66" s="448"/>
      <c r="LYV66" s="448"/>
      <c r="LYW66" s="448"/>
      <c r="LYX66" s="448"/>
      <c r="LYY66" s="448"/>
      <c r="LYZ66" s="917"/>
      <c r="LZA66" s="917"/>
      <c r="LZB66" s="917"/>
      <c r="LZC66" s="574"/>
      <c r="LZD66" s="448"/>
      <c r="LZE66" s="448"/>
      <c r="LZF66" s="448"/>
      <c r="LZG66" s="575"/>
      <c r="LZH66" s="448"/>
      <c r="LZI66" s="448"/>
      <c r="LZJ66" s="448"/>
      <c r="LZK66" s="448"/>
      <c r="LZL66" s="448"/>
      <c r="LZM66" s="448"/>
      <c r="LZN66" s="448"/>
      <c r="LZO66" s="448"/>
      <c r="LZP66" s="448"/>
      <c r="LZQ66" s="917"/>
      <c r="LZR66" s="917"/>
      <c r="LZS66" s="917"/>
      <c r="LZT66" s="574"/>
      <c r="LZU66" s="448"/>
      <c r="LZV66" s="448"/>
      <c r="LZW66" s="448"/>
      <c r="LZX66" s="575"/>
      <c r="LZY66" s="448"/>
      <c r="LZZ66" s="448"/>
      <c r="MAA66" s="448"/>
      <c r="MAB66" s="448"/>
      <c r="MAC66" s="448"/>
      <c r="MAD66" s="448"/>
      <c r="MAE66" s="448"/>
      <c r="MAF66" s="448"/>
      <c r="MAG66" s="448"/>
      <c r="MAH66" s="917"/>
      <c r="MAI66" s="917"/>
      <c r="MAJ66" s="917"/>
      <c r="MAK66" s="574"/>
      <c r="MAL66" s="448"/>
      <c r="MAM66" s="448"/>
      <c r="MAN66" s="448"/>
      <c r="MAO66" s="575"/>
      <c r="MAP66" s="448"/>
      <c r="MAQ66" s="448"/>
      <c r="MAR66" s="448"/>
      <c r="MAS66" s="448"/>
      <c r="MAT66" s="448"/>
      <c r="MAU66" s="448"/>
      <c r="MAV66" s="448"/>
      <c r="MAW66" s="448"/>
      <c r="MAX66" s="448"/>
      <c r="MAY66" s="917"/>
      <c r="MAZ66" s="917"/>
      <c r="MBA66" s="917"/>
      <c r="MBB66" s="574"/>
      <c r="MBC66" s="448"/>
      <c r="MBD66" s="448"/>
      <c r="MBE66" s="448"/>
      <c r="MBF66" s="575"/>
      <c r="MBG66" s="448"/>
      <c r="MBH66" s="448"/>
      <c r="MBI66" s="448"/>
      <c r="MBJ66" s="448"/>
      <c r="MBK66" s="448"/>
      <c r="MBL66" s="448"/>
      <c r="MBM66" s="448"/>
      <c r="MBN66" s="448"/>
      <c r="MBO66" s="448"/>
      <c r="MBP66" s="917"/>
      <c r="MBQ66" s="917"/>
      <c r="MBR66" s="917"/>
      <c r="MBS66" s="574"/>
      <c r="MBT66" s="448"/>
      <c r="MBU66" s="448"/>
      <c r="MBV66" s="448"/>
      <c r="MBW66" s="575"/>
      <c r="MBX66" s="448"/>
      <c r="MBY66" s="448"/>
      <c r="MBZ66" s="448"/>
      <c r="MCA66" s="448"/>
      <c r="MCB66" s="448"/>
      <c r="MCC66" s="448"/>
      <c r="MCD66" s="448"/>
      <c r="MCE66" s="448"/>
      <c r="MCF66" s="448"/>
      <c r="MCG66" s="917"/>
      <c r="MCH66" s="917"/>
      <c r="MCI66" s="917"/>
      <c r="MCJ66" s="574"/>
      <c r="MCK66" s="448"/>
      <c r="MCL66" s="448"/>
      <c r="MCM66" s="448"/>
      <c r="MCN66" s="575"/>
      <c r="MCO66" s="448"/>
      <c r="MCP66" s="448"/>
      <c r="MCQ66" s="448"/>
      <c r="MCR66" s="448"/>
      <c r="MCS66" s="448"/>
      <c r="MCT66" s="448"/>
      <c r="MCU66" s="448"/>
      <c r="MCV66" s="448"/>
      <c r="MCW66" s="448"/>
      <c r="MCX66" s="917"/>
      <c r="MCY66" s="917"/>
      <c r="MCZ66" s="917"/>
      <c r="MDA66" s="574"/>
      <c r="MDB66" s="448"/>
      <c r="MDC66" s="448"/>
      <c r="MDD66" s="448"/>
      <c r="MDE66" s="575"/>
      <c r="MDF66" s="448"/>
      <c r="MDG66" s="448"/>
      <c r="MDH66" s="448"/>
      <c r="MDI66" s="448"/>
      <c r="MDJ66" s="448"/>
      <c r="MDK66" s="448"/>
      <c r="MDL66" s="448"/>
      <c r="MDM66" s="448"/>
      <c r="MDN66" s="448"/>
      <c r="MDO66" s="917"/>
      <c r="MDP66" s="917"/>
      <c r="MDQ66" s="917"/>
      <c r="MDR66" s="574"/>
      <c r="MDS66" s="448"/>
      <c r="MDT66" s="448"/>
      <c r="MDU66" s="448"/>
      <c r="MDV66" s="575"/>
      <c r="MDW66" s="448"/>
      <c r="MDX66" s="448"/>
      <c r="MDY66" s="448"/>
      <c r="MDZ66" s="448"/>
      <c r="MEA66" s="448"/>
      <c r="MEB66" s="448"/>
      <c r="MEC66" s="448"/>
      <c r="MED66" s="448"/>
      <c r="MEE66" s="448"/>
      <c r="MEF66" s="917"/>
      <c r="MEG66" s="917"/>
      <c r="MEH66" s="917"/>
      <c r="MEI66" s="574"/>
      <c r="MEJ66" s="448"/>
      <c r="MEK66" s="448"/>
      <c r="MEL66" s="448"/>
      <c r="MEM66" s="575"/>
      <c r="MEN66" s="448"/>
      <c r="MEO66" s="448"/>
      <c r="MEP66" s="448"/>
      <c r="MEQ66" s="448"/>
      <c r="MER66" s="448"/>
      <c r="MES66" s="448"/>
      <c r="MET66" s="448"/>
      <c r="MEU66" s="448"/>
      <c r="MEV66" s="448"/>
      <c r="MEW66" s="917"/>
      <c r="MEX66" s="917"/>
      <c r="MEY66" s="917"/>
      <c r="MEZ66" s="574"/>
      <c r="MFA66" s="448"/>
      <c r="MFB66" s="448"/>
      <c r="MFC66" s="448"/>
      <c r="MFD66" s="575"/>
      <c r="MFE66" s="448"/>
      <c r="MFF66" s="448"/>
      <c r="MFG66" s="448"/>
      <c r="MFH66" s="448"/>
      <c r="MFI66" s="448"/>
      <c r="MFJ66" s="448"/>
      <c r="MFK66" s="448"/>
      <c r="MFL66" s="448"/>
      <c r="MFM66" s="448"/>
      <c r="MFN66" s="917"/>
      <c r="MFO66" s="917"/>
      <c r="MFP66" s="917"/>
      <c r="MFQ66" s="574"/>
      <c r="MFR66" s="448"/>
      <c r="MFS66" s="448"/>
      <c r="MFT66" s="448"/>
      <c r="MFU66" s="575"/>
      <c r="MFV66" s="448"/>
      <c r="MFW66" s="448"/>
      <c r="MFX66" s="448"/>
      <c r="MFY66" s="448"/>
      <c r="MFZ66" s="448"/>
      <c r="MGA66" s="448"/>
      <c r="MGB66" s="448"/>
      <c r="MGC66" s="448"/>
      <c r="MGD66" s="448"/>
      <c r="MGE66" s="917"/>
      <c r="MGF66" s="917"/>
      <c r="MGG66" s="917"/>
      <c r="MGH66" s="574"/>
      <c r="MGI66" s="448"/>
      <c r="MGJ66" s="448"/>
      <c r="MGK66" s="448"/>
      <c r="MGL66" s="575"/>
      <c r="MGM66" s="448"/>
      <c r="MGN66" s="448"/>
      <c r="MGO66" s="448"/>
      <c r="MGP66" s="448"/>
      <c r="MGQ66" s="448"/>
      <c r="MGR66" s="448"/>
      <c r="MGS66" s="448"/>
      <c r="MGT66" s="448"/>
      <c r="MGU66" s="448"/>
      <c r="MGV66" s="917"/>
      <c r="MGW66" s="917"/>
      <c r="MGX66" s="917"/>
      <c r="MGY66" s="574"/>
      <c r="MGZ66" s="448"/>
      <c r="MHA66" s="448"/>
      <c r="MHB66" s="448"/>
      <c r="MHC66" s="575"/>
      <c r="MHD66" s="448"/>
      <c r="MHE66" s="448"/>
      <c r="MHF66" s="448"/>
      <c r="MHG66" s="448"/>
      <c r="MHH66" s="448"/>
      <c r="MHI66" s="448"/>
      <c r="MHJ66" s="448"/>
      <c r="MHK66" s="448"/>
      <c r="MHL66" s="448"/>
      <c r="MHM66" s="917"/>
      <c r="MHN66" s="917"/>
      <c r="MHO66" s="917"/>
      <c r="MHP66" s="574"/>
      <c r="MHQ66" s="448"/>
      <c r="MHR66" s="448"/>
      <c r="MHS66" s="448"/>
      <c r="MHT66" s="575"/>
      <c r="MHU66" s="448"/>
      <c r="MHV66" s="448"/>
      <c r="MHW66" s="448"/>
      <c r="MHX66" s="448"/>
      <c r="MHY66" s="448"/>
      <c r="MHZ66" s="448"/>
      <c r="MIA66" s="448"/>
      <c r="MIB66" s="448"/>
      <c r="MIC66" s="448"/>
      <c r="MID66" s="917"/>
      <c r="MIE66" s="917"/>
      <c r="MIF66" s="917"/>
      <c r="MIG66" s="574"/>
      <c r="MIH66" s="448"/>
      <c r="MII66" s="448"/>
      <c r="MIJ66" s="448"/>
      <c r="MIK66" s="575"/>
      <c r="MIL66" s="448"/>
      <c r="MIM66" s="448"/>
      <c r="MIN66" s="448"/>
      <c r="MIO66" s="448"/>
      <c r="MIP66" s="448"/>
      <c r="MIQ66" s="448"/>
      <c r="MIR66" s="448"/>
      <c r="MIS66" s="448"/>
      <c r="MIT66" s="448"/>
      <c r="MIU66" s="917"/>
      <c r="MIV66" s="917"/>
      <c r="MIW66" s="917"/>
      <c r="MIX66" s="574"/>
      <c r="MIY66" s="448"/>
      <c r="MIZ66" s="448"/>
      <c r="MJA66" s="448"/>
      <c r="MJB66" s="575"/>
      <c r="MJC66" s="448"/>
      <c r="MJD66" s="448"/>
      <c r="MJE66" s="448"/>
      <c r="MJF66" s="448"/>
      <c r="MJG66" s="448"/>
      <c r="MJH66" s="448"/>
      <c r="MJI66" s="448"/>
      <c r="MJJ66" s="448"/>
      <c r="MJK66" s="448"/>
      <c r="MJL66" s="917"/>
      <c r="MJM66" s="917"/>
      <c r="MJN66" s="917"/>
      <c r="MJO66" s="574"/>
      <c r="MJP66" s="448"/>
      <c r="MJQ66" s="448"/>
      <c r="MJR66" s="448"/>
      <c r="MJS66" s="575"/>
      <c r="MJT66" s="448"/>
      <c r="MJU66" s="448"/>
      <c r="MJV66" s="448"/>
      <c r="MJW66" s="448"/>
      <c r="MJX66" s="448"/>
      <c r="MJY66" s="448"/>
      <c r="MJZ66" s="448"/>
      <c r="MKA66" s="448"/>
      <c r="MKB66" s="448"/>
      <c r="MKC66" s="917"/>
      <c r="MKD66" s="917"/>
      <c r="MKE66" s="917"/>
      <c r="MKF66" s="574"/>
      <c r="MKG66" s="448"/>
      <c r="MKH66" s="448"/>
      <c r="MKI66" s="448"/>
      <c r="MKJ66" s="575"/>
      <c r="MKK66" s="448"/>
      <c r="MKL66" s="448"/>
      <c r="MKM66" s="448"/>
      <c r="MKN66" s="448"/>
      <c r="MKO66" s="448"/>
      <c r="MKP66" s="448"/>
      <c r="MKQ66" s="448"/>
      <c r="MKR66" s="448"/>
      <c r="MKS66" s="448"/>
      <c r="MKT66" s="917"/>
      <c r="MKU66" s="917"/>
      <c r="MKV66" s="917"/>
      <c r="MKW66" s="574"/>
      <c r="MKX66" s="448"/>
      <c r="MKY66" s="448"/>
      <c r="MKZ66" s="448"/>
      <c r="MLA66" s="575"/>
      <c r="MLB66" s="448"/>
      <c r="MLC66" s="448"/>
      <c r="MLD66" s="448"/>
      <c r="MLE66" s="448"/>
      <c r="MLF66" s="448"/>
      <c r="MLG66" s="448"/>
      <c r="MLH66" s="448"/>
      <c r="MLI66" s="448"/>
      <c r="MLJ66" s="448"/>
      <c r="MLK66" s="917"/>
      <c r="MLL66" s="917"/>
      <c r="MLM66" s="917"/>
      <c r="MLN66" s="574"/>
      <c r="MLO66" s="448"/>
      <c r="MLP66" s="448"/>
      <c r="MLQ66" s="448"/>
      <c r="MLR66" s="575"/>
      <c r="MLS66" s="448"/>
      <c r="MLT66" s="448"/>
      <c r="MLU66" s="448"/>
      <c r="MLV66" s="448"/>
      <c r="MLW66" s="448"/>
      <c r="MLX66" s="448"/>
      <c r="MLY66" s="448"/>
      <c r="MLZ66" s="448"/>
      <c r="MMA66" s="448"/>
      <c r="MMB66" s="917"/>
      <c r="MMC66" s="917"/>
      <c r="MMD66" s="917"/>
      <c r="MME66" s="574"/>
      <c r="MMF66" s="448"/>
      <c r="MMG66" s="448"/>
      <c r="MMH66" s="448"/>
      <c r="MMI66" s="575"/>
      <c r="MMJ66" s="448"/>
      <c r="MMK66" s="448"/>
      <c r="MML66" s="448"/>
      <c r="MMM66" s="448"/>
      <c r="MMN66" s="448"/>
      <c r="MMO66" s="448"/>
      <c r="MMP66" s="448"/>
      <c r="MMQ66" s="448"/>
      <c r="MMR66" s="448"/>
      <c r="MMS66" s="917"/>
      <c r="MMT66" s="917"/>
      <c r="MMU66" s="917"/>
      <c r="MMV66" s="574"/>
      <c r="MMW66" s="448"/>
      <c r="MMX66" s="448"/>
      <c r="MMY66" s="448"/>
      <c r="MMZ66" s="575"/>
      <c r="MNA66" s="448"/>
      <c r="MNB66" s="448"/>
      <c r="MNC66" s="448"/>
      <c r="MND66" s="448"/>
      <c r="MNE66" s="448"/>
      <c r="MNF66" s="448"/>
      <c r="MNG66" s="448"/>
      <c r="MNH66" s="448"/>
      <c r="MNI66" s="448"/>
      <c r="MNJ66" s="917"/>
      <c r="MNK66" s="917"/>
      <c r="MNL66" s="917"/>
      <c r="MNM66" s="574"/>
      <c r="MNN66" s="448"/>
      <c r="MNO66" s="448"/>
      <c r="MNP66" s="448"/>
      <c r="MNQ66" s="575"/>
      <c r="MNR66" s="448"/>
      <c r="MNS66" s="448"/>
      <c r="MNT66" s="448"/>
      <c r="MNU66" s="448"/>
      <c r="MNV66" s="448"/>
      <c r="MNW66" s="448"/>
      <c r="MNX66" s="448"/>
      <c r="MNY66" s="448"/>
      <c r="MNZ66" s="448"/>
      <c r="MOA66" s="917"/>
      <c r="MOB66" s="917"/>
      <c r="MOC66" s="917"/>
      <c r="MOD66" s="574"/>
      <c r="MOE66" s="448"/>
      <c r="MOF66" s="448"/>
      <c r="MOG66" s="448"/>
      <c r="MOH66" s="575"/>
      <c r="MOI66" s="448"/>
      <c r="MOJ66" s="448"/>
      <c r="MOK66" s="448"/>
      <c r="MOL66" s="448"/>
      <c r="MOM66" s="448"/>
      <c r="MON66" s="448"/>
      <c r="MOO66" s="448"/>
      <c r="MOP66" s="448"/>
      <c r="MOQ66" s="448"/>
      <c r="MOR66" s="917"/>
      <c r="MOS66" s="917"/>
      <c r="MOT66" s="917"/>
      <c r="MOU66" s="574"/>
      <c r="MOV66" s="448"/>
      <c r="MOW66" s="448"/>
      <c r="MOX66" s="448"/>
      <c r="MOY66" s="575"/>
      <c r="MOZ66" s="448"/>
      <c r="MPA66" s="448"/>
      <c r="MPB66" s="448"/>
      <c r="MPC66" s="448"/>
      <c r="MPD66" s="448"/>
      <c r="MPE66" s="448"/>
      <c r="MPF66" s="448"/>
      <c r="MPG66" s="448"/>
      <c r="MPH66" s="448"/>
      <c r="MPI66" s="917"/>
      <c r="MPJ66" s="917"/>
      <c r="MPK66" s="917"/>
      <c r="MPL66" s="574"/>
      <c r="MPM66" s="448"/>
      <c r="MPN66" s="448"/>
      <c r="MPO66" s="448"/>
      <c r="MPP66" s="575"/>
      <c r="MPQ66" s="448"/>
      <c r="MPR66" s="448"/>
      <c r="MPS66" s="448"/>
      <c r="MPT66" s="448"/>
      <c r="MPU66" s="448"/>
      <c r="MPV66" s="448"/>
      <c r="MPW66" s="448"/>
      <c r="MPX66" s="448"/>
      <c r="MPY66" s="448"/>
      <c r="MPZ66" s="917"/>
      <c r="MQA66" s="917"/>
      <c r="MQB66" s="917"/>
      <c r="MQC66" s="574"/>
      <c r="MQD66" s="448"/>
      <c r="MQE66" s="448"/>
      <c r="MQF66" s="448"/>
      <c r="MQG66" s="575"/>
      <c r="MQH66" s="448"/>
      <c r="MQI66" s="448"/>
      <c r="MQJ66" s="448"/>
      <c r="MQK66" s="448"/>
      <c r="MQL66" s="448"/>
      <c r="MQM66" s="448"/>
      <c r="MQN66" s="448"/>
      <c r="MQO66" s="448"/>
      <c r="MQP66" s="448"/>
      <c r="MQQ66" s="917"/>
      <c r="MQR66" s="917"/>
      <c r="MQS66" s="917"/>
      <c r="MQT66" s="574"/>
      <c r="MQU66" s="448"/>
      <c r="MQV66" s="448"/>
      <c r="MQW66" s="448"/>
      <c r="MQX66" s="575"/>
      <c r="MQY66" s="448"/>
      <c r="MQZ66" s="448"/>
      <c r="MRA66" s="448"/>
      <c r="MRB66" s="448"/>
      <c r="MRC66" s="448"/>
      <c r="MRD66" s="448"/>
      <c r="MRE66" s="448"/>
      <c r="MRF66" s="448"/>
      <c r="MRG66" s="448"/>
      <c r="MRH66" s="917"/>
      <c r="MRI66" s="917"/>
      <c r="MRJ66" s="917"/>
      <c r="MRK66" s="574"/>
      <c r="MRL66" s="448"/>
      <c r="MRM66" s="448"/>
      <c r="MRN66" s="448"/>
      <c r="MRO66" s="575"/>
      <c r="MRP66" s="448"/>
      <c r="MRQ66" s="448"/>
      <c r="MRR66" s="448"/>
      <c r="MRS66" s="448"/>
      <c r="MRT66" s="448"/>
      <c r="MRU66" s="448"/>
      <c r="MRV66" s="448"/>
      <c r="MRW66" s="448"/>
      <c r="MRX66" s="448"/>
      <c r="MRY66" s="917"/>
      <c r="MRZ66" s="917"/>
      <c r="MSA66" s="917"/>
      <c r="MSB66" s="574"/>
      <c r="MSC66" s="448"/>
      <c r="MSD66" s="448"/>
      <c r="MSE66" s="448"/>
      <c r="MSF66" s="575"/>
      <c r="MSG66" s="448"/>
      <c r="MSH66" s="448"/>
      <c r="MSI66" s="448"/>
      <c r="MSJ66" s="448"/>
      <c r="MSK66" s="448"/>
      <c r="MSL66" s="448"/>
      <c r="MSM66" s="448"/>
      <c r="MSN66" s="448"/>
      <c r="MSO66" s="448"/>
      <c r="MSP66" s="917"/>
      <c r="MSQ66" s="917"/>
      <c r="MSR66" s="917"/>
      <c r="MSS66" s="574"/>
      <c r="MST66" s="448"/>
      <c r="MSU66" s="448"/>
      <c r="MSV66" s="448"/>
      <c r="MSW66" s="575"/>
      <c r="MSX66" s="448"/>
      <c r="MSY66" s="448"/>
      <c r="MSZ66" s="448"/>
      <c r="MTA66" s="448"/>
      <c r="MTB66" s="448"/>
      <c r="MTC66" s="448"/>
      <c r="MTD66" s="448"/>
      <c r="MTE66" s="448"/>
      <c r="MTF66" s="448"/>
      <c r="MTG66" s="917"/>
      <c r="MTH66" s="917"/>
      <c r="MTI66" s="917"/>
      <c r="MTJ66" s="574"/>
      <c r="MTK66" s="448"/>
      <c r="MTL66" s="448"/>
      <c r="MTM66" s="448"/>
      <c r="MTN66" s="575"/>
      <c r="MTO66" s="448"/>
      <c r="MTP66" s="448"/>
      <c r="MTQ66" s="448"/>
      <c r="MTR66" s="448"/>
      <c r="MTS66" s="448"/>
      <c r="MTT66" s="448"/>
      <c r="MTU66" s="448"/>
      <c r="MTV66" s="448"/>
      <c r="MTW66" s="448"/>
      <c r="MTX66" s="917"/>
      <c r="MTY66" s="917"/>
      <c r="MTZ66" s="917"/>
      <c r="MUA66" s="574"/>
      <c r="MUB66" s="448"/>
      <c r="MUC66" s="448"/>
      <c r="MUD66" s="448"/>
      <c r="MUE66" s="575"/>
      <c r="MUF66" s="448"/>
      <c r="MUG66" s="448"/>
      <c r="MUH66" s="448"/>
      <c r="MUI66" s="448"/>
      <c r="MUJ66" s="448"/>
      <c r="MUK66" s="448"/>
      <c r="MUL66" s="448"/>
      <c r="MUM66" s="448"/>
      <c r="MUN66" s="448"/>
      <c r="MUO66" s="917"/>
      <c r="MUP66" s="917"/>
      <c r="MUQ66" s="917"/>
      <c r="MUR66" s="574"/>
      <c r="MUS66" s="448"/>
      <c r="MUT66" s="448"/>
      <c r="MUU66" s="448"/>
      <c r="MUV66" s="575"/>
      <c r="MUW66" s="448"/>
      <c r="MUX66" s="448"/>
      <c r="MUY66" s="448"/>
      <c r="MUZ66" s="448"/>
      <c r="MVA66" s="448"/>
      <c r="MVB66" s="448"/>
      <c r="MVC66" s="448"/>
      <c r="MVD66" s="448"/>
      <c r="MVE66" s="448"/>
      <c r="MVF66" s="917"/>
      <c r="MVG66" s="917"/>
      <c r="MVH66" s="917"/>
      <c r="MVI66" s="574"/>
      <c r="MVJ66" s="448"/>
      <c r="MVK66" s="448"/>
      <c r="MVL66" s="448"/>
      <c r="MVM66" s="575"/>
      <c r="MVN66" s="448"/>
      <c r="MVO66" s="448"/>
      <c r="MVP66" s="448"/>
      <c r="MVQ66" s="448"/>
      <c r="MVR66" s="448"/>
      <c r="MVS66" s="448"/>
      <c r="MVT66" s="448"/>
      <c r="MVU66" s="448"/>
      <c r="MVV66" s="448"/>
      <c r="MVW66" s="917"/>
      <c r="MVX66" s="917"/>
      <c r="MVY66" s="917"/>
      <c r="MVZ66" s="574"/>
      <c r="MWA66" s="448"/>
      <c r="MWB66" s="448"/>
      <c r="MWC66" s="448"/>
      <c r="MWD66" s="575"/>
      <c r="MWE66" s="448"/>
      <c r="MWF66" s="448"/>
      <c r="MWG66" s="448"/>
      <c r="MWH66" s="448"/>
      <c r="MWI66" s="448"/>
      <c r="MWJ66" s="448"/>
      <c r="MWK66" s="448"/>
      <c r="MWL66" s="448"/>
      <c r="MWM66" s="448"/>
      <c r="MWN66" s="917"/>
      <c r="MWO66" s="917"/>
      <c r="MWP66" s="917"/>
      <c r="MWQ66" s="574"/>
      <c r="MWR66" s="448"/>
      <c r="MWS66" s="448"/>
      <c r="MWT66" s="448"/>
      <c r="MWU66" s="575"/>
      <c r="MWV66" s="448"/>
      <c r="MWW66" s="448"/>
      <c r="MWX66" s="448"/>
      <c r="MWY66" s="448"/>
      <c r="MWZ66" s="448"/>
      <c r="MXA66" s="448"/>
      <c r="MXB66" s="448"/>
      <c r="MXC66" s="448"/>
      <c r="MXD66" s="448"/>
      <c r="MXE66" s="917"/>
      <c r="MXF66" s="917"/>
      <c r="MXG66" s="917"/>
      <c r="MXH66" s="574"/>
      <c r="MXI66" s="448"/>
      <c r="MXJ66" s="448"/>
      <c r="MXK66" s="448"/>
      <c r="MXL66" s="575"/>
      <c r="MXM66" s="448"/>
      <c r="MXN66" s="448"/>
      <c r="MXO66" s="448"/>
      <c r="MXP66" s="448"/>
      <c r="MXQ66" s="448"/>
      <c r="MXR66" s="448"/>
      <c r="MXS66" s="448"/>
      <c r="MXT66" s="448"/>
      <c r="MXU66" s="448"/>
      <c r="MXV66" s="917"/>
      <c r="MXW66" s="917"/>
      <c r="MXX66" s="917"/>
      <c r="MXY66" s="574"/>
      <c r="MXZ66" s="448"/>
      <c r="MYA66" s="448"/>
      <c r="MYB66" s="448"/>
      <c r="MYC66" s="575"/>
      <c r="MYD66" s="448"/>
      <c r="MYE66" s="448"/>
      <c r="MYF66" s="448"/>
      <c r="MYG66" s="448"/>
      <c r="MYH66" s="448"/>
      <c r="MYI66" s="448"/>
      <c r="MYJ66" s="448"/>
      <c r="MYK66" s="448"/>
      <c r="MYL66" s="448"/>
      <c r="MYM66" s="917"/>
      <c r="MYN66" s="917"/>
      <c r="MYO66" s="917"/>
      <c r="MYP66" s="574"/>
      <c r="MYQ66" s="448"/>
      <c r="MYR66" s="448"/>
      <c r="MYS66" s="448"/>
      <c r="MYT66" s="575"/>
      <c r="MYU66" s="448"/>
      <c r="MYV66" s="448"/>
      <c r="MYW66" s="448"/>
      <c r="MYX66" s="448"/>
      <c r="MYY66" s="448"/>
      <c r="MYZ66" s="448"/>
      <c r="MZA66" s="448"/>
      <c r="MZB66" s="448"/>
      <c r="MZC66" s="448"/>
      <c r="MZD66" s="917"/>
      <c r="MZE66" s="917"/>
      <c r="MZF66" s="917"/>
      <c r="MZG66" s="574"/>
      <c r="MZH66" s="448"/>
      <c r="MZI66" s="448"/>
      <c r="MZJ66" s="448"/>
      <c r="MZK66" s="575"/>
      <c r="MZL66" s="448"/>
      <c r="MZM66" s="448"/>
      <c r="MZN66" s="448"/>
      <c r="MZO66" s="448"/>
      <c r="MZP66" s="448"/>
      <c r="MZQ66" s="448"/>
      <c r="MZR66" s="448"/>
      <c r="MZS66" s="448"/>
      <c r="MZT66" s="448"/>
      <c r="MZU66" s="917"/>
      <c r="MZV66" s="917"/>
      <c r="MZW66" s="917"/>
      <c r="MZX66" s="574"/>
      <c r="MZY66" s="448"/>
      <c r="MZZ66" s="448"/>
      <c r="NAA66" s="448"/>
      <c r="NAB66" s="575"/>
      <c r="NAC66" s="448"/>
      <c r="NAD66" s="448"/>
      <c r="NAE66" s="448"/>
      <c r="NAF66" s="448"/>
      <c r="NAG66" s="448"/>
      <c r="NAH66" s="448"/>
      <c r="NAI66" s="448"/>
      <c r="NAJ66" s="448"/>
      <c r="NAK66" s="448"/>
      <c r="NAL66" s="917"/>
      <c r="NAM66" s="917"/>
      <c r="NAN66" s="917"/>
      <c r="NAO66" s="574"/>
      <c r="NAP66" s="448"/>
      <c r="NAQ66" s="448"/>
      <c r="NAR66" s="448"/>
      <c r="NAS66" s="575"/>
      <c r="NAT66" s="448"/>
      <c r="NAU66" s="448"/>
      <c r="NAV66" s="448"/>
      <c r="NAW66" s="448"/>
      <c r="NAX66" s="448"/>
      <c r="NAY66" s="448"/>
      <c r="NAZ66" s="448"/>
      <c r="NBA66" s="448"/>
      <c r="NBB66" s="448"/>
      <c r="NBC66" s="917"/>
      <c r="NBD66" s="917"/>
      <c r="NBE66" s="917"/>
      <c r="NBF66" s="574"/>
      <c r="NBG66" s="448"/>
      <c r="NBH66" s="448"/>
      <c r="NBI66" s="448"/>
      <c r="NBJ66" s="575"/>
      <c r="NBK66" s="448"/>
      <c r="NBL66" s="448"/>
      <c r="NBM66" s="448"/>
      <c r="NBN66" s="448"/>
      <c r="NBO66" s="448"/>
      <c r="NBP66" s="448"/>
      <c r="NBQ66" s="448"/>
      <c r="NBR66" s="448"/>
      <c r="NBS66" s="448"/>
      <c r="NBT66" s="917"/>
      <c r="NBU66" s="917"/>
      <c r="NBV66" s="917"/>
      <c r="NBW66" s="574"/>
      <c r="NBX66" s="448"/>
      <c r="NBY66" s="448"/>
      <c r="NBZ66" s="448"/>
      <c r="NCA66" s="575"/>
      <c r="NCB66" s="448"/>
      <c r="NCC66" s="448"/>
      <c r="NCD66" s="448"/>
      <c r="NCE66" s="448"/>
      <c r="NCF66" s="448"/>
      <c r="NCG66" s="448"/>
      <c r="NCH66" s="448"/>
      <c r="NCI66" s="448"/>
      <c r="NCJ66" s="448"/>
      <c r="NCK66" s="917"/>
      <c r="NCL66" s="917"/>
      <c r="NCM66" s="917"/>
      <c r="NCN66" s="574"/>
      <c r="NCO66" s="448"/>
      <c r="NCP66" s="448"/>
      <c r="NCQ66" s="448"/>
      <c r="NCR66" s="575"/>
      <c r="NCS66" s="448"/>
      <c r="NCT66" s="448"/>
      <c r="NCU66" s="448"/>
      <c r="NCV66" s="448"/>
      <c r="NCW66" s="448"/>
      <c r="NCX66" s="448"/>
      <c r="NCY66" s="448"/>
      <c r="NCZ66" s="448"/>
      <c r="NDA66" s="448"/>
      <c r="NDB66" s="917"/>
      <c r="NDC66" s="917"/>
      <c r="NDD66" s="917"/>
      <c r="NDE66" s="574"/>
      <c r="NDF66" s="448"/>
      <c r="NDG66" s="448"/>
      <c r="NDH66" s="448"/>
      <c r="NDI66" s="575"/>
      <c r="NDJ66" s="448"/>
      <c r="NDK66" s="448"/>
      <c r="NDL66" s="448"/>
      <c r="NDM66" s="448"/>
      <c r="NDN66" s="448"/>
      <c r="NDO66" s="448"/>
      <c r="NDP66" s="448"/>
      <c r="NDQ66" s="448"/>
      <c r="NDR66" s="448"/>
      <c r="NDS66" s="917"/>
      <c r="NDT66" s="917"/>
      <c r="NDU66" s="917"/>
      <c r="NDV66" s="574"/>
      <c r="NDW66" s="448"/>
      <c r="NDX66" s="448"/>
      <c r="NDY66" s="448"/>
      <c r="NDZ66" s="575"/>
      <c r="NEA66" s="448"/>
      <c r="NEB66" s="448"/>
      <c r="NEC66" s="448"/>
      <c r="NED66" s="448"/>
      <c r="NEE66" s="448"/>
      <c r="NEF66" s="448"/>
      <c r="NEG66" s="448"/>
      <c r="NEH66" s="448"/>
      <c r="NEI66" s="448"/>
      <c r="NEJ66" s="917"/>
      <c r="NEK66" s="917"/>
      <c r="NEL66" s="917"/>
      <c r="NEM66" s="574"/>
      <c r="NEN66" s="448"/>
      <c r="NEO66" s="448"/>
      <c r="NEP66" s="448"/>
      <c r="NEQ66" s="575"/>
      <c r="NER66" s="448"/>
      <c r="NES66" s="448"/>
      <c r="NET66" s="448"/>
      <c r="NEU66" s="448"/>
      <c r="NEV66" s="448"/>
      <c r="NEW66" s="448"/>
      <c r="NEX66" s="448"/>
      <c r="NEY66" s="448"/>
      <c r="NEZ66" s="448"/>
      <c r="NFA66" s="917"/>
      <c r="NFB66" s="917"/>
      <c r="NFC66" s="917"/>
      <c r="NFD66" s="574"/>
      <c r="NFE66" s="448"/>
      <c r="NFF66" s="448"/>
      <c r="NFG66" s="448"/>
      <c r="NFH66" s="575"/>
      <c r="NFI66" s="448"/>
      <c r="NFJ66" s="448"/>
      <c r="NFK66" s="448"/>
      <c r="NFL66" s="448"/>
      <c r="NFM66" s="448"/>
      <c r="NFN66" s="448"/>
      <c r="NFO66" s="448"/>
      <c r="NFP66" s="448"/>
      <c r="NFQ66" s="448"/>
      <c r="NFR66" s="917"/>
      <c r="NFS66" s="917"/>
      <c r="NFT66" s="917"/>
      <c r="NFU66" s="574"/>
      <c r="NFV66" s="448"/>
      <c r="NFW66" s="448"/>
      <c r="NFX66" s="448"/>
      <c r="NFY66" s="575"/>
      <c r="NFZ66" s="448"/>
      <c r="NGA66" s="448"/>
      <c r="NGB66" s="448"/>
      <c r="NGC66" s="448"/>
      <c r="NGD66" s="448"/>
      <c r="NGE66" s="448"/>
      <c r="NGF66" s="448"/>
      <c r="NGG66" s="448"/>
      <c r="NGH66" s="448"/>
      <c r="NGI66" s="917"/>
      <c r="NGJ66" s="917"/>
      <c r="NGK66" s="917"/>
      <c r="NGL66" s="574"/>
      <c r="NGM66" s="448"/>
      <c r="NGN66" s="448"/>
      <c r="NGO66" s="448"/>
      <c r="NGP66" s="575"/>
      <c r="NGQ66" s="448"/>
      <c r="NGR66" s="448"/>
      <c r="NGS66" s="448"/>
      <c r="NGT66" s="448"/>
      <c r="NGU66" s="448"/>
      <c r="NGV66" s="448"/>
      <c r="NGW66" s="448"/>
      <c r="NGX66" s="448"/>
      <c r="NGY66" s="448"/>
      <c r="NGZ66" s="917"/>
      <c r="NHA66" s="917"/>
      <c r="NHB66" s="917"/>
      <c r="NHC66" s="574"/>
      <c r="NHD66" s="448"/>
      <c r="NHE66" s="448"/>
      <c r="NHF66" s="448"/>
      <c r="NHG66" s="575"/>
      <c r="NHH66" s="448"/>
      <c r="NHI66" s="448"/>
      <c r="NHJ66" s="448"/>
      <c r="NHK66" s="448"/>
      <c r="NHL66" s="448"/>
      <c r="NHM66" s="448"/>
      <c r="NHN66" s="448"/>
      <c r="NHO66" s="448"/>
      <c r="NHP66" s="448"/>
      <c r="NHQ66" s="917"/>
      <c r="NHR66" s="917"/>
      <c r="NHS66" s="917"/>
      <c r="NHT66" s="574"/>
      <c r="NHU66" s="448"/>
      <c r="NHV66" s="448"/>
      <c r="NHW66" s="448"/>
      <c r="NHX66" s="575"/>
      <c r="NHY66" s="448"/>
      <c r="NHZ66" s="448"/>
      <c r="NIA66" s="448"/>
      <c r="NIB66" s="448"/>
      <c r="NIC66" s="448"/>
      <c r="NID66" s="448"/>
      <c r="NIE66" s="448"/>
      <c r="NIF66" s="448"/>
      <c r="NIG66" s="448"/>
      <c r="NIH66" s="917"/>
      <c r="NII66" s="917"/>
      <c r="NIJ66" s="917"/>
      <c r="NIK66" s="574"/>
      <c r="NIL66" s="448"/>
      <c r="NIM66" s="448"/>
      <c r="NIN66" s="448"/>
      <c r="NIO66" s="575"/>
      <c r="NIP66" s="448"/>
      <c r="NIQ66" s="448"/>
      <c r="NIR66" s="448"/>
      <c r="NIS66" s="448"/>
      <c r="NIT66" s="448"/>
      <c r="NIU66" s="448"/>
      <c r="NIV66" s="448"/>
      <c r="NIW66" s="448"/>
      <c r="NIX66" s="448"/>
      <c r="NIY66" s="917"/>
      <c r="NIZ66" s="917"/>
      <c r="NJA66" s="917"/>
      <c r="NJB66" s="574"/>
      <c r="NJC66" s="448"/>
      <c r="NJD66" s="448"/>
      <c r="NJE66" s="448"/>
      <c r="NJF66" s="575"/>
      <c r="NJG66" s="448"/>
      <c r="NJH66" s="448"/>
      <c r="NJI66" s="448"/>
      <c r="NJJ66" s="448"/>
      <c r="NJK66" s="448"/>
      <c r="NJL66" s="448"/>
      <c r="NJM66" s="448"/>
      <c r="NJN66" s="448"/>
      <c r="NJO66" s="448"/>
      <c r="NJP66" s="917"/>
      <c r="NJQ66" s="917"/>
      <c r="NJR66" s="917"/>
      <c r="NJS66" s="574"/>
      <c r="NJT66" s="448"/>
      <c r="NJU66" s="448"/>
      <c r="NJV66" s="448"/>
      <c r="NJW66" s="575"/>
      <c r="NJX66" s="448"/>
      <c r="NJY66" s="448"/>
      <c r="NJZ66" s="448"/>
      <c r="NKA66" s="448"/>
      <c r="NKB66" s="448"/>
      <c r="NKC66" s="448"/>
      <c r="NKD66" s="448"/>
      <c r="NKE66" s="448"/>
      <c r="NKF66" s="448"/>
      <c r="NKG66" s="917"/>
      <c r="NKH66" s="917"/>
      <c r="NKI66" s="917"/>
      <c r="NKJ66" s="574"/>
      <c r="NKK66" s="448"/>
      <c r="NKL66" s="448"/>
      <c r="NKM66" s="448"/>
      <c r="NKN66" s="575"/>
      <c r="NKO66" s="448"/>
      <c r="NKP66" s="448"/>
      <c r="NKQ66" s="448"/>
      <c r="NKR66" s="448"/>
      <c r="NKS66" s="448"/>
      <c r="NKT66" s="448"/>
      <c r="NKU66" s="448"/>
      <c r="NKV66" s="448"/>
      <c r="NKW66" s="448"/>
      <c r="NKX66" s="917"/>
      <c r="NKY66" s="917"/>
      <c r="NKZ66" s="917"/>
      <c r="NLA66" s="574"/>
      <c r="NLB66" s="448"/>
      <c r="NLC66" s="448"/>
      <c r="NLD66" s="448"/>
      <c r="NLE66" s="575"/>
      <c r="NLF66" s="448"/>
      <c r="NLG66" s="448"/>
      <c r="NLH66" s="448"/>
      <c r="NLI66" s="448"/>
      <c r="NLJ66" s="448"/>
      <c r="NLK66" s="448"/>
      <c r="NLL66" s="448"/>
      <c r="NLM66" s="448"/>
      <c r="NLN66" s="448"/>
      <c r="NLO66" s="917"/>
      <c r="NLP66" s="917"/>
      <c r="NLQ66" s="917"/>
      <c r="NLR66" s="574"/>
      <c r="NLS66" s="448"/>
      <c r="NLT66" s="448"/>
      <c r="NLU66" s="448"/>
      <c r="NLV66" s="575"/>
      <c r="NLW66" s="448"/>
      <c r="NLX66" s="448"/>
      <c r="NLY66" s="448"/>
      <c r="NLZ66" s="448"/>
      <c r="NMA66" s="448"/>
      <c r="NMB66" s="448"/>
      <c r="NMC66" s="448"/>
      <c r="NMD66" s="448"/>
      <c r="NME66" s="448"/>
      <c r="NMF66" s="917"/>
      <c r="NMG66" s="917"/>
      <c r="NMH66" s="917"/>
      <c r="NMI66" s="574"/>
      <c r="NMJ66" s="448"/>
      <c r="NMK66" s="448"/>
      <c r="NML66" s="448"/>
      <c r="NMM66" s="575"/>
      <c r="NMN66" s="448"/>
      <c r="NMO66" s="448"/>
      <c r="NMP66" s="448"/>
      <c r="NMQ66" s="448"/>
      <c r="NMR66" s="448"/>
      <c r="NMS66" s="448"/>
      <c r="NMT66" s="448"/>
      <c r="NMU66" s="448"/>
      <c r="NMV66" s="448"/>
      <c r="NMW66" s="917"/>
      <c r="NMX66" s="917"/>
      <c r="NMY66" s="917"/>
      <c r="NMZ66" s="574"/>
      <c r="NNA66" s="448"/>
      <c r="NNB66" s="448"/>
      <c r="NNC66" s="448"/>
      <c r="NND66" s="575"/>
      <c r="NNE66" s="448"/>
      <c r="NNF66" s="448"/>
      <c r="NNG66" s="448"/>
      <c r="NNH66" s="448"/>
      <c r="NNI66" s="448"/>
      <c r="NNJ66" s="448"/>
      <c r="NNK66" s="448"/>
      <c r="NNL66" s="448"/>
      <c r="NNM66" s="448"/>
      <c r="NNN66" s="917"/>
      <c r="NNO66" s="917"/>
      <c r="NNP66" s="917"/>
      <c r="NNQ66" s="574"/>
      <c r="NNR66" s="448"/>
      <c r="NNS66" s="448"/>
      <c r="NNT66" s="448"/>
      <c r="NNU66" s="575"/>
      <c r="NNV66" s="448"/>
      <c r="NNW66" s="448"/>
      <c r="NNX66" s="448"/>
      <c r="NNY66" s="448"/>
      <c r="NNZ66" s="448"/>
      <c r="NOA66" s="448"/>
      <c r="NOB66" s="448"/>
      <c r="NOC66" s="448"/>
      <c r="NOD66" s="448"/>
      <c r="NOE66" s="917"/>
      <c r="NOF66" s="917"/>
      <c r="NOG66" s="917"/>
      <c r="NOH66" s="574"/>
      <c r="NOI66" s="448"/>
      <c r="NOJ66" s="448"/>
      <c r="NOK66" s="448"/>
      <c r="NOL66" s="575"/>
      <c r="NOM66" s="448"/>
      <c r="NON66" s="448"/>
      <c r="NOO66" s="448"/>
      <c r="NOP66" s="448"/>
      <c r="NOQ66" s="448"/>
      <c r="NOR66" s="448"/>
      <c r="NOS66" s="448"/>
      <c r="NOT66" s="448"/>
      <c r="NOU66" s="448"/>
      <c r="NOV66" s="917"/>
      <c r="NOW66" s="917"/>
      <c r="NOX66" s="917"/>
      <c r="NOY66" s="574"/>
      <c r="NOZ66" s="448"/>
      <c r="NPA66" s="448"/>
      <c r="NPB66" s="448"/>
      <c r="NPC66" s="575"/>
      <c r="NPD66" s="448"/>
      <c r="NPE66" s="448"/>
      <c r="NPF66" s="448"/>
      <c r="NPG66" s="448"/>
      <c r="NPH66" s="448"/>
      <c r="NPI66" s="448"/>
      <c r="NPJ66" s="448"/>
      <c r="NPK66" s="448"/>
      <c r="NPL66" s="448"/>
      <c r="NPM66" s="917"/>
      <c r="NPN66" s="917"/>
      <c r="NPO66" s="917"/>
      <c r="NPP66" s="574"/>
      <c r="NPQ66" s="448"/>
      <c r="NPR66" s="448"/>
      <c r="NPS66" s="448"/>
      <c r="NPT66" s="575"/>
      <c r="NPU66" s="448"/>
      <c r="NPV66" s="448"/>
      <c r="NPW66" s="448"/>
      <c r="NPX66" s="448"/>
      <c r="NPY66" s="448"/>
      <c r="NPZ66" s="448"/>
      <c r="NQA66" s="448"/>
      <c r="NQB66" s="448"/>
      <c r="NQC66" s="448"/>
      <c r="NQD66" s="917"/>
      <c r="NQE66" s="917"/>
      <c r="NQF66" s="917"/>
      <c r="NQG66" s="574"/>
      <c r="NQH66" s="448"/>
      <c r="NQI66" s="448"/>
      <c r="NQJ66" s="448"/>
      <c r="NQK66" s="575"/>
      <c r="NQL66" s="448"/>
      <c r="NQM66" s="448"/>
      <c r="NQN66" s="448"/>
      <c r="NQO66" s="448"/>
      <c r="NQP66" s="448"/>
      <c r="NQQ66" s="448"/>
      <c r="NQR66" s="448"/>
      <c r="NQS66" s="448"/>
      <c r="NQT66" s="448"/>
      <c r="NQU66" s="917"/>
      <c r="NQV66" s="917"/>
      <c r="NQW66" s="917"/>
      <c r="NQX66" s="574"/>
      <c r="NQY66" s="448"/>
      <c r="NQZ66" s="448"/>
      <c r="NRA66" s="448"/>
      <c r="NRB66" s="575"/>
      <c r="NRC66" s="448"/>
      <c r="NRD66" s="448"/>
      <c r="NRE66" s="448"/>
      <c r="NRF66" s="448"/>
      <c r="NRG66" s="448"/>
      <c r="NRH66" s="448"/>
      <c r="NRI66" s="448"/>
      <c r="NRJ66" s="448"/>
      <c r="NRK66" s="448"/>
      <c r="NRL66" s="917"/>
      <c r="NRM66" s="917"/>
      <c r="NRN66" s="917"/>
      <c r="NRO66" s="574"/>
      <c r="NRP66" s="448"/>
      <c r="NRQ66" s="448"/>
      <c r="NRR66" s="448"/>
      <c r="NRS66" s="575"/>
      <c r="NRT66" s="448"/>
      <c r="NRU66" s="448"/>
      <c r="NRV66" s="448"/>
      <c r="NRW66" s="448"/>
      <c r="NRX66" s="448"/>
      <c r="NRY66" s="448"/>
      <c r="NRZ66" s="448"/>
      <c r="NSA66" s="448"/>
      <c r="NSB66" s="448"/>
      <c r="NSC66" s="917"/>
      <c r="NSD66" s="917"/>
      <c r="NSE66" s="917"/>
      <c r="NSF66" s="574"/>
      <c r="NSG66" s="448"/>
      <c r="NSH66" s="448"/>
      <c r="NSI66" s="448"/>
      <c r="NSJ66" s="575"/>
      <c r="NSK66" s="448"/>
      <c r="NSL66" s="448"/>
      <c r="NSM66" s="448"/>
      <c r="NSN66" s="448"/>
      <c r="NSO66" s="448"/>
      <c r="NSP66" s="448"/>
      <c r="NSQ66" s="448"/>
      <c r="NSR66" s="448"/>
      <c r="NSS66" s="448"/>
      <c r="NST66" s="917"/>
      <c r="NSU66" s="917"/>
      <c r="NSV66" s="917"/>
      <c r="NSW66" s="574"/>
      <c r="NSX66" s="448"/>
      <c r="NSY66" s="448"/>
      <c r="NSZ66" s="448"/>
      <c r="NTA66" s="575"/>
      <c r="NTB66" s="448"/>
      <c r="NTC66" s="448"/>
      <c r="NTD66" s="448"/>
      <c r="NTE66" s="448"/>
      <c r="NTF66" s="448"/>
      <c r="NTG66" s="448"/>
      <c r="NTH66" s="448"/>
      <c r="NTI66" s="448"/>
      <c r="NTJ66" s="448"/>
      <c r="NTK66" s="917"/>
      <c r="NTL66" s="917"/>
      <c r="NTM66" s="917"/>
      <c r="NTN66" s="574"/>
      <c r="NTO66" s="448"/>
      <c r="NTP66" s="448"/>
      <c r="NTQ66" s="448"/>
      <c r="NTR66" s="575"/>
      <c r="NTS66" s="448"/>
      <c r="NTT66" s="448"/>
      <c r="NTU66" s="448"/>
      <c r="NTV66" s="448"/>
      <c r="NTW66" s="448"/>
      <c r="NTX66" s="448"/>
      <c r="NTY66" s="448"/>
      <c r="NTZ66" s="448"/>
      <c r="NUA66" s="448"/>
      <c r="NUB66" s="917"/>
      <c r="NUC66" s="917"/>
      <c r="NUD66" s="917"/>
      <c r="NUE66" s="574"/>
      <c r="NUF66" s="448"/>
      <c r="NUG66" s="448"/>
      <c r="NUH66" s="448"/>
      <c r="NUI66" s="575"/>
      <c r="NUJ66" s="448"/>
      <c r="NUK66" s="448"/>
      <c r="NUL66" s="448"/>
      <c r="NUM66" s="448"/>
      <c r="NUN66" s="448"/>
      <c r="NUO66" s="448"/>
      <c r="NUP66" s="448"/>
      <c r="NUQ66" s="448"/>
      <c r="NUR66" s="448"/>
      <c r="NUS66" s="917"/>
      <c r="NUT66" s="917"/>
      <c r="NUU66" s="917"/>
      <c r="NUV66" s="574"/>
      <c r="NUW66" s="448"/>
      <c r="NUX66" s="448"/>
      <c r="NUY66" s="448"/>
      <c r="NUZ66" s="575"/>
      <c r="NVA66" s="448"/>
      <c r="NVB66" s="448"/>
      <c r="NVC66" s="448"/>
      <c r="NVD66" s="448"/>
      <c r="NVE66" s="448"/>
      <c r="NVF66" s="448"/>
      <c r="NVG66" s="448"/>
      <c r="NVH66" s="448"/>
      <c r="NVI66" s="448"/>
      <c r="NVJ66" s="917"/>
      <c r="NVK66" s="917"/>
      <c r="NVL66" s="917"/>
      <c r="NVM66" s="574"/>
      <c r="NVN66" s="448"/>
      <c r="NVO66" s="448"/>
      <c r="NVP66" s="448"/>
      <c r="NVQ66" s="575"/>
      <c r="NVR66" s="448"/>
      <c r="NVS66" s="448"/>
      <c r="NVT66" s="448"/>
      <c r="NVU66" s="448"/>
      <c r="NVV66" s="448"/>
      <c r="NVW66" s="448"/>
      <c r="NVX66" s="448"/>
      <c r="NVY66" s="448"/>
      <c r="NVZ66" s="448"/>
      <c r="NWA66" s="917"/>
      <c r="NWB66" s="917"/>
      <c r="NWC66" s="917"/>
      <c r="NWD66" s="574"/>
      <c r="NWE66" s="448"/>
      <c r="NWF66" s="448"/>
      <c r="NWG66" s="448"/>
      <c r="NWH66" s="575"/>
      <c r="NWI66" s="448"/>
      <c r="NWJ66" s="448"/>
      <c r="NWK66" s="448"/>
      <c r="NWL66" s="448"/>
      <c r="NWM66" s="448"/>
      <c r="NWN66" s="448"/>
      <c r="NWO66" s="448"/>
      <c r="NWP66" s="448"/>
      <c r="NWQ66" s="448"/>
      <c r="NWR66" s="917"/>
      <c r="NWS66" s="917"/>
      <c r="NWT66" s="917"/>
      <c r="NWU66" s="574"/>
      <c r="NWV66" s="448"/>
      <c r="NWW66" s="448"/>
      <c r="NWX66" s="448"/>
      <c r="NWY66" s="575"/>
      <c r="NWZ66" s="448"/>
      <c r="NXA66" s="448"/>
      <c r="NXB66" s="448"/>
      <c r="NXC66" s="448"/>
      <c r="NXD66" s="448"/>
      <c r="NXE66" s="448"/>
      <c r="NXF66" s="448"/>
      <c r="NXG66" s="448"/>
      <c r="NXH66" s="448"/>
      <c r="NXI66" s="917"/>
      <c r="NXJ66" s="917"/>
      <c r="NXK66" s="917"/>
      <c r="NXL66" s="574"/>
      <c r="NXM66" s="448"/>
      <c r="NXN66" s="448"/>
      <c r="NXO66" s="448"/>
      <c r="NXP66" s="575"/>
      <c r="NXQ66" s="448"/>
      <c r="NXR66" s="448"/>
      <c r="NXS66" s="448"/>
      <c r="NXT66" s="448"/>
      <c r="NXU66" s="448"/>
      <c r="NXV66" s="448"/>
      <c r="NXW66" s="448"/>
      <c r="NXX66" s="448"/>
      <c r="NXY66" s="448"/>
      <c r="NXZ66" s="917"/>
      <c r="NYA66" s="917"/>
      <c r="NYB66" s="917"/>
      <c r="NYC66" s="574"/>
      <c r="NYD66" s="448"/>
      <c r="NYE66" s="448"/>
      <c r="NYF66" s="448"/>
      <c r="NYG66" s="575"/>
      <c r="NYH66" s="448"/>
      <c r="NYI66" s="448"/>
      <c r="NYJ66" s="448"/>
      <c r="NYK66" s="448"/>
      <c r="NYL66" s="448"/>
      <c r="NYM66" s="448"/>
      <c r="NYN66" s="448"/>
      <c r="NYO66" s="448"/>
      <c r="NYP66" s="448"/>
      <c r="NYQ66" s="917"/>
      <c r="NYR66" s="917"/>
      <c r="NYS66" s="917"/>
      <c r="NYT66" s="574"/>
      <c r="NYU66" s="448"/>
      <c r="NYV66" s="448"/>
      <c r="NYW66" s="448"/>
      <c r="NYX66" s="575"/>
      <c r="NYY66" s="448"/>
      <c r="NYZ66" s="448"/>
      <c r="NZA66" s="448"/>
      <c r="NZB66" s="448"/>
      <c r="NZC66" s="448"/>
      <c r="NZD66" s="448"/>
      <c r="NZE66" s="448"/>
      <c r="NZF66" s="448"/>
      <c r="NZG66" s="448"/>
      <c r="NZH66" s="917"/>
      <c r="NZI66" s="917"/>
      <c r="NZJ66" s="917"/>
      <c r="NZK66" s="574"/>
      <c r="NZL66" s="448"/>
      <c r="NZM66" s="448"/>
      <c r="NZN66" s="448"/>
      <c r="NZO66" s="575"/>
      <c r="NZP66" s="448"/>
      <c r="NZQ66" s="448"/>
      <c r="NZR66" s="448"/>
      <c r="NZS66" s="448"/>
      <c r="NZT66" s="448"/>
      <c r="NZU66" s="448"/>
      <c r="NZV66" s="448"/>
      <c r="NZW66" s="448"/>
      <c r="NZX66" s="448"/>
      <c r="NZY66" s="917"/>
      <c r="NZZ66" s="917"/>
      <c r="OAA66" s="917"/>
      <c r="OAB66" s="574"/>
      <c r="OAC66" s="448"/>
      <c r="OAD66" s="448"/>
      <c r="OAE66" s="448"/>
      <c r="OAF66" s="575"/>
      <c r="OAG66" s="448"/>
      <c r="OAH66" s="448"/>
      <c r="OAI66" s="448"/>
      <c r="OAJ66" s="448"/>
      <c r="OAK66" s="448"/>
      <c r="OAL66" s="448"/>
      <c r="OAM66" s="448"/>
      <c r="OAN66" s="448"/>
      <c r="OAO66" s="448"/>
      <c r="OAP66" s="917"/>
      <c r="OAQ66" s="917"/>
      <c r="OAR66" s="917"/>
      <c r="OAS66" s="574"/>
      <c r="OAT66" s="448"/>
      <c r="OAU66" s="448"/>
      <c r="OAV66" s="448"/>
      <c r="OAW66" s="575"/>
      <c r="OAX66" s="448"/>
      <c r="OAY66" s="448"/>
      <c r="OAZ66" s="448"/>
      <c r="OBA66" s="448"/>
      <c r="OBB66" s="448"/>
      <c r="OBC66" s="448"/>
      <c r="OBD66" s="448"/>
      <c r="OBE66" s="448"/>
      <c r="OBF66" s="448"/>
      <c r="OBG66" s="917"/>
      <c r="OBH66" s="917"/>
      <c r="OBI66" s="917"/>
      <c r="OBJ66" s="574"/>
      <c r="OBK66" s="448"/>
      <c r="OBL66" s="448"/>
      <c r="OBM66" s="448"/>
      <c r="OBN66" s="575"/>
      <c r="OBO66" s="448"/>
      <c r="OBP66" s="448"/>
      <c r="OBQ66" s="448"/>
      <c r="OBR66" s="448"/>
      <c r="OBS66" s="448"/>
      <c r="OBT66" s="448"/>
      <c r="OBU66" s="448"/>
      <c r="OBV66" s="448"/>
      <c r="OBW66" s="448"/>
      <c r="OBX66" s="917"/>
      <c r="OBY66" s="917"/>
      <c r="OBZ66" s="917"/>
      <c r="OCA66" s="574"/>
      <c r="OCB66" s="448"/>
      <c r="OCC66" s="448"/>
      <c r="OCD66" s="448"/>
      <c r="OCE66" s="575"/>
      <c r="OCF66" s="448"/>
      <c r="OCG66" s="448"/>
      <c r="OCH66" s="448"/>
      <c r="OCI66" s="448"/>
      <c r="OCJ66" s="448"/>
      <c r="OCK66" s="448"/>
      <c r="OCL66" s="448"/>
      <c r="OCM66" s="448"/>
      <c r="OCN66" s="448"/>
      <c r="OCO66" s="917"/>
      <c r="OCP66" s="917"/>
      <c r="OCQ66" s="917"/>
      <c r="OCR66" s="574"/>
      <c r="OCS66" s="448"/>
      <c r="OCT66" s="448"/>
      <c r="OCU66" s="448"/>
      <c r="OCV66" s="575"/>
      <c r="OCW66" s="448"/>
      <c r="OCX66" s="448"/>
      <c r="OCY66" s="448"/>
      <c r="OCZ66" s="448"/>
      <c r="ODA66" s="448"/>
      <c r="ODB66" s="448"/>
      <c r="ODC66" s="448"/>
      <c r="ODD66" s="448"/>
      <c r="ODE66" s="448"/>
      <c r="ODF66" s="917"/>
      <c r="ODG66" s="917"/>
      <c r="ODH66" s="917"/>
      <c r="ODI66" s="574"/>
      <c r="ODJ66" s="448"/>
      <c r="ODK66" s="448"/>
      <c r="ODL66" s="448"/>
      <c r="ODM66" s="575"/>
      <c r="ODN66" s="448"/>
      <c r="ODO66" s="448"/>
      <c r="ODP66" s="448"/>
      <c r="ODQ66" s="448"/>
      <c r="ODR66" s="448"/>
      <c r="ODS66" s="448"/>
      <c r="ODT66" s="448"/>
      <c r="ODU66" s="448"/>
      <c r="ODV66" s="448"/>
      <c r="ODW66" s="917"/>
      <c r="ODX66" s="917"/>
      <c r="ODY66" s="917"/>
      <c r="ODZ66" s="574"/>
      <c r="OEA66" s="448"/>
      <c r="OEB66" s="448"/>
      <c r="OEC66" s="448"/>
      <c r="OED66" s="575"/>
      <c r="OEE66" s="448"/>
      <c r="OEF66" s="448"/>
      <c r="OEG66" s="448"/>
      <c r="OEH66" s="448"/>
      <c r="OEI66" s="448"/>
      <c r="OEJ66" s="448"/>
      <c r="OEK66" s="448"/>
      <c r="OEL66" s="448"/>
      <c r="OEM66" s="448"/>
      <c r="OEN66" s="917"/>
      <c r="OEO66" s="917"/>
      <c r="OEP66" s="917"/>
      <c r="OEQ66" s="574"/>
      <c r="OER66" s="448"/>
      <c r="OES66" s="448"/>
      <c r="OET66" s="448"/>
      <c r="OEU66" s="575"/>
      <c r="OEV66" s="448"/>
      <c r="OEW66" s="448"/>
      <c r="OEX66" s="448"/>
      <c r="OEY66" s="448"/>
      <c r="OEZ66" s="448"/>
      <c r="OFA66" s="448"/>
      <c r="OFB66" s="448"/>
      <c r="OFC66" s="448"/>
      <c r="OFD66" s="448"/>
      <c r="OFE66" s="917"/>
      <c r="OFF66" s="917"/>
      <c r="OFG66" s="917"/>
      <c r="OFH66" s="574"/>
      <c r="OFI66" s="448"/>
      <c r="OFJ66" s="448"/>
      <c r="OFK66" s="448"/>
      <c r="OFL66" s="575"/>
      <c r="OFM66" s="448"/>
      <c r="OFN66" s="448"/>
      <c r="OFO66" s="448"/>
      <c r="OFP66" s="448"/>
      <c r="OFQ66" s="448"/>
      <c r="OFR66" s="448"/>
      <c r="OFS66" s="448"/>
      <c r="OFT66" s="448"/>
      <c r="OFU66" s="448"/>
      <c r="OFV66" s="917"/>
      <c r="OFW66" s="917"/>
      <c r="OFX66" s="917"/>
      <c r="OFY66" s="574"/>
      <c r="OFZ66" s="448"/>
      <c r="OGA66" s="448"/>
      <c r="OGB66" s="448"/>
      <c r="OGC66" s="575"/>
      <c r="OGD66" s="448"/>
      <c r="OGE66" s="448"/>
      <c r="OGF66" s="448"/>
      <c r="OGG66" s="448"/>
      <c r="OGH66" s="448"/>
      <c r="OGI66" s="448"/>
      <c r="OGJ66" s="448"/>
      <c r="OGK66" s="448"/>
      <c r="OGL66" s="448"/>
      <c r="OGM66" s="917"/>
      <c r="OGN66" s="917"/>
      <c r="OGO66" s="917"/>
      <c r="OGP66" s="574"/>
      <c r="OGQ66" s="448"/>
      <c r="OGR66" s="448"/>
      <c r="OGS66" s="448"/>
      <c r="OGT66" s="575"/>
      <c r="OGU66" s="448"/>
      <c r="OGV66" s="448"/>
      <c r="OGW66" s="448"/>
      <c r="OGX66" s="448"/>
      <c r="OGY66" s="448"/>
      <c r="OGZ66" s="448"/>
      <c r="OHA66" s="448"/>
      <c r="OHB66" s="448"/>
      <c r="OHC66" s="448"/>
      <c r="OHD66" s="917"/>
      <c r="OHE66" s="917"/>
      <c r="OHF66" s="917"/>
      <c r="OHG66" s="574"/>
      <c r="OHH66" s="448"/>
      <c r="OHI66" s="448"/>
      <c r="OHJ66" s="448"/>
      <c r="OHK66" s="575"/>
      <c r="OHL66" s="448"/>
      <c r="OHM66" s="448"/>
      <c r="OHN66" s="448"/>
      <c r="OHO66" s="448"/>
      <c r="OHP66" s="448"/>
      <c r="OHQ66" s="448"/>
      <c r="OHR66" s="448"/>
      <c r="OHS66" s="448"/>
      <c r="OHT66" s="448"/>
      <c r="OHU66" s="917"/>
      <c r="OHV66" s="917"/>
      <c r="OHW66" s="917"/>
      <c r="OHX66" s="574"/>
      <c r="OHY66" s="448"/>
      <c r="OHZ66" s="448"/>
      <c r="OIA66" s="448"/>
      <c r="OIB66" s="575"/>
      <c r="OIC66" s="448"/>
      <c r="OID66" s="448"/>
      <c r="OIE66" s="448"/>
      <c r="OIF66" s="448"/>
      <c r="OIG66" s="448"/>
      <c r="OIH66" s="448"/>
      <c r="OII66" s="448"/>
      <c r="OIJ66" s="448"/>
      <c r="OIK66" s="448"/>
      <c r="OIL66" s="917"/>
      <c r="OIM66" s="917"/>
      <c r="OIN66" s="917"/>
      <c r="OIO66" s="574"/>
      <c r="OIP66" s="448"/>
      <c r="OIQ66" s="448"/>
      <c r="OIR66" s="448"/>
      <c r="OIS66" s="575"/>
      <c r="OIT66" s="448"/>
      <c r="OIU66" s="448"/>
      <c r="OIV66" s="448"/>
      <c r="OIW66" s="448"/>
      <c r="OIX66" s="448"/>
      <c r="OIY66" s="448"/>
      <c r="OIZ66" s="448"/>
      <c r="OJA66" s="448"/>
      <c r="OJB66" s="448"/>
      <c r="OJC66" s="917"/>
      <c r="OJD66" s="917"/>
      <c r="OJE66" s="917"/>
      <c r="OJF66" s="574"/>
      <c r="OJG66" s="448"/>
      <c r="OJH66" s="448"/>
      <c r="OJI66" s="448"/>
      <c r="OJJ66" s="575"/>
      <c r="OJK66" s="448"/>
      <c r="OJL66" s="448"/>
      <c r="OJM66" s="448"/>
      <c r="OJN66" s="448"/>
      <c r="OJO66" s="448"/>
      <c r="OJP66" s="448"/>
      <c r="OJQ66" s="448"/>
      <c r="OJR66" s="448"/>
      <c r="OJS66" s="448"/>
      <c r="OJT66" s="917"/>
      <c r="OJU66" s="917"/>
      <c r="OJV66" s="917"/>
      <c r="OJW66" s="574"/>
      <c r="OJX66" s="448"/>
      <c r="OJY66" s="448"/>
      <c r="OJZ66" s="448"/>
      <c r="OKA66" s="575"/>
      <c r="OKB66" s="448"/>
      <c r="OKC66" s="448"/>
      <c r="OKD66" s="448"/>
      <c r="OKE66" s="448"/>
      <c r="OKF66" s="448"/>
      <c r="OKG66" s="448"/>
      <c r="OKH66" s="448"/>
      <c r="OKI66" s="448"/>
      <c r="OKJ66" s="448"/>
      <c r="OKK66" s="917"/>
      <c r="OKL66" s="917"/>
      <c r="OKM66" s="917"/>
      <c r="OKN66" s="574"/>
      <c r="OKO66" s="448"/>
      <c r="OKP66" s="448"/>
      <c r="OKQ66" s="448"/>
      <c r="OKR66" s="575"/>
      <c r="OKS66" s="448"/>
      <c r="OKT66" s="448"/>
      <c r="OKU66" s="448"/>
      <c r="OKV66" s="448"/>
      <c r="OKW66" s="448"/>
      <c r="OKX66" s="448"/>
      <c r="OKY66" s="448"/>
      <c r="OKZ66" s="448"/>
      <c r="OLA66" s="448"/>
      <c r="OLB66" s="917"/>
      <c r="OLC66" s="917"/>
      <c r="OLD66" s="917"/>
      <c r="OLE66" s="574"/>
      <c r="OLF66" s="448"/>
      <c r="OLG66" s="448"/>
      <c r="OLH66" s="448"/>
      <c r="OLI66" s="575"/>
      <c r="OLJ66" s="448"/>
      <c r="OLK66" s="448"/>
      <c r="OLL66" s="448"/>
      <c r="OLM66" s="448"/>
      <c r="OLN66" s="448"/>
      <c r="OLO66" s="448"/>
      <c r="OLP66" s="448"/>
      <c r="OLQ66" s="448"/>
      <c r="OLR66" s="448"/>
      <c r="OLS66" s="917"/>
      <c r="OLT66" s="917"/>
      <c r="OLU66" s="917"/>
      <c r="OLV66" s="574"/>
      <c r="OLW66" s="448"/>
      <c r="OLX66" s="448"/>
      <c r="OLY66" s="448"/>
      <c r="OLZ66" s="575"/>
      <c r="OMA66" s="448"/>
      <c r="OMB66" s="448"/>
      <c r="OMC66" s="448"/>
      <c r="OMD66" s="448"/>
      <c r="OME66" s="448"/>
      <c r="OMF66" s="448"/>
      <c r="OMG66" s="448"/>
      <c r="OMH66" s="448"/>
      <c r="OMI66" s="448"/>
      <c r="OMJ66" s="917"/>
      <c r="OMK66" s="917"/>
      <c r="OML66" s="917"/>
      <c r="OMM66" s="574"/>
      <c r="OMN66" s="448"/>
      <c r="OMO66" s="448"/>
      <c r="OMP66" s="448"/>
      <c r="OMQ66" s="575"/>
      <c r="OMR66" s="448"/>
      <c r="OMS66" s="448"/>
      <c r="OMT66" s="448"/>
      <c r="OMU66" s="448"/>
      <c r="OMV66" s="448"/>
      <c r="OMW66" s="448"/>
      <c r="OMX66" s="448"/>
      <c r="OMY66" s="448"/>
      <c r="OMZ66" s="448"/>
      <c r="ONA66" s="917"/>
      <c r="ONB66" s="917"/>
      <c r="ONC66" s="917"/>
      <c r="OND66" s="574"/>
      <c r="ONE66" s="448"/>
      <c r="ONF66" s="448"/>
      <c r="ONG66" s="448"/>
      <c r="ONH66" s="575"/>
      <c r="ONI66" s="448"/>
      <c r="ONJ66" s="448"/>
      <c r="ONK66" s="448"/>
      <c r="ONL66" s="448"/>
      <c r="ONM66" s="448"/>
      <c r="ONN66" s="448"/>
      <c r="ONO66" s="448"/>
      <c r="ONP66" s="448"/>
      <c r="ONQ66" s="448"/>
      <c r="ONR66" s="917"/>
      <c r="ONS66" s="917"/>
      <c r="ONT66" s="917"/>
      <c r="ONU66" s="574"/>
      <c r="ONV66" s="448"/>
      <c r="ONW66" s="448"/>
      <c r="ONX66" s="448"/>
      <c r="ONY66" s="575"/>
      <c r="ONZ66" s="448"/>
      <c r="OOA66" s="448"/>
      <c r="OOB66" s="448"/>
      <c r="OOC66" s="448"/>
      <c r="OOD66" s="448"/>
      <c r="OOE66" s="448"/>
      <c r="OOF66" s="448"/>
      <c r="OOG66" s="448"/>
      <c r="OOH66" s="448"/>
      <c r="OOI66" s="917"/>
      <c r="OOJ66" s="917"/>
      <c r="OOK66" s="917"/>
      <c r="OOL66" s="574"/>
      <c r="OOM66" s="448"/>
      <c r="OON66" s="448"/>
      <c r="OOO66" s="448"/>
      <c r="OOP66" s="575"/>
      <c r="OOQ66" s="448"/>
      <c r="OOR66" s="448"/>
      <c r="OOS66" s="448"/>
      <c r="OOT66" s="448"/>
      <c r="OOU66" s="448"/>
      <c r="OOV66" s="448"/>
      <c r="OOW66" s="448"/>
      <c r="OOX66" s="448"/>
      <c r="OOY66" s="448"/>
      <c r="OOZ66" s="917"/>
      <c r="OPA66" s="917"/>
      <c r="OPB66" s="917"/>
      <c r="OPC66" s="574"/>
      <c r="OPD66" s="448"/>
      <c r="OPE66" s="448"/>
      <c r="OPF66" s="448"/>
      <c r="OPG66" s="575"/>
      <c r="OPH66" s="448"/>
      <c r="OPI66" s="448"/>
      <c r="OPJ66" s="448"/>
      <c r="OPK66" s="448"/>
      <c r="OPL66" s="448"/>
      <c r="OPM66" s="448"/>
      <c r="OPN66" s="448"/>
      <c r="OPO66" s="448"/>
      <c r="OPP66" s="448"/>
      <c r="OPQ66" s="917"/>
      <c r="OPR66" s="917"/>
      <c r="OPS66" s="917"/>
      <c r="OPT66" s="574"/>
      <c r="OPU66" s="448"/>
      <c r="OPV66" s="448"/>
      <c r="OPW66" s="448"/>
      <c r="OPX66" s="575"/>
      <c r="OPY66" s="448"/>
      <c r="OPZ66" s="448"/>
      <c r="OQA66" s="448"/>
      <c r="OQB66" s="448"/>
      <c r="OQC66" s="448"/>
      <c r="OQD66" s="448"/>
      <c r="OQE66" s="448"/>
      <c r="OQF66" s="448"/>
      <c r="OQG66" s="448"/>
      <c r="OQH66" s="917"/>
      <c r="OQI66" s="917"/>
      <c r="OQJ66" s="917"/>
      <c r="OQK66" s="574"/>
      <c r="OQL66" s="448"/>
      <c r="OQM66" s="448"/>
      <c r="OQN66" s="448"/>
      <c r="OQO66" s="575"/>
      <c r="OQP66" s="448"/>
      <c r="OQQ66" s="448"/>
      <c r="OQR66" s="448"/>
      <c r="OQS66" s="448"/>
      <c r="OQT66" s="448"/>
      <c r="OQU66" s="448"/>
      <c r="OQV66" s="448"/>
      <c r="OQW66" s="448"/>
      <c r="OQX66" s="448"/>
      <c r="OQY66" s="917"/>
      <c r="OQZ66" s="917"/>
      <c r="ORA66" s="917"/>
      <c r="ORB66" s="574"/>
      <c r="ORC66" s="448"/>
      <c r="ORD66" s="448"/>
      <c r="ORE66" s="448"/>
      <c r="ORF66" s="575"/>
      <c r="ORG66" s="448"/>
      <c r="ORH66" s="448"/>
      <c r="ORI66" s="448"/>
      <c r="ORJ66" s="448"/>
      <c r="ORK66" s="448"/>
      <c r="ORL66" s="448"/>
      <c r="ORM66" s="448"/>
      <c r="ORN66" s="448"/>
      <c r="ORO66" s="448"/>
      <c r="ORP66" s="917"/>
      <c r="ORQ66" s="917"/>
      <c r="ORR66" s="917"/>
      <c r="ORS66" s="574"/>
      <c r="ORT66" s="448"/>
      <c r="ORU66" s="448"/>
      <c r="ORV66" s="448"/>
      <c r="ORW66" s="575"/>
      <c r="ORX66" s="448"/>
      <c r="ORY66" s="448"/>
      <c r="ORZ66" s="448"/>
      <c r="OSA66" s="448"/>
      <c r="OSB66" s="448"/>
      <c r="OSC66" s="448"/>
      <c r="OSD66" s="448"/>
      <c r="OSE66" s="448"/>
      <c r="OSF66" s="448"/>
      <c r="OSG66" s="917"/>
      <c r="OSH66" s="917"/>
      <c r="OSI66" s="917"/>
      <c r="OSJ66" s="574"/>
      <c r="OSK66" s="448"/>
      <c r="OSL66" s="448"/>
      <c r="OSM66" s="448"/>
      <c r="OSN66" s="575"/>
      <c r="OSO66" s="448"/>
      <c r="OSP66" s="448"/>
      <c r="OSQ66" s="448"/>
      <c r="OSR66" s="448"/>
      <c r="OSS66" s="448"/>
      <c r="OST66" s="448"/>
      <c r="OSU66" s="448"/>
      <c r="OSV66" s="448"/>
      <c r="OSW66" s="448"/>
      <c r="OSX66" s="917"/>
      <c r="OSY66" s="917"/>
      <c r="OSZ66" s="917"/>
      <c r="OTA66" s="574"/>
      <c r="OTB66" s="448"/>
      <c r="OTC66" s="448"/>
      <c r="OTD66" s="448"/>
      <c r="OTE66" s="575"/>
      <c r="OTF66" s="448"/>
      <c r="OTG66" s="448"/>
      <c r="OTH66" s="448"/>
      <c r="OTI66" s="448"/>
      <c r="OTJ66" s="448"/>
      <c r="OTK66" s="448"/>
      <c r="OTL66" s="448"/>
      <c r="OTM66" s="448"/>
      <c r="OTN66" s="448"/>
      <c r="OTO66" s="917"/>
      <c r="OTP66" s="917"/>
      <c r="OTQ66" s="917"/>
      <c r="OTR66" s="574"/>
      <c r="OTS66" s="448"/>
      <c r="OTT66" s="448"/>
      <c r="OTU66" s="448"/>
      <c r="OTV66" s="575"/>
      <c r="OTW66" s="448"/>
      <c r="OTX66" s="448"/>
      <c r="OTY66" s="448"/>
      <c r="OTZ66" s="448"/>
      <c r="OUA66" s="448"/>
      <c r="OUB66" s="448"/>
      <c r="OUC66" s="448"/>
      <c r="OUD66" s="448"/>
      <c r="OUE66" s="448"/>
      <c r="OUF66" s="917"/>
      <c r="OUG66" s="917"/>
      <c r="OUH66" s="917"/>
      <c r="OUI66" s="574"/>
      <c r="OUJ66" s="448"/>
      <c r="OUK66" s="448"/>
      <c r="OUL66" s="448"/>
      <c r="OUM66" s="575"/>
      <c r="OUN66" s="448"/>
      <c r="OUO66" s="448"/>
      <c r="OUP66" s="448"/>
      <c r="OUQ66" s="448"/>
      <c r="OUR66" s="448"/>
      <c r="OUS66" s="448"/>
      <c r="OUT66" s="448"/>
      <c r="OUU66" s="448"/>
      <c r="OUV66" s="448"/>
      <c r="OUW66" s="917"/>
      <c r="OUX66" s="917"/>
      <c r="OUY66" s="917"/>
      <c r="OUZ66" s="574"/>
      <c r="OVA66" s="448"/>
      <c r="OVB66" s="448"/>
      <c r="OVC66" s="448"/>
      <c r="OVD66" s="575"/>
      <c r="OVE66" s="448"/>
      <c r="OVF66" s="448"/>
      <c r="OVG66" s="448"/>
      <c r="OVH66" s="448"/>
      <c r="OVI66" s="448"/>
      <c r="OVJ66" s="448"/>
      <c r="OVK66" s="448"/>
      <c r="OVL66" s="448"/>
      <c r="OVM66" s="448"/>
      <c r="OVN66" s="917"/>
      <c r="OVO66" s="917"/>
      <c r="OVP66" s="917"/>
      <c r="OVQ66" s="574"/>
      <c r="OVR66" s="448"/>
      <c r="OVS66" s="448"/>
      <c r="OVT66" s="448"/>
      <c r="OVU66" s="575"/>
      <c r="OVV66" s="448"/>
      <c r="OVW66" s="448"/>
      <c r="OVX66" s="448"/>
      <c r="OVY66" s="448"/>
      <c r="OVZ66" s="448"/>
      <c r="OWA66" s="448"/>
      <c r="OWB66" s="448"/>
      <c r="OWC66" s="448"/>
      <c r="OWD66" s="448"/>
      <c r="OWE66" s="917"/>
      <c r="OWF66" s="917"/>
      <c r="OWG66" s="917"/>
      <c r="OWH66" s="574"/>
      <c r="OWI66" s="448"/>
      <c r="OWJ66" s="448"/>
      <c r="OWK66" s="448"/>
      <c r="OWL66" s="575"/>
      <c r="OWM66" s="448"/>
      <c r="OWN66" s="448"/>
      <c r="OWO66" s="448"/>
      <c r="OWP66" s="448"/>
      <c r="OWQ66" s="448"/>
      <c r="OWR66" s="448"/>
      <c r="OWS66" s="448"/>
      <c r="OWT66" s="448"/>
      <c r="OWU66" s="448"/>
      <c r="OWV66" s="917"/>
      <c r="OWW66" s="917"/>
      <c r="OWX66" s="917"/>
      <c r="OWY66" s="574"/>
      <c r="OWZ66" s="448"/>
      <c r="OXA66" s="448"/>
      <c r="OXB66" s="448"/>
      <c r="OXC66" s="575"/>
      <c r="OXD66" s="448"/>
      <c r="OXE66" s="448"/>
      <c r="OXF66" s="448"/>
      <c r="OXG66" s="448"/>
      <c r="OXH66" s="448"/>
      <c r="OXI66" s="448"/>
      <c r="OXJ66" s="448"/>
      <c r="OXK66" s="448"/>
      <c r="OXL66" s="448"/>
      <c r="OXM66" s="917"/>
      <c r="OXN66" s="917"/>
      <c r="OXO66" s="917"/>
      <c r="OXP66" s="574"/>
      <c r="OXQ66" s="448"/>
      <c r="OXR66" s="448"/>
      <c r="OXS66" s="448"/>
      <c r="OXT66" s="575"/>
      <c r="OXU66" s="448"/>
      <c r="OXV66" s="448"/>
      <c r="OXW66" s="448"/>
      <c r="OXX66" s="448"/>
      <c r="OXY66" s="448"/>
      <c r="OXZ66" s="448"/>
      <c r="OYA66" s="448"/>
      <c r="OYB66" s="448"/>
      <c r="OYC66" s="448"/>
      <c r="OYD66" s="917"/>
      <c r="OYE66" s="917"/>
      <c r="OYF66" s="917"/>
      <c r="OYG66" s="574"/>
      <c r="OYH66" s="448"/>
      <c r="OYI66" s="448"/>
      <c r="OYJ66" s="448"/>
      <c r="OYK66" s="575"/>
      <c r="OYL66" s="448"/>
      <c r="OYM66" s="448"/>
      <c r="OYN66" s="448"/>
      <c r="OYO66" s="448"/>
      <c r="OYP66" s="448"/>
      <c r="OYQ66" s="448"/>
      <c r="OYR66" s="448"/>
      <c r="OYS66" s="448"/>
      <c r="OYT66" s="448"/>
      <c r="OYU66" s="917"/>
      <c r="OYV66" s="917"/>
      <c r="OYW66" s="917"/>
      <c r="OYX66" s="574"/>
      <c r="OYY66" s="448"/>
      <c r="OYZ66" s="448"/>
      <c r="OZA66" s="448"/>
      <c r="OZB66" s="575"/>
      <c r="OZC66" s="448"/>
      <c r="OZD66" s="448"/>
      <c r="OZE66" s="448"/>
      <c r="OZF66" s="448"/>
      <c r="OZG66" s="448"/>
      <c r="OZH66" s="448"/>
      <c r="OZI66" s="448"/>
      <c r="OZJ66" s="448"/>
      <c r="OZK66" s="448"/>
      <c r="OZL66" s="917"/>
      <c r="OZM66" s="917"/>
      <c r="OZN66" s="917"/>
      <c r="OZO66" s="574"/>
      <c r="OZP66" s="448"/>
      <c r="OZQ66" s="448"/>
      <c r="OZR66" s="448"/>
      <c r="OZS66" s="575"/>
      <c r="OZT66" s="448"/>
      <c r="OZU66" s="448"/>
      <c r="OZV66" s="448"/>
      <c r="OZW66" s="448"/>
      <c r="OZX66" s="448"/>
      <c r="OZY66" s="448"/>
      <c r="OZZ66" s="448"/>
      <c r="PAA66" s="448"/>
      <c r="PAB66" s="448"/>
      <c r="PAC66" s="917"/>
      <c r="PAD66" s="917"/>
      <c r="PAE66" s="917"/>
      <c r="PAF66" s="574"/>
      <c r="PAG66" s="448"/>
      <c r="PAH66" s="448"/>
      <c r="PAI66" s="448"/>
      <c r="PAJ66" s="575"/>
      <c r="PAK66" s="448"/>
      <c r="PAL66" s="448"/>
      <c r="PAM66" s="448"/>
      <c r="PAN66" s="448"/>
      <c r="PAO66" s="448"/>
      <c r="PAP66" s="448"/>
      <c r="PAQ66" s="448"/>
      <c r="PAR66" s="448"/>
      <c r="PAS66" s="448"/>
      <c r="PAT66" s="917"/>
      <c r="PAU66" s="917"/>
      <c r="PAV66" s="917"/>
      <c r="PAW66" s="574"/>
      <c r="PAX66" s="448"/>
      <c r="PAY66" s="448"/>
      <c r="PAZ66" s="448"/>
      <c r="PBA66" s="575"/>
      <c r="PBB66" s="448"/>
      <c r="PBC66" s="448"/>
      <c r="PBD66" s="448"/>
      <c r="PBE66" s="448"/>
      <c r="PBF66" s="448"/>
      <c r="PBG66" s="448"/>
      <c r="PBH66" s="448"/>
      <c r="PBI66" s="448"/>
      <c r="PBJ66" s="448"/>
      <c r="PBK66" s="917"/>
      <c r="PBL66" s="917"/>
      <c r="PBM66" s="917"/>
      <c r="PBN66" s="574"/>
      <c r="PBO66" s="448"/>
      <c r="PBP66" s="448"/>
      <c r="PBQ66" s="448"/>
      <c r="PBR66" s="575"/>
      <c r="PBS66" s="448"/>
      <c r="PBT66" s="448"/>
      <c r="PBU66" s="448"/>
      <c r="PBV66" s="448"/>
      <c r="PBW66" s="448"/>
      <c r="PBX66" s="448"/>
      <c r="PBY66" s="448"/>
      <c r="PBZ66" s="448"/>
      <c r="PCA66" s="448"/>
      <c r="PCB66" s="917"/>
      <c r="PCC66" s="917"/>
      <c r="PCD66" s="917"/>
      <c r="PCE66" s="574"/>
      <c r="PCF66" s="448"/>
      <c r="PCG66" s="448"/>
      <c r="PCH66" s="448"/>
      <c r="PCI66" s="575"/>
      <c r="PCJ66" s="448"/>
      <c r="PCK66" s="448"/>
      <c r="PCL66" s="448"/>
      <c r="PCM66" s="448"/>
      <c r="PCN66" s="448"/>
      <c r="PCO66" s="448"/>
      <c r="PCP66" s="448"/>
      <c r="PCQ66" s="448"/>
      <c r="PCR66" s="448"/>
      <c r="PCS66" s="917"/>
      <c r="PCT66" s="917"/>
      <c r="PCU66" s="917"/>
      <c r="PCV66" s="574"/>
      <c r="PCW66" s="448"/>
      <c r="PCX66" s="448"/>
      <c r="PCY66" s="448"/>
      <c r="PCZ66" s="575"/>
      <c r="PDA66" s="448"/>
      <c r="PDB66" s="448"/>
      <c r="PDC66" s="448"/>
      <c r="PDD66" s="448"/>
      <c r="PDE66" s="448"/>
      <c r="PDF66" s="448"/>
      <c r="PDG66" s="448"/>
      <c r="PDH66" s="448"/>
      <c r="PDI66" s="448"/>
      <c r="PDJ66" s="917"/>
      <c r="PDK66" s="917"/>
      <c r="PDL66" s="917"/>
      <c r="PDM66" s="574"/>
      <c r="PDN66" s="448"/>
      <c r="PDO66" s="448"/>
      <c r="PDP66" s="448"/>
      <c r="PDQ66" s="575"/>
      <c r="PDR66" s="448"/>
      <c r="PDS66" s="448"/>
      <c r="PDT66" s="448"/>
      <c r="PDU66" s="448"/>
      <c r="PDV66" s="448"/>
      <c r="PDW66" s="448"/>
      <c r="PDX66" s="448"/>
      <c r="PDY66" s="448"/>
      <c r="PDZ66" s="448"/>
      <c r="PEA66" s="917"/>
      <c r="PEB66" s="917"/>
      <c r="PEC66" s="917"/>
      <c r="PED66" s="574"/>
      <c r="PEE66" s="448"/>
      <c r="PEF66" s="448"/>
      <c r="PEG66" s="448"/>
      <c r="PEH66" s="575"/>
      <c r="PEI66" s="448"/>
      <c r="PEJ66" s="448"/>
      <c r="PEK66" s="448"/>
      <c r="PEL66" s="448"/>
      <c r="PEM66" s="448"/>
      <c r="PEN66" s="448"/>
      <c r="PEO66" s="448"/>
      <c r="PEP66" s="448"/>
      <c r="PEQ66" s="448"/>
      <c r="PER66" s="917"/>
      <c r="PES66" s="917"/>
      <c r="PET66" s="917"/>
      <c r="PEU66" s="574"/>
      <c r="PEV66" s="448"/>
      <c r="PEW66" s="448"/>
      <c r="PEX66" s="448"/>
      <c r="PEY66" s="575"/>
      <c r="PEZ66" s="448"/>
      <c r="PFA66" s="448"/>
      <c r="PFB66" s="448"/>
      <c r="PFC66" s="448"/>
      <c r="PFD66" s="448"/>
      <c r="PFE66" s="448"/>
      <c r="PFF66" s="448"/>
      <c r="PFG66" s="448"/>
      <c r="PFH66" s="448"/>
      <c r="PFI66" s="917"/>
      <c r="PFJ66" s="917"/>
      <c r="PFK66" s="917"/>
      <c r="PFL66" s="574"/>
      <c r="PFM66" s="448"/>
      <c r="PFN66" s="448"/>
      <c r="PFO66" s="448"/>
      <c r="PFP66" s="575"/>
      <c r="PFQ66" s="448"/>
      <c r="PFR66" s="448"/>
      <c r="PFS66" s="448"/>
      <c r="PFT66" s="448"/>
      <c r="PFU66" s="448"/>
      <c r="PFV66" s="448"/>
      <c r="PFW66" s="448"/>
      <c r="PFX66" s="448"/>
      <c r="PFY66" s="448"/>
      <c r="PFZ66" s="917"/>
      <c r="PGA66" s="917"/>
      <c r="PGB66" s="917"/>
      <c r="PGC66" s="574"/>
      <c r="PGD66" s="448"/>
      <c r="PGE66" s="448"/>
      <c r="PGF66" s="448"/>
      <c r="PGG66" s="575"/>
      <c r="PGH66" s="448"/>
      <c r="PGI66" s="448"/>
      <c r="PGJ66" s="448"/>
      <c r="PGK66" s="448"/>
      <c r="PGL66" s="448"/>
      <c r="PGM66" s="448"/>
      <c r="PGN66" s="448"/>
      <c r="PGO66" s="448"/>
      <c r="PGP66" s="448"/>
      <c r="PGQ66" s="917"/>
      <c r="PGR66" s="917"/>
      <c r="PGS66" s="917"/>
      <c r="PGT66" s="574"/>
      <c r="PGU66" s="448"/>
      <c r="PGV66" s="448"/>
      <c r="PGW66" s="448"/>
      <c r="PGX66" s="575"/>
      <c r="PGY66" s="448"/>
      <c r="PGZ66" s="448"/>
      <c r="PHA66" s="448"/>
      <c r="PHB66" s="448"/>
      <c r="PHC66" s="448"/>
      <c r="PHD66" s="448"/>
      <c r="PHE66" s="448"/>
      <c r="PHF66" s="448"/>
      <c r="PHG66" s="448"/>
      <c r="PHH66" s="917"/>
      <c r="PHI66" s="917"/>
      <c r="PHJ66" s="917"/>
      <c r="PHK66" s="574"/>
      <c r="PHL66" s="448"/>
      <c r="PHM66" s="448"/>
      <c r="PHN66" s="448"/>
      <c r="PHO66" s="575"/>
      <c r="PHP66" s="448"/>
      <c r="PHQ66" s="448"/>
      <c r="PHR66" s="448"/>
      <c r="PHS66" s="448"/>
      <c r="PHT66" s="448"/>
      <c r="PHU66" s="448"/>
      <c r="PHV66" s="448"/>
      <c r="PHW66" s="448"/>
      <c r="PHX66" s="448"/>
      <c r="PHY66" s="917"/>
      <c r="PHZ66" s="917"/>
      <c r="PIA66" s="917"/>
      <c r="PIB66" s="574"/>
      <c r="PIC66" s="448"/>
      <c r="PID66" s="448"/>
      <c r="PIE66" s="448"/>
      <c r="PIF66" s="575"/>
      <c r="PIG66" s="448"/>
      <c r="PIH66" s="448"/>
      <c r="PII66" s="448"/>
      <c r="PIJ66" s="448"/>
      <c r="PIK66" s="448"/>
      <c r="PIL66" s="448"/>
      <c r="PIM66" s="448"/>
      <c r="PIN66" s="448"/>
      <c r="PIO66" s="448"/>
      <c r="PIP66" s="917"/>
      <c r="PIQ66" s="917"/>
      <c r="PIR66" s="917"/>
      <c r="PIS66" s="574"/>
      <c r="PIT66" s="448"/>
      <c r="PIU66" s="448"/>
      <c r="PIV66" s="448"/>
      <c r="PIW66" s="575"/>
      <c r="PIX66" s="448"/>
      <c r="PIY66" s="448"/>
      <c r="PIZ66" s="448"/>
      <c r="PJA66" s="448"/>
      <c r="PJB66" s="448"/>
      <c r="PJC66" s="448"/>
      <c r="PJD66" s="448"/>
      <c r="PJE66" s="448"/>
      <c r="PJF66" s="448"/>
      <c r="PJG66" s="917"/>
      <c r="PJH66" s="917"/>
      <c r="PJI66" s="917"/>
      <c r="PJJ66" s="574"/>
      <c r="PJK66" s="448"/>
      <c r="PJL66" s="448"/>
      <c r="PJM66" s="448"/>
      <c r="PJN66" s="575"/>
      <c r="PJO66" s="448"/>
      <c r="PJP66" s="448"/>
      <c r="PJQ66" s="448"/>
      <c r="PJR66" s="448"/>
      <c r="PJS66" s="448"/>
      <c r="PJT66" s="448"/>
      <c r="PJU66" s="448"/>
      <c r="PJV66" s="448"/>
      <c r="PJW66" s="448"/>
      <c r="PJX66" s="917"/>
      <c r="PJY66" s="917"/>
      <c r="PJZ66" s="917"/>
      <c r="PKA66" s="574"/>
      <c r="PKB66" s="448"/>
      <c r="PKC66" s="448"/>
      <c r="PKD66" s="448"/>
      <c r="PKE66" s="575"/>
      <c r="PKF66" s="448"/>
      <c r="PKG66" s="448"/>
      <c r="PKH66" s="448"/>
      <c r="PKI66" s="448"/>
      <c r="PKJ66" s="448"/>
      <c r="PKK66" s="448"/>
      <c r="PKL66" s="448"/>
      <c r="PKM66" s="448"/>
      <c r="PKN66" s="448"/>
      <c r="PKO66" s="917"/>
      <c r="PKP66" s="917"/>
      <c r="PKQ66" s="917"/>
      <c r="PKR66" s="574"/>
      <c r="PKS66" s="448"/>
      <c r="PKT66" s="448"/>
      <c r="PKU66" s="448"/>
      <c r="PKV66" s="575"/>
      <c r="PKW66" s="448"/>
      <c r="PKX66" s="448"/>
      <c r="PKY66" s="448"/>
      <c r="PKZ66" s="448"/>
      <c r="PLA66" s="448"/>
      <c r="PLB66" s="448"/>
      <c r="PLC66" s="448"/>
      <c r="PLD66" s="448"/>
      <c r="PLE66" s="448"/>
      <c r="PLF66" s="917"/>
      <c r="PLG66" s="917"/>
      <c r="PLH66" s="917"/>
      <c r="PLI66" s="574"/>
      <c r="PLJ66" s="448"/>
      <c r="PLK66" s="448"/>
      <c r="PLL66" s="448"/>
      <c r="PLM66" s="575"/>
      <c r="PLN66" s="448"/>
      <c r="PLO66" s="448"/>
      <c r="PLP66" s="448"/>
      <c r="PLQ66" s="448"/>
      <c r="PLR66" s="448"/>
      <c r="PLS66" s="448"/>
      <c r="PLT66" s="448"/>
      <c r="PLU66" s="448"/>
      <c r="PLV66" s="448"/>
      <c r="PLW66" s="917"/>
      <c r="PLX66" s="917"/>
      <c r="PLY66" s="917"/>
      <c r="PLZ66" s="574"/>
      <c r="PMA66" s="448"/>
      <c r="PMB66" s="448"/>
      <c r="PMC66" s="448"/>
      <c r="PMD66" s="575"/>
      <c r="PME66" s="448"/>
      <c r="PMF66" s="448"/>
      <c r="PMG66" s="448"/>
      <c r="PMH66" s="448"/>
      <c r="PMI66" s="448"/>
      <c r="PMJ66" s="448"/>
      <c r="PMK66" s="448"/>
      <c r="PML66" s="448"/>
      <c r="PMM66" s="448"/>
      <c r="PMN66" s="917"/>
      <c r="PMO66" s="917"/>
      <c r="PMP66" s="917"/>
      <c r="PMQ66" s="574"/>
      <c r="PMR66" s="448"/>
      <c r="PMS66" s="448"/>
      <c r="PMT66" s="448"/>
      <c r="PMU66" s="575"/>
      <c r="PMV66" s="448"/>
      <c r="PMW66" s="448"/>
      <c r="PMX66" s="448"/>
      <c r="PMY66" s="448"/>
      <c r="PMZ66" s="448"/>
      <c r="PNA66" s="448"/>
      <c r="PNB66" s="448"/>
      <c r="PNC66" s="448"/>
      <c r="PND66" s="448"/>
      <c r="PNE66" s="917"/>
      <c r="PNF66" s="917"/>
      <c r="PNG66" s="917"/>
      <c r="PNH66" s="574"/>
      <c r="PNI66" s="448"/>
      <c r="PNJ66" s="448"/>
      <c r="PNK66" s="448"/>
      <c r="PNL66" s="575"/>
      <c r="PNM66" s="448"/>
      <c r="PNN66" s="448"/>
      <c r="PNO66" s="448"/>
      <c r="PNP66" s="448"/>
      <c r="PNQ66" s="448"/>
      <c r="PNR66" s="448"/>
      <c r="PNS66" s="448"/>
      <c r="PNT66" s="448"/>
      <c r="PNU66" s="448"/>
      <c r="PNV66" s="917"/>
      <c r="PNW66" s="917"/>
      <c r="PNX66" s="917"/>
      <c r="PNY66" s="574"/>
      <c r="PNZ66" s="448"/>
      <c r="POA66" s="448"/>
      <c r="POB66" s="448"/>
      <c r="POC66" s="575"/>
      <c r="POD66" s="448"/>
      <c r="POE66" s="448"/>
      <c r="POF66" s="448"/>
      <c r="POG66" s="448"/>
      <c r="POH66" s="448"/>
      <c r="POI66" s="448"/>
      <c r="POJ66" s="448"/>
      <c r="POK66" s="448"/>
      <c r="POL66" s="448"/>
      <c r="POM66" s="917"/>
      <c r="PON66" s="917"/>
      <c r="POO66" s="917"/>
      <c r="POP66" s="574"/>
      <c r="POQ66" s="448"/>
      <c r="POR66" s="448"/>
      <c r="POS66" s="448"/>
      <c r="POT66" s="575"/>
      <c r="POU66" s="448"/>
      <c r="POV66" s="448"/>
      <c r="POW66" s="448"/>
      <c r="POX66" s="448"/>
      <c r="POY66" s="448"/>
      <c r="POZ66" s="448"/>
      <c r="PPA66" s="448"/>
      <c r="PPB66" s="448"/>
      <c r="PPC66" s="448"/>
      <c r="PPD66" s="917"/>
      <c r="PPE66" s="917"/>
      <c r="PPF66" s="917"/>
      <c r="PPG66" s="574"/>
      <c r="PPH66" s="448"/>
      <c r="PPI66" s="448"/>
      <c r="PPJ66" s="448"/>
      <c r="PPK66" s="575"/>
      <c r="PPL66" s="448"/>
      <c r="PPM66" s="448"/>
      <c r="PPN66" s="448"/>
      <c r="PPO66" s="448"/>
      <c r="PPP66" s="448"/>
      <c r="PPQ66" s="448"/>
      <c r="PPR66" s="448"/>
      <c r="PPS66" s="448"/>
      <c r="PPT66" s="448"/>
      <c r="PPU66" s="917"/>
      <c r="PPV66" s="917"/>
      <c r="PPW66" s="917"/>
      <c r="PPX66" s="574"/>
      <c r="PPY66" s="448"/>
      <c r="PPZ66" s="448"/>
      <c r="PQA66" s="448"/>
      <c r="PQB66" s="575"/>
      <c r="PQC66" s="448"/>
      <c r="PQD66" s="448"/>
      <c r="PQE66" s="448"/>
      <c r="PQF66" s="448"/>
      <c r="PQG66" s="448"/>
      <c r="PQH66" s="448"/>
      <c r="PQI66" s="448"/>
      <c r="PQJ66" s="448"/>
      <c r="PQK66" s="448"/>
      <c r="PQL66" s="917"/>
      <c r="PQM66" s="917"/>
      <c r="PQN66" s="917"/>
      <c r="PQO66" s="574"/>
      <c r="PQP66" s="448"/>
      <c r="PQQ66" s="448"/>
      <c r="PQR66" s="448"/>
      <c r="PQS66" s="575"/>
      <c r="PQT66" s="448"/>
      <c r="PQU66" s="448"/>
      <c r="PQV66" s="448"/>
      <c r="PQW66" s="448"/>
      <c r="PQX66" s="448"/>
      <c r="PQY66" s="448"/>
      <c r="PQZ66" s="448"/>
      <c r="PRA66" s="448"/>
      <c r="PRB66" s="448"/>
      <c r="PRC66" s="917"/>
      <c r="PRD66" s="917"/>
      <c r="PRE66" s="917"/>
      <c r="PRF66" s="574"/>
      <c r="PRG66" s="448"/>
      <c r="PRH66" s="448"/>
      <c r="PRI66" s="448"/>
      <c r="PRJ66" s="575"/>
      <c r="PRK66" s="448"/>
      <c r="PRL66" s="448"/>
      <c r="PRM66" s="448"/>
      <c r="PRN66" s="448"/>
      <c r="PRO66" s="448"/>
      <c r="PRP66" s="448"/>
      <c r="PRQ66" s="448"/>
      <c r="PRR66" s="448"/>
      <c r="PRS66" s="448"/>
      <c r="PRT66" s="917"/>
      <c r="PRU66" s="917"/>
      <c r="PRV66" s="917"/>
      <c r="PRW66" s="574"/>
      <c r="PRX66" s="448"/>
      <c r="PRY66" s="448"/>
      <c r="PRZ66" s="448"/>
      <c r="PSA66" s="575"/>
      <c r="PSB66" s="448"/>
      <c r="PSC66" s="448"/>
      <c r="PSD66" s="448"/>
      <c r="PSE66" s="448"/>
      <c r="PSF66" s="448"/>
      <c r="PSG66" s="448"/>
      <c r="PSH66" s="448"/>
      <c r="PSI66" s="448"/>
      <c r="PSJ66" s="448"/>
      <c r="PSK66" s="917"/>
      <c r="PSL66" s="917"/>
      <c r="PSM66" s="917"/>
      <c r="PSN66" s="574"/>
      <c r="PSO66" s="448"/>
      <c r="PSP66" s="448"/>
      <c r="PSQ66" s="448"/>
      <c r="PSR66" s="575"/>
      <c r="PSS66" s="448"/>
      <c r="PST66" s="448"/>
      <c r="PSU66" s="448"/>
      <c r="PSV66" s="448"/>
      <c r="PSW66" s="448"/>
      <c r="PSX66" s="448"/>
      <c r="PSY66" s="448"/>
      <c r="PSZ66" s="448"/>
      <c r="PTA66" s="448"/>
      <c r="PTB66" s="917"/>
      <c r="PTC66" s="917"/>
      <c r="PTD66" s="917"/>
      <c r="PTE66" s="574"/>
      <c r="PTF66" s="448"/>
      <c r="PTG66" s="448"/>
      <c r="PTH66" s="448"/>
      <c r="PTI66" s="575"/>
      <c r="PTJ66" s="448"/>
      <c r="PTK66" s="448"/>
      <c r="PTL66" s="448"/>
      <c r="PTM66" s="448"/>
      <c r="PTN66" s="448"/>
      <c r="PTO66" s="448"/>
      <c r="PTP66" s="448"/>
      <c r="PTQ66" s="448"/>
      <c r="PTR66" s="448"/>
      <c r="PTS66" s="917"/>
      <c r="PTT66" s="917"/>
      <c r="PTU66" s="917"/>
      <c r="PTV66" s="574"/>
      <c r="PTW66" s="448"/>
      <c r="PTX66" s="448"/>
      <c r="PTY66" s="448"/>
      <c r="PTZ66" s="575"/>
      <c r="PUA66" s="448"/>
      <c r="PUB66" s="448"/>
      <c r="PUC66" s="448"/>
      <c r="PUD66" s="448"/>
      <c r="PUE66" s="448"/>
      <c r="PUF66" s="448"/>
      <c r="PUG66" s="448"/>
      <c r="PUH66" s="448"/>
      <c r="PUI66" s="448"/>
      <c r="PUJ66" s="917"/>
      <c r="PUK66" s="917"/>
      <c r="PUL66" s="917"/>
      <c r="PUM66" s="574"/>
      <c r="PUN66" s="448"/>
      <c r="PUO66" s="448"/>
      <c r="PUP66" s="448"/>
      <c r="PUQ66" s="575"/>
      <c r="PUR66" s="448"/>
      <c r="PUS66" s="448"/>
      <c r="PUT66" s="448"/>
      <c r="PUU66" s="448"/>
      <c r="PUV66" s="448"/>
      <c r="PUW66" s="448"/>
      <c r="PUX66" s="448"/>
      <c r="PUY66" s="448"/>
      <c r="PUZ66" s="448"/>
      <c r="PVA66" s="917"/>
      <c r="PVB66" s="917"/>
      <c r="PVC66" s="917"/>
      <c r="PVD66" s="574"/>
      <c r="PVE66" s="448"/>
      <c r="PVF66" s="448"/>
      <c r="PVG66" s="448"/>
      <c r="PVH66" s="575"/>
      <c r="PVI66" s="448"/>
      <c r="PVJ66" s="448"/>
      <c r="PVK66" s="448"/>
      <c r="PVL66" s="448"/>
      <c r="PVM66" s="448"/>
      <c r="PVN66" s="448"/>
      <c r="PVO66" s="448"/>
      <c r="PVP66" s="448"/>
      <c r="PVQ66" s="448"/>
      <c r="PVR66" s="917"/>
      <c r="PVS66" s="917"/>
      <c r="PVT66" s="917"/>
      <c r="PVU66" s="574"/>
      <c r="PVV66" s="448"/>
      <c r="PVW66" s="448"/>
      <c r="PVX66" s="448"/>
      <c r="PVY66" s="575"/>
      <c r="PVZ66" s="448"/>
      <c r="PWA66" s="448"/>
      <c r="PWB66" s="448"/>
      <c r="PWC66" s="448"/>
      <c r="PWD66" s="448"/>
      <c r="PWE66" s="448"/>
      <c r="PWF66" s="448"/>
      <c r="PWG66" s="448"/>
      <c r="PWH66" s="448"/>
      <c r="PWI66" s="917"/>
      <c r="PWJ66" s="917"/>
      <c r="PWK66" s="917"/>
      <c r="PWL66" s="574"/>
      <c r="PWM66" s="448"/>
      <c r="PWN66" s="448"/>
      <c r="PWO66" s="448"/>
      <c r="PWP66" s="575"/>
      <c r="PWQ66" s="448"/>
      <c r="PWR66" s="448"/>
      <c r="PWS66" s="448"/>
      <c r="PWT66" s="448"/>
      <c r="PWU66" s="448"/>
      <c r="PWV66" s="448"/>
      <c r="PWW66" s="448"/>
      <c r="PWX66" s="448"/>
      <c r="PWY66" s="448"/>
      <c r="PWZ66" s="917"/>
      <c r="PXA66" s="917"/>
      <c r="PXB66" s="917"/>
      <c r="PXC66" s="574"/>
      <c r="PXD66" s="448"/>
      <c r="PXE66" s="448"/>
      <c r="PXF66" s="448"/>
      <c r="PXG66" s="575"/>
      <c r="PXH66" s="448"/>
      <c r="PXI66" s="448"/>
      <c r="PXJ66" s="448"/>
      <c r="PXK66" s="448"/>
      <c r="PXL66" s="448"/>
      <c r="PXM66" s="448"/>
      <c r="PXN66" s="448"/>
      <c r="PXO66" s="448"/>
      <c r="PXP66" s="448"/>
      <c r="PXQ66" s="917"/>
      <c r="PXR66" s="917"/>
      <c r="PXS66" s="917"/>
      <c r="PXT66" s="574"/>
      <c r="PXU66" s="448"/>
      <c r="PXV66" s="448"/>
      <c r="PXW66" s="448"/>
      <c r="PXX66" s="575"/>
      <c r="PXY66" s="448"/>
      <c r="PXZ66" s="448"/>
      <c r="PYA66" s="448"/>
      <c r="PYB66" s="448"/>
      <c r="PYC66" s="448"/>
      <c r="PYD66" s="448"/>
      <c r="PYE66" s="448"/>
      <c r="PYF66" s="448"/>
      <c r="PYG66" s="448"/>
      <c r="PYH66" s="917"/>
      <c r="PYI66" s="917"/>
      <c r="PYJ66" s="917"/>
      <c r="PYK66" s="574"/>
      <c r="PYL66" s="448"/>
      <c r="PYM66" s="448"/>
      <c r="PYN66" s="448"/>
      <c r="PYO66" s="575"/>
      <c r="PYP66" s="448"/>
      <c r="PYQ66" s="448"/>
      <c r="PYR66" s="448"/>
      <c r="PYS66" s="448"/>
      <c r="PYT66" s="448"/>
      <c r="PYU66" s="448"/>
      <c r="PYV66" s="448"/>
      <c r="PYW66" s="448"/>
      <c r="PYX66" s="448"/>
      <c r="PYY66" s="917"/>
      <c r="PYZ66" s="917"/>
      <c r="PZA66" s="917"/>
      <c r="PZB66" s="574"/>
      <c r="PZC66" s="448"/>
      <c r="PZD66" s="448"/>
      <c r="PZE66" s="448"/>
      <c r="PZF66" s="575"/>
      <c r="PZG66" s="448"/>
      <c r="PZH66" s="448"/>
      <c r="PZI66" s="448"/>
      <c r="PZJ66" s="448"/>
      <c r="PZK66" s="448"/>
      <c r="PZL66" s="448"/>
      <c r="PZM66" s="448"/>
      <c r="PZN66" s="448"/>
      <c r="PZO66" s="448"/>
      <c r="PZP66" s="917"/>
      <c r="PZQ66" s="917"/>
      <c r="PZR66" s="917"/>
      <c r="PZS66" s="574"/>
      <c r="PZT66" s="448"/>
      <c r="PZU66" s="448"/>
      <c r="PZV66" s="448"/>
      <c r="PZW66" s="575"/>
      <c r="PZX66" s="448"/>
      <c r="PZY66" s="448"/>
      <c r="PZZ66" s="448"/>
      <c r="QAA66" s="448"/>
      <c r="QAB66" s="448"/>
      <c r="QAC66" s="448"/>
      <c r="QAD66" s="448"/>
      <c r="QAE66" s="448"/>
      <c r="QAF66" s="448"/>
      <c r="QAG66" s="917"/>
      <c r="QAH66" s="917"/>
      <c r="QAI66" s="917"/>
      <c r="QAJ66" s="574"/>
      <c r="QAK66" s="448"/>
      <c r="QAL66" s="448"/>
      <c r="QAM66" s="448"/>
      <c r="QAN66" s="575"/>
      <c r="QAO66" s="448"/>
      <c r="QAP66" s="448"/>
      <c r="QAQ66" s="448"/>
      <c r="QAR66" s="448"/>
      <c r="QAS66" s="448"/>
      <c r="QAT66" s="448"/>
      <c r="QAU66" s="448"/>
      <c r="QAV66" s="448"/>
      <c r="QAW66" s="448"/>
      <c r="QAX66" s="917"/>
      <c r="QAY66" s="917"/>
      <c r="QAZ66" s="917"/>
      <c r="QBA66" s="574"/>
      <c r="QBB66" s="448"/>
      <c r="QBC66" s="448"/>
      <c r="QBD66" s="448"/>
      <c r="QBE66" s="575"/>
      <c r="QBF66" s="448"/>
      <c r="QBG66" s="448"/>
      <c r="QBH66" s="448"/>
      <c r="QBI66" s="448"/>
      <c r="QBJ66" s="448"/>
      <c r="QBK66" s="448"/>
      <c r="QBL66" s="448"/>
      <c r="QBM66" s="448"/>
      <c r="QBN66" s="448"/>
      <c r="QBO66" s="917"/>
      <c r="QBP66" s="917"/>
      <c r="QBQ66" s="917"/>
      <c r="QBR66" s="574"/>
      <c r="QBS66" s="448"/>
      <c r="QBT66" s="448"/>
      <c r="QBU66" s="448"/>
      <c r="QBV66" s="575"/>
      <c r="QBW66" s="448"/>
      <c r="QBX66" s="448"/>
      <c r="QBY66" s="448"/>
      <c r="QBZ66" s="448"/>
      <c r="QCA66" s="448"/>
      <c r="QCB66" s="448"/>
      <c r="QCC66" s="448"/>
      <c r="QCD66" s="448"/>
      <c r="QCE66" s="448"/>
      <c r="QCF66" s="917"/>
      <c r="QCG66" s="917"/>
      <c r="QCH66" s="917"/>
      <c r="QCI66" s="574"/>
      <c r="QCJ66" s="448"/>
      <c r="QCK66" s="448"/>
      <c r="QCL66" s="448"/>
      <c r="QCM66" s="575"/>
      <c r="QCN66" s="448"/>
      <c r="QCO66" s="448"/>
      <c r="QCP66" s="448"/>
      <c r="QCQ66" s="448"/>
      <c r="QCR66" s="448"/>
      <c r="QCS66" s="448"/>
      <c r="QCT66" s="448"/>
      <c r="QCU66" s="448"/>
      <c r="QCV66" s="448"/>
      <c r="QCW66" s="917"/>
      <c r="QCX66" s="917"/>
      <c r="QCY66" s="917"/>
      <c r="QCZ66" s="574"/>
      <c r="QDA66" s="448"/>
      <c r="QDB66" s="448"/>
      <c r="QDC66" s="448"/>
      <c r="QDD66" s="575"/>
      <c r="QDE66" s="448"/>
      <c r="QDF66" s="448"/>
      <c r="QDG66" s="448"/>
      <c r="QDH66" s="448"/>
      <c r="QDI66" s="448"/>
      <c r="QDJ66" s="448"/>
      <c r="QDK66" s="448"/>
      <c r="QDL66" s="448"/>
      <c r="QDM66" s="448"/>
      <c r="QDN66" s="917"/>
      <c r="QDO66" s="917"/>
      <c r="QDP66" s="917"/>
      <c r="QDQ66" s="574"/>
      <c r="QDR66" s="448"/>
      <c r="QDS66" s="448"/>
      <c r="QDT66" s="448"/>
      <c r="QDU66" s="575"/>
      <c r="QDV66" s="448"/>
      <c r="QDW66" s="448"/>
      <c r="QDX66" s="448"/>
      <c r="QDY66" s="448"/>
      <c r="QDZ66" s="448"/>
      <c r="QEA66" s="448"/>
      <c r="QEB66" s="448"/>
      <c r="QEC66" s="448"/>
      <c r="QED66" s="448"/>
      <c r="QEE66" s="917"/>
      <c r="QEF66" s="917"/>
      <c r="QEG66" s="917"/>
      <c r="QEH66" s="574"/>
      <c r="QEI66" s="448"/>
      <c r="QEJ66" s="448"/>
      <c r="QEK66" s="448"/>
      <c r="QEL66" s="575"/>
      <c r="QEM66" s="448"/>
      <c r="QEN66" s="448"/>
      <c r="QEO66" s="448"/>
      <c r="QEP66" s="448"/>
      <c r="QEQ66" s="448"/>
      <c r="QER66" s="448"/>
      <c r="QES66" s="448"/>
      <c r="QET66" s="448"/>
      <c r="QEU66" s="448"/>
      <c r="QEV66" s="917"/>
      <c r="QEW66" s="917"/>
      <c r="QEX66" s="917"/>
      <c r="QEY66" s="574"/>
      <c r="QEZ66" s="448"/>
      <c r="QFA66" s="448"/>
      <c r="QFB66" s="448"/>
      <c r="QFC66" s="575"/>
      <c r="QFD66" s="448"/>
      <c r="QFE66" s="448"/>
      <c r="QFF66" s="448"/>
      <c r="QFG66" s="448"/>
      <c r="QFH66" s="448"/>
      <c r="QFI66" s="448"/>
      <c r="QFJ66" s="448"/>
      <c r="QFK66" s="448"/>
      <c r="QFL66" s="448"/>
      <c r="QFM66" s="917"/>
      <c r="QFN66" s="917"/>
      <c r="QFO66" s="917"/>
      <c r="QFP66" s="574"/>
      <c r="QFQ66" s="448"/>
      <c r="QFR66" s="448"/>
      <c r="QFS66" s="448"/>
      <c r="QFT66" s="575"/>
      <c r="QFU66" s="448"/>
      <c r="QFV66" s="448"/>
      <c r="QFW66" s="448"/>
      <c r="QFX66" s="448"/>
      <c r="QFY66" s="448"/>
      <c r="QFZ66" s="448"/>
      <c r="QGA66" s="448"/>
      <c r="QGB66" s="448"/>
      <c r="QGC66" s="448"/>
      <c r="QGD66" s="917"/>
      <c r="QGE66" s="917"/>
      <c r="QGF66" s="917"/>
      <c r="QGG66" s="574"/>
      <c r="QGH66" s="448"/>
      <c r="QGI66" s="448"/>
      <c r="QGJ66" s="448"/>
      <c r="QGK66" s="575"/>
      <c r="QGL66" s="448"/>
      <c r="QGM66" s="448"/>
      <c r="QGN66" s="448"/>
      <c r="QGO66" s="448"/>
      <c r="QGP66" s="448"/>
      <c r="QGQ66" s="448"/>
      <c r="QGR66" s="448"/>
      <c r="QGS66" s="448"/>
      <c r="QGT66" s="448"/>
      <c r="QGU66" s="917"/>
      <c r="QGV66" s="917"/>
      <c r="QGW66" s="917"/>
      <c r="QGX66" s="574"/>
      <c r="QGY66" s="448"/>
      <c r="QGZ66" s="448"/>
      <c r="QHA66" s="448"/>
      <c r="QHB66" s="575"/>
      <c r="QHC66" s="448"/>
      <c r="QHD66" s="448"/>
      <c r="QHE66" s="448"/>
      <c r="QHF66" s="448"/>
      <c r="QHG66" s="448"/>
      <c r="QHH66" s="448"/>
      <c r="QHI66" s="448"/>
      <c r="QHJ66" s="448"/>
      <c r="QHK66" s="448"/>
      <c r="QHL66" s="917"/>
      <c r="QHM66" s="917"/>
      <c r="QHN66" s="917"/>
      <c r="QHO66" s="574"/>
      <c r="QHP66" s="448"/>
      <c r="QHQ66" s="448"/>
      <c r="QHR66" s="448"/>
      <c r="QHS66" s="575"/>
      <c r="QHT66" s="448"/>
      <c r="QHU66" s="448"/>
      <c r="QHV66" s="448"/>
      <c r="QHW66" s="448"/>
      <c r="QHX66" s="448"/>
      <c r="QHY66" s="448"/>
      <c r="QHZ66" s="448"/>
      <c r="QIA66" s="448"/>
      <c r="QIB66" s="448"/>
      <c r="QIC66" s="917"/>
      <c r="QID66" s="917"/>
      <c r="QIE66" s="917"/>
      <c r="QIF66" s="574"/>
      <c r="QIG66" s="448"/>
      <c r="QIH66" s="448"/>
      <c r="QII66" s="448"/>
      <c r="QIJ66" s="575"/>
      <c r="QIK66" s="448"/>
      <c r="QIL66" s="448"/>
      <c r="QIM66" s="448"/>
      <c r="QIN66" s="448"/>
      <c r="QIO66" s="448"/>
      <c r="QIP66" s="448"/>
      <c r="QIQ66" s="448"/>
      <c r="QIR66" s="448"/>
      <c r="QIS66" s="448"/>
      <c r="QIT66" s="917"/>
      <c r="QIU66" s="917"/>
      <c r="QIV66" s="917"/>
      <c r="QIW66" s="574"/>
      <c r="QIX66" s="448"/>
      <c r="QIY66" s="448"/>
      <c r="QIZ66" s="448"/>
      <c r="QJA66" s="575"/>
      <c r="QJB66" s="448"/>
      <c r="QJC66" s="448"/>
      <c r="QJD66" s="448"/>
      <c r="QJE66" s="448"/>
      <c r="QJF66" s="448"/>
      <c r="QJG66" s="448"/>
      <c r="QJH66" s="448"/>
      <c r="QJI66" s="448"/>
      <c r="QJJ66" s="448"/>
      <c r="QJK66" s="917"/>
      <c r="QJL66" s="917"/>
      <c r="QJM66" s="917"/>
      <c r="QJN66" s="574"/>
      <c r="QJO66" s="448"/>
      <c r="QJP66" s="448"/>
      <c r="QJQ66" s="448"/>
      <c r="QJR66" s="575"/>
      <c r="QJS66" s="448"/>
      <c r="QJT66" s="448"/>
      <c r="QJU66" s="448"/>
      <c r="QJV66" s="448"/>
      <c r="QJW66" s="448"/>
      <c r="QJX66" s="448"/>
      <c r="QJY66" s="448"/>
      <c r="QJZ66" s="448"/>
      <c r="QKA66" s="448"/>
      <c r="QKB66" s="917"/>
      <c r="QKC66" s="917"/>
      <c r="QKD66" s="917"/>
      <c r="QKE66" s="574"/>
      <c r="QKF66" s="448"/>
      <c r="QKG66" s="448"/>
      <c r="QKH66" s="448"/>
      <c r="QKI66" s="575"/>
      <c r="QKJ66" s="448"/>
      <c r="QKK66" s="448"/>
      <c r="QKL66" s="448"/>
      <c r="QKM66" s="448"/>
      <c r="QKN66" s="448"/>
      <c r="QKO66" s="448"/>
      <c r="QKP66" s="448"/>
      <c r="QKQ66" s="448"/>
      <c r="QKR66" s="448"/>
      <c r="QKS66" s="917"/>
      <c r="QKT66" s="917"/>
      <c r="QKU66" s="917"/>
      <c r="QKV66" s="574"/>
      <c r="QKW66" s="448"/>
      <c r="QKX66" s="448"/>
      <c r="QKY66" s="448"/>
      <c r="QKZ66" s="575"/>
      <c r="QLA66" s="448"/>
      <c r="QLB66" s="448"/>
      <c r="QLC66" s="448"/>
      <c r="QLD66" s="448"/>
      <c r="QLE66" s="448"/>
      <c r="QLF66" s="448"/>
      <c r="QLG66" s="448"/>
      <c r="QLH66" s="448"/>
      <c r="QLI66" s="448"/>
      <c r="QLJ66" s="917"/>
      <c r="QLK66" s="917"/>
      <c r="QLL66" s="917"/>
      <c r="QLM66" s="574"/>
      <c r="QLN66" s="448"/>
      <c r="QLO66" s="448"/>
      <c r="QLP66" s="448"/>
      <c r="QLQ66" s="575"/>
      <c r="QLR66" s="448"/>
      <c r="QLS66" s="448"/>
      <c r="QLT66" s="448"/>
      <c r="QLU66" s="448"/>
      <c r="QLV66" s="448"/>
      <c r="QLW66" s="448"/>
      <c r="QLX66" s="448"/>
      <c r="QLY66" s="448"/>
      <c r="QLZ66" s="448"/>
      <c r="QMA66" s="917"/>
      <c r="QMB66" s="917"/>
      <c r="QMC66" s="917"/>
      <c r="QMD66" s="574"/>
      <c r="QME66" s="448"/>
      <c r="QMF66" s="448"/>
      <c r="QMG66" s="448"/>
      <c r="QMH66" s="575"/>
      <c r="QMI66" s="448"/>
      <c r="QMJ66" s="448"/>
      <c r="QMK66" s="448"/>
      <c r="QML66" s="448"/>
      <c r="QMM66" s="448"/>
      <c r="QMN66" s="448"/>
      <c r="QMO66" s="448"/>
      <c r="QMP66" s="448"/>
      <c r="QMQ66" s="448"/>
      <c r="QMR66" s="917"/>
      <c r="QMS66" s="917"/>
      <c r="QMT66" s="917"/>
      <c r="QMU66" s="574"/>
      <c r="QMV66" s="448"/>
      <c r="QMW66" s="448"/>
      <c r="QMX66" s="448"/>
      <c r="QMY66" s="575"/>
      <c r="QMZ66" s="448"/>
      <c r="QNA66" s="448"/>
      <c r="QNB66" s="448"/>
      <c r="QNC66" s="448"/>
      <c r="QND66" s="448"/>
      <c r="QNE66" s="448"/>
      <c r="QNF66" s="448"/>
      <c r="QNG66" s="448"/>
      <c r="QNH66" s="448"/>
      <c r="QNI66" s="917"/>
      <c r="QNJ66" s="917"/>
      <c r="QNK66" s="917"/>
      <c r="QNL66" s="574"/>
      <c r="QNM66" s="448"/>
      <c r="QNN66" s="448"/>
      <c r="QNO66" s="448"/>
      <c r="QNP66" s="575"/>
      <c r="QNQ66" s="448"/>
      <c r="QNR66" s="448"/>
      <c r="QNS66" s="448"/>
      <c r="QNT66" s="448"/>
      <c r="QNU66" s="448"/>
      <c r="QNV66" s="448"/>
      <c r="QNW66" s="448"/>
      <c r="QNX66" s="448"/>
      <c r="QNY66" s="448"/>
      <c r="QNZ66" s="917"/>
      <c r="QOA66" s="917"/>
      <c r="QOB66" s="917"/>
      <c r="QOC66" s="574"/>
      <c r="QOD66" s="448"/>
      <c r="QOE66" s="448"/>
      <c r="QOF66" s="448"/>
      <c r="QOG66" s="575"/>
      <c r="QOH66" s="448"/>
      <c r="QOI66" s="448"/>
      <c r="QOJ66" s="448"/>
      <c r="QOK66" s="448"/>
      <c r="QOL66" s="448"/>
      <c r="QOM66" s="448"/>
      <c r="QON66" s="448"/>
      <c r="QOO66" s="448"/>
      <c r="QOP66" s="448"/>
      <c r="QOQ66" s="917"/>
      <c r="QOR66" s="917"/>
      <c r="QOS66" s="917"/>
      <c r="QOT66" s="574"/>
      <c r="QOU66" s="448"/>
      <c r="QOV66" s="448"/>
      <c r="QOW66" s="448"/>
      <c r="QOX66" s="575"/>
      <c r="QOY66" s="448"/>
      <c r="QOZ66" s="448"/>
      <c r="QPA66" s="448"/>
      <c r="QPB66" s="448"/>
      <c r="QPC66" s="448"/>
      <c r="QPD66" s="448"/>
      <c r="QPE66" s="448"/>
      <c r="QPF66" s="448"/>
      <c r="QPG66" s="448"/>
      <c r="QPH66" s="917"/>
      <c r="QPI66" s="917"/>
      <c r="QPJ66" s="917"/>
      <c r="QPK66" s="574"/>
      <c r="QPL66" s="448"/>
      <c r="QPM66" s="448"/>
      <c r="QPN66" s="448"/>
      <c r="QPO66" s="575"/>
      <c r="QPP66" s="448"/>
      <c r="QPQ66" s="448"/>
      <c r="QPR66" s="448"/>
      <c r="QPS66" s="448"/>
      <c r="QPT66" s="448"/>
      <c r="QPU66" s="448"/>
      <c r="QPV66" s="448"/>
      <c r="QPW66" s="448"/>
      <c r="QPX66" s="448"/>
      <c r="QPY66" s="917"/>
      <c r="QPZ66" s="917"/>
      <c r="QQA66" s="917"/>
      <c r="QQB66" s="574"/>
      <c r="QQC66" s="448"/>
      <c r="QQD66" s="448"/>
      <c r="QQE66" s="448"/>
      <c r="QQF66" s="575"/>
      <c r="QQG66" s="448"/>
      <c r="QQH66" s="448"/>
      <c r="QQI66" s="448"/>
      <c r="QQJ66" s="448"/>
      <c r="QQK66" s="448"/>
      <c r="QQL66" s="448"/>
      <c r="QQM66" s="448"/>
      <c r="QQN66" s="448"/>
      <c r="QQO66" s="448"/>
      <c r="QQP66" s="917"/>
      <c r="QQQ66" s="917"/>
      <c r="QQR66" s="917"/>
      <c r="QQS66" s="574"/>
      <c r="QQT66" s="448"/>
      <c r="QQU66" s="448"/>
      <c r="QQV66" s="448"/>
      <c r="QQW66" s="575"/>
      <c r="QQX66" s="448"/>
      <c r="QQY66" s="448"/>
      <c r="QQZ66" s="448"/>
      <c r="QRA66" s="448"/>
      <c r="QRB66" s="448"/>
      <c r="QRC66" s="448"/>
      <c r="QRD66" s="448"/>
      <c r="QRE66" s="448"/>
      <c r="QRF66" s="448"/>
      <c r="QRG66" s="917"/>
      <c r="QRH66" s="917"/>
      <c r="QRI66" s="917"/>
      <c r="QRJ66" s="574"/>
      <c r="QRK66" s="448"/>
      <c r="QRL66" s="448"/>
      <c r="QRM66" s="448"/>
      <c r="QRN66" s="575"/>
      <c r="QRO66" s="448"/>
      <c r="QRP66" s="448"/>
      <c r="QRQ66" s="448"/>
      <c r="QRR66" s="448"/>
      <c r="QRS66" s="448"/>
      <c r="QRT66" s="448"/>
      <c r="QRU66" s="448"/>
      <c r="QRV66" s="448"/>
      <c r="QRW66" s="448"/>
      <c r="QRX66" s="917"/>
      <c r="QRY66" s="917"/>
      <c r="QRZ66" s="917"/>
      <c r="QSA66" s="574"/>
      <c r="QSB66" s="448"/>
      <c r="QSC66" s="448"/>
      <c r="QSD66" s="448"/>
      <c r="QSE66" s="575"/>
      <c r="QSF66" s="448"/>
      <c r="QSG66" s="448"/>
      <c r="QSH66" s="448"/>
      <c r="QSI66" s="448"/>
      <c r="QSJ66" s="448"/>
      <c r="QSK66" s="448"/>
      <c r="QSL66" s="448"/>
      <c r="QSM66" s="448"/>
      <c r="QSN66" s="448"/>
      <c r="QSO66" s="917"/>
      <c r="QSP66" s="917"/>
      <c r="QSQ66" s="917"/>
      <c r="QSR66" s="574"/>
      <c r="QSS66" s="448"/>
      <c r="QST66" s="448"/>
      <c r="QSU66" s="448"/>
      <c r="QSV66" s="575"/>
      <c r="QSW66" s="448"/>
      <c r="QSX66" s="448"/>
      <c r="QSY66" s="448"/>
      <c r="QSZ66" s="448"/>
      <c r="QTA66" s="448"/>
      <c r="QTB66" s="448"/>
      <c r="QTC66" s="448"/>
      <c r="QTD66" s="448"/>
      <c r="QTE66" s="448"/>
      <c r="QTF66" s="917"/>
      <c r="QTG66" s="917"/>
      <c r="QTH66" s="917"/>
      <c r="QTI66" s="574"/>
      <c r="QTJ66" s="448"/>
      <c r="QTK66" s="448"/>
      <c r="QTL66" s="448"/>
      <c r="QTM66" s="575"/>
      <c r="QTN66" s="448"/>
      <c r="QTO66" s="448"/>
      <c r="QTP66" s="448"/>
      <c r="QTQ66" s="448"/>
      <c r="QTR66" s="448"/>
      <c r="QTS66" s="448"/>
      <c r="QTT66" s="448"/>
      <c r="QTU66" s="448"/>
      <c r="QTV66" s="448"/>
      <c r="QTW66" s="917"/>
      <c r="QTX66" s="917"/>
      <c r="QTY66" s="917"/>
      <c r="QTZ66" s="574"/>
      <c r="QUA66" s="448"/>
      <c r="QUB66" s="448"/>
      <c r="QUC66" s="448"/>
      <c r="QUD66" s="575"/>
      <c r="QUE66" s="448"/>
      <c r="QUF66" s="448"/>
      <c r="QUG66" s="448"/>
      <c r="QUH66" s="448"/>
      <c r="QUI66" s="448"/>
      <c r="QUJ66" s="448"/>
      <c r="QUK66" s="448"/>
      <c r="QUL66" s="448"/>
      <c r="QUM66" s="448"/>
      <c r="QUN66" s="917"/>
      <c r="QUO66" s="917"/>
      <c r="QUP66" s="917"/>
      <c r="QUQ66" s="574"/>
      <c r="QUR66" s="448"/>
      <c r="QUS66" s="448"/>
      <c r="QUT66" s="448"/>
      <c r="QUU66" s="575"/>
      <c r="QUV66" s="448"/>
      <c r="QUW66" s="448"/>
      <c r="QUX66" s="448"/>
      <c r="QUY66" s="448"/>
      <c r="QUZ66" s="448"/>
      <c r="QVA66" s="448"/>
      <c r="QVB66" s="448"/>
      <c r="QVC66" s="448"/>
      <c r="QVD66" s="448"/>
      <c r="QVE66" s="917"/>
      <c r="QVF66" s="917"/>
      <c r="QVG66" s="917"/>
      <c r="QVH66" s="574"/>
      <c r="QVI66" s="448"/>
      <c r="QVJ66" s="448"/>
      <c r="QVK66" s="448"/>
      <c r="QVL66" s="575"/>
      <c r="QVM66" s="448"/>
      <c r="QVN66" s="448"/>
      <c r="QVO66" s="448"/>
      <c r="QVP66" s="448"/>
      <c r="QVQ66" s="448"/>
      <c r="QVR66" s="448"/>
      <c r="QVS66" s="448"/>
      <c r="QVT66" s="448"/>
      <c r="QVU66" s="448"/>
      <c r="QVV66" s="917"/>
      <c r="QVW66" s="917"/>
      <c r="QVX66" s="917"/>
      <c r="QVY66" s="574"/>
      <c r="QVZ66" s="448"/>
      <c r="QWA66" s="448"/>
      <c r="QWB66" s="448"/>
      <c r="QWC66" s="575"/>
      <c r="QWD66" s="448"/>
      <c r="QWE66" s="448"/>
      <c r="QWF66" s="448"/>
      <c r="QWG66" s="448"/>
      <c r="QWH66" s="448"/>
      <c r="QWI66" s="448"/>
      <c r="QWJ66" s="448"/>
      <c r="QWK66" s="448"/>
      <c r="QWL66" s="448"/>
      <c r="QWM66" s="917"/>
      <c r="QWN66" s="917"/>
      <c r="QWO66" s="917"/>
      <c r="QWP66" s="574"/>
      <c r="QWQ66" s="448"/>
      <c r="QWR66" s="448"/>
      <c r="QWS66" s="448"/>
      <c r="QWT66" s="575"/>
      <c r="QWU66" s="448"/>
      <c r="QWV66" s="448"/>
      <c r="QWW66" s="448"/>
      <c r="QWX66" s="448"/>
      <c r="QWY66" s="448"/>
      <c r="QWZ66" s="448"/>
      <c r="QXA66" s="448"/>
      <c r="QXB66" s="448"/>
      <c r="QXC66" s="448"/>
      <c r="QXD66" s="917"/>
      <c r="QXE66" s="917"/>
      <c r="QXF66" s="917"/>
      <c r="QXG66" s="574"/>
      <c r="QXH66" s="448"/>
      <c r="QXI66" s="448"/>
      <c r="QXJ66" s="448"/>
      <c r="QXK66" s="575"/>
      <c r="QXL66" s="448"/>
      <c r="QXM66" s="448"/>
      <c r="QXN66" s="448"/>
      <c r="QXO66" s="448"/>
      <c r="QXP66" s="448"/>
      <c r="QXQ66" s="448"/>
      <c r="QXR66" s="448"/>
      <c r="QXS66" s="448"/>
      <c r="QXT66" s="448"/>
      <c r="QXU66" s="917"/>
      <c r="QXV66" s="917"/>
      <c r="QXW66" s="917"/>
      <c r="QXX66" s="574"/>
      <c r="QXY66" s="448"/>
      <c r="QXZ66" s="448"/>
      <c r="QYA66" s="448"/>
      <c r="QYB66" s="575"/>
      <c r="QYC66" s="448"/>
      <c r="QYD66" s="448"/>
      <c r="QYE66" s="448"/>
      <c r="QYF66" s="448"/>
      <c r="QYG66" s="448"/>
      <c r="QYH66" s="448"/>
      <c r="QYI66" s="448"/>
      <c r="QYJ66" s="448"/>
      <c r="QYK66" s="448"/>
      <c r="QYL66" s="917"/>
      <c r="QYM66" s="917"/>
      <c r="QYN66" s="917"/>
      <c r="QYO66" s="574"/>
      <c r="QYP66" s="448"/>
      <c r="QYQ66" s="448"/>
      <c r="QYR66" s="448"/>
      <c r="QYS66" s="575"/>
      <c r="QYT66" s="448"/>
      <c r="QYU66" s="448"/>
      <c r="QYV66" s="448"/>
      <c r="QYW66" s="448"/>
      <c r="QYX66" s="448"/>
      <c r="QYY66" s="448"/>
      <c r="QYZ66" s="448"/>
      <c r="QZA66" s="448"/>
      <c r="QZB66" s="448"/>
      <c r="QZC66" s="917"/>
      <c r="QZD66" s="917"/>
      <c r="QZE66" s="917"/>
      <c r="QZF66" s="574"/>
      <c r="QZG66" s="448"/>
      <c r="QZH66" s="448"/>
      <c r="QZI66" s="448"/>
      <c r="QZJ66" s="575"/>
      <c r="QZK66" s="448"/>
      <c r="QZL66" s="448"/>
      <c r="QZM66" s="448"/>
      <c r="QZN66" s="448"/>
      <c r="QZO66" s="448"/>
      <c r="QZP66" s="448"/>
      <c r="QZQ66" s="448"/>
      <c r="QZR66" s="448"/>
      <c r="QZS66" s="448"/>
      <c r="QZT66" s="917"/>
      <c r="QZU66" s="917"/>
      <c r="QZV66" s="917"/>
      <c r="QZW66" s="574"/>
      <c r="QZX66" s="448"/>
      <c r="QZY66" s="448"/>
      <c r="QZZ66" s="448"/>
      <c r="RAA66" s="575"/>
      <c r="RAB66" s="448"/>
      <c r="RAC66" s="448"/>
      <c r="RAD66" s="448"/>
      <c r="RAE66" s="448"/>
      <c r="RAF66" s="448"/>
      <c r="RAG66" s="448"/>
      <c r="RAH66" s="448"/>
      <c r="RAI66" s="448"/>
      <c r="RAJ66" s="448"/>
      <c r="RAK66" s="917"/>
      <c r="RAL66" s="917"/>
      <c r="RAM66" s="917"/>
      <c r="RAN66" s="574"/>
      <c r="RAO66" s="448"/>
      <c r="RAP66" s="448"/>
      <c r="RAQ66" s="448"/>
      <c r="RAR66" s="575"/>
      <c r="RAS66" s="448"/>
      <c r="RAT66" s="448"/>
      <c r="RAU66" s="448"/>
      <c r="RAV66" s="448"/>
      <c r="RAW66" s="448"/>
      <c r="RAX66" s="448"/>
      <c r="RAY66" s="448"/>
      <c r="RAZ66" s="448"/>
      <c r="RBA66" s="448"/>
      <c r="RBB66" s="917"/>
      <c r="RBC66" s="917"/>
      <c r="RBD66" s="917"/>
      <c r="RBE66" s="574"/>
      <c r="RBF66" s="448"/>
      <c r="RBG66" s="448"/>
      <c r="RBH66" s="448"/>
      <c r="RBI66" s="575"/>
      <c r="RBJ66" s="448"/>
      <c r="RBK66" s="448"/>
      <c r="RBL66" s="448"/>
      <c r="RBM66" s="448"/>
      <c r="RBN66" s="448"/>
      <c r="RBO66" s="448"/>
      <c r="RBP66" s="448"/>
      <c r="RBQ66" s="448"/>
      <c r="RBR66" s="448"/>
      <c r="RBS66" s="917"/>
      <c r="RBT66" s="917"/>
      <c r="RBU66" s="917"/>
      <c r="RBV66" s="574"/>
      <c r="RBW66" s="448"/>
      <c r="RBX66" s="448"/>
      <c r="RBY66" s="448"/>
      <c r="RBZ66" s="575"/>
      <c r="RCA66" s="448"/>
      <c r="RCB66" s="448"/>
      <c r="RCC66" s="448"/>
      <c r="RCD66" s="448"/>
      <c r="RCE66" s="448"/>
      <c r="RCF66" s="448"/>
      <c r="RCG66" s="448"/>
      <c r="RCH66" s="448"/>
      <c r="RCI66" s="448"/>
      <c r="RCJ66" s="917"/>
      <c r="RCK66" s="917"/>
      <c r="RCL66" s="917"/>
      <c r="RCM66" s="574"/>
      <c r="RCN66" s="448"/>
      <c r="RCO66" s="448"/>
      <c r="RCP66" s="448"/>
      <c r="RCQ66" s="575"/>
      <c r="RCR66" s="448"/>
      <c r="RCS66" s="448"/>
      <c r="RCT66" s="448"/>
      <c r="RCU66" s="448"/>
      <c r="RCV66" s="448"/>
      <c r="RCW66" s="448"/>
      <c r="RCX66" s="448"/>
      <c r="RCY66" s="448"/>
      <c r="RCZ66" s="448"/>
      <c r="RDA66" s="917"/>
      <c r="RDB66" s="917"/>
      <c r="RDC66" s="917"/>
      <c r="RDD66" s="574"/>
      <c r="RDE66" s="448"/>
      <c r="RDF66" s="448"/>
      <c r="RDG66" s="448"/>
      <c r="RDH66" s="575"/>
      <c r="RDI66" s="448"/>
      <c r="RDJ66" s="448"/>
      <c r="RDK66" s="448"/>
      <c r="RDL66" s="448"/>
      <c r="RDM66" s="448"/>
      <c r="RDN66" s="448"/>
      <c r="RDO66" s="448"/>
      <c r="RDP66" s="448"/>
      <c r="RDQ66" s="448"/>
      <c r="RDR66" s="917"/>
      <c r="RDS66" s="917"/>
      <c r="RDT66" s="917"/>
      <c r="RDU66" s="574"/>
      <c r="RDV66" s="448"/>
      <c r="RDW66" s="448"/>
      <c r="RDX66" s="448"/>
      <c r="RDY66" s="575"/>
      <c r="RDZ66" s="448"/>
      <c r="REA66" s="448"/>
      <c r="REB66" s="448"/>
      <c r="REC66" s="448"/>
      <c r="RED66" s="448"/>
      <c r="REE66" s="448"/>
      <c r="REF66" s="448"/>
      <c r="REG66" s="448"/>
      <c r="REH66" s="448"/>
      <c r="REI66" s="917"/>
      <c r="REJ66" s="917"/>
      <c r="REK66" s="917"/>
      <c r="REL66" s="574"/>
      <c r="REM66" s="448"/>
      <c r="REN66" s="448"/>
      <c r="REO66" s="448"/>
      <c r="REP66" s="575"/>
      <c r="REQ66" s="448"/>
      <c r="RER66" s="448"/>
      <c r="RES66" s="448"/>
      <c r="RET66" s="448"/>
      <c r="REU66" s="448"/>
      <c r="REV66" s="448"/>
      <c r="REW66" s="448"/>
      <c r="REX66" s="448"/>
      <c r="REY66" s="448"/>
      <c r="REZ66" s="917"/>
      <c r="RFA66" s="917"/>
      <c r="RFB66" s="917"/>
      <c r="RFC66" s="574"/>
      <c r="RFD66" s="448"/>
      <c r="RFE66" s="448"/>
      <c r="RFF66" s="448"/>
      <c r="RFG66" s="575"/>
      <c r="RFH66" s="448"/>
      <c r="RFI66" s="448"/>
      <c r="RFJ66" s="448"/>
      <c r="RFK66" s="448"/>
      <c r="RFL66" s="448"/>
      <c r="RFM66" s="448"/>
      <c r="RFN66" s="448"/>
      <c r="RFO66" s="448"/>
      <c r="RFP66" s="448"/>
      <c r="RFQ66" s="917"/>
      <c r="RFR66" s="917"/>
      <c r="RFS66" s="917"/>
      <c r="RFT66" s="574"/>
      <c r="RFU66" s="448"/>
      <c r="RFV66" s="448"/>
      <c r="RFW66" s="448"/>
      <c r="RFX66" s="575"/>
      <c r="RFY66" s="448"/>
      <c r="RFZ66" s="448"/>
      <c r="RGA66" s="448"/>
      <c r="RGB66" s="448"/>
      <c r="RGC66" s="448"/>
      <c r="RGD66" s="448"/>
      <c r="RGE66" s="448"/>
      <c r="RGF66" s="448"/>
      <c r="RGG66" s="448"/>
      <c r="RGH66" s="917"/>
      <c r="RGI66" s="917"/>
      <c r="RGJ66" s="917"/>
      <c r="RGK66" s="574"/>
      <c r="RGL66" s="448"/>
      <c r="RGM66" s="448"/>
      <c r="RGN66" s="448"/>
      <c r="RGO66" s="575"/>
      <c r="RGP66" s="448"/>
      <c r="RGQ66" s="448"/>
      <c r="RGR66" s="448"/>
      <c r="RGS66" s="448"/>
      <c r="RGT66" s="448"/>
      <c r="RGU66" s="448"/>
      <c r="RGV66" s="448"/>
      <c r="RGW66" s="448"/>
      <c r="RGX66" s="448"/>
      <c r="RGY66" s="917"/>
      <c r="RGZ66" s="917"/>
      <c r="RHA66" s="917"/>
      <c r="RHB66" s="574"/>
      <c r="RHC66" s="448"/>
      <c r="RHD66" s="448"/>
      <c r="RHE66" s="448"/>
      <c r="RHF66" s="575"/>
      <c r="RHG66" s="448"/>
      <c r="RHH66" s="448"/>
      <c r="RHI66" s="448"/>
      <c r="RHJ66" s="448"/>
      <c r="RHK66" s="448"/>
      <c r="RHL66" s="448"/>
      <c r="RHM66" s="448"/>
      <c r="RHN66" s="448"/>
      <c r="RHO66" s="448"/>
      <c r="RHP66" s="917"/>
      <c r="RHQ66" s="917"/>
      <c r="RHR66" s="917"/>
      <c r="RHS66" s="574"/>
      <c r="RHT66" s="448"/>
      <c r="RHU66" s="448"/>
      <c r="RHV66" s="448"/>
      <c r="RHW66" s="575"/>
      <c r="RHX66" s="448"/>
      <c r="RHY66" s="448"/>
      <c r="RHZ66" s="448"/>
      <c r="RIA66" s="448"/>
      <c r="RIB66" s="448"/>
      <c r="RIC66" s="448"/>
      <c r="RID66" s="448"/>
      <c r="RIE66" s="448"/>
      <c r="RIF66" s="448"/>
      <c r="RIG66" s="917"/>
      <c r="RIH66" s="917"/>
      <c r="RII66" s="917"/>
      <c r="RIJ66" s="574"/>
      <c r="RIK66" s="448"/>
      <c r="RIL66" s="448"/>
      <c r="RIM66" s="448"/>
      <c r="RIN66" s="575"/>
      <c r="RIO66" s="448"/>
      <c r="RIP66" s="448"/>
      <c r="RIQ66" s="448"/>
      <c r="RIR66" s="448"/>
      <c r="RIS66" s="448"/>
      <c r="RIT66" s="448"/>
      <c r="RIU66" s="448"/>
      <c r="RIV66" s="448"/>
      <c r="RIW66" s="448"/>
      <c r="RIX66" s="917"/>
      <c r="RIY66" s="917"/>
      <c r="RIZ66" s="917"/>
      <c r="RJA66" s="574"/>
      <c r="RJB66" s="448"/>
      <c r="RJC66" s="448"/>
      <c r="RJD66" s="448"/>
      <c r="RJE66" s="575"/>
      <c r="RJF66" s="448"/>
      <c r="RJG66" s="448"/>
      <c r="RJH66" s="448"/>
      <c r="RJI66" s="448"/>
      <c r="RJJ66" s="448"/>
      <c r="RJK66" s="448"/>
      <c r="RJL66" s="448"/>
      <c r="RJM66" s="448"/>
      <c r="RJN66" s="448"/>
      <c r="RJO66" s="917"/>
      <c r="RJP66" s="917"/>
      <c r="RJQ66" s="917"/>
      <c r="RJR66" s="574"/>
      <c r="RJS66" s="448"/>
      <c r="RJT66" s="448"/>
      <c r="RJU66" s="448"/>
      <c r="RJV66" s="575"/>
      <c r="RJW66" s="448"/>
      <c r="RJX66" s="448"/>
      <c r="RJY66" s="448"/>
      <c r="RJZ66" s="448"/>
      <c r="RKA66" s="448"/>
      <c r="RKB66" s="448"/>
      <c r="RKC66" s="448"/>
      <c r="RKD66" s="448"/>
      <c r="RKE66" s="448"/>
      <c r="RKF66" s="917"/>
      <c r="RKG66" s="917"/>
      <c r="RKH66" s="917"/>
      <c r="RKI66" s="574"/>
      <c r="RKJ66" s="448"/>
      <c r="RKK66" s="448"/>
      <c r="RKL66" s="448"/>
      <c r="RKM66" s="575"/>
      <c r="RKN66" s="448"/>
      <c r="RKO66" s="448"/>
      <c r="RKP66" s="448"/>
      <c r="RKQ66" s="448"/>
      <c r="RKR66" s="448"/>
      <c r="RKS66" s="448"/>
      <c r="RKT66" s="448"/>
      <c r="RKU66" s="448"/>
      <c r="RKV66" s="448"/>
      <c r="RKW66" s="917"/>
      <c r="RKX66" s="917"/>
      <c r="RKY66" s="917"/>
      <c r="RKZ66" s="574"/>
      <c r="RLA66" s="448"/>
      <c r="RLB66" s="448"/>
      <c r="RLC66" s="448"/>
      <c r="RLD66" s="575"/>
      <c r="RLE66" s="448"/>
      <c r="RLF66" s="448"/>
      <c r="RLG66" s="448"/>
      <c r="RLH66" s="448"/>
      <c r="RLI66" s="448"/>
      <c r="RLJ66" s="448"/>
      <c r="RLK66" s="448"/>
      <c r="RLL66" s="448"/>
      <c r="RLM66" s="448"/>
      <c r="RLN66" s="917"/>
      <c r="RLO66" s="917"/>
      <c r="RLP66" s="917"/>
      <c r="RLQ66" s="574"/>
      <c r="RLR66" s="448"/>
      <c r="RLS66" s="448"/>
      <c r="RLT66" s="448"/>
      <c r="RLU66" s="575"/>
      <c r="RLV66" s="448"/>
      <c r="RLW66" s="448"/>
      <c r="RLX66" s="448"/>
      <c r="RLY66" s="448"/>
      <c r="RLZ66" s="448"/>
      <c r="RMA66" s="448"/>
      <c r="RMB66" s="448"/>
      <c r="RMC66" s="448"/>
      <c r="RMD66" s="448"/>
      <c r="RME66" s="917"/>
      <c r="RMF66" s="917"/>
      <c r="RMG66" s="917"/>
      <c r="RMH66" s="574"/>
      <c r="RMI66" s="448"/>
      <c r="RMJ66" s="448"/>
      <c r="RMK66" s="448"/>
      <c r="RML66" s="575"/>
      <c r="RMM66" s="448"/>
      <c r="RMN66" s="448"/>
      <c r="RMO66" s="448"/>
      <c r="RMP66" s="448"/>
      <c r="RMQ66" s="448"/>
      <c r="RMR66" s="448"/>
      <c r="RMS66" s="448"/>
      <c r="RMT66" s="448"/>
      <c r="RMU66" s="448"/>
      <c r="RMV66" s="917"/>
      <c r="RMW66" s="917"/>
      <c r="RMX66" s="917"/>
      <c r="RMY66" s="574"/>
      <c r="RMZ66" s="448"/>
      <c r="RNA66" s="448"/>
      <c r="RNB66" s="448"/>
      <c r="RNC66" s="575"/>
      <c r="RND66" s="448"/>
      <c r="RNE66" s="448"/>
      <c r="RNF66" s="448"/>
      <c r="RNG66" s="448"/>
      <c r="RNH66" s="448"/>
      <c r="RNI66" s="448"/>
      <c r="RNJ66" s="448"/>
      <c r="RNK66" s="448"/>
      <c r="RNL66" s="448"/>
      <c r="RNM66" s="917"/>
      <c r="RNN66" s="917"/>
      <c r="RNO66" s="917"/>
      <c r="RNP66" s="574"/>
      <c r="RNQ66" s="448"/>
      <c r="RNR66" s="448"/>
      <c r="RNS66" s="448"/>
      <c r="RNT66" s="575"/>
      <c r="RNU66" s="448"/>
      <c r="RNV66" s="448"/>
      <c r="RNW66" s="448"/>
      <c r="RNX66" s="448"/>
      <c r="RNY66" s="448"/>
      <c r="RNZ66" s="448"/>
      <c r="ROA66" s="448"/>
      <c r="ROB66" s="448"/>
      <c r="ROC66" s="448"/>
      <c r="ROD66" s="917"/>
      <c r="ROE66" s="917"/>
      <c r="ROF66" s="917"/>
      <c r="ROG66" s="574"/>
      <c r="ROH66" s="448"/>
      <c r="ROI66" s="448"/>
      <c r="ROJ66" s="448"/>
      <c r="ROK66" s="575"/>
      <c r="ROL66" s="448"/>
      <c r="ROM66" s="448"/>
      <c r="RON66" s="448"/>
      <c r="ROO66" s="448"/>
      <c r="ROP66" s="448"/>
      <c r="ROQ66" s="448"/>
      <c r="ROR66" s="448"/>
      <c r="ROS66" s="448"/>
      <c r="ROT66" s="448"/>
      <c r="ROU66" s="917"/>
      <c r="ROV66" s="917"/>
      <c r="ROW66" s="917"/>
      <c r="ROX66" s="574"/>
      <c r="ROY66" s="448"/>
      <c r="ROZ66" s="448"/>
      <c r="RPA66" s="448"/>
      <c r="RPB66" s="575"/>
      <c r="RPC66" s="448"/>
      <c r="RPD66" s="448"/>
      <c r="RPE66" s="448"/>
      <c r="RPF66" s="448"/>
      <c r="RPG66" s="448"/>
      <c r="RPH66" s="448"/>
      <c r="RPI66" s="448"/>
      <c r="RPJ66" s="448"/>
      <c r="RPK66" s="448"/>
      <c r="RPL66" s="917"/>
      <c r="RPM66" s="917"/>
      <c r="RPN66" s="917"/>
      <c r="RPO66" s="574"/>
      <c r="RPP66" s="448"/>
      <c r="RPQ66" s="448"/>
      <c r="RPR66" s="448"/>
      <c r="RPS66" s="575"/>
      <c r="RPT66" s="448"/>
      <c r="RPU66" s="448"/>
      <c r="RPV66" s="448"/>
      <c r="RPW66" s="448"/>
      <c r="RPX66" s="448"/>
      <c r="RPY66" s="448"/>
      <c r="RPZ66" s="448"/>
      <c r="RQA66" s="448"/>
      <c r="RQB66" s="448"/>
      <c r="RQC66" s="917"/>
      <c r="RQD66" s="917"/>
      <c r="RQE66" s="917"/>
      <c r="RQF66" s="574"/>
      <c r="RQG66" s="448"/>
      <c r="RQH66" s="448"/>
      <c r="RQI66" s="448"/>
      <c r="RQJ66" s="575"/>
      <c r="RQK66" s="448"/>
      <c r="RQL66" s="448"/>
      <c r="RQM66" s="448"/>
      <c r="RQN66" s="448"/>
      <c r="RQO66" s="448"/>
      <c r="RQP66" s="448"/>
      <c r="RQQ66" s="448"/>
      <c r="RQR66" s="448"/>
      <c r="RQS66" s="448"/>
      <c r="RQT66" s="917"/>
      <c r="RQU66" s="917"/>
      <c r="RQV66" s="917"/>
      <c r="RQW66" s="574"/>
      <c r="RQX66" s="448"/>
      <c r="RQY66" s="448"/>
      <c r="RQZ66" s="448"/>
      <c r="RRA66" s="575"/>
      <c r="RRB66" s="448"/>
      <c r="RRC66" s="448"/>
      <c r="RRD66" s="448"/>
      <c r="RRE66" s="448"/>
      <c r="RRF66" s="448"/>
      <c r="RRG66" s="448"/>
      <c r="RRH66" s="448"/>
      <c r="RRI66" s="448"/>
      <c r="RRJ66" s="448"/>
      <c r="RRK66" s="917"/>
      <c r="RRL66" s="917"/>
      <c r="RRM66" s="917"/>
      <c r="RRN66" s="574"/>
      <c r="RRO66" s="448"/>
      <c r="RRP66" s="448"/>
      <c r="RRQ66" s="448"/>
      <c r="RRR66" s="575"/>
      <c r="RRS66" s="448"/>
      <c r="RRT66" s="448"/>
      <c r="RRU66" s="448"/>
      <c r="RRV66" s="448"/>
      <c r="RRW66" s="448"/>
      <c r="RRX66" s="448"/>
      <c r="RRY66" s="448"/>
      <c r="RRZ66" s="448"/>
      <c r="RSA66" s="448"/>
      <c r="RSB66" s="917"/>
      <c r="RSC66" s="917"/>
      <c r="RSD66" s="917"/>
      <c r="RSE66" s="574"/>
      <c r="RSF66" s="448"/>
      <c r="RSG66" s="448"/>
      <c r="RSH66" s="448"/>
      <c r="RSI66" s="575"/>
      <c r="RSJ66" s="448"/>
      <c r="RSK66" s="448"/>
      <c r="RSL66" s="448"/>
      <c r="RSM66" s="448"/>
      <c r="RSN66" s="448"/>
      <c r="RSO66" s="448"/>
      <c r="RSP66" s="448"/>
      <c r="RSQ66" s="448"/>
      <c r="RSR66" s="448"/>
      <c r="RSS66" s="917"/>
      <c r="RST66" s="917"/>
      <c r="RSU66" s="917"/>
      <c r="RSV66" s="574"/>
      <c r="RSW66" s="448"/>
      <c r="RSX66" s="448"/>
      <c r="RSY66" s="448"/>
      <c r="RSZ66" s="575"/>
      <c r="RTA66" s="448"/>
      <c r="RTB66" s="448"/>
      <c r="RTC66" s="448"/>
      <c r="RTD66" s="448"/>
      <c r="RTE66" s="448"/>
      <c r="RTF66" s="448"/>
      <c r="RTG66" s="448"/>
      <c r="RTH66" s="448"/>
      <c r="RTI66" s="448"/>
      <c r="RTJ66" s="917"/>
      <c r="RTK66" s="917"/>
      <c r="RTL66" s="917"/>
      <c r="RTM66" s="574"/>
      <c r="RTN66" s="448"/>
      <c r="RTO66" s="448"/>
      <c r="RTP66" s="448"/>
      <c r="RTQ66" s="575"/>
      <c r="RTR66" s="448"/>
      <c r="RTS66" s="448"/>
      <c r="RTT66" s="448"/>
      <c r="RTU66" s="448"/>
      <c r="RTV66" s="448"/>
      <c r="RTW66" s="448"/>
      <c r="RTX66" s="448"/>
      <c r="RTY66" s="448"/>
      <c r="RTZ66" s="448"/>
      <c r="RUA66" s="917"/>
      <c r="RUB66" s="917"/>
      <c r="RUC66" s="917"/>
      <c r="RUD66" s="574"/>
      <c r="RUE66" s="448"/>
      <c r="RUF66" s="448"/>
      <c r="RUG66" s="448"/>
      <c r="RUH66" s="575"/>
      <c r="RUI66" s="448"/>
      <c r="RUJ66" s="448"/>
      <c r="RUK66" s="448"/>
      <c r="RUL66" s="448"/>
      <c r="RUM66" s="448"/>
      <c r="RUN66" s="448"/>
      <c r="RUO66" s="448"/>
      <c r="RUP66" s="448"/>
      <c r="RUQ66" s="448"/>
      <c r="RUR66" s="917"/>
      <c r="RUS66" s="917"/>
      <c r="RUT66" s="917"/>
      <c r="RUU66" s="574"/>
      <c r="RUV66" s="448"/>
      <c r="RUW66" s="448"/>
      <c r="RUX66" s="448"/>
      <c r="RUY66" s="575"/>
      <c r="RUZ66" s="448"/>
      <c r="RVA66" s="448"/>
      <c r="RVB66" s="448"/>
      <c r="RVC66" s="448"/>
      <c r="RVD66" s="448"/>
      <c r="RVE66" s="448"/>
      <c r="RVF66" s="448"/>
      <c r="RVG66" s="448"/>
      <c r="RVH66" s="448"/>
      <c r="RVI66" s="917"/>
      <c r="RVJ66" s="917"/>
      <c r="RVK66" s="917"/>
      <c r="RVL66" s="574"/>
      <c r="RVM66" s="448"/>
      <c r="RVN66" s="448"/>
      <c r="RVO66" s="448"/>
      <c r="RVP66" s="575"/>
      <c r="RVQ66" s="448"/>
      <c r="RVR66" s="448"/>
      <c r="RVS66" s="448"/>
      <c r="RVT66" s="448"/>
      <c r="RVU66" s="448"/>
      <c r="RVV66" s="448"/>
      <c r="RVW66" s="448"/>
      <c r="RVX66" s="448"/>
      <c r="RVY66" s="448"/>
      <c r="RVZ66" s="917"/>
      <c r="RWA66" s="917"/>
      <c r="RWB66" s="917"/>
      <c r="RWC66" s="574"/>
      <c r="RWD66" s="448"/>
      <c r="RWE66" s="448"/>
      <c r="RWF66" s="448"/>
      <c r="RWG66" s="575"/>
      <c r="RWH66" s="448"/>
      <c r="RWI66" s="448"/>
      <c r="RWJ66" s="448"/>
      <c r="RWK66" s="448"/>
      <c r="RWL66" s="448"/>
      <c r="RWM66" s="448"/>
      <c r="RWN66" s="448"/>
      <c r="RWO66" s="448"/>
      <c r="RWP66" s="448"/>
      <c r="RWQ66" s="917"/>
      <c r="RWR66" s="917"/>
      <c r="RWS66" s="917"/>
      <c r="RWT66" s="574"/>
      <c r="RWU66" s="448"/>
      <c r="RWV66" s="448"/>
      <c r="RWW66" s="448"/>
      <c r="RWX66" s="575"/>
      <c r="RWY66" s="448"/>
      <c r="RWZ66" s="448"/>
      <c r="RXA66" s="448"/>
      <c r="RXB66" s="448"/>
      <c r="RXC66" s="448"/>
      <c r="RXD66" s="448"/>
      <c r="RXE66" s="448"/>
      <c r="RXF66" s="448"/>
      <c r="RXG66" s="448"/>
      <c r="RXH66" s="917"/>
      <c r="RXI66" s="917"/>
      <c r="RXJ66" s="917"/>
      <c r="RXK66" s="574"/>
      <c r="RXL66" s="448"/>
      <c r="RXM66" s="448"/>
      <c r="RXN66" s="448"/>
      <c r="RXO66" s="575"/>
      <c r="RXP66" s="448"/>
      <c r="RXQ66" s="448"/>
      <c r="RXR66" s="448"/>
      <c r="RXS66" s="448"/>
      <c r="RXT66" s="448"/>
      <c r="RXU66" s="448"/>
      <c r="RXV66" s="448"/>
      <c r="RXW66" s="448"/>
      <c r="RXX66" s="448"/>
      <c r="RXY66" s="917"/>
      <c r="RXZ66" s="917"/>
      <c r="RYA66" s="917"/>
      <c r="RYB66" s="574"/>
      <c r="RYC66" s="448"/>
      <c r="RYD66" s="448"/>
      <c r="RYE66" s="448"/>
      <c r="RYF66" s="575"/>
      <c r="RYG66" s="448"/>
      <c r="RYH66" s="448"/>
      <c r="RYI66" s="448"/>
      <c r="RYJ66" s="448"/>
      <c r="RYK66" s="448"/>
      <c r="RYL66" s="448"/>
      <c r="RYM66" s="448"/>
      <c r="RYN66" s="448"/>
      <c r="RYO66" s="448"/>
      <c r="RYP66" s="917"/>
      <c r="RYQ66" s="917"/>
      <c r="RYR66" s="917"/>
      <c r="RYS66" s="574"/>
      <c r="RYT66" s="448"/>
      <c r="RYU66" s="448"/>
      <c r="RYV66" s="448"/>
      <c r="RYW66" s="575"/>
      <c r="RYX66" s="448"/>
      <c r="RYY66" s="448"/>
      <c r="RYZ66" s="448"/>
      <c r="RZA66" s="448"/>
      <c r="RZB66" s="448"/>
      <c r="RZC66" s="448"/>
      <c r="RZD66" s="448"/>
      <c r="RZE66" s="448"/>
      <c r="RZF66" s="448"/>
      <c r="RZG66" s="917"/>
      <c r="RZH66" s="917"/>
      <c r="RZI66" s="917"/>
      <c r="RZJ66" s="574"/>
      <c r="RZK66" s="448"/>
      <c r="RZL66" s="448"/>
      <c r="RZM66" s="448"/>
      <c r="RZN66" s="575"/>
      <c r="RZO66" s="448"/>
      <c r="RZP66" s="448"/>
      <c r="RZQ66" s="448"/>
      <c r="RZR66" s="448"/>
      <c r="RZS66" s="448"/>
      <c r="RZT66" s="448"/>
      <c r="RZU66" s="448"/>
      <c r="RZV66" s="448"/>
      <c r="RZW66" s="448"/>
      <c r="RZX66" s="917"/>
      <c r="RZY66" s="917"/>
      <c r="RZZ66" s="917"/>
      <c r="SAA66" s="574"/>
      <c r="SAB66" s="448"/>
      <c r="SAC66" s="448"/>
      <c r="SAD66" s="448"/>
      <c r="SAE66" s="575"/>
      <c r="SAF66" s="448"/>
      <c r="SAG66" s="448"/>
      <c r="SAH66" s="448"/>
      <c r="SAI66" s="448"/>
      <c r="SAJ66" s="448"/>
      <c r="SAK66" s="448"/>
      <c r="SAL66" s="448"/>
      <c r="SAM66" s="448"/>
      <c r="SAN66" s="448"/>
      <c r="SAO66" s="917"/>
      <c r="SAP66" s="917"/>
      <c r="SAQ66" s="917"/>
      <c r="SAR66" s="574"/>
      <c r="SAS66" s="448"/>
      <c r="SAT66" s="448"/>
      <c r="SAU66" s="448"/>
      <c r="SAV66" s="575"/>
      <c r="SAW66" s="448"/>
      <c r="SAX66" s="448"/>
      <c r="SAY66" s="448"/>
      <c r="SAZ66" s="448"/>
      <c r="SBA66" s="448"/>
      <c r="SBB66" s="448"/>
      <c r="SBC66" s="448"/>
      <c r="SBD66" s="448"/>
      <c r="SBE66" s="448"/>
      <c r="SBF66" s="917"/>
      <c r="SBG66" s="917"/>
      <c r="SBH66" s="917"/>
      <c r="SBI66" s="574"/>
      <c r="SBJ66" s="448"/>
      <c r="SBK66" s="448"/>
      <c r="SBL66" s="448"/>
      <c r="SBM66" s="575"/>
      <c r="SBN66" s="448"/>
      <c r="SBO66" s="448"/>
      <c r="SBP66" s="448"/>
      <c r="SBQ66" s="448"/>
      <c r="SBR66" s="448"/>
      <c r="SBS66" s="448"/>
      <c r="SBT66" s="448"/>
      <c r="SBU66" s="448"/>
      <c r="SBV66" s="448"/>
      <c r="SBW66" s="917"/>
      <c r="SBX66" s="917"/>
      <c r="SBY66" s="917"/>
      <c r="SBZ66" s="574"/>
      <c r="SCA66" s="448"/>
      <c r="SCB66" s="448"/>
      <c r="SCC66" s="448"/>
      <c r="SCD66" s="575"/>
      <c r="SCE66" s="448"/>
      <c r="SCF66" s="448"/>
      <c r="SCG66" s="448"/>
      <c r="SCH66" s="448"/>
      <c r="SCI66" s="448"/>
      <c r="SCJ66" s="448"/>
      <c r="SCK66" s="448"/>
      <c r="SCL66" s="448"/>
      <c r="SCM66" s="448"/>
      <c r="SCN66" s="917"/>
      <c r="SCO66" s="917"/>
      <c r="SCP66" s="917"/>
      <c r="SCQ66" s="574"/>
      <c r="SCR66" s="448"/>
      <c r="SCS66" s="448"/>
      <c r="SCT66" s="448"/>
      <c r="SCU66" s="575"/>
      <c r="SCV66" s="448"/>
      <c r="SCW66" s="448"/>
      <c r="SCX66" s="448"/>
      <c r="SCY66" s="448"/>
      <c r="SCZ66" s="448"/>
      <c r="SDA66" s="448"/>
      <c r="SDB66" s="448"/>
      <c r="SDC66" s="448"/>
      <c r="SDD66" s="448"/>
      <c r="SDE66" s="917"/>
      <c r="SDF66" s="917"/>
      <c r="SDG66" s="917"/>
      <c r="SDH66" s="574"/>
      <c r="SDI66" s="448"/>
      <c r="SDJ66" s="448"/>
      <c r="SDK66" s="448"/>
      <c r="SDL66" s="575"/>
      <c r="SDM66" s="448"/>
      <c r="SDN66" s="448"/>
      <c r="SDO66" s="448"/>
      <c r="SDP66" s="448"/>
      <c r="SDQ66" s="448"/>
      <c r="SDR66" s="448"/>
      <c r="SDS66" s="448"/>
      <c r="SDT66" s="448"/>
      <c r="SDU66" s="448"/>
      <c r="SDV66" s="917"/>
      <c r="SDW66" s="917"/>
      <c r="SDX66" s="917"/>
      <c r="SDY66" s="574"/>
      <c r="SDZ66" s="448"/>
      <c r="SEA66" s="448"/>
      <c r="SEB66" s="448"/>
      <c r="SEC66" s="575"/>
      <c r="SED66" s="448"/>
      <c r="SEE66" s="448"/>
      <c r="SEF66" s="448"/>
      <c r="SEG66" s="448"/>
      <c r="SEH66" s="448"/>
      <c r="SEI66" s="448"/>
      <c r="SEJ66" s="448"/>
      <c r="SEK66" s="448"/>
      <c r="SEL66" s="448"/>
      <c r="SEM66" s="917"/>
      <c r="SEN66" s="917"/>
      <c r="SEO66" s="917"/>
      <c r="SEP66" s="574"/>
      <c r="SEQ66" s="448"/>
      <c r="SER66" s="448"/>
      <c r="SES66" s="448"/>
      <c r="SET66" s="575"/>
      <c r="SEU66" s="448"/>
      <c r="SEV66" s="448"/>
      <c r="SEW66" s="448"/>
      <c r="SEX66" s="448"/>
      <c r="SEY66" s="448"/>
      <c r="SEZ66" s="448"/>
      <c r="SFA66" s="448"/>
      <c r="SFB66" s="448"/>
      <c r="SFC66" s="448"/>
      <c r="SFD66" s="917"/>
      <c r="SFE66" s="917"/>
      <c r="SFF66" s="917"/>
      <c r="SFG66" s="574"/>
      <c r="SFH66" s="448"/>
      <c r="SFI66" s="448"/>
      <c r="SFJ66" s="448"/>
      <c r="SFK66" s="575"/>
      <c r="SFL66" s="448"/>
      <c r="SFM66" s="448"/>
      <c r="SFN66" s="448"/>
      <c r="SFO66" s="448"/>
      <c r="SFP66" s="448"/>
      <c r="SFQ66" s="448"/>
      <c r="SFR66" s="448"/>
      <c r="SFS66" s="448"/>
      <c r="SFT66" s="448"/>
      <c r="SFU66" s="917"/>
      <c r="SFV66" s="917"/>
      <c r="SFW66" s="917"/>
      <c r="SFX66" s="574"/>
      <c r="SFY66" s="448"/>
      <c r="SFZ66" s="448"/>
      <c r="SGA66" s="448"/>
      <c r="SGB66" s="575"/>
      <c r="SGC66" s="448"/>
      <c r="SGD66" s="448"/>
      <c r="SGE66" s="448"/>
      <c r="SGF66" s="448"/>
      <c r="SGG66" s="448"/>
      <c r="SGH66" s="448"/>
      <c r="SGI66" s="448"/>
      <c r="SGJ66" s="448"/>
      <c r="SGK66" s="448"/>
      <c r="SGL66" s="917"/>
      <c r="SGM66" s="917"/>
      <c r="SGN66" s="917"/>
      <c r="SGO66" s="574"/>
      <c r="SGP66" s="448"/>
      <c r="SGQ66" s="448"/>
      <c r="SGR66" s="448"/>
      <c r="SGS66" s="575"/>
      <c r="SGT66" s="448"/>
      <c r="SGU66" s="448"/>
      <c r="SGV66" s="448"/>
      <c r="SGW66" s="448"/>
      <c r="SGX66" s="448"/>
      <c r="SGY66" s="448"/>
      <c r="SGZ66" s="448"/>
      <c r="SHA66" s="448"/>
      <c r="SHB66" s="448"/>
      <c r="SHC66" s="917"/>
      <c r="SHD66" s="917"/>
      <c r="SHE66" s="917"/>
      <c r="SHF66" s="574"/>
      <c r="SHG66" s="448"/>
      <c r="SHH66" s="448"/>
      <c r="SHI66" s="448"/>
      <c r="SHJ66" s="575"/>
      <c r="SHK66" s="448"/>
      <c r="SHL66" s="448"/>
      <c r="SHM66" s="448"/>
      <c r="SHN66" s="448"/>
      <c r="SHO66" s="448"/>
      <c r="SHP66" s="448"/>
      <c r="SHQ66" s="448"/>
      <c r="SHR66" s="448"/>
      <c r="SHS66" s="448"/>
      <c r="SHT66" s="917"/>
      <c r="SHU66" s="917"/>
      <c r="SHV66" s="917"/>
      <c r="SHW66" s="574"/>
      <c r="SHX66" s="448"/>
      <c r="SHY66" s="448"/>
      <c r="SHZ66" s="448"/>
      <c r="SIA66" s="575"/>
      <c r="SIB66" s="448"/>
      <c r="SIC66" s="448"/>
      <c r="SID66" s="448"/>
      <c r="SIE66" s="448"/>
      <c r="SIF66" s="448"/>
      <c r="SIG66" s="448"/>
      <c r="SIH66" s="448"/>
      <c r="SII66" s="448"/>
      <c r="SIJ66" s="448"/>
      <c r="SIK66" s="917"/>
      <c r="SIL66" s="917"/>
      <c r="SIM66" s="917"/>
      <c r="SIN66" s="574"/>
      <c r="SIO66" s="448"/>
      <c r="SIP66" s="448"/>
      <c r="SIQ66" s="448"/>
      <c r="SIR66" s="575"/>
      <c r="SIS66" s="448"/>
      <c r="SIT66" s="448"/>
      <c r="SIU66" s="448"/>
      <c r="SIV66" s="448"/>
      <c r="SIW66" s="448"/>
      <c r="SIX66" s="448"/>
      <c r="SIY66" s="448"/>
      <c r="SIZ66" s="448"/>
      <c r="SJA66" s="448"/>
      <c r="SJB66" s="917"/>
      <c r="SJC66" s="917"/>
      <c r="SJD66" s="917"/>
      <c r="SJE66" s="574"/>
      <c r="SJF66" s="448"/>
      <c r="SJG66" s="448"/>
      <c r="SJH66" s="448"/>
      <c r="SJI66" s="575"/>
      <c r="SJJ66" s="448"/>
      <c r="SJK66" s="448"/>
      <c r="SJL66" s="448"/>
      <c r="SJM66" s="448"/>
      <c r="SJN66" s="448"/>
      <c r="SJO66" s="448"/>
      <c r="SJP66" s="448"/>
      <c r="SJQ66" s="448"/>
      <c r="SJR66" s="448"/>
      <c r="SJS66" s="917"/>
      <c r="SJT66" s="917"/>
      <c r="SJU66" s="917"/>
      <c r="SJV66" s="574"/>
      <c r="SJW66" s="448"/>
      <c r="SJX66" s="448"/>
      <c r="SJY66" s="448"/>
      <c r="SJZ66" s="575"/>
      <c r="SKA66" s="448"/>
      <c r="SKB66" s="448"/>
      <c r="SKC66" s="448"/>
      <c r="SKD66" s="448"/>
      <c r="SKE66" s="448"/>
      <c r="SKF66" s="448"/>
      <c r="SKG66" s="448"/>
      <c r="SKH66" s="448"/>
      <c r="SKI66" s="448"/>
      <c r="SKJ66" s="917"/>
      <c r="SKK66" s="917"/>
      <c r="SKL66" s="917"/>
      <c r="SKM66" s="574"/>
      <c r="SKN66" s="448"/>
      <c r="SKO66" s="448"/>
      <c r="SKP66" s="448"/>
      <c r="SKQ66" s="575"/>
      <c r="SKR66" s="448"/>
      <c r="SKS66" s="448"/>
      <c r="SKT66" s="448"/>
      <c r="SKU66" s="448"/>
      <c r="SKV66" s="448"/>
      <c r="SKW66" s="448"/>
      <c r="SKX66" s="448"/>
      <c r="SKY66" s="448"/>
      <c r="SKZ66" s="448"/>
      <c r="SLA66" s="917"/>
      <c r="SLB66" s="917"/>
      <c r="SLC66" s="917"/>
      <c r="SLD66" s="574"/>
      <c r="SLE66" s="448"/>
      <c r="SLF66" s="448"/>
      <c r="SLG66" s="448"/>
      <c r="SLH66" s="575"/>
      <c r="SLI66" s="448"/>
      <c r="SLJ66" s="448"/>
      <c r="SLK66" s="448"/>
      <c r="SLL66" s="448"/>
      <c r="SLM66" s="448"/>
      <c r="SLN66" s="448"/>
      <c r="SLO66" s="448"/>
      <c r="SLP66" s="448"/>
      <c r="SLQ66" s="448"/>
      <c r="SLR66" s="917"/>
      <c r="SLS66" s="917"/>
      <c r="SLT66" s="917"/>
      <c r="SLU66" s="574"/>
      <c r="SLV66" s="448"/>
      <c r="SLW66" s="448"/>
      <c r="SLX66" s="448"/>
      <c r="SLY66" s="575"/>
      <c r="SLZ66" s="448"/>
      <c r="SMA66" s="448"/>
      <c r="SMB66" s="448"/>
      <c r="SMC66" s="448"/>
      <c r="SMD66" s="448"/>
      <c r="SME66" s="448"/>
      <c r="SMF66" s="448"/>
      <c r="SMG66" s="448"/>
      <c r="SMH66" s="448"/>
      <c r="SMI66" s="917"/>
      <c r="SMJ66" s="917"/>
      <c r="SMK66" s="917"/>
      <c r="SML66" s="574"/>
      <c r="SMM66" s="448"/>
      <c r="SMN66" s="448"/>
      <c r="SMO66" s="448"/>
      <c r="SMP66" s="575"/>
      <c r="SMQ66" s="448"/>
      <c r="SMR66" s="448"/>
      <c r="SMS66" s="448"/>
      <c r="SMT66" s="448"/>
      <c r="SMU66" s="448"/>
      <c r="SMV66" s="448"/>
      <c r="SMW66" s="448"/>
      <c r="SMX66" s="448"/>
      <c r="SMY66" s="448"/>
      <c r="SMZ66" s="917"/>
      <c r="SNA66" s="917"/>
      <c r="SNB66" s="917"/>
      <c r="SNC66" s="574"/>
      <c r="SND66" s="448"/>
      <c r="SNE66" s="448"/>
      <c r="SNF66" s="448"/>
      <c r="SNG66" s="575"/>
      <c r="SNH66" s="448"/>
      <c r="SNI66" s="448"/>
      <c r="SNJ66" s="448"/>
      <c r="SNK66" s="448"/>
      <c r="SNL66" s="448"/>
      <c r="SNM66" s="448"/>
      <c r="SNN66" s="448"/>
      <c r="SNO66" s="448"/>
      <c r="SNP66" s="448"/>
      <c r="SNQ66" s="917"/>
      <c r="SNR66" s="917"/>
      <c r="SNS66" s="917"/>
      <c r="SNT66" s="574"/>
      <c r="SNU66" s="448"/>
      <c r="SNV66" s="448"/>
      <c r="SNW66" s="448"/>
      <c r="SNX66" s="575"/>
      <c r="SNY66" s="448"/>
      <c r="SNZ66" s="448"/>
      <c r="SOA66" s="448"/>
      <c r="SOB66" s="448"/>
      <c r="SOC66" s="448"/>
      <c r="SOD66" s="448"/>
      <c r="SOE66" s="448"/>
      <c r="SOF66" s="448"/>
      <c r="SOG66" s="448"/>
      <c r="SOH66" s="917"/>
      <c r="SOI66" s="917"/>
      <c r="SOJ66" s="917"/>
      <c r="SOK66" s="574"/>
      <c r="SOL66" s="448"/>
      <c r="SOM66" s="448"/>
      <c r="SON66" s="448"/>
      <c r="SOO66" s="575"/>
      <c r="SOP66" s="448"/>
      <c r="SOQ66" s="448"/>
      <c r="SOR66" s="448"/>
      <c r="SOS66" s="448"/>
      <c r="SOT66" s="448"/>
      <c r="SOU66" s="448"/>
      <c r="SOV66" s="448"/>
      <c r="SOW66" s="448"/>
      <c r="SOX66" s="448"/>
      <c r="SOY66" s="917"/>
      <c r="SOZ66" s="917"/>
      <c r="SPA66" s="917"/>
      <c r="SPB66" s="574"/>
      <c r="SPC66" s="448"/>
      <c r="SPD66" s="448"/>
      <c r="SPE66" s="448"/>
      <c r="SPF66" s="575"/>
      <c r="SPG66" s="448"/>
      <c r="SPH66" s="448"/>
      <c r="SPI66" s="448"/>
      <c r="SPJ66" s="448"/>
      <c r="SPK66" s="448"/>
      <c r="SPL66" s="448"/>
      <c r="SPM66" s="448"/>
      <c r="SPN66" s="448"/>
      <c r="SPO66" s="448"/>
      <c r="SPP66" s="917"/>
      <c r="SPQ66" s="917"/>
      <c r="SPR66" s="917"/>
      <c r="SPS66" s="574"/>
      <c r="SPT66" s="448"/>
      <c r="SPU66" s="448"/>
      <c r="SPV66" s="448"/>
      <c r="SPW66" s="575"/>
      <c r="SPX66" s="448"/>
      <c r="SPY66" s="448"/>
      <c r="SPZ66" s="448"/>
      <c r="SQA66" s="448"/>
      <c r="SQB66" s="448"/>
      <c r="SQC66" s="448"/>
      <c r="SQD66" s="448"/>
      <c r="SQE66" s="448"/>
      <c r="SQF66" s="448"/>
      <c r="SQG66" s="917"/>
      <c r="SQH66" s="917"/>
      <c r="SQI66" s="917"/>
      <c r="SQJ66" s="574"/>
      <c r="SQK66" s="448"/>
      <c r="SQL66" s="448"/>
      <c r="SQM66" s="448"/>
      <c r="SQN66" s="575"/>
      <c r="SQO66" s="448"/>
      <c r="SQP66" s="448"/>
      <c r="SQQ66" s="448"/>
      <c r="SQR66" s="448"/>
      <c r="SQS66" s="448"/>
      <c r="SQT66" s="448"/>
      <c r="SQU66" s="448"/>
      <c r="SQV66" s="448"/>
      <c r="SQW66" s="448"/>
      <c r="SQX66" s="917"/>
      <c r="SQY66" s="917"/>
      <c r="SQZ66" s="917"/>
      <c r="SRA66" s="574"/>
      <c r="SRB66" s="448"/>
      <c r="SRC66" s="448"/>
      <c r="SRD66" s="448"/>
      <c r="SRE66" s="575"/>
      <c r="SRF66" s="448"/>
      <c r="SRG66" s="448"/>
      <c r="SRH66" s="448"/>
      <c r="SRI66" s="448"/>
      <c r="SRJ66" s="448"/>
      <c r="SRK66" s="448"/>
      <c r="SRL66" s="448"/>
      <c r="SRM66" s="448"/>
      <c r="SRN66" s="448"/>
      <c r="SRO66" s="917"/>
      <c r="SRP66" s="917"/>
      <c r="SRQ66" s="917"/>
      <c r="SRR66" s="574"/>
      <c r="SRS66" s="448"/>
      <c r="SRT66" s="448"/>
      <c r="SRU66" s="448"/>
      <c r="SRV66" s="575"/>
      <c r="SRW66" s="448"/>
      <c r="SRX66" s="448"/>
      <c r="SRY66" s="448"/>
      <c r="SRZ66" s="448"/>
      <c r="SSA66" s="448"/>
      <c r="SSB66" s="448"/>
      <c r="SSC66" s="448"/>
      <c r="SSD66" s="448"/>
      <c r="SSE66" s="448"/>
      <c r="SSF66" s="917"/>
      <c r="SSG66" s="917"/>
      <c r="SSH66" s="917"/>
      <c r="SSI66" s="574"/>
      <c r="SSJ66" s="448"/>
      <c r="SSK66" s="448"/>
      <c r="SSL66" s="448"/>
      <c r="SSM66" s="575"/>
      <c r="SSN66" s="448"/>
      <c r="SSO66" s="448"/>
      <c r="SSP66" s="448"/>
      <c r="SSQ66" s="448"/>
      <c r="SSR66" s="448"/>
      <c r="SSS66" s="448"/>
      <c r="SST66" s="448"/>
      <c r="SSU66" s="448"/>
      <c r="SSV66" s="448"/>
      <c r="SSW66" s="917"/>
      <c r="SSX66" s="917"/>
      <c r="SSY66" s="917"/>
      <c r="SSZ66" s="574"/>
      <c r="STA66" s="448"/>
      <c r="STB66" s="448"/>
      <c r="STC66" s="448"/>
      <c r="STD66" s="575"/>
      <c r="STE66" s="448"/>
      <c r="STF66" s="448"/>
      <c r="STG66" s="448"/>
      <c r="STH66" s="448"/>
      <c r="STI66" s="448"/>
      <c r="STJ66" s="448"/>
      <c r="STK66" s="448"/>
      <c r="STL66" s="448"/>
      <c r="STM66" s="448"/>
      <c r="STN66" s="917"/>
      <c r="STO66" s="917"/>
      <c r="STP66" s="917"/>
      <c r="STQ66" s="574"/>
      <c r="STR66" s="448"/>
      <c r="STS66" s="448"/>
      <c r="STT66" s="448"/>
      <c r="STU66" s="575"/>
      <c r="STV66" s="448"/>
      <c r="STW66" s="448"/>
      <c r="STX66" s="448"/>
      <c r="STY66" s="448"/>
      <c r="STZ66" s="448"/>
      <c r="SUA66" s="448"/>
      <c r="SUB66" s="448"/>
      <c r="SUC66" s="448"/>
      <c r="SUD66" s="448"/>
      <c r="SUE66" s="917"/>
      <c r="SUF66" s="917"/>
      <c r="SUG66" s="917"/>
      <c r="SUH66" s="574"/>
      <c r="SUI66" s="448"/>
      <c r="SUJ66" s="448"/>
      <c r="SUK66" s="448"/>
      <c r="SUL66" s="575"/>
      <c r="SUM66" s="448"/>
      <c r="SUN66" s="448"/>
      <c r="SUO66" s="448"/>
      <c r="SUP66" s="448"/>
      <c r="SUQ66" s="448"/>
      <c r="SUR66" s="448"/>
      <c r="SUS66" s="448"/>
      <c r="SUT66" s="448"/>
      <c r="SUU66" s="448"/>
      <c r="SUV66" s="917"/>
      <c r="SUW66" s="917"/>
      <c r="SUX66" s="917"/>
      <c r="SUY66" s="574"/>
      <c r="SUZ66" s="448"/>
      <c r="SVA66" s="448"/>
      <c r="SVB66" s="448"/>
      <c r="SVC66" s="575"/>
      <c r="SVD66" s="448"/>
      <c r="SVE66" s="448"/>
      <c r="SVF66" s="448"/>
      <c r="SVG66" s="448"/>
      <c r="SVH66" s="448"/>
      <c r="SVI66" s="448"/>
      <c r="SVJ66" s="448"/>
      <c r="SVK66" s="448"/>
      <c r="SVL66" s="448"/>
      <c r="SVM66" s="917"/>
      <c r="SVN66" s="917"/>
      <c r="SVO66" s="917"/>
      <c r="SVP66" s="574"/>
      <c r="SVQ66" s="448"/>
      <c r="SVR66" s="448"/>
      <c r="SVS66" s="448"/>
      <c r="SVT66" s="575"/>
      <c r="SVU66" s="448"/>
      <c r="SVV66" s="448"/>
      <c r="SVW66" s="448"/>
      <c r="SVX66" s="448"/>
      <c r="SVY66" s="448"/>
      <c r="SVZ66" s="448"/>
      <c r="SWA66" s="448"/>
      <c r="SWB66" s="448"/>
      <c r="SWC66" s="448"/>
      <c r="SWD66" s="917"/>
      <c r="SWE66" s="917"/>
      <c r="SWF66" s="917"/>
      <c r="SWG66" s="574"/>
      <c r="SWH66" s="448"/>
      <c r="SWI66" s="448"/>
      <c r="SWJ66" s="448"/>
      <c r="SWK66" s="575"/>
      <c r="SWL66" s="448"/>
      <c r="SWM66" s="448"/>
      <c r="SWN66" s="448"/>
      <c r="SWO66" s="448"/>
      <c r="SWP66" s="448"/>
      <c r="SWQ66" s="448"/>
      <c r="SWR66" s="448"/>
      <c r="SWS66" s="448"/>
      <c r="SWT66" s="448"/>
      <c r="SWU66" s="917"/>
      <c r="SWV66" s="917"/>
      <c r="SWW66" s="917"/>
      <c r="SWX66" s="574"/>
      <c r="SWY66" s="448"/>
      <c r="SWZ66" s="448"/>
      <c r="SXA66" s="448"/>
      <c r="SXB66" s="575"/>
      <c r="SXC66" s="448"/>
      <c r="SXD66" s="448"/>
      <c r="SXE66" s="448"/>
      <c r="SXF66" s="448"/>
      <c r="SXG66" s="448"/>
      <c r="SXH66" s="448"/>
      <c r="SXI66" s="448"/>
      <c r="SXJ66" s="448"/>
      <c r="SXK66" s="448"/>
      <c r="SXL66" s="917"/>
      <c r="SXM66" s="917"/>
      <c r="SXN66" s="917"/>
      <c r="SXO66" s="574"/>
      <c r="SXP66" s="448"/>
      <c r="SXQ66" s="448"/>
      <c r="SXR66" s="448"/>
      <c r="SXS66" s="575"/>
      <c r="SXT66" s="448"/>
      <c r="SXU66" s="448"/>
      <c r="SXV66" s="448"/>
      <c r="SXW66" s="448"/>
      <c r="SXX66" s="448"/>
      <c r="SXY66" s="448"/>
      <c r="SXZ66" s="448"/>
      <c r="SYA66" s="448"/>
      <c r="SYB66" s="448"/>
      <c r="SYC66" s="917"/>
      <c r="SYD66" s="917"/>
      <c r="SYE66" s="917"/>
      <c r="SYF66" s="574"/>
      <c r="SYG66" s="448"/>
      <c r="SYH66" s="448"/>
      <c r="SYI66" s="448"/>
      <c r="SYJ66" s="575"/>
      <c r="SYK66" s="448"/>
      <c r="SYL66" s="448"/>
      <c r="SYM66" s="448"/>
      <c r="SYN66" s="448"/>
      <c r="SYO66" s="448"/>
      <c r="SYP66" s="448"/>
      <c r="SYQ66" s="448"/>
      <c r="SYR66" s="448"/>
      <c r="SYS66" s="448"/>
      <c r="SYT66" s="917"/>
      <c r="SYU66" s="917"/>
      <c r="SYV66" s="917"/>
      <c r="SYW66" s="574"/>
      <c r="SYX66" s="448"/>
      <c r="SYY66" s="448"/>
      <c r="SYZ66" s="448"/>
      <c r="SZA66" s="575"/>
      <c r="SZB66" s="448"/>
      <c r="SZC66" s="448"/>
      <c r="SZD66" s="448"/>
      <c r="SZE66" s="448"/>
      <c r="SZF66" s="448"/>
      <c r="SZG66" s="448"/>
      <c r="SZH66" s="448"/>
      <c r="SZI66" s="448"/>
      <c r="SZJ66" s="448"/>
      <c r="SZK66" s="917"/>
      <c r="SZL66" s="917"/>
      <c r="SZM66" s="917"/>
      <c r="SZN66" s="574"/>
      <c r="SZO66" s="448"/>
      <c r="SZP66" s="448"/>
      <c r="SZQ66" s="448"/>
      <c r="SZR66" s="575"/>
      <c r="SZS66" s="448"/>
      <c r="SZT66" s="448"/>
      <c r="SZU66" s="448"/>
      <c r="SZV66" s="448"/>
      <c r="SZW66" s="448"/>
      <c r="SZX66" s="448"/>
      <c r="SZY66" s="448"/>
      <c r="SZZ66" s="448"/>
      <c r="TAA66" s="448"/>
      <c r="TAB66" s="917"/>
      <c r="TAC66" s="917"/>
      <c r="TAD66" s="917"/>
      <c r="TAE66" s="574"/>
      <c r="TAF66" s="448"/>
      <c r="TAG66" s="448"/>
      <c r="TAH66" s="448"/>
      <c r="TAI66" s="575"/>
      <c r="TAJ66" s="448"/>
      <c r="TAK66" s="448"/>
      <c r="TAL66" s="448"/>
      <c r="TAM66" s="448"/>
      <c r="TAN66" s="448"/>
      <c r="TAO66" s="448"/>
      <c r="TAP66" s="448"/>
      <c r="TAQ66" s="448"/>
      <c r="TAR66" s="448"/>
      <c r="TAS66" s="917"/>
      <c r="TAT66" s="917"/>
      <c r="TAU66" s="917"/>
      <c r="TAV66" s="574"/>
      <c r="TAW66" s="448"/>
      <c r="TAX66" s="448"/>
      <c r="TAY66" s="448"/>
      <c r="TAZ66" s="575"/>
      <c r="TBA66" s="448"/>
      <c r="TBB66" s="448"/>
      <c r="TBC66" s="448"/>
      <c r="TBD66" s="448"/>
      <c r="TBE66" s="448"/>
      <c r="TBF66" s="448"/>
      <c r="TBG66" s="448"/>
      <c r="TBH66" s="448"/>
      <c r="TBI66" s="448"/>
      <c r="TBJ66" s="917"/>
      <c r="TBK66" s="917"/>
      <c r="TBL66" s="917"/>
      <c r="TBM66" s="574"/>
      <c r="TBN66" s="448"/>
      <c r="TBO66" s="448"/>
      <c r="TBP66" s="448"/>
      <c r="TBQ66" s="575"/>
      <c r="TBR66" s="448"/>
      <c r="TBS66" s="448"/>
      <c r="TBT66" s="448"/>
      <c r="TBU66" s="448"/>
      <c r="TBV66" s="448"/>
      <c r="TBW66" s="448"/>
      <c r="TBX66" s="448"/>
      <c r="TBY66" s="448"/>
      <c r="TBZ66" s="448"/>
      <c r="TCA66" s="917"/>
      <c r="TCB66" s="917"/>
      <c r="TCC66" s="917"/>
      <c r="TCD66" s="574"/>
      <c r="TCE66" s="448"/>
      <c r="TCF66" s="448"/>
      <c r="TCG66" s="448"/>
      <c r="TCH66" s="575"/>
      <c r="TCI66" s="448"/>
      <c r="TCJ66" s="448"/>
      <c r="TCK66" s="448"/>
      <c r="TCL66" s="448"/>
      <c r="TCM66" s="448"/>
      <c r="TCN66" s="448"/>
      <c r="TCO66" s="448"/>
      <c r="TCP66" s="448"/>
      <c r="TCQ66" s="448"/>
      <c r="TCR66" s="917"/>
      <c r="TCS66" s="917"/>
      <c r="TCT66" s="917"/>
      <c r="TCU66" s="574"/>
      <c r="TCV66" s="448"/>
      <c r="TCW66" s="448"/>
      <c r="TCX66" s="448"/>
      <c r="TCY66" s="575"/>
      <c r="TCZ66" s="448"/>
      <c r="TDA66" s="448"/>
      <c r="TDB66" s="448"/>
      <c r="TDC66" s="448"/>
      <c r="TDD66" s="448"/>
      <c r="TDE66" s="448"/>
      <c r="TDF66" s="448"/>
      <c r="TDG66" s="448"/>
      <c r="TDH66" s="448"/>
      <c r="TDI66" s="917"/>
      <c r="TDJ66" s="917"/>
      <c r="TDK66" s="917"/>
      <c r="TDL66" s="574"/>
      <c r="TDM66" s="448"/>
      <c r="TDN66" s="448"/>
      <c r="TDO66" s="448"/>
      <c r="TDP66" s="575"/>
      <c r="TDQ66" s="448"/>
      <c r="TDR66" s="448"/>
      <c r="TDS66" s="448"/>
      <c r="TDT66" s="448"/>
      <c r="TDU66" s="448"/>
      <c r="TDV66" s="448"/>
      <c r="TDW66" s="448"/>
      <c r="TDX66" s="448"/>
      <c r="TDY66" s="448"/>
      <c r="TDZ66" s="917"/>
      <c r="TEA66" s="917"/>
      <c r="TEB66" s="917"/>
      <c r="TEC66" s="574"/>
      <c r="TED66" s="448"/>
      <c r="TEE66" s="448"/>
      <c r="TEF66" s="448"/>
      <c r="TEG66" s="575"/>
      <c r="TEH66" s="448"/>
      <c r="TEI66" s="448"/>
      <c r="TEJ66" s="448"/>
      <c r="TEK66" s="448"/>
      <c r="TEL66" s="448"/>
      <c r="TEM66" s="448"/>
      <c r="TEN66" s="448"/>
      <c r="TEO66" s="448"/>
      <c r="TEP66" s="448"/>
      <c r="TEQ66" s="917"/>
      <c r="TER66" s="917"/>
      <c r="TES66" s="917"/>
      <c r="TET66" s="574"/>
      <c r="TEU66" s="448"/>
      <c r="TEV66" s="448"/>
      <c r="TEW66" s="448"/>
      <c r="TEX66" s="575"/>
      <c r="TEY66" s="448"/>
      <c r="TEZ66" s="448"/>
      <c r="TFA66" s="448"/>
      <c r="TFB66" s="448"/>
      <c r="TFC66" s="448"/>
      <c r="TFD66" s="448"/>
      <c r="TFE66" s="448"/>
      <c r="TFF66" s="448"/>
      <c r="TFG66" s="448"/>
      <c r="TFH66" s="917"/>
      <c r="TFI66" s="917"/>
      <c r="TFJ66" s="917"/>
      <c r="TFK66" s="574"/>
      <c r="TFL66" s="448"/>
      <c r="TFM66" s="448"/>
      <c r="TFN66" s="448"/>
      <c r="TFO66" s="575"/>
      <c r="TFP66" s="448"/>
      <c r="TFQ66" s="448"/>
      <c r="TFR66" s="448"/>
      <c r="TFS66" s="448"/>
      <c r="TFT66" s="448"/>
      <c r="TFU66" s="448"/>
      <c r="TFV66" s="448"/>
      <c r="TFW66" s="448"/>
      <c r="TFX66" s="448"/>
      <c r="TFY66" s="917"/>
      <c r="TFZ66" s="917"/>
      <c r="TGA66" s="917"/>
      <c r="TGB66" s="574"/>
      <c r="TGC66" s="448"/>
      <c r="TGD66" s="448"/>
      <c r="TGE66" s="448"/>
      <c r="TGF66" s="575"/>
      <c r="TGG66" s="448"/>
      <c r="TGH66" s="448"/>
      <c r="TGI66" s="448"/>
      <c r="TGJ66" s="448"/>
      <c r="TGK66" s="448"/>
      <c r="TGL66" s="448"/>
      <c r="TGM66" s="448"/>
      <c r="TGN66" s="448"/>
      <c r="TGO66" s="448"/>
      <c r="TGP66" s="917"/>
      <c r="TGQ66" s="917"/>
      <c r="TGR66" s="917"/>
      <c r="TGS66" s="574"/>
      <c r="TGT66" s="448"/>
      <c r="TGU66" s="448"/>
      <c r="TGV66" s="448"/>
      <c r="TGW66" s="575"/>
      <c r="TGX66" s="448"/>
      <c r="TGY66" s="448"/>
      <c r="TGZ66" s="448"/>
      <c r="THA66" s="448"/>
      <c r="THB66" s="448"/>
      <c r="THC66" s="448"/>
      <c r="THD66" s="448"/>
      <c r="THE66" s="448"/>
      <c r="THF66" s="448"/>
      <c r="THG66" s="917"/>
      <c r="THH66" s="917"/>
      <c r="THI66" s="917"/>
      <c r="THJ66" s="574"/>
      <c r="THK66" s="448"/>
      <c r="THL66" s="448"/>
      <c r="THM66" s="448"/>
      <c r="THN66" s="575"/>
      <c r="THO66" s="448"/>
      <c r="THP66" s="448"/>
      <c r="THQ66" s="448"/>
      <c r="THR66" s="448"/>
      <c r="THS66" s="448"/>
      <c r="THT66" s="448"/>
      <c r="THU66" s="448"/>
      <c r="THV66" s="448"/>
      <c r="THW66" s="448"/>
      <c r="THX66" s="917"/>
      <c r="THY66" s="917"/>
      <c r="THZ66" s="917"/>
      <c r="TIA66" s="574"/>
      <c r="TIB66" s="448"/>
      <c r="TIC66" s="448"/>
      <c r="TID66" s="448"/>
      <c r="TIE66" s="575"/>
      <c r="TIF66" s="448"/>
      <c r="TIG66" s="448"/>
      <c r="TIH66" s="448"/>
      <c r="TII66" s="448"/>
      <c r="TIJ66" s="448"/>
      <c r="TIK66" s="448"/>
      <c r="TIL66" s="448"/>
      <c r="TIM66" s="448"/>
      <c r="TIN66" s="448"/>
      <c r="TIO66" s="917"/>
      <c r="TIP66" s="917"/>
      <c r="TIQ66" s="917"/>
      <c r="TIR66" s="574"/>
      <c r="TIS66" s="448"/>
      <c r="TIT66" s="448"/>
      <c r="TIU66" s="448"/>
      <c r="TIV66" s="575"/>
      <c r="TIW66" s="448"/>
      <c r="TIX66" s="448"/>
      <c r="TIY66" s="448"/>
      <c r="TIZ66" s="448"/>
      <c r="TJA66" s="448"/>
      <c r="TJB66" s="448"/>
      <c r="TJC66" s="448"/>
      <c r="TJD66" s="448"/>
      <c r="TJE66" s="448"/>
      <c r="TJF66" s="917"/>
      <c r="TJG66" s="917"/>
      <c r="TJH66" s="917"/>
      <c r="TJI66" s="574"/>
      <c r="TJJ66" s="448"/>
      <c r="TJK66" s="448"/>
      <c r="TJL66" s="448"/>
      <c r="TJM66" s="575"/>
      <c r="TJN66" s="448"/>
      <c r="TJO66" s="448"/>
      <c r="TJP66" s="448"/>
      <c r="TJQ66" s="448"/>
      <c r="TJR66" s="448"/>
      <c r="TJS66" s="448"/>
      <c r="TJT66" s="448"/>
      <c r="TJU66" s="448"/>
      <c r="TJV66" s="448"/>
      <c r="TJW66" s="917"/>
      <c r="TJX66" s="917"/>
      <c r="TJY66" s="917"/>
      <c r="TJZ66" s="574"/>
      <c r="TKA66" s="448"/>
      <c r="TKB66" s="448"/>
      <c r="TKC66" s="448"/>
      <c r="TKD66" s="575"/>
      <c r="TKE66" s="448"/>
      <c r="TKF66" s="448"/>
      <c r="TKG66" s="448"/>
      <c r="TKH66" s="448"/>
      <c r="TKI66" s="448"/>
      <c r="TKJ66" s="448"/>
      <c r="TKK66" s="448"/>
      <c r="TKL66" s="448"/>
      <c r="TKM66" s="448"/>
      <c r="TKN66" s="917"/>
      <c r="TKO66" s="917"/>
      <c r="TKP66" s="917"/>
      <c r="TKQ66" s="574"/>
      <c r="TKR66" s="448"/>
      <c r="TKS66" s="448"/>
      <c r="TKT66" s="448"/>
      <c r="TKU66" s="575"/>
      <c r="TKV66" s="448"/>
      <c r="TKW66" s="448"/>
      <c r="TKX66" s="448"/>
      <c r="TKY66" s="448"/>
      <c r="TKZ66" s="448"/>
      <c r="TLA66" s="448"/>
      <c r="TLB66" s="448"/>
      <c r="TLC66" s="448"/>
      <c r="TLD66" s="448"/>
      <c r="TLE66" s="917"/>
      <c r="TLF66" s="917"/>
      <c r="TLG66" s="917"/>
      <c r="TLH66" s="574"/>
      <c r="TLI66" s="448"/>
      <c r="TLJ66" s="448"/>
      <c r="TLK66" s="448"/>
      <c r="TLL66" s="575"/>
      <c r="TLM66" s="448"/>
      <c r="TLN66" s="448"/>
      <c r="TLO66" s="448"/>
      <c r="TLP66" s="448"/>
      <c r="TLQ66" s="448"/>
      <c r="TLR66" s="448"/>
      <c r="TLS66" s="448"/>
      <c r="TLT66" s="448"/>
      <c r="TLU66" s="448"/>
      <c r="TLV66" s="917"/>
      <c r="TLW66" s="917"/>
      <c r="TLX66" s="917"/>
      <c r="TLY66" s="574"/>
      <c r="TLZ66" s="448"/>
      <c r="TMA66" s="448"/>
      <c r="TMB66" s="448"/>
      <c r="TMC66" s="575"/>
      <c r="TMD66" s="448"/>
      <c r="TME66" s="448"/>
      <c r="TMF66" s="448"/>
      <c r="TMG66" s="448"/>
      <c r="TMH66" s="448"/>
      <c r="TMI66" s="448"/>
      <c r="TMJ66" s="448"/>
      <c r="TMK66" s="448"/>
      <c r="TML66" s="448"/>
      <c r="TMM66" s="917"/>
      <c r="TMN66" s="917"/>
      <c r="TMO66" s="917"/>
      <c r="TMP66" s="574"/>
      <c r="TMQ66" s="448"/>
      <c r="TMR66" s="448"/>
      <c r="TMS66" s="448"/>
      <c r="TMT66" s="575"/>
      <c r="TMU66" s="448"/>
      <c r="TMV66" s="448"/>
      <c r="TMW66" s="448"/>
      <c r="TMX66" s="448"/>
      <c r="TMY66" s="448"/>
      <c r="TMZ66" s="448"/>
      <c r="TNA66" s="448"/>
      <c r="TNB66" s="448"/>
      <c r="TNC66" s="448"/>
      <c r="TND66" s="917"/>
      <c r="TNE66" s="917"/>
      <c r="TNF66" s="917"/>
      <c r="TNG66" s="574"/>
      <c r="TNH66" s="448"/>
      <c r="TNI66" s="448"/>
      <c r="TNJ66" s="448"/>
      <c r="TNK66" s="575"/>
      <c r="TNL66" s="448"/>
      <c r="TNM66" s="448"/>
      <c r="TNN66" s="448"/>
      <c r="TNO66" s="448"/>
      <c r="TNP66" s="448"/>
      <c r="TNQ66" s="448"/>
      <c r="TNR66" s="448"/>
      <c r="TNS66" s="448"/>
      <c r="TNT66" s="448"/>
      <c r="TNU66" s="917"/>
      <c r="TNV66" s="917"/>
      <c r="TNW66" s="917"/>
      <c r="TNX66" s="574"/>
      <c r="TNY66" s="448"/>
      <c r="TNZ66" s="448"/>
      <c r="TOA66" s="448"/>
      <c r="TOB66" s="575"/>
      <c r="TOC66" s="448"/>
      <c r="TOD66" s="448"/>
      <c r="TOE66" s="448"/>
      <c r="TOF66" s="448"/>
      <c r="TOG66" s="448"/>
      <c r="TOH66" s="448"/>
      <c r="TOI66" s="448"/>
      <c r="TOJ66" s="448"/>
      <c r="TOK66" s="448"/>
      <c r="TOL66" s="917"/>
      <c r="TOM66" s="917"/>
      <c r="TON66" s="917"/>
      <c r="TOO66" s="574"/>
      <c r="TOP66" s="448"/>
      <c r="TOQ66" s="448"/>
      <c r="TOR66" s="448"/>
      <c r="TOS66" s="575"/>
      <c r="TOT66" s="448"/>
      <c r="TOU66" s="448"/>
      <c r="TOV66" s="448"/>
      <c r="TOW66" s="448"/>
      <c r="TOX66" s="448"/>
      <c r="TOY66" s="448"/>
      <c r="TOZ66" s="448"/>
      <c r="TPA66" s="448"/>
      <c r="TPB66" s="448"/>
      <c r="TPC66" s="917"/>
      <c r="TPD66" s="917"/>
      <c r="TPE66" s="917"/>
      <c r="TPF66" s="574"/>
      <c r="TPG66" s="448"/>
      <c r="TPH66" s="448"/>
      <c r="TPI66" s="448"/>
      <c r="TPJ66" s="575"/>
      <c r="TPK66" s="448"/>
      <c r="TPL66" s="448"/>
      <c r="TPM66" s="448"/>
      <c r="TPN66" s="448"/>
      <c r="TPO66" s="448"/>
      <c r="TPP66" s="448"/>
      <c r="TPQ66" s="448"/>
      <c r="TPR66" s="448"/>
      <c r="TPS66" s="448"/>
      <c r="TPT66" s="917"/>
      <c r="TPU66" s="917"/>
      <c r="TPV66" s="917"/>
      <c r="TPW66" s="574"/>
      <c r="TPX66" s="448"/>
      <c r="TPY66" s="448"/>
      <c r="TPZ66" s="448"/>
      <c r="TQA66" s="575"/>
      <c r="TQB66" s="448"/>
      <c r="TQC66" s="448"/>
      <c r="TQD66" s="448"/>
      <c r="TQE66" s="448"/>
      <c r="TQF66" s="448"/>
      <c r="TQG66" s="448"/>
      <c r="TQH66" s="448"/>
      <c r="TQI66" s="448"/>
      <c r="TQJ66" s="448"/>
      <c r="TQK66" s="917"/>
      <c r="TQL66" s="917"/>
      <c r="TQM66" s="917"/>
      <c r="TQN66" s="574"/>
      <c r="TQO66" s="448"/>
      <c r="TQP66" s="448"/>
      <c r="TQQ66" s="448"/>
      <c r="TQR66" s="575"/>
      <c r="TQS66" s="448"/>
      <c r="TQT66" s="448"/>
      <c r="TQU66" s="448"/>
      <c r="TQV66" s="448"/>
      <c r="TQW66" s="448"/>
      <c r="TQX66" s="448"/>
      <c r="TQY66" s="448"/>
      <c r="TQZ66" s="448"/>
      <c r="TRA66" s="448"/>
      <c r="TRB66" s="917"/>
      <c r="TRC66" s="917"/>
      <c r="TRD66" s="917"/>
      <c r="TRE66" s="574"/>
      <c r="TRF66" s="448"/>
      <c r="TRG66" s="448"/>
      <c r="TRH66" s="448"/>
      <c r="TRI66" s="575"/>
      <c r="TRJ66" s="448"/>
      <c r="TRK66" s="448"/>
      <c r="TRL66" s="448"/>
      <c r="TRM66" s="448"/>
      <c r="TRN66" s="448"/>
      <c r="TRO66" s="448"/>
      <c r="TRP66" s="448"/>
      <c r="TRQ66" s="448"/>
      <c r="TRR66" s="448"/>
      <c r="TRS66" s="917"/>
      <c r="TRT66" s="917"/>
      <c r="TRU66" s="917"/>
      <c r="TRV66" s="574"/>
      <c r="TRW66" s="448"/>
      <c r="TRX66" s="448"/>
      <c r="TRY66" s="448"/>
      <c r="TRZ66" s="575"/>
      <c r="TSA66" s="448"/>
      <c r="TSB66" s="448"/>
      <c r="TSC66" s="448"/>
      <c r="TSD66" s="448"/>
      <c r="TSE66" s="448"/>
      <c r="TSF66" s="448"/>
      <c r="TSG66" s="448"/>
      <c r="TSH66" s="448"/>
      <c r="TSI66" s="448"/>
      <c r="TSJ66" s="917"/>
      <c r="TSK66" s="917"/>
      <c r="TSL66" s="917"/>
      <c r="TSM66" s="574"/>
      <c r="TSN66" s="448"/>
      <c r="TSO66" s="448"/>
      <c r="TSP66" s="448"/>
      <c r="TSQ66" s="575"/>
      <c r="TSR66" s="448"/>
      <c r="TSS66" s="448"/>
      <c r="TST66" s="448"/>
      <c r="TSU66" s="448"/>
      <c r="TSV66" s="448"/>
      <c r="TSW66" s="448"/>
      <c r="TSX66" s="448"/>
      <c r="TSY66" s="448"/>
      <c r="TSZ66" s="448"/>
      <c r="TTA66" s="917"/>
      <c r="TTB66" s="917"/>
      <c r="TTC66" s="917"/>
      <c r="TTD66" s="574"/>
      <c r="TTE66" s="448"/>
      <c r="TTF66" s="448"/>
      <c r="TTG66" s="448"/>
      <c r="TTH66" s="575"/>
      <c r="TTI66" s="448"/>
      <c r="TTJ66" s="448"/>
      <c r="TTK66" s="448"/>
      <c r="TTL66" s="448"/>
      <c r="TTM66" s="448"/>
      <c r="TTN66" s="448"/>
      <c r="TTO66" s="448"/>
      <c r="TTP66" s="448"/>
      <c r="TTQ66" s="448"/>
      <c r="TTR66" s="917"/>
      <c r="TTS66" s="917"/>
      <c r="TTT66" s="917"/>
      <c r="TTU66" s="574"/>
      <c r="TTV66" s="448"/>
      <c r="TTW66" s="448"/>
      <c r="TTX66" s="448"/>
      <c r="TTY66" s="575"/>
      <c r="TTZ66" s="448"/>
      <c r="TUA66" s="448"/>
      <c r="TUB66" s="448"/>
      <c r="TUC66" s="448"/>
      <c r="TUD66" s="448"/>
      <c r="TUE66" s="448"/>
      <c r="TUF66" s="448"/>
      <c r="TUG66" s="448"/>
      <c r="TUH66" s="448"/>
      <c r="TUI66" s="917"/>
      <c r="TUJ66" s="917"/>
      <c r="TUK66" s="917"/>
      <c r="TUL66" s="574"/>
      <c r="TUM66" s="448"/>
      <c r="TUN66" s="448"/>
      <c r="TUO66" s="448"/>
      <c r="TUP66" s="575"/>
      <c r="TUQ66" s="448"/>
      <c r="TUR66" s="448"/>
      <c r="TUS66" s="448"/>
      <c r="TUT66" s="448"/>
      <c r="TUU66" s="448"/>
      <c r="TUV66" s="448"/>
      <c r="TUW66" s="448"/>
      <c r="TUX66" s="448"/>
      <c r="TUY66" s="448"/>
      <c r="TUZ66" s="917"/>
      <c r="TVA66" s="917"/>
      <c r="TVB66" s="917"/>
      <c r="TVC66" s="574"/>
      <c r="TVD66" s="448"/>
      <c r="TVE66" s="448"/>
      <c r="TVF66" s="448"/>
      <c r="TVG66" s="575"/>
      <c r="TVH66" s="448"/>
      <c r="TVI66" s="448"/>
      <c r="TVJ66" s="448"/>
      <c r="TVK66" s="448"/>
      <c r="TVL66" s="448"/>
      <c r="TVM66" s="448"/>
      <c r="TVN66" s="448"/>
      <c r="TVO66" s="448"/>
      <c r="TVP66" s="448"/>
      <c r="TVQ66" s="917"/>
      <c r="TVR66" s="917"/>
      <c r="TVS66" s="917"/>
      <c r="TVT66" s="574"/>
      <c r="TVU66" s="448"/>
      <c r="TVV66" s="448"/>
      <c r="TVW66" s="448"/>
      <c r="TVX66" s="575"/>
      <c r="TVY66" s="448"/>
      <c r="TVZ66" s="448"/>
      <c r="TWA66" s="448"/>
      <c r="TWB66" s="448"/>
      <c r="TWC66" s="448"/>
      <c r="TWD66" s="448"/>
      <c r="TWE66" s="448"/>
      <c r="TWF66" s="448"/>
      <c r="TWG66" s="448"/>
      <c r="TWH66" s="917"/>
      <c r="TWI66" s="917"/>
      <c r="TWJ66" s="917"/>
      <c r="TWK66" s="574"/>
      <c r="TWL66" s="448"/>
      <c r="TWM66" s="448"/>
      <c r="TWN66" s="448"/>
      <c r="TWO66" s="575"/>
      <c r="TWP66" s="448"/>
      <c r="TWQ66" s="448"/>
      <c r="TWR66" s="448"/>
      <c r="TWS66" s="448"/>
      <c r="TWT66" s="448"/>
      <c r="TWU66" s="448"/>
      <c r="TWV66" s="448"/>
      <c r="TWW66" s="448"/>
      <c r="TWX66" s="448"/>
      <c r="TWY66" s="917"/>
      <c r="TWZ66" s="917"/>
      <c r="TXA66" s="917"/>
      <c r="TXB66" s="574"/>
      <c r="TXC66" s="448"/>
      <c r="TXD66" s="448"/>
      <c r="TXE66" s="448"/>
      <c r="TXF66" s="575"/>
      <c r="TXG66" s="448"/>
      <c r="TXH66" s="448"/>
      <c r="TXI66" s="448"/>
      <c r="TXJ66" s="448"/>
      <c r="TXK66" s="448"/>
      <c r="TXL66" s="448"/>
      <c r="TXM66" s="448"/>
      <c r="TXN66" s="448"/>
      <c r="TXO66" s="448"/>
      <c r="TXP66" s="917"/>
      <c r="TXQ66" s="917"/>
      <c r="TXR66" s="917"/>
      <c r="TXS66" s="574"/>
      <c r="TXT66" s="448"/>
      <c r="TXU66" s="448"/>
      <c r="TXV66" s="448"/>
      <c r="TXW66" s="575"/>
      <c r="TXX66" s="448"/>
      <c r="TXY66" s="448"/>
      <c r="TXZ66" s="448"/>
      <c r="TYA66" s="448"/>
      <c r="TYB66" s="448"/>
      <c r="TYC66" s="448"/>
      <c r="TYD66" s="448"/>
      <c r="TYE66" s="448"/>
      <c r="TYF66" s="448"/>
      <c r="TYG66" s="917"/>
      <c r="TYH66" s="917"/>
      <c r="TYI66" s="917"/>
      <c r="TYJ66" s="574"/>
      <c r="TYK66" s="448"/>
      <c r="TYL66" s="448"/>
      <c r="TYM66" s="448"/>
      <c r="TYN66" s="575"/>
      <c r="TYO66" s="448"/>
      <c r="TYP66" s="448"/>
      <c r="TYQ66" s="448"/>
      <c r="TYR66" s="448"/>
      <c r="TYS66" s="448"/>
      <c r="TYT66" s="448"/>
      <c r="TYU66" s="448"/>
      <c r="TYV66" s="448"/>
      <c r="TYW66" s="448"/>
      <c r="TYX66" s="917"/>
      <c r="TYY66" s="917"/>
      <c r="TYZ66" s="917"/>
      <c r="TZA66" s="574"/>
      <c r="TZB66" s="448"/>
      <c r="TZC66" s="448"/>
      <c r="TZD66" s="448"/>
      <c r="TZE66" s="575"/>
      <c r="TZF66" s="448"/>
      <c r="TZG66" s="448"/>
      <c r="TZH66" s="448"/>
      <c r="TZI66" s="448"/>
      <c r="TZJ66" s="448"/>
      <c r="TZK66" s="448"/>
      <c r="TZL66" s="448"/>
      <c r="TZM66" s="448"/>
      <c r="TZN66" s="448"/>
      <c r="TZO66" s="917"/>
      <c r="TZP66" s="917"/>
      <c r="TZQ66" s="917"/>
      <c r="TZR66" s="574"/>
      <c r="TZS66" s="448"/>
      <c r="TZT66" s="448"/>
      <c r="TZU66" s="448"/>
      <c r="TZV66" s="575"/>
      <c r="TZW66" s="448"/>
      <c r="TZX66" s="448"/>
      <c r="TZY66" s="448"/>
      <c r="TZZ66" s="448"/>
      <c r="UAA66" s="448"/>
      <c r="UAB66" s="448"/>
      <c r="UAC66" s="448"/>
      <c r="UAD66" s="448"/>
      <c r="UAE66" s="448"/>
      <c r="UAF66" s="917"/>
      <c r="UAG66" s="917"/>
      <c r="UAH66" s="917"/>
      <c r="UAI66" s="574"/>
      <c r="UAJ66" s="448"/>
      <c r="UAK66" s="448"/>
      <c r="UAL66" s="448"/>
      <c r="UAM66" s="575"/>
      <c r="UAN66" s="448"/>
      <c r="UAO66" s="448"/>
      <c r="UAP66" s="448"/>
      <c r="UAQ66" s="448"/>
      <c r="UAR66" s="448"/>
      <c r="UAS66" s="448"/>
      <c r="UAT66" s="448"/>
      <c r="UAU66" s="448"/>
      <c r="UAV66" s="448"/>
      <c r="UAW66" s="917"/>
      <c r="UAX66" s="917"/>
      <c r="UAY66" s="917"/>
      <c r="UAZ66" s="574"/>
      <c r="UBA66" s="448"/>
      <c r="UBB66" s="448"/>
      <c r="UBC66" s="448"/>
      <c r="UBD66" s="575"/>
      <c r="UBE66" s="448"/>
      <c r="UBF66" s="448"/>
      <c r="UBG66" s="448"/>
      <c r="UBH66" s="448"/>
      <c r="UBI66" s="448"/>
      <c r="UBJ66" s="448"/>
      <c r="UBK66" s="448"/>
      <c r="UBL66" s="448"/>
      <c r="UBM66" s="448"/>
      <c r="UBN66" s="917"/>
      <c r="UBO66" s="917"/>
      <c r="UBP66" s="917"/>
      <c r="UBQ66" s="574"/>
      <c r="UBR66" s="448"/>
      <c r="UBS66" s="448"/>
      <c r="UBT66" s="448"/>
      <c r="UBU66" s="575"/>
      <c r="UBV66" s="448"/>
      <c r="UBW66" s="448"/>
      <c r="UBX66" s="448"/>
      <c r="UBY66" s="448"/>
      <c r="UBZ66" s="448"/>
      <c r="UCA66" s="448"/>
      <c r="UCB66" s="448"/>
      <c r="UCC66" s="448"/>
      <c r="UCD66" s="448"/>
      <c r="UCE66" s="917"/>
      <c r="UCF66" s="917"/>
      <c r="UCG66" s="917"/>
      <c r="UCH66" s="574"/>
      <c r="UCI66" s="448"/>
      <c r="UCJ66" s="448"/>
      <c r="UCK66" s="448"/>
      <c r="UCL66" s="575"/>
      <c r="UCM66" s="448"/>
      <c r="UCN66" s="448"/>
      <c r="UCO66" s="448"/>
      <c r="UCP66" s="448"/>
      <c r="UCQ66" s="448"/>
      <c r="UCR66" s="448"/>
      <c r="UCS66" s="448"/>
      <c r="UCT66" s="448"/>
      <c r="UCU66" s="448"/>
      <c r="UCV66" s="917"/>
      <c r="UCW66" s="917"/>
      <c r="UCX66" s="917"/>
      <c r="UCY66" s="574"/>
      <c r="UCZ66" s="448"/>
      <c r="UDA66" s="448"/>
      <c r="UDB66" s="448"/>
      <c r="UDC66" s="575"/>
      <c r="UDD66" s="448"/>
      <c r="UDE66" s="448"/>
      <c r="UDF66" s="448"/>
      <c r="UDG66" s="448"/>
      <c r="UDH66" s="448"/>
      <c r="UDI66" s="448"/>
      <c r="UDJ66" s="448"/>
      <c r="UDK66" s="448"/>
      <c r="UDL66" s="448"/>
      <c r="UDM66" s="917"/>
      <c r="UDN66" s="917"/>
      <c r="UDO66" s="917"/>
      <c r="UDP66" s="574"/>
      <c r="UDQ66" s="448"/>
      <c r="UDR66" s="448"/>
      <c r="UDS66" s="448"/>
      <c r="UDT66" s="575"/>
      <c r="UDU66" s="448"/>
      <c r="UDV66" s="448"/>
      <c r="UDW66" s="448"/>
      <c r="UDX66" s="448"/>
      <c r="UDY66" s="448"/>
      <c r="UDZ66" s="448"/>
      <c r="UEA66" s="448"/>
      <c r="UEB66" s="448"/>
      <c r="UEC66" s="448"/>
      <c r="UED66" s="917"/>
      <c r="UEE66" s="917"/>
      <c r="UEF66" s="917"/>
      <c r="UEG66" s="574"/>
      <c r="UEH66" s="448"/>
      <c r="UEI66" s="448"/>
      <c r="UEJ66" s="448"/>
      <c r="UEK66" s="575"/>
      <c r="UEL66" s="448"/>
      <c r="UEM66" s="448"/>
      <c r="UEN66" s="448"/>
      <c r="UEO66" s="448"/>
      <c r="UEP66" s="448"/>
      <c r="UEQ66" s="448"/>
      <c r="UER66" s="448"/>
      <c r="UES66" s="448"/>
      <c r="UET66" s="448"/>
      <c r="UEU66" s="917"/>
      <c r="UEV66" s="917"/>
      <c r="UEW66" s="917"/>
      <c r="UEX66" s="574"/>
      <c r="UEY66" s="448"/>
      <c r="UEZ66" s="448"/>
      <c r="UFA66" s="448"/>
      <c r="UFB66" s="575"/>
      <c r="UFC66" s="448"/>
      <c r="UFD66" s="448"/>
      <c r="UFE66" s="448"/>
      <c r="UFF66" s="448"/>
      <c r="UFG66" s="448"/>
      <c r="UFH66" s="448"/>
      <c r="UFI66" s="448"/>
      <c r="UFJ66" s="448"/>
      <c r="UFK66" s="448"/>
      <c r="UFL66" s="917"/>
      <c r="UFM66" s="917"/>
      <c r="UFN66" s="917"/>
      <c r="UFO66" s="574"/>
      <c r="UFP66" s="448"/>
      <c r="UFQ66" s="448"/>
      <c r="UFR66" s="448"/>
      <c r="UFS66" s="575"/>
      <c r="UFT66" s="448"/>
      <c r="UFU66" s="448"/>
      <c r="UFV66" s="448"/>
      <c r="UFW66" s="448"/>
      <c r="UFX66" s="448"/>
      <c r="UFY66" s="448"/>
      <c r="UFZ66" s="448"/>
      <c r="UGA66" s="448"/>
      <c r="UGB66" s="448"/>
      <c r="UGC66" s="917"/>
      <c r="UGD66" s="917"/>
      <c r="UGE66" s="917"/>
      <c r="UGF66" s="574"/>
      <c r="UGG66" s="448"/>
      <c r="UGH66" s="448"/>
      <c r="UGI66" s="448"/>
      <c r="UGJ66" s="575"/>
      <c r="UGK66" s="448"/>
      <c r="UGL66" s="448"/>
      <c r="UGM66" s="448"/>
      <c r="UGN66" s="448"/>
      <c r="UGO66" s="448"/>
      <c r="UGP66" s="448"/>
      <c r="UGQ66" s="448"/>
      <c r="UGR66" s="448"/>
      <c r="UGS66" s="448"/>
      <c r="UGT66" s="917"/>
      <c r="UGU66" s="917"/>
      <c r="UGV66" s="917"/>
      <c r="UGW66" s="574"/>
      <c r="UGX66" s="448"/>
      <c r="UGY66" s="448"/>
      <c r="UGZ66" s="448"/>
      <c r="UHA66" s="575"/>
      <c r="UHB66" s="448"/>
      <c r="UHC66" s="448"/>
      <c r="UHD66" s="448"/>
      <c r="UHE66" s="448"/>
      <c r="UHF66" s="448"/>
      <c r="UHG66" s="448"/>
      <c r="UHH66" s="448"/>
      <c r="UHI66" s="448"/>
      <c r="UHJ66" s="448"/>
      <c r="UHK66" s="917"/>
      <c r="UHL66" s="917"/>
      <c r="UHM66" s="917"/>
      <c r="UHN66" s="574"/>
      <c r="UHO66" s="448"/>
      <c r="UHP66" s="448"/>
      <c r="UHQ66" s="448"/>
      <c r="UHR66" s="575"/>
      <c r="UHS66" s="448"/>
      <c r="UHT66" s="448"/>
      <c r="UHU66" s="448"/>
      <c r="UHV66" s="448"/>
      <c r="UHW66" s="448"/>
      <c r="UHX66" s="448"/>
      <c r="UHY66" s="448"/>
      <c r="UHZ66" s="448"/>
      <c r="UIA66" s="448"/>
      <c r="UIB66" s="917"/>
      <c r="UIC66" s="917"/>
      <c r="UID66" s="917"/>
      <c r="UIE66" s="574"/>
      <c r="UIF66" s="448"/>
      <c r="UIG66" s="448"/>
      <c r="UIH66" s="448"/>
      <c r="UII66" s="575"/>
      <c r="UIJ66" s="448"/>
      <c r="UIK66" s="448"/>
      <c r="UIL66" s="448"/>
      <c r="UIM66" s="448"/>
      <c r="UIN66" s="448"/>
      <c r="UIO66" s="448"/>
      <c r="UIP66" s="448"/>
      <c r="UIQ66" s="448"/>
      <c r="UIR66" s="448"/>
      <c r="UIS66" s="917"/>
      <c r="UIT66" s="917"/>
      <c r="UIU66" s="917"/>
      <c r="UIV66" s="574"/>
      <c r="UIW66" s="448"/>
      <c r="UIX66" s="448"/>
      <c r="UIY66" s="448"/>
      <c r="UIZ66" s="575"/>
      <c r="UJA66" s="448"/>
      <c r="UJB66" s="448"/>
      <c r="UJC66" s="448"/>
      <c r="UJD66" s="448"/>
      <c r="UJE66" s="448"/>
      <c r="UJF66" s="448"/>
      <c r="UJG66" s="448"/>
      <c r="UJH66" s="448"/>
      <c r="UJI66" s="448"/>
      <c r="UJJ66" s="917"/>
      <c r="UJK66" s="917"/>
      <c r="UJL66" s="917"/>
      <c r="UJM66" s="574"/>
      <c r="UJN66" s="448"/>
      <c r="UJO66" s="448"/>
      <c r="UJP66" s="448"/>
      <c r="UJQ66" s="575"/>
      <c r="UJR66" s="448"/>
      <c r="UJS66" s="448"/>
      <c r="UJT66" s="448"/>
      <c r="UJU66" s="448"/>
      <c r="UJV66" s="448"/>
      <c r="UJW66" s="448"/>
      <c r="UJX66" s="448"/>
      <c r="UJY66" s="448"/>
      <c r="UJZ66" s="448"/>
      <c r="UKA66" s="917"/>
      <c r="UKB66" s="917"/>
      <c r="UKC66" s="917"/>
      <c r="UKD66" s="574"/>
      <c r="UKE66" s="448"/>
      <c r="UKF66" s="448"/>
      <c r="UKG66" s="448"/>
      <c r="UKH66" s="575"/>
      <c r="UKI66" s="448"/>
      <c r="UKJ66" s="448"/>
      <c r="UKK66" s="448"/>
      <c r="UKL66" s="448"/>
      <c r="UKM66" s="448"/>
      <c r="UKN66" s="448"/>
      <c r="UKO66" s="448"/>
      <c r="UKP66" s="448"/>
      <c r="UKQ66" s="448"/>
      <c r="UKR66" s="917"/>
      <c r="UKS66" s="917"/>
      <c r="UKT66" s="917"/>
      <c r="UKU66" s="574"/>
      <c r="UKV66" s="448"/>
      <c r="UKW66" s="448"/>
      <c r="UKX66" s="448"/>
      <c r="UKY66" s="575"/>
      <c r="UKZ66" s="448"/>
      <c r="ULA66" s="448"/>
      <c r="ULB66" s="448"/>
      <c r="ULC66" s="448"/>
      <c r="ULD66" s="448"/>
      <c r="ULE66" s="448"/>
      <c r="ULF66" s="448"/>
      <c r="ULG66" s="448"/>
      <c r="ULH66" s="448"/>
      <c r="ULI66" s="917"/>
      <c r="ULJ66" s="917"/>
      <c r="ULK66" s="917"/>
      <c r="ULL66" s="574"/>
      <c r="ULM66" s="448"/>
      <c r="ULN66" s="448"/>
      <c r="ULO66" s="448"/>
      <c r="ULP66" s="575"/>
      <c r="ULQ66" s="448"/>
      <c r="ULR66" s="448"/>
      <c r="ULS66" s="448"/>
      <c r="ULT66" s="448"/>
      <c r="ULU66" s="448"/>
      <c r="ULV66" s="448"/>
      <c r="ULW66" s="448"/>
      <c r="ULX66" s="448"/>
      <c r="ULY66" s="448"/>
      <c r="ULZ66" s="917"/>
      <c r="UMA66" s="917"/>
      <c r="UMB66" s="917"/>
      <c r="UMC66" s="574"/>
      <c r="UMD66" s="448"/>
      <c r="UME66" s="448"/>
      <c r="UMF66" s="448"/>
      <c r="UMG66" s="575"/>
      <c r="UMH66" s="448"/>
      <c r="UMI66" s="448"/>
      <c r="UMJ66" s="448"/>
      <c r="UMK66" s="448"/>
      <c r="UML66" s="448"/>
      <c r="UMM66" s="448"/>
      <c r="UMN66" s="448"/>
      <c r="UMO66" s="448"/>
      <c r="UMP66" s="448"/>
      <c r="UMQ66" s="917"/>
      <c r="UMR66" s="917"/>
      <c r="UMS66" s="917"/>
      <c r="UMT66" s="574"/>
      <c r="UMU66" s="448"/>
      <c r="UMV66" s="448"/>
      <c r="UMW66" s="448"/>
      <c r="UMX66" s="575"/>
      <c r="UMY66" s="448"/>
      <c r="UMZ66" s="448"/>
      <c r="UNA66" s="448"/>
      <c r="UNB66" s="448"/>
      <c r="UNC66" s="448"/>
      <c r="UND66" s="448"/>
      <c r="UNE66" s="448"/>
      <c r="UNF66" s="448"/>
      <c r="UNG66" s="448"/>
      <c r="UNH66" s="917"/>
      <c r="UNI66" s="917"/>
      <c r="UNJ66" s="917"/>
      <c r="UNK66" s="574"/>
      <c r="UNL66" s="448"/>
      <c r="UNM66" s="448"/>
      <c r="UNN66" s="448"/>
      <c r="UNO66" s="575"/>
      <c r="UNP66" s="448"/>
      <c r="UNQ66" s="448"/>
      <c r="UNR66" s="448"/>
      <c r="UNS66" s="448"/>
      <c r="UNT66" s="448"/>
      <c r="UNU66" s="448"/>
      <c r="UNV66" s="448"/>
      <c r="UNW66" s="448"/>
      <c r="UNX66" s="448"/>
      <c r="UNY66" s="917"/>
      <c r="UNZ66" s="917"/>
      <c r="UOA66" s="917"/>
      <c r="UOB66" s="574"/>
      <c r="UOC66" s="448"/>
      <c r="UOD66" s="448"/>
      <c r="UOE66" s="448"/>
      <c r="UOF66" s="575"/>
      <c r="UOG66" s="448"/>
      <c r="UOH66" s="448"/>
      <c r="UOI66" s="448"/>
      <c r="UOJ66" s="448"/>
      <c r="UOK66" s="448"/>
      <c r="UOL66" s="448"/>
      <c r="UOM66" s="448"/>
      <c r="UON66" s="448"/>
      <c r="UOO66" s="448"/>
      <c r="UOP66" s="917"/>
      <c r="UOQ66" s="917"/>
      <c r="UOR66" s="917"/>
      <c r="UOS66" s="574"/>
      <c r="UOT66" s="448"/>
      <c r="UOU66" s="448"/>
      <c r="UOV66" s="448"/>
      <c r="UOW66" s="575"/>
      <c r="UOX66" s="448"/>
      <c r="UOY66" s="448"/>
      <c r="UOZ66" s="448"/>
      <c r="UPA66" s="448"/>
      <c r="UPB66" s="448"/>
      <c r="UPC66" s="448"/>
      <c r="UPD66" s="448"/>
      <c r="UPE66" s="448"/>
      <c r="UPF66" s="448"/>
      <c r="UPG66" s="917"/>
      <c r="UPH66" s="917"/>
      <c r="UPI66" s="917"/>
      <c r="UPJ66" s="574"/>
      <c r="UPK66" s="448"/>
      <c r="UPL66" s="448"/>
      <c r="UPM66" s="448"/>
      <c r="UPN66" s="575"/>
      <c r="UPO66" s="448"/>
      <c r="UPP66" s="448"/>
      <c r="UPQ66" s="448"/>
      <c r="UPR66" s="448"/>
      <c r="UPS66" s="448"/>
      <c r="UPT66" s="448"/>
      <c r="UPU66" s="448"/>
      <c r="UPV66" s="448"/>
      <c r="UPW66" s="448"/>
      <c r="UPX66" s="917"/>
      <c r="UPY66" s="917"/>
      <c r="UPZ66" s="917"/>
      <c r="UQA66" s="574"/>
      <c r="UQB66" s="448"/>
      <c r="UQC66" s="448"/>
      <c r="UQD66" s="448"/>
      <c r="UQE66" s="575"/>
      <c r="UQF66" s="448"/>
      <c r="UQG66" s="448"/>
      <c r="UQH66" s="448"/>
      <c r="UQI66" s="448"/>
      <c r="UQJ66" s="448"/>
      <c r="UQK66" s="448"/>
      <c r="UQL66" s="448"/>
      <c r="UQM66" s="448"/>
      <c r="UQN66" s="448"/>
      <c r="UQO66" s="917"/>
      <c r="UQP66" s="917"/>
      <c r="UQQ66" s="917"/>
      <c r="UQR66" s="574"/>
      <c r="UQS66" s="448"/>
      <c r="UQT66" s="448"/>
      <c r="UQU66" s="448"/>
      <c r="UQV66" s="575"/>
      <c r="UQW66" s="448"/>
      <c r="UQX66" s="448"/>
      <c r="UQY66" s="448"/>
      <c r="UQZ66" s="448"/>
      <c r="URA66" s="448"/>
      <c r="URB66" s="448"/>
      <c r="URC66" s="448"/>
      <c r="URD66" s="448"/>
      <c r="URE66" s="448"/>
      <c r="URF66" s="917"/>
      <c r="URG66" s="917"/>
      <c r="URH66" s="917"/>
      <c r="URI66" s="574"/>
      <c r="URJ66" s="448"/>
      <c r="URK66" s="448"/>
      <c r="URL66" s="448"/>
      <c r="URM66" s="575"/>
      <c r="URN66" s="448"/>
      <c r="URO66" s="448"/>
      <c r="URP66" s="448"/>
      <c r="URQ66" s="448"/>
      <c r="URR66" s="448"/>
      <c r="URS66" s="448"/>
      <c r="URT66" s="448"/>
      <c r="URU66" s="448"/>
      <c r="URV66" s="448"/>
      <c r="URW66" s="917"/>
      <c r="URX66" s="917"/>
      <c r="URY66" s="917"/>
      <c r="URZ66" s="574"/>
      <c r="USA66" s="448"/>
      <c r="USB66" s="448"/>
      <c r="USC66" s="448"/>
      <c r="USD66" s="575"/>
      <c r="USE66" s="448"/>
      <c r="USF66" s="448"/>
      <c r="USG66" s="448"/>
      <c r="USH66" s="448"/>
      <c r="USI66" s="448"/>
      <c r="USJ66" s="448"/>
      <c r="USK66" s="448"/>
      <c r="USL66" s="448"/>
      <c r="USM66" s="448"/>
      <c r="USN66" s="917"/>
      <c r="USO66" s="917"/>
      <c r="USP66" s="917"/>
      <c r="USQ66" s="574"/>
      <c r="USR66" s="448"/>
      <c r="USS66" s="448"/>
      <c r="UST66" s="448"/>
      <c r="USU66" s="575"/>
      <c r="USV66" s="448"/>
      <c r="USW66" s="448"/>
      <c r="USX66" s="448"/>
      <c r="USY66" s="448"/>
      <c r="USZ66" s="448"/>
      <c r="UTA66" s="448"/>
      <c r="UTB66" s="448"/>
      <c r="UTC66" s="448"/>
      <c r="UTD66" s="448"/>
      <c r="UTE66" s="917"/>
      <c r="UTF66" s="917"/>
      <c r="UTG66" s="917"/>
      <c r="UTH66" s="574"/>
      <c r="UTI66" s="448"/>
      <c r="UTJ66" s="448"/>
      <c r="UTK66" s="448"/>
      <c r="UTL66" s="575"/>
      <c r="UTM66" s="448"/>
      <c r="UTN66" s="448"/>
      <c r="UTO66" s="448"/>
      <c r="UTP66" s="448"/>
      <c r="UTQ66" s="448"/>
      <c r="UTR66" s="448"/>
      <c r="UTS66" s="448"/>
      <c r="UTT66" s="448"/>
      <c r="UTU66" s="448"/>
      <c r="UTV66" s="917"/>
      <c r="UTW66" s="917"/>
      <c r="UTX66" s="917"/>
      <c r="UTY66" s="574"/>
      <c r="UTZ66" s="448"/>
      <c r="UUA66" s="448"/>
      <c r="UUB66" s="448"/>
      <c r="UUC66" s="575"/>
      <c r="UUD66" s="448"/>
      <c r="UUE66" s="448"/>
      <c r="UUF66" s="448"/>
      <c r="UUG66" s="448"/>
      <c r="UUH66" s="448"/>
      <c r="UUI66" s="448"/>
      <c r="UUJ66" s="448"/>
      <c r="UUK66" s="448"/>
      <c r="UUL66" s="448"/>
      <c r="UUM66" s="917"/>
      <c r="UUN66" s="917"/>
      <c r="UUO66" s="917"/>
      <c r="UUP66" s="574"/>
      <c r="UUQ66" s="448"/>
      <c r="UUR66" s="448"/>
      <c r="UUS66" s="448"/>
      <c r="UUT66" s="575"/>
      <c r="UUU66" s="448"/>
      <c r="UUV66" s="448"/>
      <c r="UUW66" s="448"/>
      <c r="UUX66" s="448"/>
      <c r="UUY66" s="448"/>
      <c r="UUZ66" s="448"/>
      <c r="UVA66" s="448"/>
      <c r="UVB66" s="448"/>
      <c r="UVC66" s="448"/>
      <c r="UVD66" s="917"/>
      <c r="UVE66" s="917"/>
      <c r="UVF66" s="917"/>
      <c r="UVG66" s="574"/>
      <c r="UVH66" s="448"/>
      <c r="UVI66" s="448"/>
      <c r="UVJ66" s="448"/>
      <c r="UVK66" s="575"/>
      <c r="UVL66" s="448"/>
      <c r="UVM66" s="448"/>
      <c r="UVN66" s="448"/>
      <c r="UVO66" s="448"/>
      <c r="UVP66" s="448"/>
      <c r="UVQ66" s="448"/>
      <c r="UVR66" s="448"/>
      <c r="UVS66" s="448"/>
      <c r="UVT66" s="448"/>
      <c r="UVU66" s="917"/>
      <c r="UVV66" s="917"/>
      <c r="UVW66" s="917"/>
      <c r="UVX66" s="574"/>
      <c r="UVY66" s="448"/>
      <c r="UVZ66" s="448"/>
      <c r="UWA66" s="448"/>
      <c r="UWB66" s="575"/>
      <c r="UWC66" s="448"/>
      <c r="UWD66" s="448"/>
      <c r="UWE66" s="448"/>
      <c r="UWF66" s="448"/>
      <c r="UWG66" s="448"/>
      <c r="UWH66" s="448"/>
      <c r="UWI66" s="448"/>
      <c r="UWJ66" s="448"/>
      <c r="UWK66" s="448"/>
      <c r="UWL66" s="917"/>
      <c r="UWM66" s="917"/>
      <c r="UWN66" s="917"/>
      <c r="UWO66" s="574"/>
      <c r="UWP66" s="448"/>
      <c r="UWQ66" s="448"/>
      <c r="UWR66" s="448"/>
      <c r="UWS66" s="575"/>
      <c r="UWT66" s="448"/>
      <c r="UWU66" s="448"/>
      <c r="UWV66" s="448"/>
      <c r="UWW66" s="448"/>
      <c r="UWX66" s="448"/>
      <c r="UWY66" s="448"/>
      <c r="UWZ66" s="448"/>
      <c r="UXA66" s="448"/>
      <c r="UXB66" s="448"/>
      <c r="UXC66" s="917"/>
      <c r="UXD66" s="917"/>
      <c r="UXE66" s="917"/>
      <c r="UXF66" s="574"/>
      <c r="UXG66" s="448"/>
      <c r="UXH66" s="448"/>
      <c r="UXI66" s="448"/>
      <c r="UXJ66" s="575"/>
      <c r="UXK66" s="448"/>
      <c r="UXL66" s="448"/>
      <c r="UXM66" s="448"/>
      <c r="UXN66" s="448"/>
      <c r="UXO66" s="448"/>
      <c r="UXP66" s="448"/>
      <c r="UXQ66" s="448"/>
      <c r="UXR66" s="448"/>
      <c r="UXS66" s="448"/>
      <c r="UXT66" s="917"/>
      <c r="UXU66" s="917"/>
      <c r="UXV66" s="917"/>
      <c r="UXW66" s="574"/>
      <c r="UXX66" s="448"/>
      <c r="UXY66" s="448"/>
      <c r="UXZ66" s="448"/>
      <c r="UYA66" s="575"/>
      <c r="UYB66" s="448"/>
      <c r="UYC66" s="448"/>
      <c r="UYD66" s="448"/>
      <c r="UYE66" s="448"/>
      <c r="UYF66" s="448"/>
      <c r="UYG66" s="448"/>
      <c r="UYH66" s="448"/>
      <c r="UYI66" s="448"/>
      <c r="UYJ66" s="448"/>
      <c r="UYK66" s="917"/>
      <c r="UYL66" s="917"/>
      <c r="UYM66" s="917"/>
      <c r="UYN66" s="574"/>
      <c r="UYO66" s="448"/>
      <c r="UYP66" s="448"/>
      <c r="UYQ66" s="448"/>
      <c r="UYR66" s="575"/>
      <c r="UYS66" s="448"/>
      <c r="UYT66" s="448"/>
      <c r="UYU66" s="448"/>
      <c r="UYV66" s="448"/>
      <c r="UYW66" s="448"/>
      <c r="UYX66" s="448"/>
      <c r="UYY66" s="448"/>
      <c r="UYZ66" s="448"/>
      <c r="UZA66" s="448"/>
      <c r="UZB66" s="917"/>
      <c r="UZC66" s="917"/>
      <c r="UZD66" s="917"/>
      <c r="UZE66" s="574"/>
      <c r="UZF66" s="448"/>
      <c r="UZG66" s="448"/>
      <c r="UZH66" s="448"/>
      <c r="UZI66" s="575"/>
      <c r="UZJ66" s="448"/>
      <c r="UZK66" s="448"/>
      <c r="UZL66" s="448"/>
      <c r="UZM66" s="448"/>
      <c r="UZN66" s="448"/>
      <c r="UZO66" s="448"/>
      <c r="UZP66" s="448"/>
      <c r="UZQ66" s="448"/>
      <c r="UZR66" s="448"/>
      <c r="UZS66" s="917"/>
      <c r="UZT66" s="917"/>
      <c r="UZU66" s="917"/>
      <c r="UZV66" s="574"/>
      <c r="UZW66" s="448"/>
      <c r="UZX66" s="448"/>
      <c r="UZY66" s="448"/>
      <c r="UZZ66" s="575"/>
      <c r="VAA66" s="448"/>
      <c r="VAB66" s="448"/>
      <c r="VAC66" s="448"/>
      <c r="VAD66" s="448"/>
      <c r="VAE66" s="448"/>
      <c r="VAF66" s="448"/>
      <c r="VAG66" s="448"/>
      <c r="VAH66" s="448"/>
      <c r="VAI66" s="448"/>
      <c r="VAJ66" s="917"/>
      <c r="VAK66" s="917"/>
      <c r="VAL66" s="917"/>
      <c r="VAM66" s="574"/>
      <c r="VAN66" s="448"/>
      <c r="VAO66" s="448"/>
      <c r="VAP66" s="448"/>
      <c r="VAQ66" s="575"/>
      <c r="VAR66" s="448"/>
      <c r="VAS66" s="448"/>
      <c r="VAT66" s="448"/>
      <c r="VAU66" s="448"/>
      <c r="VAV66" s="448"/>
      <c r="VAW66" s="448"/>
      <c r="VAX66" s="448"/>
      <c r="VAY66" s="448"/>
      <c r="VAZ66" s="448"/>
      <c r="VBA66" s="917"/>
      <c r="VBB66" s="917"/>
      <c r="VBC66" s="917"/>
      <c r="VBD66" s="574"/>
      <c r="VBE66" s="448"/>
      <c r="VBF66" s="448"/>
      <c r="VBG66" s="448"/>
      <c r="VBH66" s="575"/>
      <c r="VBI66" s="448"/>
      <c r="VBJ66" s="448"/>
      <c r="VBK66" s="448"/>
      <c r="VBL66" s="448"/>
      <c r="VBM66" s="448"/>
      <c r="VBN66" s="448"/>
      <c r="VBO66" s="448"/>
      <c r="VBP66" s="448"/>
      <c r="VBQ66" s="448"/>
      <c r="VBR66" s="917"/>
      <c r="VBS66" s="917"/>
      <c r="VBT66" s="917"/>
      <c r="VBU66" s="574"/>
      <c r="VBV66" s="448"/>
      <c r="VBW66" s="448"/>
      <c r="VBX66" s="448"/>
      <c r="VBY66" s="575"/>
      <c r="VBZ66" s="448"/>
      <c r="VCA66" s="448"/>
      <c r="VCB66" s="448"/>
      <c r="VCC66" s="448"/>
      <c r="VCD66" s="448"/>
      <c r="VCE66" s="448"/>
      <c r="VCF66" s="448"/>
      <c r="VCG66" s="448"/>
      <c r="VCH66" s="448"/>
      <c r="VCI66" s="917"/>
      <c r="VCJ66" s="917"/>
      <c r="VCK66" s="917"/>
      <c r="VCL66" s="574"/>
      <c r="VCM66" s="448"/>
      <c r="VCN66" s="448"/>
      <c r="VCO66" s="448"/>
      <c r="VCP66" s="575"/>
      <c r="VCQ66" s="448"/>
      <c r="VCR66" s="448"/>
      <c r="VCS66" s="448"/>
      <c r="VCT66" s="448"/>
      <c r="VCU66" s="448"/>
      <c r="VCV66" s="448"/>
      <c r="VCW66" s="448"/>
      <c r="VCX66" s="448"/>
      <c r="VCY66" s="448"/>
      <c r="VCZ66" s="917"/>
      <c r="VDA66" s="917"/>
      <c r="VDB66" s="917"/>
      <c r="VDC66" s="574"/>
      <c r="VDD66" s="448"/>
      <c r="VDE66" s="448"/>
      <c r="VDF66" s="448"/>
      <c r="VDG66" s="575"/>
      <c r="VDH66" s="448"/>
      <c r="VDI66" s="448"/>
      <c r="VDJ66" s="448"/>
      <c r="VDK66" s="448"/>
      <c r="VDL66" s="448"/>
      <c r="VDM66" s="448"/>
      <c r="VDN66" s="448"/>
      <c r="VDO66" s="448"/>
      <c r="VDP66" s="448"/>
      <c r="VDQ66" s="917"/>
      <c r="VDR66" s="917"/>
      <c r="VDS66" s="917"/>
      <c r="VDT66" s="574"/>
      <c r="VDU66" s="448"/>
      <c r="VDV66" s="448"/>
      <c r="VDW66" s="448"/>
      <c r="VDX66" s="575"/>
      <c r="VDY66" s="448"/>
      <c r="VDZ66" s="448"/>
      <c r="VEA66" s="448"/>
      <c r="VEB66" s="448"/>
      <c r="VEC66" s="448"/>
      <c r="VED66" s="448"/>
      <c r="VEE66" s="448"/>
      <c r="VEF66" s="448"/>
      <c r="VEG66" s="448"/>
      <c r="VEH66" s="917"/>
      <c r="VEI66" s="917"/>
      <c r="VEJ66" s="917"/>
      <c r="VEK66" s="574"/>
      <c r="VEL66" s="448"/>
      <c r="VEM66" s="448"/>
      <c r="VEN66" s="448"/>
      <c r="VEO66" s="575"/>
      <c r="VEP66" s="448"/>
      <c r="VEQ66" s="448"/>
      <c r="VER66" s="448"/>
      <c r="VES66" s="448"/>
      <c r="VET66" s="448"/>
      <c r="VEU66" s="448"/>
      <c r="VEV66" s="448"/>
      <c r="VEW66" s="448"/>
      <c r="VEX66" s="448"/>
      <c r="VEY66" s="917"/>
      <c r="VEZ66" s="917"/>
      <c r="VFA66" s="917"/>
      <c r="VFB66" s="574"/>
      <c r="VFC66" s="448"/>
      <c r="VFD66" s="448"/>
      <c r="VFE66" s="448"/>
      <c r="VFF66" s="575"/>
      <c r="VFG66" s="448"/>
      <c r="VFH66" s="448"/>
      <c r="VFI66" s="448"/>
      <c r="VFJ66" s="448"/>
      <c r="VFK66" s="448"/>
      <c r="VFL66" s="448"/>
      <c r="VFM66" s="448"/>
      <c r="VFN66" s="448"/>
      <c r="VFO66" s="448"/>
      <c r="VFP66" s="917"/>
      <c r="VFQ66" s="917"/>
      <c r="VFR66" s="917"/>
      <c r="VFS66" s="574"/>
      <c r="VFT66" s="448"/>
      <c r="VFU66" s="448"/>
      <c r="VFV66" s="448"/>
      <c r="VFW66" s="575"/>
      <c r="VFX66" s="448"/>
      <c r="VFY66" s="448"/>
      <c r="VFZ66" s="448"/>
      <c r="VGA66" s="448"/>
      <c r="VGB66" s="448"/>
      <c r="VGC66" s="448"/>
      <c r="VGD66" s="448"/>
      <c r="VGE66" s="448"/>
      <c r="VGF66" s="448"/>
      <c r="VGG66" s="917"/>
      <c r="VGH66" s="917"/>
      <c r="VGI66" s="917"/>
      <c r="VGJ66" s="574"/>
      <c r="VGK66" s="448"/>
      <c r="VGL66" s="448"/>
      <c r="VGM66" s="448"/>
      <c r="VGN66" s="575"/>
      <c r="VGO66" s="448"/>
      <c r="VGP66" s="448"/>
      <c r="VGQ66" s="448"/>
      <c r="VGR66" s="448"/>
      <c r="VGS66" s="448"/>
      <c r="VGT66" s="448"/>
      <c r="VGU66" s="448"/>
      <c r="VGV66" s="448"/>
      <c r="VGW66" s="448"/>
      <c r="VGX66" s="917"/>
      <c r="VGY66" s="917"/>
      <c r="VGZ66" s="917"/>
      <c r="VHA66" s="574"/>
      <c r="VHB66" s="448"/>
      <c r="VHC66" s="448"/>
      <c r="VHD66" s="448"/>
      <c r="VHE66" s="575"/>
      <c r="VHF66" s="448"/>
      <c r="VHG66" s="448"/>
      <c r="VHH66" s="448"/>
      <c r="VHI66" s="448"/>
      <c r="VHJ66" s="448"/>
      <c r="VHK66" s="448"/>
      <c r="VHL66" s="448"/>
      <c r="VHM66" s="448"/>
      <c r="VHN66" s="448"/>
      <c r="VHO66" s="917"/>
      <c r="VHP66" s="917"/>
      <c r="VHQ66" s="917"/>
      <c r="VHR66" s="574"/>
      <c r="VHS66" s="448"/>
      <c r="VHT66" s="448"/>
      <c r="VHU66" s="448"/>
      <c r="VHV66" s="575"/>
      <c r="VHW66" s="448"/>
      <c r="VHX66" s="448"/>
      <c r="VHY66" s="448"/>
      <c r="VHZ66" s="448"/>
      <c r="VIA66" s="448"/>
      <c r="VIB66" s="448"/>
      <c r="VIC66" s="448"/>
      <c r="VID66" s="448"/>
      <c r="VIE66" s="448"/>
      <c r="VIF66" s="917"/>
      <c r="VIG66" s="917"/>
      <c r="VIH66" s="917"/>
      <c r="VII66" s="574"/>
      <c r="VIJ66" s="448"/>
      <c r="VIK66" s="448"/>
      <c r="VIL66" s="448"/>
      <c r="VIM66" s="575"/>
      <c r="VIN66" s="448"/>
      <c r="VIO66" s="448"/>
      <c r="VIP66" s="448"/>
      <c r="VIQ66" s="448"/>
      <c r="VIR66" s="448"/>
      <c r="VIS66" s="448"/>
      <c r="VIT66" s="448"/>
      <c r="VIU66" s="448"/>
      <c r="VIV66" s="448"/>
      <c r="VIW66" s="917"/>
      <c r="VIX66" s="917"/>
      <c r="VIY66" s="917"/>
      <c r="VIZ66" s="574"/>
      <c r="VJA66" s="448"/>
      <c r="VJB66" s="448"/>
      <c r="VJC66" s="448"/>
      <c r="VJD66" s="575"/>
      <c r="VJE66" s="448"/>
      <c r="VJF66" s="448"/>
      <c r="VJG66" s="448"/>
      <c r="VJH66" s="448"/>
      <c r="VJI66" s="448"/>
      <c r="VJJ66" s="448"/>
      <c r="VJK66" s="448"/>
      <c r="VJL66" s="448"/>
      <c r="VJM66" s="448"/>
      <c r="VJN66" s="917"/>
      <c r="VJO66" s="917"/>
      <c r="VJP66" s="917"/>
      <c r="VJQ66" s="574"/>
      <c r="VJR66" s="448"/>
      <c r="VJS66" s="448"/>
      <c r="VJT66" s="448"/>
      <c r="VJU66" s="575"/>
      <c r="VJV66" s="448"/>
      <c r="VJW66" s="448"/>
      <c r="VJX66" s="448"/>
      <c r="VJY66" s="448"/>
      <c r="VJZ66" s="448"/>
      <c r="VKA66" s="448"/>
      <c r="VKB66" s="448"/>
      <c r="VKC66" s="448"/>
      <c r="VKD66" s="448"/>
      <c r="VKE66" s="917"/>
      <c r="VKF66" s="917"/>
      <c r="VKG66" s="917"/>
      <c r="VKH66" s="574"/>
      <c r="VKI66" s="448"/>
      <c r="VKJ66" s="448"/>
      <c r="VKK66" s="448"/>
      <c r="VKL66" s="575"/>
      <c r="VKM66" s="448"/>
      <c r="VKN66" s="448"/>
      <c r="VKO66" s="448"/>
      <c r="VKP66" s="448"/>
      <c r="VKQ66" s="448"/>
      <c r="VKR66" s="448"/>
      <c r="VKS66" s="448"/>
      <c r="VKT66" s="448"/>
      <c r="VKU66" s="448"/>
      <c r="VKV66" s="917"/>
      <c r="VKW66" s="917"/>
      <c r="VKX66" s="917"/>
      <c r="VKY66" s="574"/>
      <c r="VKZ66" s="448"/>
      <c r="VLA66" s="448"/>
      <c r="VLB66" s="448"/>
      <c r="VLC66" s="575"/>
      <c r="VLD66" s="448"/>
      <c r="VLE66" s="448"/>
      <c r="VLF66" s="448"/>
      <c r="VLG66" s="448"/>
      <c r="VLH66" s="448"/>
      <c r="VLI66" s="448"/>
      <c r="VLJ66" s="448"/>
      <c r="VLK66" s="448"/>
      <c r="VLL66" s="448"/>
      <c r="VLM66" s="917"/>
      <c r="VLN66" s="917"/>
      <c r="VLO66" s="917"/>
      <c r="VLP66" s="574"/>
      <c r="VLQ66" s="448"/>
      <c r="VLR66" s="448"/>
      <c r="VLS66" s="448"/>
      <c r="VLT66" s="575"/>
      <c r="VLU66" s="448"/>
      <c r="VLV66" s="448"/>
      <c r="VLW66" s="448"/>
      <c r="VLX66" s="448"/>
      <c r="VLY66" s="448"/>
      <c r="VLZ66" s="448"/>
      <c r="VMA66" s="448"/>
      <c r="VMB66" s="448"/>
      <c r="VMC66" s="448"/>
      <c r="VMD66" s="917"/>
      <c r="VME66" s="917"/>
      <c r="VMF66" s="917"/>
      <c r="VMG66" s="574"/>
      <c r="VMH66" s="448"/>
      <c r="VMI66" s="448"/>
      <c r="VMJ66" s="448"/>
      <c r="VMK66" s="575"/>
      <c r="VML66" s="448"/>
      <c r="VMM66" s="448"/>
      <c r="VMN66" s="448"/>
      <c r="VMO66" s="448"/>
      <c r="VMP66" s="448"/>
      <c r="VMQ66" s="448"/>
      <c r="VMR66" s="448"/>
      <c r="VMS66" s="448"/>
      <c r="VMT66" s="448"/>
      <c r="VMU66" s="917"/>
      <c r="VMV66" s="917"/>
      <c r="VMW66" s="917"/>
      <c r="VMX66" s="574"/>
      <c r="VMY66" s="448"/>
      <c r="VMZ66" s="448"/>
      <c r="VNA66" s="448"/>
      <c r="VNB66" s="575"/>
      <c r="VNC66" s="448"/>
      <c r="VND66" s="448"/>
      <c r="VNE66" s="448"/>
      <c r="VNF66" s="448"/>
      <c r="VNG66" s="448"/>
      <c r="VNH66" s="448"/>
      <c r="VNI66" s="448"/>
      <c r="VNJ66" s="448"/>
      <c r="VNK66" s="448"/>
      <c r="VNL66" s="917"/>
      <c r="VNM66" s="917"/>
      <c r="VNN66" s="917"/>
      <c r="VNO66" s="574"/>
      <c r="VNP66" s="448"/>
      <c r="VNQ66" s="448"/>
      <c r="VNR66" s="448"/>
      <c r="VNS66" s="575"/>
      <c r="VNT66" s="448"/>
      <c r="VNU66" s="448"/>
      <c r="VNV66" s="448"/>
      <c r="VNW66" s="448"/>
      <c r="VNX66" s="448"/>
      <c r="VNY66" s="448"/>
      <c r="VNZ66" s="448"/>
      <c r="VOA66" s="448"/>
      <c r="VOB66" s="448"/>
      <c r="VOC66" s="917"/>
      <c r="VOD66" s="917"/>
      <c r="VOE66" s="917"/>
      <c r="VOF66" s="574"/>
      <c r="VOG66" s="448"/>
      <c r="VOH66" s="448"/>
      <c r="VOI66" s="448"/>
      <c r="VOJ66" s="575"/>
      <c r="VOK66" s="448"/>
      <c r="VOL66" s="448"/>
      <c r="VOM66" s="448"/>
      <c r="VON66" s="448"/>
      <c r="VOO66" s="448"/>
      <c r="VOP66" s="448"/>
      <c r="VOQ66" s="448"/>
      <c r="VOR66" s="448"/>
      <c r="VOS66" s="448"/>
      <c r="VOT66" s="917"/>
      <c r="VOU66" s="917"/>
      <c r="VOV66" s="917"/>
      <c r="VOW66" s="574"/>
      <c r="VOX66" s="448"/>
      <c r="VOY66" s="448"/>
      <c r="VOZ66" s="448"/>
      <c r="VPA66" s="575"/>
      <c r="VPB66" s="448"/>
      <c r="VPC66" s="448"/>
      <c r="VPD66" s="448"/>
      <c r="VPE66" s="448"/>
      <c r="VPF66" s="448"/>
      <c r="VPG66" s="448"/>
      <c r="VPH66" s="448"/>
      <c r="VPI66" s="448"/>
      <c r="VPJ66" s="448"/>
      <c r="VPK66" s="917"/>
      <c r="VPL66" s="917"/>
      <c r="VPM66" s="917"/>
      <c r="VPN66" s="574"/>
      <c r="VPO66" s="448"/>
      <c r="VPP66" s="448"/>
      <c r="VPQ66" s="448"/>
      <c r="VPR66" s="575"/>
      <c r="VPS66" s="448"/>
      <c r="VPT66" s="448"/>
      <c r="VPU66" s="448"/>
      <c r="VPV66" s="448"/>
      <c r="VPW66" s="448"/>
      <c r="VPX66" s="448"/>
      <c r="VPY66" s="448"/>
      <c r="VPZ66" s="448"/>
      <c r="VQA66" s="448"/>
      <c r="VQB66" s="917"/>
      <c r="VQC66" s="917"/>
      <c r="VQD66" s="917"/>
      <c r="VQE66" s="574"/>
      <c r="VQF66" s="448"/>
      <c r="VQG66" s="448"/>
      <c r="VQH66" s="448"/>
      <c r="VQI66" s="575"/>
      <c r="VQJ66" s="448"/>
      <c r="VQK66" s="448"/>
      <c r="VQL66" s="448"/>
      <c r="VQM66" s="448"/>
      <c r="VQN66" s="448"/>
      <c r="VQO66" s="448"/>
      <c r="VQP66" s="448"/>
      <c r="VQQ66" s="448"/>
      <c r="VQR66" s="448"/>
      <c r="VQS66" s="917"/>
      <c r="VQT66" s="917"/>
      <c r="VQU66" s="917"/>
      <c r="VQV66" s="574"/>
      <c r="VQW66" s="448"/>
      <c r="VQX66" s="448"/>
      <c r="VQY66" s="448"/>
      <c r="VQZ66" s="575"/>
      <c r="VRA66" s="448"/>
      <c r="VRB66" s="448"/>
      <c r="VRC66" s="448"/>
      <c r="VRD66" s="448"/>
      <c r="VRE66" s="448"/>
      <c r="VRF66" s="448"/>
      <c r="VRG66" s="448"/>
      <c r="VRH66" s="448"/>
      <c r="VRI66" s="448"/>
      <c r="VRJ66" s="917"/>
      <c r="VRK66" s="917"/>
      <c r="VRL66" s="917"/>
      <c r="VRM66" s="574"/>
      <c r="VRN66" s="448"/>
      <c r="VRO66" s="448"/>
      <c r="VRP66" s="448"/>
      <c r="VRQ66" s="575"/>
      <c r="VRR66" s="448"/>
      <c r="VRS66" s="448"/>
      <c r="VRT66" s="448"/>
      <c r="VRU66" s="448"/>
      <c r="VRV66" s="448"/>
      <c r="VRW66" s="448"/>
      <c r="VRX66" s="448"/>
      <c r="VRY66" s="448"/>
      <c r="VRZ66" s="448"/>
      <c r="VSA66" s="917"/>
      <c r="VSB66" s="917"/>
      <c r="VSC66" s="917"/>
      <c r="VSD66" s="574"/>
      <c r="VSE66" s="448"/>
      <c r="VSF66" s="448"/>
      <c r="VSG66" s="448"/>
      <c r="VSH66" s="575"/>
      <c r="VSI66" s="448"/>
      <c r="VSJ66" s="448"/>
      <c r="VSK66" s="448"/>
      <c r="VSL66" s="448"/>
      <c r="VSM66" s="448"/>
      <c r="VSN66" s="448"/>
      <c r="VSO66" s="448"/>
      <c r="VSP66" s="448"/>
      <c r="VSQ66" s="448"/>
      <c r="VSR66" s="917"/>
      <c r="VSS66" s="917"/>
      <c r="VST66" s="917"/>
      <c r="VSU66" s="574"/>
      <c r="VSV66" s="448"/>
      <c r="VSW66" s="448"/>
      <c r="VSX66" s="448"/>
      <c r="VSY66" s="575"/>
      <c r="VSZ66" s="448"/>
      <c r="VTA66" s="448"/>
      <c r="VTB66" s="448"/>
      <c r="VTC66" s="448"/>
      <c r="VTD66" s="448"/>
      <c r="VTE66" s="448"/>
      <c r="VTF66" s="448"/>
      <c r="VTG66" s="448"/>
      <c r="VTH66" s="448"/>
      <c r="VTI66" s="917"/>
      <c r="VTJ66" s="917"/>
      <c r="VTK66" s="917"/>
      <c r="VTL66" s="574"/>
      <c r="VTM66" s="448"/>
      <c r="VTN66" s="448"/>
      <c r="VTO66" s="448"/>
      <c r="VTP66" s="575"/>
      <c r="VTQ66" s="448"/>
      <c r="VTR66" s="448"/>
      <c r="VTS66" s="448"/>
      <c r="VTT66" s="448"/>
      <c r="VTU66" s="448"/>
      <c r="VTV66" s="448"/>
      <c r="VTW66" s="448"/>
      <c r="VTX66" s="448"/>
      <c r="VTY66" s="448"/>
      <c r="VTZ66" s="917"/>
      <c r="VUA66" s="917"/>
      <c r="VUB66" s="917"/>
      <c r="VUC66" s="574"/>
      <c r="VUD66" s="448"/>
      <c r="VUE66" s="448"/>
      <c r="VUF66" s="448"/>
      <c r="VUG66" s="575"/>
      <c r="VUH66" s="448"/>
      <c r="VUI66" s="448"/>
      <c r="VUJ66" s="448"/>
      <c r="VUK66" s="448"/>
      <c r="VUL66" s="448"/>
      <c r="VUM66" s="448"/>
      <c r="VUN66" s="448"/>
      <c r="VUO66" s="448"/>
      <c r="VUP66" s="448"/>
      <c r="VUQ66" s="917"/>
      <c r="VUR66" s="917"/>
      <c r="VUS66" s="917"/>
      <c r="VUT66" s="574"/>
      <c r="VUU66" s="448"/>
      <c r="VUV66" s="448"/>
      <c r="VUW66" s="448"/>
      <c r="VUX66" s="575"/>
      <c r="VUY66" s="448"/>
      <c r="VUZ66" s="448"/>
      <c r="VVA66" s="448"/>
      <c r="VVB66" s="448"/>
      <c r="VVC66" s="448"/>
      <c r="VVD66" s="448"/>
      <c r="VVE66" s="448"/>
      <c r="VVF66" s="448"/>
      <c r="VVG66" s="448"/>
      <c r="VVH66" s="917"/>
      <c r="VVI66" s="917"/>
      <c r="VVJ66" s="917"/>
      <c r="VVK66" s="574"/>
      <c r="VVL66" s="448"/>
      <c r="VVM66" s="448"/>
      <c r="VVN66" s="448"/>
      <c r="VVO66" s="575"/>
      <c r="VVP66" s="448"/>
      <c r="VVQ66" s="448"/>
      <c r="VVR66" s="448"/>
      <c r="VVS66" s="448"/>
      <c r="VVT66" s="448"/>
      <c r="VVU66" s="448"/>
      <c r="VVV66" s="448"/>
      <c r="VVW66" s="448"/>
      <c r="VVX66" s="448"/>
      <c r="VVY66" s="917"/>
      <c r="VVZ66" s="917"/>
      <c r="VWA66" s="917"/>
      <c r="VWB66" s="574"/>
      <c r="VWC66" s="448"/>
      <c r="VWD66" s="448"/>
      <c r="VWE66" s="448"/>
      <c r="VWF66" s="575"/>
      <c r="VWG66" s="448"/>
      <c r="VWH66" s="448"/>
      <c r="VWI66" s="448"/>
      <c r="VWJ66" s="448"/>
      <c r="VWK66" s="448"/>
      <c r="VWL66" s="448"/>
      <c r="VWM66" s="448"/>
      <c r="VWN66" s="448"/>
      <c r="VWO66" s="448"/>
      <c r="VWP66" s="917"/>
      <c r="VWQ66" s="917"/>
      <c r="VWR66" s="917"/>
      <c r="VWS66" s="574"/>
      <c r="VWT66" s="448"/>
      <c r="VWU66" s="448"/>
      <c r="VWV66" s="448"/>
      <c r="VWW66" s="575"/>
      <c r="VWX66" s="448"/>
      <c r="VWY66" s="448"/>
      <c r="VWZ66" s="448"/>
      <c r="VXA66" s="448"/>
      <c r="VXB66" s="448"/>
      <c r="VXC66" s="448"/>
      <c r="VXD66" s="448"/>
      <c r="VXE66" s="448"/>
      <c r="VXF66" s="448"/>
      <c r="VXG66" s="917"/>
      <c r="VXH66" s="917"/>
      <c r="VXI66" s="917"/>
      <c r="VXJ66" s="574"/>
      <c r="VXK66" s="448"/>
      <c r="VXL66" s="448"/>
      <c r="VXM66" s="448"/>
      <c r="VXN66" s="575"/>
      <c r="VXO66" s="448"/>
      <c r="VXP66" s="448"/>
      <c r="VXQ66" s="448"/>
      <c r="VXR66" s="448"/>
      <c r="VXS66" s="448"/>
      <c r="VXT66" s="448"/>
      <c r="VXU66" s="448"/>
      <c r="VXV66" s="448"/>
      <c r="VXW66" s="448"/>
      <c r="VXX66" s="917"/>
      <c r="VXY66" s="917"/>
      <c r="VXZ66" s="917"/>
      <c r="VYA66" s="574"/>
      <c r="VYB66" s="448"/>
      <c r="VYC66" s="448"/>
      <c r="VYD66" s="448"/>
      <c r="VYE66" s="575"/>
      <c r="VYF66" s="448"/>
      <c r="VYG66" s="448"/>
      <c r="VYH66" s="448"/>
      <c r="VYI66" s="448"/>
      <c r="VYJ66" s="448"/>
      <c r="VYK66" s="448"/>
      <c r="VYL66" s="448"/>
      <c r="VYM66" s="448"/>
      <c r="VYN66" s="448"/>
      <c r="VYO66" s="917"/>
      <c r="VYP66" s="917"/>
      <c r="VYQ66" s="917"/>
      <c r="VYR66" s="574"/>
      <c r="VYS66" s="448"/>
      <c r="VYT66" s="448"/>
      <c r="VYU66" s="448"/>
      <c r="VYV66" s="575"/>
      <c r="VYW66" s="448"/>
      <c r="VYX66" s="448"/>
      <c r="VYY66" s="448"/>
      <c r="VYZ66" s="448"/>
      <c r="VZA66" s="448"/>
      <c r="VZB66" s="448"/>
      <c r="VZC66" s="448"/>
      <c r="VZD66" s="448"/>
      <c r="VZE66" s="448"/>
      <c r="VZF66" s="917"/>
      <c r="VZG66" s="917"/>
      <c r="VZH66" s="917"/>
      <c r="VZI66" s="574"/>
      <c r="VZJ66" s="448"/>
      <c r="VZK66" s="448"/>
      <c r="VZL66" s="448"/>
      <c r="VZM66" s="575"/>
      <c r="VZN66" s="448"/>
      <c r="VZO66" s="448"/>
      <c r="VZP66" s="448"/>
      <c r="VZQ66" s="448"/>
      <c r="VZR66" s="448"/>
      <c r="VZS66" s="448"/>
      <c r="VZT66" s="448"/>
      <c r="VZU66" s="448"/>
      <c r="VZV66" s="448"/>
      <c r="VZW66" s="917"/>
      <c r="VZX66" s="917"/>
      <c r="VZY66" s="917"/>
      <c r="VZZ66" s="574"/>
      <c r="WAA66" s="448"/>
      <c r="WAB66" s="448"/>
      <c r="WAC66" s="448"/>
      <c r="WAD66" s="575"/>
      <c r="WAE66" s="448"/>
      <c r="WAF66" s="448"/>
      <c r="WAG66" s="448"/>
      <c r="WAH66" s="448"/>
      <c r="WAI66" s="448"/>
      <c r="WAJ66" s="448"/>
      <c r="WAK66" s="448"/>
      <c r="WAL66" s="448"/>
      <c r="WAM66" s="448"/>
      <c r="WAN66" s="917"/>
      <c r="WAO66" s="917"/>
      <c r="WAP66" s="917"/>
      <c r="WAQ66" s="574"/>
      <c r="WAR66" s="448"/>
      <c r="WAS66" s="448"/>
      <c r="WAT66" s="448"/>
      <c r="WAU66" s="575"/>
      <c r="WAV66" s="448"/>
      <c r="WAW66" s="448"/>
      <c r="WAX66" s="448"/>
      <c r="WAY66" s="448"/>
      <c r="WAZ66" s="448"/>
      <c r="WBA66" s="448"/>
      <c r="WBB66" s="448"/>
      <c r="WBC66" s="448"/>
      <c r="WBD66" s="448"/>
      <c r="WBE66" s="917"/>
      <c r="WBF66" s="917"/>
      <c r="WBG66" s="917"/>
      <c r="WBH66" s="574"/>
      <c r="WBI66" s="448"/>
      <c r="WBJ66" s="448"/>
      <c r="WBK66" s="448"/>
      <c r="WBL66" s="575"/>
      <c r="WBM66" s="448"/>
      <c r="WBN66" s="448"/>
      <c r="WBO66" s="448"/>
      <c r="WBP66" s="448"/>
      <c r="WBQ66" s="448"/>
      <c r="WBR66" s="448"/>
      <c r="WBS66" s="448"/>
      <c r="WBT66" s="448"/>
      <c r="WBU66" s="448"/>
      <c r="WBV66" s="917"/>
      <c r="WBW66" s="917"/>
      <c r="WBX66" s="917"/>
      <c r="WBY66" s="574"/>
      <c r="WBZ66" s="448"/>
      <c r="WCA66" s="448"/>
      <c r="WCB66" s="448"/>
      <c r="WCC66" s="575"/>
      <c r="WCD66" s="448"/>
      <c r="WCE66" s="448"/>
      <c r="WCF66" s="448"/>
      <c r="WCG66" s="448"/>
      <c r="WCH66" s="448"/>
      <c r="WCI66" s="448"/>
      <c r="WCJ66" s="448"/>
      <c r="WCK66" s="448"/>
      <c r="WCL66" s="448"/>
      <c r="WCM66" s="917"/>
      <c r="WCN66" s="917"/>
      <c r="WCO66" s="917"/>
      <c r="WCP66" s="574"/>
      <c r="WCQ66" s="448"/>
      <c r="WCR66" s="448"/>
      <c r="WCS66" s="448"/>
      <c r="WCT66" s="575"/>
      <c r="WCU66" s="448"/>
      <c r="WCV66" s="448"/>
      <c r="WCW66" s="448"/>
      <c r="WCX66" s="448"/>
      <c r="WCY66" s="448"/>
      <c r="WCZ66" s="448"/>
      <c r="WDA66" s="448"/>
      <c r="WDB66" s="448"/>
      <c r="WDC66" s="448"/>
      <c r="WDD66" s="917"/>
      <c r="WDE66" s="917"/>
      <c r="WDF66" s="917"/>
      <c r="WDG66" s="574"/>
      <c r="WDH66" s="448"/>
      <c r="WDI66" s="448"/>
      <c r="WDJ66" s="448"/>
      <c r="WDK66" s="575"/>
      <c r="WDL66" s="448"/>
      <c r="WDM66" s="448"/>
      <c r="WDN66" s="448"/>
      <c r="WDO66" s="448"/>
      <c r="WDP66" s="448"/>
      <c r="WDQ66" s="448"/>
      <c r="WDR66" s="448"/>
      <c r="WDS66" s="448"/>
      <c r="WDT66" s="448"/>
      <c r="WDU66" s="917"/>
      <c r="WDV66" s="917"/>
      <c r="WDW66" s="917"/>
      <c r="WDX66" s="574"/>
      <c r="WDY66" s="448"/>
      <c r="WDZ66" s="448"/>
      <c r="WEA66" s="448"/>
      <c r="WEB66" s="575"/>
      <c r="WEC66" s="448"/>
      <c r="WED66" s="448"/>
      <c r="WEE66" s="448"/>
      <c r="WEF66" s="448"/>
      <c r="WEG66" s="448"/>
      <c r="WEH66" s="448"/>
      <c r="WEI66" s="448"/>
      <c r="WEJ66" s="448"/>
      <c r="WEK66" s="448"/>
      <c r="WEL66" s="917"/>
      <c r="WEM66" s="917"/>
      <c r="WEN66" s="917"/>
      <c r="WEO66" s="574"/>
      <c r="WEP66" s="448"/>
      <c r="WEQ66" s="448"/>
      <c r="WER66" s="448"/>
      <c r="WES66" s="575"/>
      <c r="WET66" s="448"/>
      <c r="WEU66" s="448"/>
      <c r="WEV66" s="448"/>
      <c r="WEW66" s="448"/>
      <c r="WEX66" s="448"/>
      <c r="WEY66" s="448"/>
      <c r="WEZ66" s="448"/>
      <c r="WFA66" s="448"/>
      <c r="WFB66" s="448"/>
      <c r="WFC66" s="917"/>
      <c r="WFD66" s="917"/>
      <c r="WFE66" s="917"/>
      <c r="WFF66" s="574"/>
      <c r="WFG66" s="448"/>
      <c r="WFH66" s="448"/>
      <c r="WFI66" s="448"/>
      <c r="WFJ66" s="575"/>
      <c r="WFK66" s="448"/>
      <c r="WFL66" s="448"/>
      <c r="WFM66" s="448"/>
      <c r="WFN66" s="448"/>
      <c r="WFO66" s="448"/>
      <c r="WFP66" s="448"/>
      <c r="WFQ66" s="448"/>
      <c r="WFR66" s="448"/>
      <c r="WFS66" s="448"/>
      <c r="WFT66" s="917"/>
      <c r="WFU66" s="917"/>
      <c r="WFV66" s="917"/>
      <c r="WFW66" s="574"/>
      <c r="WFX66" s="448"/>
      <c r="WFY66" s="448"/>
      <c r="WFZ66" s="448"/>
      <c r="WGA66" s="575"/>
      <c r="WGB66" s="448"/>
      <c r="WGC66" s="448"/>
      <c r="WGD66" s="448"/>
      <c r="WGE66" s="448"/>
      <c r="WGF66" s="448"/>
      <c r="WGG66" s="448"/>
      <c r="WGH66" s="448"/>
      <c r="WGI66" s="448"/>
      <c r="WGJ66" s="448"/>
      <c r="WGK66" s="917"/>
      <c r="WGL66" s="917"/>
      <c r="WGM66" s="917"/>
      <c r="WGN66" s="574"/>
      <c r="WGO66" s="448"/>
      <c r="WGP66" s="448"/>
      <c r="WGQ66" s="448"/>
      <c r="WGR66" s="575"/>
      <c r="WGS66" s="448"/>
      <c r="WGT66" s="448"/>
      <c r="WGU66" s="448"/>
      <c r="WGV66" s="448"/>
      <c r="WGW66" s="448"/>
      <c r="WGX66" s="448"/>
      <c r="WGY66" s="448"/>
      <c r="WGZ66" s="448"/>
      <c r="WHA66" s="448"/>
      <c r="WHB66" s="917"/>
      <c r="WHC66" s="917"/>
      <c r="WHD66" s="917"/>
      <c r="WHE66" s="574"/>
      <c r="WHF66" s="448"/>
      <c r="WHG66" s="448"/>
      <c r="WHH66" s="448"/>
      <c r="WHI66" s="575"/>
      <c r="WHJ66" s="448"/>
      <c r="WHK66" s="448"/>
      <c r="WHL66" s="448"/>
      <c r="WHM66" s="448"/>
      <c r="WHN66" s="448"/>
      <c r="WHO66" s="448"/>
      <c r="WHP66" s="448"/>
      <c r="WHQ66" s="448"/>
      <c r="WHR66" s="448"/>
      <c r="WHS66" s="917"/>
      <c r="WHT66" s="917"/>
      <c r="WHU66" s="917"/>
      <c r="WHV66" s="574"/>
      <c r="WHW66" s="448"/>
      <c r="WHX66" s="448"/>
      <c r="WHY66" s="448"/>
      <c r="WHZ66" s="575"/>
      <c r="WIA66" s="448"/>
      <c r="WIB66" s="448"/>
      <c r="WIC66" s="448"/>
      <c r="WID66" s="448"/>
      <c r="WIE66" s="448"/>
      <c r="WIF66" s="448"/>
      <c r="WIG66" s="448"/>
      <c r="WIH66" s="448"/>
      <c r="WII66" s="448"/>
      <c r="WIJ66" s="917"/>
      <c r="WIK66" s="917"/>
      <c r="WIL66" s="917"/>
      <c r="WIM66" s="574"/>
      <c r="WIN66" s="448"/>
      <c r="WIO66" s="448"/>
      <c r="WIP66" s="448"/>
      <c r="WIQ66" s="575"/>
      <c r="WIR66" s="448"/>
      <c r="WIS66" s="448"/>
      <c r="WIT66" s="448"/>
      <c r="WIU66" s="448"/>
      <c r="WIV66" s="448"/>
      <c r="WIW66" s="448"/>
      <c r="WIX66" s="448"/>
      <c r="WIY66" s="448"/>
      <c r="WIZ66" s="448"/>
      <c r="WJA66" s="917"/>
      <c r="WJB66" s="917"/>
      <c r="WJC66" s="917"/>
      <c r="WJD66" s="574"/>
      <c r="WJE66" s="448"/>
      <c r="WJF66" s="448"/>
      <c r="WJG66" s="448"/>
      <c r="WJH66" s="575"/>
      <c r="WJI66" s="448"/>
      <c r="WJJ66" s="448"/>
      <c r="WJK66" s="448"/>
      <c r="WJL66" s="448"/>
      <c r="WJM66" s="448"/>
      <c r="WJN66" s="448"/>
      <c r="WJO66" s="448"/>
      <c r="WJP66" s="448"/>
      <c r="WJQ66" s="448"/>
      <c r="WJR66" s="917"/>
      <c r="WJS66" s="917"/>
      <c r="WJT66" s="917"/>
      <c r="WJU66" s="574"/>
      <c r="WJV66" s="448"/>
      <c r="WJW66" s="448"/>
      <c r="WJX66" s="448"/>
      <c r="WJY66" s="575"/>
      <c r="WJZ66" s="448"/>
      <c r="WKA66" s="448"/>
      <c r="WKB66" s="448"/>
      <c r="WKC66" s="448"/>
      <c r="WKD66" s="448"/>
      <c r="WKE66" s="448"/>
      <c r="WKF66" s="448"/>
      <c r="WKG66" s="448"/>
      <c r="WKH66" s="448"/>
      <c r="WKI66" s="917"/>
      <c r="WKJ66" s="917"/>
      <c r="WKK66" s="917"/>
      <c r="WKL66" s="574"/>
      <c r="WKM66" s="448"/>
      <c r="WKN66" s="448"/>
      <c r="WKO66" s="448"/>
      <c r="WKP66" s="575"/>
      <c r="WKQ66" s="448"/>
      <c r="WKR66" s="448"/>
      <c r="WKS66" s="448"/>
      <c r="WKT66" s="448"/>
      <c r="WKU66" s="448"/>
      <c r="WKV66" s="448"/>
      <c r="WKW66" s="448"/>
      <c r="WKX66" s="448"/>
      <c r="WKY66" s="448"/>
      <c r="WKZ66" s="917"/>
      <c r="WLA66" s="917"/>
      <c r="WLB66" s="917"/>
      <c r="WLC66" s="574"/>
      <c r="WLD66" s="448"/>
      <c r="WLE66" s="448"/>
      <c r="WLF66" s="448"/>
      <c r="WLG66" s="575"/>
      <c r="WLH66" s="448"/>
      <c r="WLI66" s="448"/>
      <c r="WLJ66" s="448"/>
      <c r="WLK66" s="448"/>
      <c r="WLL66" s="448"/>
      <c r="WLM66" s="448"/>
      <c r="WLN66" s="448"/>
      <c r="WLO66" s="448"/>
      <c r="WLP66" s="448"/>
      <c r="WLQ66" s="917"/>
      <c r="WLR66" s="917"/>
      <c r="WLS66" s="917"/>
      <c r="WLT66" s="574"/>
      <c r="WLU66" s="448"/>
      <c r="WLV66" s="448"/>
      <c r="WLW66" s="448"/>
      <c r="WLX66" s="575"/>
      <c r="WLY66" s="448"/>
      <c r="WLZ66" s="448"/>
      <c r="WMA66" s="448"/>
      <c r="WMB66" s="448"/>
      <c r="WMC66" s="448"/>
      <c r="WMD66" s="448"/>
      <c r="WME66" s="448"/>
      <c r="WMF66" s="448"/>
      <c r="WMG66" s="448"/>
      <c r="WMH66" s="917"/>
      <c r="WMI66" s="917"/>
      <c r="WMJ66" s="917"/>
      <c r="WMK66" s="574"/>
      <c r="WML66" s="448"/>
      <c r="WMM66" s="448"/>
      <c r="WMN66" s="448"/>
      <c r="WMO66" s="575"/>
      <c r="WMP66" s="448"/>
      <c r="WMQ66" s="448"/>
      <c r="WMR66" s="448"/>
      <c r="WMS66" s="448"/>
      <c r="WMT66" s="448"/>
      <c r="WMU66" s="448"/>
      <c r="WMV66" s="448"/>
      <c r="WMW66" s="448"/>
      <c r="WMX66" s="448"/>
      <c r="WMY66" s="917"/>
      <c r="WMZ66" s="917"/>
      <c r="WNA66" s="917"/>
      <c r="WNB66" s="574"/>
      <c r="WNC66" s="448"/>
      <c r="WND66" s="448"/>
      <c r="WNE66" s="448"/>
      <c r="WNF66" s="575"/>
      <c r="WNG66" s="448"/>
      <c r="WNH66" s="448"/>
      <c r="WNI66" s="448"/>
      <c r="WNJ66" s="448"/>
      <c r="WNK66" s="448"/>
      <c r="WNL66" s="448"/>
      <c r="WNM66" s="448"/>
      <c r="WNN66" s="448"/>
      <c r="WNO66" s="448"/>
      <c r="WNP66" s="917"/>
      <c r="WNQ66" s="917"/>
      <c r="WNR66" s="917"/>
      <c r="WNS66" s="574"/>
      <c r="WNT66" s="448"/>
      <c r="WNU66" s="448"/>
      <c r="WNV66" s="448"/>
      <c r="WNW66" s="575"/>
      <c r="WNX66" s="448"/>
      <c r="WNY66" s="448"/>
      <c r="WNZ66" s="448"/>
      <c r="WOA66" s="448"/>
      <c r="WOB66" s="448"/>
      <c r="WOC66" s="448"/>
      <c r="WOD66" s="448"/>
      <c r="WOE66" s="448"/>
      <c r="WOF66" s="448"/>
      <c r="WOG66" s="917"/>
      <c r="WOH66" s="917"/>
      <c r="WOI66" s="917"/>
      <c r="WOJ66" s="574"/>
      <c r="WOK66" s="448"/>
      <c r="WOL66" s="448"/>
      <c r="WOM66" s="448"/>
      <c r="WON66" s="575"/>
      <c r="WOO66" s="448"/>
      <c r="WOP66" s="448"/>
      <c r="WOQ66" s="448"/>
      <c r="WOR66" s="448"/>
      <c r="WOS66" s="448"/>
      <c r="WOT66" s="448"/>
      <c r="WOU66" s="448"/>
      <c r="WOV66" s="448"/>
      <c r="WOW66" s="448"/>
      <c r="WOX66" s="917"/>
      <c r="WOY66" s="917"/>
      <c r="WOZ66" s="917"/>
      <c r="WPA66" s="574"/>
      <c r="WPB66" s="448"/>
      <c r="WPC66" s="448"/>
      <c r="WPD66" s="448"/>
      <c r="WPE66" s="575"/>
      <c r="WPF66" s="448"/>
      <c r="WPG66" s="448"/>
      <c r="WPH66" s="448"/>
      <c r="WPI66" s="448"/>
      <c r="WPJ66" s="448"/>
      <c r="WPK66" s="448"/>
      <c r="WPL66" s="448"/>
      <c r="WPM66" s="448"/>
      <c r="WPN66" s="448"/>
      <c r="WPO66" s="917"/>
      <c r="WPP66" s="917"/>
      <c r="WPQ66" s="917"/>
      <c r="WPR66" s="574"/>
      <c r="WPS66" s="448"/>
      <c r="WPT66" s="448"/>
      <c r="WPU66" s="448"/>
      <c r="WPV66" s="575"/>
      <c r="WPW66" s="448"/>
      <c r="WPX66" s="448"/>
      <c r="WPY66" s="448"/>
      <c r="WPZ66" s="448"/>
      <c r="WQA66" s="448"/>
      <c r="WQB66" s="448"/>
      <c r="WQC66" s="448"/>
      <c r="WQD66" s="448"/>
      <c r="WQE66" s="448"/>
      <c r="WQF66" s="917"/>
      <c r="WQG66" s="917"/>
      <c r="WQH66" s="917"/>
      <c r="WQI66" s="574"/>
      <c r="WQJ66" s="448"/>
      <c r="WQK66" s="448"/>
      <c r="WQL66" s="448"/>
      <c r="WQM66" s="575"/>
      <c r="WQN66" s="448"/>
      <c r="WQO66" s="448"/>
      <c r="WQP66" s="448"/>
      <c r="WQQ66" s="448"/>
      <c r="WQR66" s="448"/>
      <c r="WQS66" s="448"/>
      <c r="WQT66" s="448"/>
      <c r="WQU66" s="448"/>
      <c r="WQV66" s="448"/>
      <c r="WQW66" s="917"/>
      <c r="WQX66" s="917"/>
      <c r="WQY66" s="917"/>
      <c r="WQZ66" s="574"/>
      <c r="WRA66" s="448"/>
      <c r="WRB66" s="448"/>
      <c r="WRC66" s="448"/>
      <c r="WRD66" s="575"/>
      <c r="WRE66" s="448"/>
      <c r="WRF66" s="448"/>
      <c r="WRG66" s="448"/>
      <c r="WRH66" s="448"/>
      <c r="WRI66" s="448"/>
      <c r="WRJ66" s="448"/>
      <c r="WRK66" s="448"/>
      <c r="WRL66" s="448"/>
      <c r="WRM66" s="448"/>
      <c r="WRN66" s="917"/>
      <c r="WRO66" s="917"/>
      <c r="WRP66" s="917"/>
      <c r="WRQ66" s="574"/>
      <c r="WRR66" s="448"/>
      <c r="WRS66" s="448"/>
      <c r="WRT66" s="448"/>
      <c r="WRU66" s="575"/>
      <c r="WRV66" s="448"/>
      <c r="WRW66" s="448"/>
      <c r="WRX66" s="448"/>
      <c r="WRY66" s="448"/>
      <c r="WRZ66" s="448"/>
      <c r="WSA66" s="448"/>
      <c r="WSB66" s="448"/>
      <c r="WSC66" s="448"/>
      <c r="WSD66" s="448"/>
      <c r="WSE66" s="917"/>
      <c r="WSF66" s="917"/>
      <c r="WSG66" s="917"/>
      <c r="WSH66" s="574"/>
      <c r="WSI66" s="448"/>
      <c r="WSJ66" s="448"/>
      <c r="WSK66" s="448"/>
      <c r="WSL66" s="575"/>
      <c r="WSM66" s="448"/>
      <c r="WSN66" s="448"/>
      <c r="WSO66" s="448"/>
      <c r="WSP66" s="448"/>
      <c r="WSQ66" s="448"/>
      <c r="WSR66" s="448"/>
      <c r="WSS66" s="448"/>
      <c r="WST66" s="448"/>
      <c r="WSU66" s="448"/>
      <c r="WSV66" s="917"/>
      <c r="WSW66" s="917"/>
      <c r="WSX66" s="917"/>
      <c r="WSY66" s="574"/>
      <c r="WSZ66" s="448"/>
      <c r="WTA66" s="448"/>
      <c r="WTB66" s="448"/>
      <c r="WTC66" s="575"/>
      <c r="WTD66" s="448"/>
      <c r="WTE66" s="448"/>
      <c r="WTF66" s="448"/>
      <c r="WTG66" s="448"/>
      <c r="WTH66" s="448"/>
      <c r="WTI66" s="448"/>
      <c r="WTJ66" s="448"/>
      <c r="WTK66" s="448"/>
      <c r="WTL66" s="448"/>
      <c r="WTM66" s="917"/>
      <c r="WTN66" s="917"/>
      <c r="WTO66" s="917"/>
      <c r="WTP66" s="574"/>
      <c r="WTQ66" s="448"/>
      <c r="WTR66" s="448"/>
      <c r="WTS66" s="448"/>
      <c r="WTT66" s="575"/>
      <c r="WTU66" s="448"/>
      <c r="WTV66" s="448"/>
      <c r="WTW66" s="448"/>
      <c r="WTX66" s="448"/>
      <c r="WTY66" s="448"/>
      <c r="WTZ66" s="448"/>
      <c r="WUA66" s="448"/>
      <c r="WUB66" s="448"/>
      <c r="WUC66" s="448"/>
      <c r="WUD66" s="917"/>
      <c r="WUE66" s="917"/>
      <c r="WUF66" s="917"/>
      <c r="WUG66" s="574"/>
      <c r="WUH66" s="448"/>
      <c r="WUI66" s="448"/>
      <c r="WUJ66" s="448"/>
      <c r="WUK66" s="575"/>
      <c r="WUL66" s="448"/>
      <c r="WUM66" s="448"/>
      <c r="WUN66" s="448"/>
      <c r="WUO66" s="448"/>
      <c r="WUP66" s="448"/>
      <c r="WUQ66" s="448"/>
      <c r="WUR66" s="448"/>
      <c r="WUS66" s="448"/>
      <c r="WUT66" s="448"/>
      <c r="WUU66" s="917"/>
      <c r="WUV66" s="917"/>
      <c r="WUW66" s="917"/>
      <c r="WUX66" s="574"/>
      <c r="WUY66" s="448"/>
      <c r="WUZ66" s="448"/>
      <c r="WVA66" s="448"/>
      <c r="WVB66" s="575"/>
      <c r="WVC66" s="448"/>
      <c r="WVD66" s="448"/>
      <c r="WVE66" s="448"/>
      <c r="WVF66" s="448"/>
      <c r="WVG66" s="448"/>
      <c r="WVH66" s="448"/>
      <c r="WVI66" s="448"/>
      <c r="WVJ66" s="448"/>
      <c r="WVK66" s="448"/>
      <c r="WVL66" s="917"/>
      <c r="WVM66" s="917"/>
      <c r="WVN66" s="917"/>
      <c r="WVO66" s="574"/>
      <c r="WVP66" s="448"/>
      <c r="WVQ66" s="448"/>
      <c r="WVR66" s="448"/>
      <c r="WVS66" s="575"/>
      <c r="WVT66" s="448"/>
      <c r="WVU66" s="448"/>
      <c r="WVV66" s="448"/>
      <c r="WVW66" s="448"/>
      <c r="WVX66" s="448"/>
      <c r="WVY66" s="448"/>
      <c r="WVZ66" s="448"/>
      <c r="WWA66" s="448"/>
      <c r="WWB66" s="448"/>
      <c r="WWC66" s="917"/>
      <c r="WWD66" s="917"/>
      <c r="WWE66" s="917"/>
      <c r="WWF66" s="574"/>
      <c r="WWG66" s="448"/>
      <c r="WWH66" s="448"/>
      <c r="WWI66" s="448"/>
      <c r="WWJ66" s="575"/>
      <c r="WWK66" s="448"/>
      <c r="WWL66" s="448"/>
      <c r="WWM66" s="448"/>
      <c r="WWN66" s="448"/>
      <c r="WWO66" s="448"/>
      <c r="WWP66" s="448"/>
      <c r="WWQ66" s="448"/>
      <c r="WWR66" s="448"/>
      <c r="WWS66" s="448"/>
      <c r="WWT66" s="917"/>
      <c r="WWU66" s="917"/>
      <c r="WWV66" s="917"/>
      <c r="WWW66" s="574"/>
      <c r="WWX66" s="448"/>
      <c r="WWY66" s="448"/>
      <c r="WWZ66" s="448"/>
      <c r="WXA66" s="575"/>
      <c r="WXB66" s="448"/>
      <c r="WXC66" s="448"/>
      <c r="WXD66" s="448"/>
      <c r="WXE66" s="448"/>
      <c r="WXF66" s="448"/>
      <c r="WXG66" s="448"/>
      <c r="WXH66" s="448"/>
      <c r="WXI66" s="448"/>
      <c r="WXJ66" s="448"/>
      <c r="WXK66" s="917"/>
      <c r="WXL66" s="917"/>
      <c r="WXM66" s="917"/>
      <c r="WXN66" s="574"/>
      <c r="WXO66" s="448"/>
      <c r="WXP66" s="448"/>
      <c r="WXQ66" s="448"/>
      <c r="WXR66" s="575"/>
      <c r="WXS66" s="448"/>
      <c r="WXT66" s="448"/>
      <c r="WXU66" s="448"/>
      <c r="WXV66" s="448"/>
      <c r="WXW66" s="448"/>
      <c r="WXX66" s="448"/>
      <c r="WXY66" s="448"/>
      <c r="WXZ66" s="448"/>
      <c r="WYA66" s="448"/>
      <c r="WYB66" s="917"/>
      <c r="WYC66" s="917"/>
      <c r="WYD66" s="917"/>
      <c r="WYE66" s="574"/>
      <c r="WYF66" s="448"/>
      <c r="WYG66" s="448"/>
      <c r="WYH66" s="448"/>
      <c r="WYI66" s="575"/>
      <c r="WYJ66" s="448"/>
      <c r="WYK66" s="448"/>
      <c r="WYL66" s="448"/>
      <c r="WYM66" s="448"/>
      <c r="WYN66" s="448"/>
      <c r="WYO66" s="448"/>
      <c r="WYP66" s="448"/>
      <c r="WYQ66" s="448"/>
      <c r="WYR66" s="448"/>
      <c r="WYS66" s="917"/>
      <c r="WYT66" s="917"/>
      <c r="WYU66" s="917"/>
      <c r="WYV66" s="574"/>
      <c r="WYW66" s="448"/>
      <c r="WYX66" s="448"/>
      <c r="WYY66" s="448"/>
      <c r="WYZ66" s="575"/>
      <c r="WZA66" s="448"/>
      <c r="WZB66" s="448"/>
      <c r="WZC66" s="448"/>
      <c r="WZD66" s="448"/>
      <c r="WZE66" s="448"/>
      <c r="WZF66" s="448"/>
      <c r="WZG66" s="448"/>
      <c r="WZH66" s="448"/>
      <c r="WZI66" s="448"/>
      <c r="WZJ66" s="917"/>
      <c r="WZK66" s="917"/>
      <c r="WZL66" s="917"/>
      <c r="WZM66" s="574"/>
      <c r="WZN66" s="448"/>
      <c r="WZO66" s="448"/>
      <c r="WZP66" s="448"/>
      <c r="WZQ66" s="575"/>
      <c r="WZR66" s="448"/>
      <c r="WZS66" s="448"/>
      <c r="WZT66" s="448"/>
      <c r="WZU66" s="448"/>
      <c r="WZV66" s="448"/>
      <c r="WZW66" s="448"/>
      <c r="WZX66" s="448"/>
      <c r="WZY66" s="448"/>
      <c r="WZZ66" s="448"/>
      <c r="XAA66" s="917"/>
      <c r="XAB66" s="917"/>
      <c r="XAC66" s="917"/>
      <c r="XAD66" s="574"/>
      <c r="XAE66" s="448"/>
      <c r="XAF66" s="448"/>
      <c r="XAG66" s="448"/>
      <c r="XAH66" s="575"/>
      <c r="XAI66" s="448"/>
      <c r="XAJ66" s="448"/>
      <c r="XAK66" s="448"/>
      <c r="XAL66" s="448"/>
      <c r="XAM66" s="448"/>
      <c r="XAN66" s="448"/>
      <c r="XAO66" s="448"/>
      <c r="XAP66" s="448"/>
      <c r="XAQ66" s="448"/>
      <c r="XAR66" s="917"/>
      <c r="XAS66" s="917"/>
      <c r="XAT66" s="917"/>
      <c r="XAU66" s="574"/>
      <c r="XAV66" s="448"/>
      <c r="XAW66" s="448"/>
      <c r="XAX66" s="448"/>
      <c r="XAY66" s="575"/>
      <c r="XAZ66" s="448"/>
      <c r="XBA66" s="448"/>
      <c r="XBB66" s="448"/>
      <c r="XBC66" s="448"/>
      <c r="XBD66" s="448"/>
      <c r="XBE66" s="448"/>
      <c r="XBF66" s="448"/>
      <c r="XBG66" s="448"/>
      <c r="XBH66" s="448"/>
      <c r="XBI66" s="917"/>
      <c r="XBJ66" s="917"/>
      <c r="XBK66" s="917"/>
      <c r="XBL66" s="574"/>
      <c r="XBM66" s="448"/>
      <c r="XBN66" s="448"/>
      <c r="XBO66" s="448"/>
      <c r="XBP66" s="575"/>
      <c r="XBQ66" s="448"/>
      <c r="XBR66" s="448"/>
      <c r="XBS66" s="448"/>
      <c r="XBT66" s="448"/>
      <c r="XBU66" s="448"/>
      <c r="XBV66" s="448"/>
      <c r="XBW66" s="448"/>
      <c r="XBX66" s="448"/>
      <c r="XBY66" s="448"/>
      <c r="XBZ66" s="917"/>
      <c r="XCA66" s="917"/>
      <c r="XCB66" s="917"/>
      <c r="XCC66" s="574"/>
      <c r="XCD66" s="448"/>
      <c r="XCE66" s="448"/>
      <c r="XCF66" s="448"/>
      <c r="XCG66" s="575"/>
      <c r="XCH66" s="448"/>
      <c r="XCI66" s="448"/>
      <c r="XCJ66" s="448"/>
      <c r="XCK66" s="448"/>
      <c r="XCL66" s="448"/>
      <c r="XCM66" s="448"/>
      <c r="XCN66" s="448"/>
      <c r="XCO66" s="448"/>
      <c r="XCP66" s="448"/>
      <c r="XCQ66" s="917"/>
      <c r="XCR66" s="917"/>
      <c r="XCS66" s="917"/>
      <c r="XCT66" s="574"/>
      <c r="XCU66" s="448"/>
      <c r="XCV66" s="448"/>
      <c r="XCW66" s="448"/>
      <c r="XCX66" s="575"/>
      <c r="XCY66" s="448"/>
      <c r="XCZ66" s="448"/>
      <c r="XDA66" s="448"/>
      <c r="XDB66" s="448"/>
      <c r="XDC66" s="448"/>
      <c r="XDD66" s="448"/>
      <c r="XDE66" s="448"/>
      <c r="XDF66" s="448"/>
      <c r="XDG66" s="448"/>
      <c r="XDH66" s="917"/>
      <c r="XDI66" s="917"/>
      <c r="XDJ66" s="917"/>
      <c r="XDK66" s="574"/>
      <c r="XDL66" s="448"/>
      <c r="XDM66" s="448"/>
      <c r="XDN66" s="448"/>
      <c r="XDO66" s="575"/>
      <c r="XDP66" s="448"/>
      <c r="XDQ66" s="448"/>
      <c r="XDR66" s="448"/>
      <c r="XDS66" s="448"/>
      <c r="XDT66" s="448"/>
      <c r="XDU66" s="448"/>
      <c r="XDV66" s="448"/>
      <c r="XDW66" s="448"/>
      <c r="XDX66" s="448"/>
      <c r="XDY66" s="917"/>
      <c r="XDZ66" s="917"/>
      <c r="XEA66" s="917"/>
      <c r="XEB66" s="574"/>
      <c r="XEC66" s="448"/>
      <c r="XED66" s="448"/>
      <c r="XEE66" s="448"/>
      <c r="XEF66" s="575"/>
      <c r="XEG66" s="448"/>
      <c r="XEH66" s="448"/>
      <c r="XEI66" s="448"/>
      <c r="XEJ66" s="448"/>
      <c r="XEK66" s="448"/>
      <c r="XEL66" s="448"/>
      <c r="XEM66" s="448"/>
      <c r="XEN66" s="448"/>
      <c r="XEO66" s="448"/>
      <c r="XEP66" s="917"/>
      <c r="XEQ66" s="917"/>
      <c r="XER66" s="917"/>
      <c r="XES66" s="574"/>
      <c r="XET66" s="448"/>
      <c r="XEU66" s="448"/>
      <c r="XEV66" s="448"/>
      <c r="XEW66" s="575"/>
      <c r="XEX66" s="448"/>
      <c r="XEY66" s="448"/>
      <c r="XEZ66" s="448"/>
      <c r="XFA66" s="448"/>
      <c r="XFB66" s="448"/>
    </row>
    <row r="67" spans="1:16382" x14ac:dyDescent="0.25">
      <c r="A67" s="4" t="s">
        <v>101</v>
      </c>
      <c r="B67" s="918" t="s">
        <v>843</v>
      </c>
      <c r="C67" s="919"/>
      <c r="D67" s="449">
        <f>+G67+J67+M67</f>
        <v>698</v>
      </c>
      <c r="E67" s="449">
        <f t="shared" ref="E67:F67" si="30">+H67+K67+N67</f>
        <v>0</v>
      </c>
      <c r="F67" s="449">
        <f t="shared" si="30"/>
        <v>698</v>
      </c>
      <c r="G67" s="449"/>
      <c r="H67" s="449"/>
      <c r="I67" s="449"/>
      <c r="J67" s="449">
        <f>+'6.b. mell. Óvoda'!D61</f>
        <v>261</v>
      </c>
      <c r="K67" s="449">
        <f>+'6.b. mell. Óvoda'!E61</f>
        <v>0</v>
      </c>
      <c r="L67" s="449">
        <f>+'6.b. mell. Óvoda'!F61</f>
        <v>261</v>
      </c>
      <c r="M67" s="449">
        <f>+'6.c. mell. BBKP'!D62</f>
        <v>437</v>
      </c>
      <c r="N67" s="449">
        <f>+'6.c. mell. BBKP'!E62</f>
        <v>0</v>
      </c>
      <c r="O67" s="449">
        <f>+'6.c. mell. BBKP'!F62</f>
        <v>437</v>
      </c>
      <c r="P67" s="645"/>
      <c r="Q67" s="645"/>
      <c r="R67" s="645"/>
      <c r="S67" s="574"/>
      <c r="T67" s="448"/>
      <c r="U67" s="448"/>
      <c r="V67" s="448"/>
      <c r="W67" s="575"/>
      <c r="X67" s="448"/>
      <c r="Y67" s="448"/>
      <c r="Z67" s="448"/>
      <c r="AA67" s="448"/>
      <c r="AB67" s="448"/>
      <c r="AC67" s="448"/>
      <c r="AD67" s="448"/>
      <c r="AE67" s="448"/>
      <c r="AF67" s="448"/>
      <c r="AG67" s="645"/>
      <c r="AH67" s="645"/>
      <c r="AI67" s="645"/>
      <c r="AJ67" s="574"/>
      <c r="AK67" s="448"/>
      <c r="AL67" s="448"/>
      <c r="AM67" s="448"/>
      <c r="AN67" s="575"/>
      <c r="AO67" s="448"/>
      <c r="AP67" s="448"/>
      <c r="AQ67" s="448"/>
      <c r="AR67" s="448"/>
      <c r="AS67" s="448"/>
      <c r="AT67" s="448"/>
      <c r="AU67" s="448"/>
      <c r="AV67" s="448"/>
      <c r="AW67" s="448"/>
      <c r="AX67" s="645"/>
      <c r="AY67" s="645"/>
      <c r="AZ67" s="645"/>
      <c r="BA67" s="574"/>
      <c r="BB67" s="448"/>
      <c r="BC67" s="448"/>
      <c r="BD67" s="448"/>
      <c r="BE67" s="575"/>
      <c r="BF67" s="448"/>
      <c r="BG67" s="448"/>
      <c r="BH67" s="448"/>
      <c r="BI67" s="448"/>
      <c r="BJ67" s="448"/>
      <c r="BK67" s="448"/>
      <c r="BL67" s="448"/>
      <c r="BM67" s="448"/>
      <c r="BN67" s="448"/>
      <c r="BO67" s="645"/>
      <c r="BP67" s="645"/>
      <c r="BQ67" s="645"/>
      <c r="BR67" s="574"/>
      <c r="BS67" s="448"/>
      <c r="BT67" s="448"/>
      <c r="BU67" s="448"/>
      <c r="BV67" s="575"/>
      <c r="BW67" s="448"/>
      <c r="BX67" s="448"/>
      <c r="BY67" s="448"/>
      <c r="BZ67" s="448"/>
      <c r="CA67" s="448"/>
      <c r="CB67" s="448"/>
      <c r="CC67" s="448"/>
      <c r="CD67" s="448"/>
      <c r="CE67" s="448"/>
      <c r="CF67" s="645"/>
      <c r="CG67" s="645"/>
      <c r="CH67" s="645"/>
      <c r="CI67" s="574"/>
      <c r="CJ67" s="448"/>
      <c r="CK67" s="448"/>
      <c r="CL67" s="448"/>
      <c r="CM67" s="575"/>
      <c r="CN67" s="448"/>
      <c r="CO67" s="448"/>
      <c r="CP67" s="448"/>
      <c r="CQ67" s="448"/>
      <c r="CR67" s="448"/>
      <c r="CS67" s="448"/>
      <c r="CT67" s="448"/>
      <c r="CU67" s="448"/>
      <c r="CV67" s="448"/>
      <c r="CW67" s="645"/>
      <c r="CX67" s="645"/>
      <c r="CY67" s="645"/>
      <c r="CZ67" s="574"/>
      <c r="DA67" s="448"/>
      <c r="DB67" s="448"/>
      <c r="DC67" s="448"/>
      <c r="DD67" s="575"/>
      <c r="DE67" s="448"/>
      <c r="DF67" s="448"/>
      <c r="DG67" s="448"/>
      <c r="DH67" s="448"/>
      <c r="DI67" s="448"/>
      <c r="DJ67" s="448"/>
      <c r="DK67" s="448"/>
      <c r="DL67" s="448"/>
      <c r="DM67" s="448"/>
      <c r="DN67" s="645"/>
      <c r="DO67" s="645"/>
      <c r="DP67" s="645"/>
      <c r="DQ67" s="574"/>
      <c r="DR67" s="448"/>
      <c r="DS67" s="448"/>
      <c r="DT67" s="448"/>
      <c r="DU67" s="575"/>
      <c r="DV67" s="448"/>
      <c r="DW67" s="448"/>
      <c r="DX67" s="448"/>
      <c r="DY67" s="448"/>
      <c r="DZ67" s="448"/>
      <c r="EA67" s="448"/>
      <c r="EB67" s="448"/>
      <c r="EC67" s="448"/>
      <c r="ED67" s="448"/>
      <c r="EE67" s="645"/>
      <c r="EF67" s="645"/>
      <c r="EG67" s="645"/>
      <c r="EH67" s="574"/>
      <c r="EI67" s="448"/>
      <c r="EJ67" s="448"/>
      <c r="EK67" s="448"/>
      <c r="EL67" s="575"/>
      <c r="EM67" s="448"/>
      <c r="EN67" s="448"/>
      <c r="EO67" s="448"/>
      <c r="EP67" s="448"/>
      <c r="EQ67" s="448"/>
      <c r="ER67" s="448"/>
      <c r="ES67" s="448"/>
      <c r="ET67" s="448"/>
      <c r="EU67" s="448"/>
      <c r="EV67" s="645"/>
      <c r="EW67" s="645"/>
      <c r="EX67" s="645"/>
      <c r="EY67" s="574"/>
      <c r="EZ67" s="448"/>
      <c r="FA67" s="448"/>
      <c r="FB67" s="448"/>
      <c r="FC67" s="575"/>
      <c r="FD67" s="448"/>
      <c r="FE67" s="448"/>
      <c r="FF67" s="448"/>
      <c r="FG67" s="448"/>
      <c r="FH67" s="448"/>
      <c r="FI67" s="448"/>
      <c r="FJ67" s="448"/>
      <c r="FK67" s="448"/>
      <c r="FL67" s="448"/>
      <c r="FM67" s="645"/>
      <c r="FN67" s="645"/>
      <c r="FO67" s="645"/>
      <c r="FP67" s="574"/>
      <c r="FQ67" s="448"/>
      <c r="FR67" s="448"/>
      <c r="FS67" s="448"/>
      <c r="FT67" s="575"/>
      <c r="FU67" s="448"/>
      <c r="FV67" s="448"/>
      <c r="FW67" s="448"/>
      <c r="FX67" s="448"/>
      <c r="FY67" s="448"/>
      <c r="FZ67" s="448"/>
      <c r="GA67" s="448"/>
      <c r="GB67" s="448"/>
      <c r="GC67" s="448"/>
      <c r="GD67" s="645"/>
      <c r="GE67" s="645"/>
      <c r="GF67" s="645"/>
      <c r="GG67" s="574"/>
      <c r="GH67" s="448"/>
      <c r="GI67" s="448"/>
      <c r="GJ67" s="448"/>
      <c r="GK67" s="575"/>
      <c r="GL67" s="448"/>
      <c r="GM67" s="448"/>
      <c r="GN67" s="448"/>
      <c r="GO67" s="448"/>
      <c r="GP67" s="448"/>
      <c r="GQ67" s="448"/>
      <c r="GR67" s="448"/>
      <c r="GS67" s="448"/>
      <c r="GT67" s="448"/>
      <c r="GU67" s="645"/>
      <c r="GV67" s="645"/>
      <c r="GW67" s="645"/>
      <c r="GX67" s="574"/>
      <c r="GY67" s="448"/>
      <c r="GZ67" s="448"/>
      <c r="HA67" s="448"/>
      <c r="HB67" s="575"/>
      <c r="HC67" s="448"/>
      <c r="HD67" s="448"/>
      <c r="HE67" s="448"/>
      <c r="HF67" s="448"/>
      <c r="HG67" s="448"/>
      <c r="HH67" s="448"/>
      <c r="HI67" s="448"/>
      <c r="HJ67" s="448"/>
      <c r="HK67" s="448"/>
      <c r="HL67" s="645"/>
      <c r="HM67" s="645"/>
      <c r="HN67" s="645"/>
      <c r="HO67" s="574"/>
      <c r="HP67" s="448"/>
      <c r="HQ67" s="448"/>
      <c r="HR67" s="448"/>
      <c r="HS67" s="575"/>
      <c r="HT67" s="448"/>
      <c r="HU67" s="448"/>
      <c r="HV67" s="448"/>
      <c r="HW67" s="448"/>
      <c r="HX67" s="448"/>
      <c r="HY67" s="448"/>
      <c r="HZ67" s="448"/>
      <c r="IA67" s="448"/>
      <c r="IB67" s="448"/>
      <c r="IC67" s="645"/>
      <c r="ID67" s="645"/>
      <c r="IE67" s="645"/>
      <c r="IF67" s="574"/>
      <c r="IG67" s="448"/>
      <c r="IH67" s="448"/>
      <c r="II67" s="448"/>
      <c r="IJ67" s="575"/>
      <c r="IK67" s="448"/>
      <c r="IL67" s="448"/>
      <c r="IM67" s="448"/>
      <c r="IN67" s="448"/>
      <c r="IO67" s="448"/>
      <c r="IP67" s="448"/>
      <c r="IQ67" s="448"/>
      <c r="IR67" s="448"/>
      <c r="IS67" s="448"/>
      <c r="IT67" s="645"/>
      <c r="IU67" s="645"/>
      <c r="IV67" s="645"/>
      <c r="IW67" s="574"/>
      <c r="IX67" s="448"/>
      <c r="IY67" s="448"/>
      <c r="IZ67" s="448"/>
      <c r="JA67" s="575"/>
      <c r="JB67" s="448"/>
      <c r="JC67" s="448"/>
      <c r="JD67" s="448"/>
      <c r="JE67" s="448"/>
      <c r="JF67" s="448"/>
      <c r="JG67" s="448"/>
      <c r="JH67" s="448"/>
      <c r="JI67" s="448"/>
      <c r="JJ67" s="448"/>
      <c r="JK67" s="645"/>
      <c r="JL67" s="645"/>
      <c r="JM67" s="645"/>
      <c r="JN67" s="574"/>
      <c r="JO67" s="448"/>
      <c r="JP67" s="448"/>
      <c r="JQ67" s="448"/>
      <c r="JR67" s="575"/>
      <c r="JS67" s="448"/>
      <c r="JT67" s="448"/>
      <c r="JU67" s="448"/>
      <c r="JV67" s="448"/>
      <c r="JW67" s="448"/>
      <c r="JX67" s="448"/>
      <c r="JY67" s="448"/>
      <c r="JZ67" s="448"/>
      <c r="KA67" s="448"/>
      <c r="KB67" s="645"/>
      <c r="KC67" s="645"/>
      <c r="KD67" s="645"/>
      <c r="KE67" s="574"/>
      <c r="KF67" s="448"/>
      <c r="KG67" s="448"/>
      <c r="KH67" s="448"/>
      <c r="KI67" s="575"/>
      <c r="KJ67" s="448"/>
      <c r="KK67" s="448"/>
      <c r="KL67" s="448"/>
      <c r="KM67" s="448"/>
      <c r="KN67" s="448"/>
      <c r="KO67" s="448"/>
      <c r="KP67" s="448"/>
      <c r="KQ67" s="448"/>
      <c r="KR67" s="448"/>
      <c r="KS67" s="645"/>
      <c r="KT67" s="645"/>
      <c r="KU67" s="645"/>
      <c r="KV67" s="574"/>
      <c r="KW67" s="448"/>
      <c r="KX67" s="448"/>
      <c r="KY67" s="448"/>
      <c r="KZ67" s="575"/>
      <c r="LA67" s="448"/>
      <c r="LB67" s="448"/>
      <c r="LC67" s="448"/>
      <c r="LD67" s="448"/>
      <c r="LE67" s="448"/>
      <c r="LF67" s="448"/>
      <c r="LG67" s="448"/>
      <c r="LH67" s="448"/>
      <c r="LI67" s="448"/>
      <c r="LJ67" s="645"/>
      <c r="LK67" s="645"/>
      <c r="LL67" s="645"/>
      <c r="LM67" s="574"/>
      <c r="LN67" s="448"/>
      <c r="LO67" s="448"/>
      <c r="LP67" s="448"/>
      <c r="LQ67" s="575"/>
      <c r="LR67" s="448"/>
      <c r="LS67" s="448"/>
      <c r="LT67" s="448"/>
      <c r="LU67" s="448"/>
      <c r="LV67" s="448"/>
      <c r="LW67" s="448"/>
      <c r="LX67" s="448"/>
      <c r="LY67" s="448"/>
      <c r="LZ67" s="448"/>
      <c r="MA67" s="645"/>
      <c r="MB67" s="645"/>
      <c r="MC67" s="645"/>
      <c r="MD67" s="574"/>
      <c r="ME67" s="448"/>
      <c r="MF67" s="448"/>
      <c r="MG67" s="448"/>
      <c r="MH67" s="575"/>
      <c r="MI67" s="448"/>
      <c r="MJ67" s="448"/>
      <c r="MK67" s="448"/>
      <c r="ML67" s="448"/>
      <c r="MM67" s="448"/>
      <c r="MN67" s="448"/>
      <c r="MO67" s="448"/>
      <c r="MP67" s="448"/>
      <c r="MQ67" s="448"/>
      <c r="MR67" s="645"/>
      <c r="MS67" s="645"/>
      <c r="MT67" s="645"/>
      <c r="MU67" s="574"/>
      <c r="MV67" s="448"/>
      <c r="MW67" s="448"/>
      <c r="MX67" s="448"/>
      <c r="MY67" s="575"/>
      <c r="MZ67" s="448"/>
      <c r="NA67" s="448"/>
      <c r="NB67" s="448"/>
      <c r="NC67" s="448"/>
      <c r="ND67" s="448"/>
      <c r="NE67" s="448"/>
      <c r="NF67" s="448"/>
      <c r="NG67" s="448"/>
      <c r="NH67" s="448"/>
      <c r="NI67" s="645"/>
      <c r="NJ67" s="645"/>
      <c r="NK67" s="645"/>
      <c r="NL67" s="574"/>
      <c r="NM67" s="448"/>
      <c r="NN67" s="448"/>
      <c r="NO67" s="448"/>
      <c r="NP67" s="575"/>
      <c r="NQ67" s="448"/>
      <c r="NR67" s="448"/>
      <c r="NS67" s="448"/>
      <c r="NT67" s="448"/>
      <c r="NU67" s="448"/>
      <c r="NV67" s="448"/>
      <c r="NW67" s="448"/>
      <c r="NX67" s="448"/>
      <c r="NY67" s="448"/>
      <c r="NZ67" s="645"/>
      <c r="OA67" s="645"/>
      <c r="OB67" s="645"/>
      <c r="OC67" s="574"/>
      <c r="OD67" s="448"/>
      <c r="OE67" s="448"/>
      <c r="OF67" s="448"/>
      <c r="OG67" s="575"/>
      <c r="OH67" s="448"/>
      <c r="OI67" s="448"/>
      <c r="OJ67" s="448"/>
      <c r="OK67" s="448"/>
      <c r="OL67" s="448"/>
      <c r="OM67" s="448"/>
      <c r="ON67" s="448"/>
      <c r="OO67" s="448"/>
      <c r="OP67" s="448"/>
      <c r="OQ67" s="645"/>
      <c r="OR67" s="645"/>
      <c r="OS67" s="645"/>
      <c r="OT67" s="574"/>
      <c r="OU67" s="448"/>
      <c r="OV67" s="448"/>
      <c r="OW67" s="448"/>
      <c r="OX67" s="575"/>
      <c r="OY67" s="448"/>
      <c r="OZ67" s="448"/>
      <c r="PA67" s="448"/>
      <c r="PB67" s="448"/>
      <c r="PC67" s="448"/>
      <c r="PD67" s="448"/>
      <c r="PE67" s="448"/>
      <c r="PF67" s="448"/>
      <c r="PG67" s="448"/>
      <c r="PH67" s="645"/>
      <c r="PI67" s="645"/>
      <c r="PJ67" s="645"/>
      <c r="PK67" s="574"/>
      <c r="PL67" s="448"/>
      <c r="PM67" s="448"/>
      <c r="PN67" s="448"/>
      <c r="PO67" s="575"/>
      <c r="PP67" s="448"/>
      <c r="PQ67" s="448"/>
      <c r="PR67" s="448"/>
      <c r="PS67" s="448"/>
      <c r="PT67" s="448"/>
      <c r="PU67" s="448"/>
      <c r="PV67" s="448"/>
      <c r="PW67" s="448"/>
      <c r="PX67" s="448"/>
      <c r="PY67" s="645"/>
      <c r="PZ67" s="645"/>
      <c r="QA67" s="645"/>
      <c r="QB67" s="574"/>
      <c r="QC67" s="448"/>
      <c r="QD67" s="448"/>
      <c r="QE67" s="448"/>
      <c r="QF67" s="575"/>
      <c r="QG67" s="448"/>
      <c r="QH67" s="448"/>
      <c r="QI67" s="448"/>
      <c r="QJ67" s="448"/>
      <c r="QK67" s="448"/>
      <c r="QL67" s="448"/>
      <c r="QM67" s="448"/>
      <c r="QN67" s="448"/>
      <c r="QO67" s="448"/>
      <c r="QP67" s="645"/>
      <c r="QQ67" s="645"/>
      <c r="QR67" s="645"/>
      <c r="QS67" s="574"/>
      <c r="QT67" s="448"/>
      <c r="QU67" s="448"/>
      <c r="QV67" s="448"/>
      <c r="QW67" s="575"/>
      <c r="QX67" s="448"/>
      <c r="QY67" s="448"/>
      <c r="QZ67" s="448"/>
      <c r="RA67" s="448"/>
      <c r="RB67" s="448"/>
      <c r="RC67" s="448"/>
      <c r="RD67" s="448"/>
      <c r="RE67" s="448"/>
      <c r="RF67" s="448"/>
      <c r="RG67" s="645"/>
      <c r="RH67" s="645"/>
      <c r="RI67" s="645"/>
      <c r="RJ67" s="574"/>
      <c r="RK67" s="448"/>
      <c r="RL67" s="448"/>
      <c r="RM67" s="448"/>
      <c r="RN67" s="575"/>
      <c r="RO67" s="448"/>
      <c r="RP67" s="448"/>
      <c r="RQ67" s="448"/>
      <c r="RR67" s="448"/>
      <c r="RS67" s="448"/>
      <c r="RT67" s="448"/>
      <c r="RU67" s="448"/>
      <c r="RV67" s="448"/>
      <c r="RW67" s="448"/>
      <c r="RX67" s="645"/>
      <c r="RY67" s="645"/>
      <c r="RZ67" s="645"/>
      <c r="SA67" s="574"/>
      <c r="SB67" s="448"/>
      <c r="SC67" s="448"/>
      <c r="SD67" s="448"/>
      <c r="SE67" s="575"/>
      <c r="SF67" s="448"/>
      <c r="SG67" s="448"/>
      <c r="SH67" s="448"/>
      <c r="SI67" s="448"/>
      <c r="SJ67" s="448"/>
      <c r="SK67" s="448"/>
      <c r="SL67" s="448"/>
      <c r="SM67" s="448"/>
      <c r="SN67" s="448"/>
      <c r="SO67" s="645"/>
      <c r="SP67" s="645"/>
      <c r="SQ67" s="645"/>
      <c r="SR67" s="574"/>
      <c r="SS67" s="448"/>
      <c r="ST67" s="448"/>
      <c r="SU67" s="448"/>
      <c r="SV67" s="575"/>
      <c r="SW67" s="448"/>
      <c r="SX67" s="448"/>
      <c r="SY67" s="448"/>
      <c r="SZ67" s="448"/>
      <c r="TA67" s="448"/>
      <c r="TB67" s="448"/>
      <c r="TC67" s="448"/>
      <c r="TD67" s="448"/>
      <c r="TE67" s="448"/>
      <c r="TF67" s="645"/>
      <c r="TG67" s="645"/>
      <c r="TH67" s="645"/>
      <c r="TI67" s="574"/>
      <c r="TJ67" s="448"/>
      <c r="TK67" s="448"/>
      <c r="TL67" s="448"/>
      <c r="TM67" s="575"/>
      <c r="TN67" s="448"/>
      <c r="TO67" s="448"/>
      <c r="TP67" s="448"/>
      <c r="TQ67" s="448"/>
      <c r="TR67" s="448"/>
      <c r="TS67" s="448"/>
      <c r="TT67" s="448"/>
      <c r="TU67" s="448"/>
      <c r="TV67" s="448"/>
      <c r="TW67" s="645"/>
      <c r="TX67" s="645"/>
      <c r="TY67" s="645"/>
      <c r="TZ67" s="574"/>
      <c r="UA67" s="448"/>
      <c r="UB67" s="448"/>
      <c r="UC67" s="448"/>
      <c r="UD67" s="575"/>
      <c r="UE67" s="448"/>
      <c r="UF67" s="448"/>
      <c r="UG67" s="448"/>
      <c r="UH67" s="448"/>
      <c r="UI67" s="448"/>
      <c r="UJ67" s="448"/>
      <c r="UK67" s="448"/>
      <c r="UL67" s="448"/>
      <c r="UM67" s="448"/>
      <c r="UN67" s="645"/>
      <c r="UO67" s="645"/>
      <c r="UP67" s="645"/>
      <c r="UQ67" s="574"/>
      <c r="UR67" s="448"/>
      <c r="US67" s="448"/>
      <c r="UT67" s="448"/>
      <c r="UU67" s="575"/>
      <c r="UV67" s="448"/>
      <c r="UW67" s="448"/>
      <c r="UX67" s="448"/>
      <c r="UY67" s="448"/>
      <c r="UZ67" s="448"/>
      <c r="VA67" s="448"/>
      <c r="VB67" s="448"/>
      <c r="VC67" s="448"/>
      <c r="VD67" s="448"/>
      <c r="VE67" s="645"/>
      <c r="VF67" s="645"/>
      <c r="VG67" s="645"/>
      <c r="VH67" s="574"/>
      <c r="VI67" s="448"/>
      <c r="VJ67" s="448"/>
      <c r="VK67" s="448"/>
      <c r="VL67" s="575"/>
      <c r="VM67" s="448"/>
      <c r="VN67" s="448"/>
      <c r="VO67" s="448"/>
      <c r="VP67" s="448"/>
      <c r="VQ67" s="448"/>
      <c r="VR67" s="448"/>
      <c r="VS67" s="448"/>
      <c r="VT67" s="448"/>
      <c r="VU67" s="448"/>
      <c r="VV67" s="645"/>
      <c r="VW67" s="645"/>
      <c r="VX67" s="645"/>
      <c r="VY67" s="574"/>
      <c r="VZ67" s="448"/>
      <c r="WA67" s="448"/>
      <c r="WB67" s="448"/>
      <c r="WC67" s="575"/>
      <c r="WD67" s="448"/>
      <c r="WE67" s="448"/>
      <c r="WF67" s="448"/>
      <c r="WG67" s="448"/>
      <c r="WH67" s="448"/>
      <c r="WI67" s="448"/>
      <c r="WJ67" s="448"/>
      <c r="WK67" s="448"/>
      <c r="WL67" s="448"/>
      <c r="WM67" s="645"/>
      <c r="WN67" s="645"/>
      <c r="WO67" s="645"/>
      <c r="WP67" s="574"/>
      <c r="WQ67" s="448"/>
      <c r="WR67" s="448"/>
      <c r="WS67" s="448"/>
      <c r="WT67" s="575"/>
      <c r="WU67" s="448"/>
      <c r="WV67" s="448"/>
      <c r="WW67" s="448"/>
      <c r="WX67" s="448"/>
      <c r="WY67" s="448"/>
      <c r="WZ67" s="448"/>
      <c r="XA67" s="448"/>
      <c r="XB67" s="448"/>
      <c r="XC67" s="448"/>
      <c r="XD67" s="645"/>
      <c r="XE67" s="645"/>
      <c r="XF67" s="645"/>
      <c r="XG67" s="574"/>
      <c r="XH67" s="448"/>
      <c r="XI67" s="448"/>
      <c r="XJ67" s="448"/>
      <c r="XK67" s="575"/>
      <c r="XL67" s="448"/>
      <c r="XM67" s="448"/>
      <c r="XN67" s="448"/>
      <c r="XO67" s="448"/>
      <c r="XP67" s="448"/>
      <c r="XQ67" s="448"/>
      <c r="XR67" s="448"/>
      <c r="XS67" s="448"/>
      <c r="XT67" s="448"/>
      <c r="XU67" s="645"/>
      <c r="XV67" s="645"/>
      <c r="XW67" s="645"/>
      <c r="XX67" s="574"/>
      <c r="XY67" s="448"/>
      <c r="XZ67" s="448"/>
      <c r="YA67" s="448"/>
      <c r="YB67" s="575"/>
      <c r="YC67" s="448"/>
      <c r="YD67" s="448"/>
      <c r="YE67" s="448"/>
      <c r="YF67" s="448"/>
      <c r="YG67" s="448"/>
      <c r="YH67" s="448"/>
      <c r="YI67" s="448"/>
      <c r="YJ67" s="448"/>
      <c r="YK67" s="448"/>
      <c r="YL67" s="645"/>
      <c r="YM67" s="645"/>
      <c r="YN67" s="645"/>
      <c r="YO67" s="574"/>
      <c r="YP67" s="448"/>
      <c r="YQ67" s="448"/>
      <c r="YR67" s="448"/>
      <c r="YS67" s="575"/>
      <c r="YT67" s="448"/>
      <c r="YU67" s="448"/>
      <c r="YV67" s="448"/>
      <c r="YW67" s="448"/>
      <c r="YX67" s="448"/>
      <c r="YY67" s="448"/>
      <c r="YZ67" s="448"/>
      <c r="ZA67" s="448"/>
      <c r="ZB67" s="448"/>
      <c r="ZC67" s="645"/>
      <c r="ZD67" s="645"/>
      <c r="ZE67" s="645"/>
      <c r="ZF67" s="574"/>
      <c r="ZG67" s="448"/>
      <c r="ZH67" s="448"/>
      <c r="ZI67" s="448"/>
      <c r="ZJ67" s="575"/>
      <c r="ZK67" s="448"/>
      <c r="ZL67" s="448"/>
      <c r="ZM67" s="448"/>
      <c r="ZN67" s="448"/>
      <c r="ZO67" s="448"/>
      <c r="ZP67" s="448"/>
      <c r="ZQ67" s="448"/>
      <c r="ZR67" s="448"/>
      <c r="ZS67" s="448"/>
      <c r="ZT67" s="645"/>
      <c r="ZU67" s="645"/>
      <c r="ZV67" s="645"/>
      <c r="ZW67" s="574"/>
      <c r="ZX67" s="448"/>
      <c r="ZY67" s="448"/>
      <c r="ZZ67" s="448"/>
      <c r="AAA67" s="575"/>
      <c r="AAB67" s="448"/>
      <c r="AAC67" s="448"/>
      <c r="AAD67" s="448"/>
      <c r="AAE67" s="448"/>
      <c r="AAF67" s="448"/>
      <c r="AAG67" s="448"/>
      <c r="AAH67" s="448"/>
      <c r="AAI67" s="448"/>
      <c r="AAJ67" s="448"/>
      <c r="AAK67" s="645"/>
      <c r="AAL67" s="645"/>
      <c r="AAM67" s="645"/>
      <c r="AAN67" s="574"/>
      <c r="AAO67" s="448"/>
      <c r="AAP67" s="448"/>
      <c r="AAQ67" s="448"/>
      <c r="AAR67" s="575"/>
      <c r="AAS67" s="448"/>
      <c r="AAT67" s="448"/>
      <c r="AAU67" s="448"/>
      <c r="AAV67" s="448"/>
      <c r="AAW67" s="448"/>
      <c r="AAX67" s="448"/>
      <c r="AAY67" s="448"/>
      <c r="AAZ67" s="448"/>
      <c r="ABA67" s="448"/>
      <c r="ABB67" s="645"/>
      <c r="ABC67" s="645"/>
      <c r="ABD67" s="645"/>
      <c r="ABE67" s="574"/>
      <c r="ABF67" s="448"/>
      <c r="ABG67" s="448"/>
      <c r="ABH67" s="448"/>
      <c r="ABI67" s="575"/>
      <c r="ABJ67" s="448"/>
      <c r="ABK67" s="448"/>
      <c r="ABL67" s="448"/>
      <c r="ABM67" s="448"/>
      <c r="ABN67" s="448"/>
      <c r="ABO67" s="448"/>
      <c r="ABP67" s="448"/>
      <c r="ABQ67" s="448"/>
      <c r="ABR67" s="448"/>
      <c r="ABS67" s="645"/>
      <c r="ABT67" s="645"/>
      <c r="ABU67" s="645"/>
      <c r="ABV67" s="574"/>
      <c r="ABW67" s="448"/>
      <c r="ABX67" s="448"/>
      <c r="ABY67" s="448"/>
      <c r="ABZ67" s="575"/>
      <c r="ACA67" s="448"/>
      <c r="ACB67" s="448"/>
      <c r="ACC67" s="448"/>
      <c r="ACD67" s="448"/>
      <c r="ACE67" s="448"/>
      <c r="ACF67" s="448"/>
      <c r="ACG67" s="448"/>
      <c r="ACH67" s="448"/>
      <c r="ACI67" s="448"/>
      <c r="ACJ67" s="645"/>
      <c r="ACK67" s="645"/>
      <c r="ACL67" s="645"/>
      <c r="ACM67" s="574"/>
      <c r="ACN67" s="448"/>
      <c r="ACO67" s="448"/>
      <c r="ACP67" s="448"/>
      <c r="ACQ67" s="575"/>
      <c r="ACR67" s="448"/>
      <c r="ACS67" s="448"/>
      <c r="ACT67" s="448"/>
      <c r="ACU67" s="448"/>
      <c r="ACV67" s="448"/>
      <c r="ACW67" s="448"/>
      <c r="ACX67" s="448"/>
      <c r="ACY67" s="448"/>
      <c r="ACZ67" s="448"/>
      <c r="ADA67" s="645"/>
      <c r="ADB67" s="645"/>
      <c r="ADC67" s="645"/>
      <c r="ADD67" s="574"/>
      <c r="ADE67" s="448"/>
      <c r="ADF67" s="448"/>
      <c r="ADG67" s="448"/>
      <c r="ADH67" s="575"/>
      <c r="ADI67" s="448"/>
      <c r="ADJ67" s="448"/>
      <c r="ADK67" s="448"/>
      <c r="ADL67" s="448"/>
      <c r="ADM67" s="448"/>
      <c r="ADN67" s="448"/>
      <c r="ADO67" s="448"/>
      <c r="ADP67" s="448"/>
      <c r="ADQ67" s="448"/>
      <c r="ADR67" s="645"/>
      <c r="ADS67" s="645"/>
      <c r="ADT67" s="645"/>
      <c r="ADU67" s="574"/>
      <c r="ADV67" s="448"/>
      <c r="ADW67" s="448"/>
      <c r="ADX67" s="448"/>
      <c r="ADY67" s="575"/>
      <c r="ADZ67" s="448"/>
      <c r="AEA67" s="448"/>
      <c r="AEB67" s="448"/>
      <c r="AEC67" s="448"/>
      <c r="AED67" s="448"/>
      <c r="AEE67" s="448"/>
      <c r="AEF67" s="448"/>
      <c r="AEG67" s="448"/>
      <c r="AEH67" s="448"/>
      <c r="AEI67" s="645"/>
      <c r="AEJ67" s="645"/>
      <c r="AEK67" s="645"/>
      <c r="AEL67" s="574"/>
      <c r="AEM67" s="448"/>
      <c r="AEN67" s="448"/>
      <c r="AEO67" s="448"/>
      <c r="AEP67" s="575"/>
      <c r="AEQ67" s="448"/>
      <c r="AER67" s="448"/>
      <c r="AES67" s="448"/>
      <c r="AET67" s="448"/>
      <c r="AEU67" s="448"/>
      <c r="AEV67" s="448"/>
      <c r="AEW67" s="448"/>
      <c r="AEX67" s="448"/>
      <c r="AEY67" s="448"/>
      <c r="AEZ67" s="645"/>
      <c r="AFA67" s="645"/>
      <c r="AFB67" s="645"/>
      <c r="AFC67" s="574"/>
      <c r="AFD67" s="448"/>
      <c r="AFE67" s="448"/>
      <c r="AFF67" s="448"/>
      <c r="AFG67" s="575"/>
      <c r="AFH67" s="448"/>
      <c r="AFI67" s="448"/>
      <c r="AFJ67" s="448"/>
      <c r="AFK67" s="448"/>
      <c r="AFL67" s="448"/>
      <c r="AFM67" s="448"/>
      <c r="AFN67" s="448"/>
      <c r="AFO67" s="448"/>
      <c r="AFP67" s="448"/>
      <c r="AFQ67" s="645"/>
      <c r="AFR67" s="645"/>
      <c r="AFS67" s="645"/>
      <c r="AFT67" s="574"/>
      <c r="AFU67" s="448"/>
      <c r="AFV67" s="448"/>
      <c r="AFW67" s="448"/>
      <c r="AFX67" s="575"/>
      <c r="AFY67" s="448"/>
      <c r="AFZ67" s="448"/>
      <c r="AGA67" s="448"/>
      <c r="AGB67" s="448"/>
      <c r="AGC67" s="448"/>
      <c r="AGD67" s="448"/>
      <c r="AGE67" s="448"/>
      <c r="AGF67" s="448"/>
      <c r="AGG67" s="448"/>
      <c r="AGH67" s="645"/>
      <c r="AGI67" s="645"/>
      <c r="AGJ67" s="645"/>
      <c r="AGK67" s="574"/>
      <c r="AGL67" s="448"/>
      <c r="AGM67" s="448"/>
      <c r="AGN67" s="448"/>
      <c r="AGO67" s="575"/>
      <c r="AGP67" s="448"/>
      <c r="AGQ67" s="448"/>
      <c r="AGR67" s="448"/>
      <c r="AGS67" s="448"/>
      <c r="AGT67" s="448"/>
      <c r="AGU67" s="448"/>
      <c r="AGV67" s="448"/>
      <c r="AGW67" s="448"/>
      <c r="AGX67" s="448"/>
      <c r="AGY67" s="645"/>
      <c r="AGZ67" s="645"/>
      <c r="AHA67" s="645"/>
      <c r="AHB67" s="574"/>
      <c r="AHC67" s="448"/>
      <c r="AHD67" s="448"/>
      <c r="AHE67" s="448"/>
      <c r="AHF67" s="575"/>
      <c r="AHG67" s="448"/>
      <c r="AHH67" s="448"/>
      <c r="AHI67" s="448"/>
      <c r="AHJ67" s="448"/>
      <c r="AHK67" s="448"/>
      <c r="AHL67" s="448"/>
      <c r="AHM67" s="448"/>
      <c r="AHN67" s="448"/>
      <c r="AHO67" s="448"/>
      <c r="AHP67" s="645"/>
      <c r="AHQ67" s="645"/>
      <c r="AHR67" s="645"/>
      <c r="AHS67" s="574"/>
      <c r="AHT67" s="448"/>
      <c r="AHU67" s="448"/>
      <c r="AHV67" s="448"/>
      <c r="AHW67" s="575"/>
      <c r="AHX67" s="448"/>
      <c r="AHY67" s="448"/>
      <c r="AHZ67" s="448"/>
      <c r="AIA67" s="448"/>
      <c r="AIB67" s="448"/>
      <c r="AIC67" s="448"/>
      <c r="AID67" s="448"/>
      <c r="AIE67" s="448"/>
      <c r="AIF67" s="448"/>
      <c r="AIG67" s="645"/>
      <c r="AIH67" s="645"/>
      <c r="AII67" s="645"/>
      <c r="AIJ67" s="574"/>
      <c r="AIK67" s="448"/>
      <c r="AIL67" s="448"/>
      <c r="AIM67" s="448"/>
      <c r="AIN67" s="575"/>
      <c r="AIO67" s="448"/>
      <c r="AIP67" s="448"/>
      <c r="AIQ67" s="448"/>
      <c r="AIR67" s="448"/>
      <c r="AIS67" s="448"/>
      <c r="AIT67" s="448"/>
      <c r="AIU67" s="448"/>
      <c r="AIV67" s="448"/>
      <c r="AIW67" s="448"/>
      <c r="AIX67" s="645"/>
      <c r="AIY67" s="645"/>
      <c r="AIZ67" s="645"/>
      <c r="AJA67" s="574"/>
      <c r="AJB67" s="448"/>
      <c r="AJC67" s="448"/>
      <c r="AJD67" s="448"/>
      <c r="AJE67" s="575"/>
      <c r="AJF67" s="448"/>
      <c r="AJG67" s="448"/>
      <c r="AJH67" s="448"/>
      <c r="AJI67" s="448"/>
      <c r="AJJ67" s="448"/>
      <c r="AJK67" s="448"/>
      <c r="AJL67" s="448"/>
      <c r="AJM67" s="448"/>
      <c r="AJN67" s="448"/>
      <c r="AJO67" s="645"/>
      <c r="AJP67" s="645"/>
      <c r="AJQ67" s="645"/>
      <c r="AJR67" s="574"/>
      <c r="AJS67" s="448"/>
      <c r="AJT67" s="448"/>
      <c r="AJU67" s="448"/>
      <c r="AJV67" s="575"/>
      <c r="AJW67" s="448"/>
      <c r="AJX67" s="448"/>
      <c r="AJY67" s="448"/>
      <c r="AJZ67" s="448"/>
      <c r="AKA67" s="448"/>
      <c r="AKB67" s="448"/>
      <c r="AKC67" s="448"/>
      <c r="AKD67" s="448"/>
      <c r="AKE67" s="448"/>
      <c r="AKF67" s="645"/>
      <c r="AKG67" s="645"/>
      <c r="AKH67" s="645"/>
      <c r="AKI67" s="574"/>
      <c r="AKJ67" s="448"/>
      <c r="AKK67" s="448"/>
      <c r="AKL67" s="448"/>
      <c r="AKM67" s="575"/>
      <c r="AKN67" s="448"/>
      <c r="AKO67" s="448"/>
      <c r="AKP67" s="448"/>
      <c r="AKQ67" s="448"/>
      <c r="AKR67" s="448"/>
      <c r="AKS67" s="448"/>
      <c r="AKT67" s="448"/>
      <c r="AKU67" s="448"/>
      <c r="AKV67" s="448"/>
      <c r="AKW67" s="645"/>
      <c r="AKX67" s="645"/>
      <c r="AKY67" s="645"/>
      <c r="AKZ67" s="574"/>
      <c r="ALA67" s="448"/>
      <c r="ALB67" s="448"/>
      <c r="ALC67" s="448"/>
      <c r="ALD67" s="575"/>
      <c r="ALE67" s="448"/>
      <c r="ALF67" s="448"/>
      <c r="ALG67" s="448"/>
      <c r="ALH67" s="448"/>
      <c r="ALI67" s="448"/>
      <c r="ALJ67" s="448"/>
      <c r="ALK67" s="448"/>
      <c r="ALL67" s="448"/>
      <c r="ALM67" s="448"/>
      <c r="ALN67" s="645"/>
      <c r="ALO67" s="645"/>
      <c r="ALP67" s="645"/>
      <c r="ALQ67" s="574"/>
      <c r="ALR67" s="448"/>
      <c r="ALS67" s="448"/>
      <c r="ALT67" s="448"/>
      <c r="ALU67" s="575"/>
      <c r="ALV67" s="448"/>
      <c r="ALW67" s="448"/>
      <c r="ALX67" s="448"/>
      <c r="ALY67" s="448"/>
      <c r="ALZ67" s="448"/>
      <c r="AMA67" s="448"/>
      <c r="AMB67" s="448"/>
      <c r="AMC67" s="448"/>
      <c r="AMD67" s="448"/>
      <c r="AME67" s="645"/>
      <c r="AMF67" s="645"/>
      <c r="AMG67" s="645"/>
      <c r="AMH67" s="574"/>
      <c r="AMI67" s="448"/>
      <c r="AMJ67" s="448"/>
      <c r="AMK67" s="448"/>
      <c r="AML67" s="575"/>
      <c r="AMM67" s="448"/>
      <c r="AMN67" s="448"/>
      <c r="AMO67" s="448"/>
      <c r="AMP67" s="448"/>
      <c r="AMQ67" s="448"/>
      <c r="AMR67" s="448"/>
      <c r="AMS67" s="448"/>
      <c r="AMT67" s="448"/>
      <c r="AMU67" s="448"/>
      <c r="AMV67" s="645"/>
      <c r="AMW67" s="645"/>
      <c r="AMX67" s="645"/>
      <c r="AMY67" s="574"/>
      <c r="AMZ67" s="448"/>
      <c r="ANA67" s="448"/>
      <c r="ANB67" s="448"/>
      <c r="ANC67" s="575"/>
      <c r="AND67" s="448"/>
      <c r="ANE67" s="448"/>
      <c r="ANF67" s="448"/>
      <c r="ANG67" s="448"/>
      <c r="ANH67" s="448"/>
      <c r="ANI67" s="448"/>
      <c r="ANJ67" s="448"/>
      <c r="ANK67" s="448"/>
      <c r="ANL67" s="448"/>
      <c r="ANM67" s="645"/>
      <c r="ANN67" s="645"/>
      <c r="ANO67" s="645"/>
      <c r="ANP67" s="574"/>
      <c r="ANQ67" s="448"/>
      <c r="ANR67" s="448"/>
      <c r="ANS67" s="448"/>
      <c r="ANT67" s="575"/>
      <c r="ANU67" s="448"/>
      <c r="ANV67" s="448"/>
      <c r="ANW67" s="448"/>
      <c r="ANX67" s="448"/>
      <c r="ANY67" s="448"/>
      <c r="ANZ67" s="448"/>
      <c r="AOA67" s="448"/>
      <c r="AOB67" s="448"/>
      <c r="AOC67" s="448"/>
      <c r="AOD67" s="645"/>
      <c r="AOE67" s="645"/>
      <c r="AOF67" s="645"/>
      <c r="AOG67" s="574"/>
      <c r="AOH67" s="448"/>
      <c r="AOI67" s="448"/>
      <c r="AOJ67" s="448"/>
      <c r="AOK67" s="575"/>
      <c r="AOL67" s="448"/>
      <c r="AOM67" s="448"/>
      <c r="AON67" s="448"/>
      <c r="AOO67" s="448"/>
      <c r="AOP67" s="448"/>
      <c r="AOQ67" s="448"/>
      <c r="AOR67" s="448"/>
      <c r="AOS67" s="448"/>
      <c r="AOT67" s="448"/>
      <c r="AOU67" s="645"/>
      <c r="AOV67" s="645"/>
      <c r="AOW67" s="645"/>
      <c r="AOX67" s="574"/>
      <c r="AOY67" s="448"/>
      <c r="AOZ67" s="448"/>
      <c r="APA67" s="448"/>
      <c r="APB67" s="575"/>
      <c r="APC67" s="448"/>
      <c r="APD67" s="448"/>
      <c r="APE67" s="448"/>
      <c r="APF67" s="448"/>
      <c r="APG67" s="448"/>
      <c r="APH67" s="448"/>
      <c r="API67" s="448"/>
      <c r="APJ67" s="448"/>
      <c r="APK67" s="448"/>
      <c r="APL67" s="645"/>
      <c r="APM67" s="645"/>
      <c r="APN67" s="645"/>
      <c r="APO67" s="574"/>
      <c r="APP67" s="448"/>
      <c r="APQ67" s="448"/>
      <c r="APR67" s="448"/>
      <c r="APS67" s="575"/>
      <c r="APT67" s="448"/>
      <c r="APU67" s="448"/>
      <c r="APV67" s="448"/>
      <c r="APW67" s="448"/>
      <c r="APX67" s="448"/>
      <c r="APY67" s="448"/>
      <c r="APZ67" s="448"/>
      <c r="AQA67" s="448"/>
      <c r="AQB67" s="448"/>
      <c r="AQC67" s="645"/>
      <c r="AQD67" s="645"/>
      <c r="AQE67" s="645"/>
      <c r="AQF67" s="574"/>
      <c r="AQG67" s="448"/>
      <c r="AQH67" s="448"/>
      <c r="AQI67" s="448"/>
      <c r="AQJ67" s="575"/>
      <c r="AQK67" s="448"/>
      <c r="AQL67" s="448"/>
      <c r="AQM67" s="448"/>
      <c r="AQN67" s="448"/>
      <c r="AQO67" s="448"/>
      <c r="AQP67" s="448"/>
      <c r="AQQ67" s="448"/>
      <c r="AQR67" s="448"/>
      <c r="AQS67" s="448"/>
      <c r="AQT67" s="645"/>
      <c r="AQU67" s="645"/>
      <c r="AQV67" s="645"/>
      <c r="AQW67" s="574"/>
      <c r="AQX67" s="448"/>
      <c r="AQY67" s="448"/>
      <c r="AQZ67" s="448"/>
      <c r="ARA67" s="575"/>
      <c r="ARB67" s="448"/>
      <c r="ARC67" s="448"/>
      <c r="ARD67" s="448"/>
      <c r="ARE67" s="448"/>
      <c r="ARF67" s="448"/>
      <c r="ARG67" s="448"/>
      <c r="ARH67" s="448"/>
      <c r="ARI67" s="448"/>
      <c r="ARJ67" s="448"/>
      <c r="ARK67" s="645"/>
      <c r="ARL67" s="645"/>
      <c r="ARM67" s="645"/>
      <c r="ARN67" s="574"/>
      <c r="ARO67" s="448"/>
      <c r="ARP67" s="448"/>
      <c r="ARQ67" s="448"/>
      <c r="ARR67" s="575"/>
      <c r="ARS67" s="448"/>
      <c r="ART67" s="448"/>
      <c r="ARU67" s="448"/>
      <c r="ARV67" s="448"/>
      <c r="ARW67" s="448"/>
      <c r="ARX67" s="448"/>
      <c r="ARY67" s="448"/>
      <c r="ARZ67" s="448"/>
      <c r="ASA67" s="448"/>
      <c r="ASB67" s="645"/>
      <c r="ASC67" s="645"/>
      <c r="ASD67" s="645"/>
      <c r="ASE67" s="574"/>
      <c r="ASF67" s="448"/>
      <c r="ASG67" s="448"/>
      <c r="ASH67" s="448"/>
      <c r="ASI67" s="575"/>
      <c r="ASJ67" s="448"/>
      <c r="ASK67" s="448"/>
      <c r="ASL67" s="448"/>
      <c r="ASM67" s="448"/>
      <c r="ASN67" s="448"/>
      <c r="ASO67" s="448"/>
      <c r="ASP67" s="448"/>
      <c r="ASQ67" s="448"/>
      <c r="ASR67" s="448"/>
      <c r="ASS67" s="645"/>
      <c r="AST67" s="645"/>
      <c r="ASU67" s="645"/>
      <c r="ASV67" s="574"/>
      <c r="ASW67" s="448"/>
      <c r="ASX67" s="448"/>
      <c r="ASY67" s="448"/>
      <c r="ASZ67" s="575"/>
      <c r="ATA67" s="448"/>
      <c r="ATB67" s="448"/>
      <c r="ATC67" s="448"/>
      <c r="ATD67" s="448"/>
      <c r="ATE67" s="448"/>
      <c r="ATF67" s="448"/>
      <c r="ATG67" s="448"/>
      <c r="ATH67" s="448"/>
      <c r="ATI67" s="448"/>
      <c r="ATJ67" s="645"/>
      <c r="ATK67" s="645"/>
      <c r="ATL67" s="645"/>
      <c r="ATM67" s="574"/>
      <c r="ATN67" s="448"/>
      <c r="ATO67" s="448"/>
      <c r="ATP67" s="448"/>
      <c r="ATQ67" s="575"/>
      <c r="ATR67" s="448"/>
      <c r="ATS67" s="448"/>
      <c r="ATT67" s="448"/>
      <c r="ATU67" s="448"/>
      <c r="ATV67" s="448"/>
      <c r="ATW67" s="448"/>
      <c r="ATX67" s="448"/>
      <c r="ATY67" s="448"/>
      <c r="ATZ67" s="448"/>
      <c r="AUA67" s="645"/>
      <c r="AUB67" s="645"/>
      <c r="AUC67" s="645"/>
      <c r="AUD67" s="574"/>
      <c r="AUE67" s="448"/>
      <c r="AUF67" s="448"/>
      <c r="AUG67" s="448"/>
      <c r="AUH67" s="575"/>
      <c r="AUI67" s="448"/>
      <c r="AUJ67" s="448"/>
      <c r="AUK67" s="448"/>
      <c r="AUL67" s="448"/>
      <c r="AUM67" s="448"/>
      <c r="AUN67" s="448"/>
      <c r="AUO67" s="448"/>
      <c r="AUP67" s="448"/>
      <c r="AUQ67" s="448"/>
      <c r="AUR67" s="645"/>
      <c r="AUS67" s="645"/>
      <c r="AUT67" s="645"/>
      <c r="AUU67" s="574"/>
      <c r="AUV67" s="448"/>
      <c r="AUW67" s="448"/>
      <c r="AUX67" s="448"/>
      <c r="AUY67" s="575"/>
      <c r="AUZ67" s="448"/>
      <c r="AVA67" s="448"/>
      <c r="AVB67" s="448"/>
      <c r="AVC67" s="448"/>
      <c r="AVD67" s="448"/>
      <c r="AVE67" s="448"/>
      <c r="AVF67" s="448"/>
      <c r="AVG67" s="448"/>
      <c r="AVH67" s="448"/>
      <c r="AVI67" s="645"/>
      <c r="AVJ67" s="645"/>
      <c r="AVK67" s="645"/>
      <c r="AVL67" s="574"/>
      <c r="AVM67" s="448"/>
      <c r="AVN67" s="448"/>
      <c r="AVO67" s="448"/>
      <c r="AVP67" s="575"/>
      <c r="AVQ67" s="448"/>
      <c r="AVR67" s="448"/>
      <c r="AVS67" s="448"/>
      <c r="AVT67" s="448"/>
      <c r="AVU67" s="448"/>
      <c r="AVV67" s="448"/>
      <c r="AVW67" s="448"/>
      <c r="AVX67" s="448"/>
      <c r="AVY67" s="448"/>
      <c r="AVZ67" s="645"/>
      <c r="AWA67" s="645"/>
      <c r="AWB67" s="645"/>
      <c r="AWC67" s="574"/>
      <c r="AWD67" s="448"/>
      <c r="AWE67" s="448"/>
      <c r="AWF67" s="448"/>
      <c r="AWG67" s="575"/>
      <c r="AWH67" s="448"/>
      <c r="AWI67" s="448"/>
      <c r="AWJ67" s="448"/>
      <c r="AWK67" s="448"/>
      <c r="AWL67" s="448"/>
      <c r="AWM67" s="448"/>
      <c r="AWN67" s="448"/>
      <c r="AWO67" s="448"/>
      <c r="AWP67" s="448"/>
      <c r="AWQ67" s="645"/>
      <c r="AWR67" s="645"/>
      <c r="AWS67" s="645"/>
      <c r="AWT67" s="574"/>
      <c r="AWU67" s="448"/>
      <c r="AWV67" s="448"/>
      <c r="AWW67" s="448"/>
      <c r="AWX67" s="575"/>
      <c r="AWY67" s="448"/>
      <c r="AWZ67" s="448"/>
      <c r="AXA67" s="448"/>
      <c r="AXB67" s="448"/>
      <c r="AXC67" s="448"/>
      <c r="AXD67" s="448"/>
      <c r="AXE67" s="448"/>
      <c r="AXF67" s="448"/>
      <c r="AXG67" s="448"/>
      <c r="AXH67" s="645"/>
      <c r="AXI67" s="645"/>
      <c r="AXJ67" s="645"/>
      <c r="AXK67" s="574"/>
      <c r="AXL67" s="448"/>
      <c r="AXM67" s="448"/>
      <c r="AXN67" s="448"/>
      <c r="AXO67" s="575"/>
      <c r="AXP67" s="448"/>
      <c r="AXQ67" s="448"/>
      <c r="AXR67" s="448"/>
      <c r="AXS67" s="448"/>
      <c r="AXT67" s="448"/>
      <c r="AXU67" s="448"/>
      <c r="AXV67" s="448"/>
      <c r="AXW67" s="448"/>
      <c r="AXX67" s="448"/>
      <c r="AXY67" s="645"/>
      <c r="AXZ67" s="645"/>
      <c r="AYA67" s="645"/>
      <c r="AYB67" s="574"/>
      <c r="AYC67" s="448"/>
      <c r="AYD67" s="448"/>
      <c r="AYE67" s="448"/>
      <c r="AYF67" s="575"/>
      <c r="AYG67" s="448"/>
      <c r="AYH67" s="448"/>
      <c r="AYI67" s="448"/>
      <c r="AYJ67" s="448"/>
      <c r="AYK67" s="448"/>
      <c r="AYL67" s="448"/>
      <c r="AYM67" s="448"/>
      <c r="AYN67" s="448"/>
      <c r="AYO67" s="448"/>
      <c r="AYP67" s="645"/>
      <c r="AYQ67" s="645"/>
      <c r="AYR67" s="645"/>
      <c r="AYS67" s="574"/>
      <c r="AYT67" s="448"/>
      <c r="AYU67" s="448"/>
      <c r="AYV67" s="448"/>
      <c r="AYW67" s="575"/>
      <c r="AYX67" s="448"/>
      <c r="AYY67" s="448"/>
      <c r="AYZ67" s="448"/>
      <c r="AZA67" s="448"/>
      <c r="AZB67" s="448"/>
      <c r="AZC67" s="448"/>
      <c r="AZD67" s="448"/>
      <c r="AZE67" s="448"/>
      <c r="AZF67" s="448"/>
      <c r="AZG67" s="645"/>
      <c r="AZH67" s="645"/>
      <c r="AZI67" s="645"/>
      <c r="AZJ67" s="574"/>
      <c r="AZK67" s="448"/>
      <c r="AZL67" s="448"/>
      <c r="AZM67" s="448"/>
      <c r="AZN67" s="575"/>
      <c r="AZO67" s="448"/>
      <c r="AZP67" s="448"/>
      <c r="AZQ67" s="448"/>
      <c r="AZR67" s="448"/>
      <c r="AZS67" s="448"/>
      <c r="AZT67" s="448"/>
      <c r="AZU67" s="448"/>
      <c r="AZV67" s="448"/>
      <c r="AZW67" s="448"/>
      <c r="AZX67" s="645"/>
      <c r="AZY67" s="645"/>
      <c r="AZZ67" s="645"/>
      <c r="BAA67" s="574"/>
      <c r="BAB67" s="448"/>
      <c r="BAC67" s="448"/>
      <c r="BAD67" s="448"/>
      <c r="BAE67" s="575"/>
      <c r="BAF67" s="448"/>
      <c r="BAG67" s="448"/>
      <c r="BAH67" s="448"/>
      <c r="BAI67" s="448"/>
      <c r="BAJ67" s="448"/>
      <c r="BAK67" s="448"/>
      <c r="BAL67" s="448"/>
      <c r="BAM67" s="448"/>
      <c r="BAN67" s="448"/>
      <c r="BAO67" s="645"/>
      <c r="BAP67" s="645"/>
      <c r="BAQ67" s="645"/>
      <c r="BAR67" s="574"/>
      <c r="BAS67" s="448"/>
      <c r="BAT67" s="448"/>
      <c r="BAU67" s="448"/>
      <c r="BAV67" s="575"/>
      <c r="BAW67" s="448"/>
      <c r="BAX67" s="448"/>
      <c r="BAY67" s="448"/>
      <c r="BAZ67" s="448"/>
      <c r="BBA67" s="448"/>
      <c r="BBB67" s="448"/>
      <c r="BBC67" s="448"/>
      <c r="BBD67" s="448"/>
      <c r="BBE67" s="448"/>
      <c r="BBF67" s="645"/>
      <c r="BBG67" s="645"/>
      <c r="BBH67" s="645"/>
      <c r="BBI67" s="574"/>
      <c r="BBJ67" s="448"/>
      <c r="BBK67" s="448"/>
      <c r="BBL67" s="448"/>
      <c r="BBM67" s="575"/>
      <c r="BBN67" s="448"/>
      <c r="BBO67" s="448"/>
      <c r="BBP67" s="448"/>
      <c r="BBQ67" s="448"/>
      <c r="BBR67" s="448"/>
      <c r="BBS67" s="448"/>
      <c r="BBT67" s="448"/>
      <c r="BBU67" s="448"/>
      <c r="BBV67" s="448"/>
      <c r="BBW67" s="645"/>
      <c r="BBX67" s="645"/>
      <c r="BBY67" s="645"/>
      <c r="BBZ67" s="574"/>
      <c r="BCA67" s="448"/>
      <c r="BCB67" s="448"/>
      <c r="BCC67" s="448"/>
      <c r="BCD67" s="575"/>
      <c r="BCE67" s="448"/>
      <c r="BCF67" s="448"/>
      <c r="BCG67" s="448"/>
      <c r="BCH67" s="448"/>
      <c r="BCI67" s="448"/>
      <c r="BCJ67" s="448"/>
      <c r="BCK67" s="448"/>
      <c r="BCL67" s="448"/>
      <c r="BCM67" s="448"/>
      <c r="BCN67" s="645"/>
      <c r="BCO67" s="645"/>
      <c r="BCP67" s="645"/>
      <c r="BCQ67" s="574"/>
      <c r="BCR67" s="448"/>
      <c r="BCS67" s="448"/>
      <c r="BCT67" s="448"/>
      <c r="BCU67" s="575"/>
      <c r="BCV67" s="448"/>
      <c r="BCW67" s="448"/>
      <c r="BCX67" s="448"/>
      <c r="BCY67" s="448"/>
      <c r="BCZ67" s="448"/>
      <c r="BDA67" s="448"/>
      <c r="BDB67" s="448"/>
      <c r="BDC67" s="448"/>
      <c r="BDD67" s="448"/>
      <c r="BDE67" s="645"/>
      <c r="BDF67" s="645"/>
      <c r="BDG67" s="645"/>
      <c r="BDH67" s="574"/>
      <c r="BDI67" s="448"/>
      <c r="BDJ67" s="448"/>
      <c r="BDK67" s="448"/>
      <c r="BDL67" s="575"/>
      <c r="BDM67" s="448"/>
      <c r="BDN67" s="448"/>
      <c r="BDO67" s="448"/>
      <c r="BDP67" s="448"/>
      <c r="BDQ67" s="448"/>
      <c r="BDR67" s="448"/>
      <c r="BDS67" s="448"/>
      <c r="BDT67" s="448"/>
      <c r="BDU67" s="448"/>
      <c r="BDV67" s="645"/>
      <c r="BDW67" s="645"/>
      <c r="BDX67" s="645"/>
      <c r="BDY67" s="574"/>
      <c r="BDZ67" s="448"/>
      <c r="BEA67" s="448"/>
      <c r="BEB67" s="448"/>
      <c r="BEC67" s="575"/>
      <c r="BED67" s="448"/>
      <c r="BEE67" s="448"/>
      <c r="BEF67" s="448"/>
      <c r="BEG67" s="448"/>
      <c r="BEH67" s="448"/>
      <c r="BEI67" s="448"/>
      <c r="BEJ67" s="448"/>
      <c r="BEK67" s="448"/>
      <c r="BEL67" s="448"/>
      <c r="BEM67" s="645"/>
      <c r="BEN67" s="645"/>
      <c r="BEO67" s="645"/>
      <c r="BEP67" s="574"/>
      <c r="BEQ67" s="448"/>
      <c r="BER67" s="448"/>
      <c r="BES67" s="448"/>
      <c r="BET67" s="575"/>
      <c r="BEU67" s="448"/>
      <c r="BEV67" s="448"/>
      <c r="BEW67" s="448"/>
      <c r="BEX67" s="448"/>
      <c r="BEY67" s="448"/>
      <c r="BEZ67" s="448"/>
      <c r="BFA67" s="448"/>
      <c r="BFB67" s="448"/>
      <c r="BFC67" s="448"/>
      <c r="BFD67" s="645"/>
      <c r="BFE67" s="645"/>
      <c r="BFF67" s="645"/>
      <c r="BFG67" s="574"/>
      <c r="BFH67" s="448"/>
      <c r="BFI67" s="448"/>
      <c r="BFJ67" s="448"/>
      <c r="BFK67" s="575"/>
      <c r="BFL67" s="448"/>
      <c r="BFM67" s="448"/>
      <c r="BFN67" s="448"/>
      <c r="BFO67" s="448"/>
      <c r="BFP67" s="448"/>
      <c r="BFQ67" s="448"/>
      <c r="BFR67" s="448"/>
      <c r="BFS67" s="448"/>
      <c r="BFT67" s="448"/>
      <c r="BFU67" s="645"/>
      <c r="BFV67" s="645"/>
      <c r="BFW67" s="645"/>
      <c r="BFX67" s="574"/>
      <c r="BFY67" s="448"/>
      <c r="BFZ67" s="448"/>
      <c r="BGA67" s="448"/>
      <c r="BGB67" s="575"/>
      <c r="BGC67" s="448"/>
      <c r="BGD67" s="448"/>
      <c r="BGE67" s="448"/>
      <c r="BGF67" s="448"/>
      <c r="BGG67" s="448"/>
      <c r="BGH67" s="448"/>
      <c r="BGI67" s="448"/>
      <c r="BGJ67" s="448"/>
      <c r="BGK67" s="448"/>
      <c r="BGL67" s="645"/>
      <c r="BGM67" s="645"/>
      <c r="BGN67" s="645"/>
      <c r="BGO67" s="574"/>
      <c r="BGP67" s="448"/>
      <c r="BGQ67" s="448"/>
      <c r="BGR67" s="448"/>
      <c r="BGS67" s="575"/>
      <c r="BGT67" s="448"/>
      <c r="BGU67" s="448"/>
      <c r="BGV67" s="448"/>
      <c r="BGW67" s="448"/>
      <c r="BGX67" s="448"/>
      <c r="BGY67" s="448"/>
      <c r="BGZ67" s="448"/>
      <c r="BHA67" s="448"/>
      <c r="BHB67" s="448"/>
      <c r="BHC67" s="645"/>
      <c r="BHD67" s="645"/>
      <c r="BHE67" s="645"/>
      <c r="BHF67" s="574"/>
      <c r="BHG67" s="448"/>
      <c r="BHH67" s="448"/>
      <c r="BHI67" s="448"/>
      <c r="BHJ67" s="575"/>
      <c r="BHK67" s="448"/>
      <c r="BHL67" s="448"/>
      <c r="BHM67" s="448"/>
      <c r="BHN67" s="448"/>
      <c r="BHO67" s="448"/>
      <c r="BHP67" s="448"/>
      <c r="BHQ67" s="448"/>
      <c r="BHR67" s="448"/>
      <c r="BHS67" s="448"/>
      <c r="BHT67" s="645"/>
      <c r="BHU67" s="645"/>
      <c r="BHV67" s="645"/>
      <c r="BHW67" s="574"/>
      <c r="BHX67" s="448"/>
      <c r="BHY67" s="448"/>
      <c r="BHZ67" s="448"/>
      <c r="BIA67" s="575"/>
      <c r="BIB67" s="448"/>
      <c r="BIC67" s="448"/>
      <c r="BID67" s="448"/>
      <c r="BIE67" s="448"/>
      <c r="BIF67" s="448"/>
      <c r="BIG67" s="448"/>
      <c r="BIH67" s="448"/>
      <c r="BII67" s="448"/>
      <c r="BIJ67" s="448"/>
      <c r="BIK67" s="645"/>
      <c r="BIL67" s="645"/>
      <c r="BIM67" s="645"/>
      <c r="BIN67" s="574"/>
      <c r="BIO67" s="448"/>
      <c r="BIP67" s="448"/>
      <c r="BIQ67" s="448"/>
      <c r="BIR67" s="575"/>
      <c r="BIS67" s="448"/>
      <c r="BIT67" s="448"/>
      <c r="BIU67" s="448"/>
      <c r="BIV67" s="448"/>
      <c r="BIW67" s="448"/>
      <c r="BIX67" s="448"/>
      <c r="BIY67" s="448"/>
      <c r="BIZ67" s="448"/>
      <c r="BJA67" s="448"/>
      <c r="BJB67" s="645"/>
      <c r="BJC67" s="645"/>
      <c r="BJD67" s="645"/>
      <c r="BJE67" s="574"/>
      <c r="BJF67" s="448"/>
      <c r="BJG67" s="448"/>
      <c r="BJH67" s="448"/>
      <c r="BJI67" s="575"/>
      <c r="BJJ67" s="448"/>
      <c r="BJK67" s="448"/>
      <c r="BJL67" s="448"/>
      <c r="BJM67" s="448"/>
      <c r="BJN67" s="448"/>
      <c r="BJO67" s="448"/>
      <c r="BJP67" s="448"/>
      <c r="BJQ67" s="448"/>
      <c r="BJR67" s="448"/>
      <c r="BJS67" s="645"/>
      <c r="BJT67" s="645"/>
      <c r="BJU67" s="645"/>
      <c r="BJV67" s="574"/>
      <c r="BJW67" s="448"/>
      <c r="BJX67" s="448"/>
      <c r="BJY67" s="448"/>
      <c r="BJZ67" s="575"/>
      <c r="BKA67" s="448"/>
      <c r="BKB67" s="448"/>
      <c r="BKC67" s="448"/>
      <c r="BKD67" s="448"/>
      <c r="BKE67" s="448"/>
      <c r="BKF67" s="448"/>
      <c r="BKG67" s="448"/>
      <c r="BKH67" s="448"/>
      <c r="BKI67" s="448"/>
      <c r="BKJ67" s="645"/>
      <c r="BKK67" s="645"/>
      <c r="BKL67" s="645"/>
      <c r="BKM67" s="574"/>
      <c r="BKN67" s="448"/>
      <c r="BKO67" s="448"/>
      <c r="BKP67" s="448"/>
      <c r="BKQ67" s="575"/>
      <c r="BKR67" s="448"/>
      <c r="BKS67" s="448"/>
      <c r="BKT67" s="448"/>
      <c r="BKU67" s="448"/>
      <c r="BKV67" s="448"/>
      <c r="BKW67" s="448"/>
      <c r="BKX67" s="448"/>
      <c r="BKY67" s="448"/>
      <c r="BKZ67" s="448"/>
      <c r="BLA67" s="645"/>
      <c r="BLB67" s="645"/>
      <c r="BLC67" s="645"/>
      <c r="BLD67" s="574"/>
      <c r="BLE67" s="448"/>
      <c r="BLF67" s="448"/>
      <c r="BLG67" s="448"/>
      <c r="BLH67" s="575"/>
      <c r="BLI67" s="448"/>
      <c r="BLJ67" s="448"/>
      <c r="BLK67" s="448"/>
      <c r="BLL67" s="448"/>
      <c r="BLM67" s="448"/>
      <c r="BLN67" s="448"/>
      <c r="BLO67" s="448"/>
      <c r="BLP67" s="448"/>
      <c r="BLQ67" s="448"/>
      <c r="BLR67" s="645"/>
      <c r="BLS67" s="645"/>
      <c r="BLT67" s="645"/>
      <c r="BLU67" s="574"/>
      <c r="BLV67" s="448"/>
      <c r="BLW67" s="448"/>
      <c r="BLX67" s="448"/>
      <c r="BLY67" s="575"/>
      <c r="BLZ67" s="448"/>
      <c r="BMA67" s="448"/>
      <c r="BMB67" s="448"/>
      <c r="BMC67" s="448"/>
      <c r="BMD67" s="448"/>
      <c r="BME67" s="448"/>
      <c r="BMF67" s="448"/>
      <c r="BMG67" s="448"/>
      <c r="BMH67" s="448"/>
      <c r="BMI67" s="645"/>
      <c r="BMJ67" s="645"/>
      <c r="BMK67" s="645"/>
      <c r="BML67" s="574"/>
      <c r="BMM67" s="448"/>
      <c r="BMN67" s="448"/>
      <c r="BMO67" s="448"/>
      <c r="BMP67" s="575"/>
      <c r="BMQ67" s="448"/>
      <c r="BMR67" s="448"/>
      <c r="BMS67" s="448"/>
      <c r="BMT67" s="448"/>
      <c r="BMU67" s="448"/>
      <c r="BMV67" s="448"/>
      <c r="BMW67" s="448"/>
      <c r="BMX67" s="448"/>
      <c r="BMY67" s="448"/>
      <c r="BMZ67" s="645"/>
      <c r="BNA67" s="645"/>
      <c r="BNB67" s="645"/>
      <c r="BNC67" s="574"/>
      <c r="BND67" s="448"/>
      <c r="BNE67" s="448"/>
      <c r="BNF67" s="448"/>
      <c r="BNG67" s="575"/>
      <c r="BNH67" s="448"/>
      <c r="BNI67" s="448"/>
      <c r="BNJ67" s="448"/>
      <c r="BNK67" s="448"/>
      <c r="BNL67" s="448"/>
      <c r="BNM67" s="448"/>
      <c r="BNN67" s="448"/>
      <c r="BNO67" s="448"/>
      <c r="BNP67" s="448"/>
      <c r="BNQ67" s="645"/>
      <c r="BNR67" s="645"/>
      <c r="BNS67" s="645"/>
      <c r="BNT67" s="574"/>
      <c r="BNU67" s="448"/>
      <c r="BNV67" s="448"/>
      <c r="BNW67" s="448"/>
      <c r="BNX67" s="575"/>
      <c r="BNY67" s="448"/>
      <c r="BNZ67" s="448"/>
      <c r="BOA67" s="448"/>
      <c r="BOB67" s="448"/>
      <c r="BOC67" s="448"/>
      <c r="BOD67" s="448"/>
      <c r="BOE67" s="448"/>
      <c r="BOF67" s="448"/>
      <c r="BOG67" s="448"/>
      <c r="BOH67" s="645"/>
      <c r="BOI67" s="645"/>
      <c r="BOJ67" s="645"/>
      <c r="BOK67" s="574"/>
      <c r="BOL67" s="448"/>
      <c r="BOM67" s="448"/>
      <c r="BON67" s="448"/>
      <c r="BOO67" s="575"/>
      <c r="BOP67" s="448"/>
      <c r="BOQ67" s="448"/>
      <c r="BOR67" s="448"/>
      <c r="BOS67" s="448"/>
      <c r="BOT67" s="448"/>
      <c r="BOU67" s="448"/>
      <c r="BOV67" s="448"/>
      <c r="BOW67" s="448"/>
      <c r="BOX67" s="448"/>
      <c r="BOY67" s="645"/>
      <c r="BOZ67" s="645"/>
      <c r="BPA67" s="645"/>
      <c r="BPB67" s="574"/>
      <c r="BPC67" s="448"/>
      <c r="BPD67" s="448"/>
      <c r="BPE67" s="448"/>
      <c r="BPF67" s="575"/>
      <c r="BPG67" s="448"/>
      <c r="BPH67" s="448"/>
      <c r="BPI67" s="448"/>
      <c r="BPJ67" s="448"/>
      <c r="BPK67" s="448"/>
      <c r="BPL67" s="448"/>
      <c r="BPM67" s="448"/>
      <c r="BPN67" s="448"/>
      <c r="BPO67" s="448"/>
      <c r="BPP67" s="645"/>
      <c r="BPQ67" s="645"/>
      <c r="BPR67" s="645"/>
      <c r="BPS67" s="574"/>
      <c r="BPT67" s="448"/>
      <c r="BPU67" s="448"/>
      <c r="BPV67" s="448"/>
      <c r="BPW67" s="575"/>
      <c r="BPX67" s="448"/>
      <c r="BPY67" s="448"/>
      <c r="BPZ67" s="448"/>
      <c r="BQA67" s="448"/>
      <c r="BQB67" s="448"/>
      <c r="BQC67" s="448"/>
      <c r="BQD67" s="448"/>
      <c r="BQE67" s="448"/>
      <c r="BQF67" s="448"/>
      <c r="BQG67" s="645"/>
      <c r="BQH67" s="645"/>
      <c r="BQI67" s="645"/>
      <c r="BQJ67" s="574"/>
      <c r="BQK67" s="448"/>
      <c r="BQL67" s="448"/>
      <c r="BQM67" s="448"/>
      <c r="BQN67" s="575"/>
      <c r="BQO67" s="448"/>
      <c r="BQP67" s="448"/>
      <c r="BQQ67" s="448"/>
      <c r="BQR67" s="448"/>
      <c r="BQS67" s="448"/>
      <c r="BQT67" s="448"/>
      <c r="BQU67" s="448"/>
      <c r="BQV67" s="448"/>
      <c r="BQW67" s="448"/>
      <c r="BQX67" s="645"/>
      <c r="BQY67" s="645"/>
      <c r="BQZ67" s="645"/>
      <c r="BRA67" s="574"/>
      <c r="BRB67" s="448"/>
      <c r="BRC67" s="448"/>
      <c r="BRD67" s="448"/>
      <c r="BRE67" s="575"/>
      <c r="BRF67" s="448"/>
      <c r="BRG67" s="448"/>
      <c r="BRH67" s="448"/>
      <c r="BRI67" s="448"/>
      <c r="BRJ67" s="448"/>
      <c r="BRK67" s="448"/>
      <c r="BRL67" s="448"/>
      <c r="BRM67" s="448"/>
      <c r="BRN67" s="448"/>
      <c r="BRO67" s="645"/>
      <c r="BRP67" s="645"/>
      <c r="BRQ67" s="645"/>
      <c r="BRR67" s="574"/>
      <c r="BRS67" s="448"/>
      <c r="BRT67" s="448"/>
      <c r="BRU67" s="448"/>
      <c r="BRV67" s="575"/>
      <c r="BRW67" s="448"/>
      <c r="BRX67" s="448"/>
      <c r="BRY67" s="448"/>
      <c r="BRZ67" s="448"/>
      <c r="BSA67" s="448"/>
      <c r="BSB67" s="448"/>
      <c r="BSC67" s="448"/>
      <c r="BSD67" s="448"/>
      <c r="BSE67" s="448"/>
      <c r="BSF67" s="645"/>
      <c r="BSG67" s="645"/>
      <c r="BSH67" s="645"/>
      <c r="BSI67" s="574"/>
      <c r="BSJ67" s="448"/>
      <c r="BSK67" s="448"/>
      <c r="BSL67" s="448"/>
      <c r="BSM67" s="575"/>
      <c r="BSN67" s="448"/>
      <c r="BSO67" s="448"/>
      <c r="BSP67" s="448"/>
      <c r="BSQ67" s="448"/>
      <c r="BSR67" s="448"/>
      <c r="BSS67" s="448"/>
      <c r="BST67" s="448"/>
      <c r="BSU67" s="448"/>
      <c r="BSV67" s="448"/>
      <c r="BSW67" s="645"/>
      <c r="BSX67" s="645"/>
      <c r="BSY67" s="645"/>
      <c r="BSZ67" s="574"/>
      <c r="BTA67" s="448"/>
      <c r="BTB67" s="448"/>
      <c r="BTC67" s="448"/>
      <c r="BTD67" s="575"/>
      <c r="BTE67" s="448"/>
      <c r="BTF67" s="448"/>
      <c r="BTG67" s="448"/>
      <c r="BTH67" s="448"/>
      <c r="BTI67" s="448"/>
      <c r="BTJ67" s="448"/>
      <c r="BTK67" s="448"/>
      <c r="BTL67" s="448"/>
      <c r="BTM67" s="448"/>
      <c r="BTN67" s="645"/>
      <c r="BTO67" s="645"/>
      <c r="BTP67" s="645"/>
      <c r="BTQ67" s="574"/>
      <c r="BTR67" s="448"/>
      <c r="BTS67" s="448"/>
      <c r="BTT67" s="448"/>
      <c r="BTU67" s="575"/>
      <c r="BTV67" s="448"/>
      <c r="BTW67" s="448"/>
      <c r="BTX67" s="448"/>
      <c r="BTY67" s="448"/>
      <c r="BTZ67" s="448"/>
      <c r="BUA67" s="448"/>
      <c r="BUB67" s="448"/>
      <c r="BUC67" s="448"/>
      <c r="BUD67" s="448"/>
      <c r="BUE67" s="645"/>
      <c r="BUF67" s="645"/>
      <c r="BUG67" s="645"/>
      <c r="BUH67" s="574"/>
      <c r="BUI67" s="448"/>
      <c r="BUJ67" s="448"/>
      <c r="BUK67" s="448"/>
      <c r="BUL67" s="575"/>
      <c r="BUM67" s="448"/>
      <c r="BUN67" s="448"/>
      <c r="BUO67" s="448"/>
      <c r="BUP67" s="448"/>
      <c r="BUQ67" s="448"/>
      <c r="BUR67" s="448"/>
      <c r="BUS67" s="448"/>
      <c r="BUT67" s="448"/>
      <c r="BUU67" s="448"/>
      <c r="BUV67" s="645"/>
      <c r="BUW67" s="645"/>
      <c r="BUX67" s="645"/>
      <c r="BUY67" s="574"/>
      <c r="BUZ67" s="448"/>
      <c r="BVA67" s="448"/>
      <c r="BVB67" s="448"/>
      <c r="BVC67" s="575"/>
      <c r="BVD67" s="448"/>
      <c r="BVE67" s="448"/>
      <c r="BVF67" s="448"/>
      <c r="BVG67" s="448"/>
      <c r="BVH67" s="448"/>
      <c r="BVI67" s="448"/>
      <c r="BVJ67" s="448"/>
      <c r="BVK67" s="448"/>
      <c r="BVL67" s="448"/>
      <c r="BVM67" s="645"/>
      <c r="BVN67" s="645"/>
      <c r="BVO67" s="645"/>
      <c r="BVP67" s="574"/>
      <c r="BVQ67" s="448"/>
      <c r="BVR67" s="448"/>
      <c r="BVS67" s="448"/>
      <c r="BVT67" s="575"/>
      <c r="BVU67" s="448"/>
      <c r="BVV67" s="448"/>
      <c r="BVW67" s="448"/>
      <c r="BVX67" s="448"/>
      <c r="BVY67" s="448"/>
      <c r="BVZ67" s="448"/>
      <c r="BWA67" s="448"/>
      <c r="BWB67" s="448"/>
      <c r="BWC67" s="448"/>
      <c r="BWD67" s="645"/>
      <c r="BWE67" s="645"/>
      <c r="BWF67" s="645"/>
      <c r="BWG67" s="574"/>
      <c r="BWH67" s="448"/>
      <c r="BWI67" s="448"/>
      <c r="BWJ67" s="448"/>
      <c r="BWK67" s="575"/>
      <c r="BWL67" s="448"/>
      <c r="BWM67" s="448"/>
      <c r="BWN67" s="448"/>
      <c r="BWO67" s="448"/>
      <c r="BWP67" s="448"/>
      <c r="BWQ67" s="448"/>
      <c r="BWR67" s="448"/>
      <c r="BWS67" s="448"/>
      <c r="BWT67" s="448"/>
      <c r="BWU67" s="645"/>
      <c r="BWV67" s="645"/>
      <c r="BWW67" s="645"/>
      <c r="BWX67" s="574"/>
      <c r="BWY67" s="448"/>
      <c r="BWZ67" s="448"/>
      <c r="BXA67" s="448"/>
      <c r="BXB67" s="575"/>
      <c r="BXC67" s="448"/>
      <c r="BXD67" s="448"/>
      <c r="BXE67" s="448"/>
      <c r="BXF67" s="448"/>
      <c r="BXG67" s="448"/>
      <c r="BXH67" s="448"/>
      <c r="BXI67" s="448"/>
      <c r="BXJ67" s="448"/>
      <c r="BXK67" s="448"/>
      <c r="BXL67" s="645"/>
      <c r="BXM67" s="645"/>
      <c r="BXN67" s="645"/>
      <c r="BXO67" s="574"/>
      <c r="BXP67" s="448"/>
      <c r="BXQ67" s="448"/>
      <c r="BXR67" s="448"/>
      <c r="BXS67" s="575"/>
      <c r="BXT67" s="448"/>
      <c r="BXU67" s="448"/>
      <c r="BXV67" s="448"/>
      <c r="BXW67" s="448"/>
      <c r="BXX67" s="448"/>
      <c r="BXY67" s="448"/>
      <c r="BXZ67" s="448"/>
      <c r="BYA67" s="448"/>
      <c r="BYB67" s="448"/>
      <c r="BYC67" s="645"/>
      <c r="BYD67" s="645"/>
      <c r="BYE67" s="645"/>
      <c r="BYF67" s="574"/>
      <c r="BYG67" s="448"/>
      <c r="BYH67" s="448"/>
      <c r="BYI67" s="448"/>
      <c r="BYJ67" s="575"/>
      <c r="BYK67" s="448"/>
      <c r="BYL67" s="448"/>
      <c r="BYM67" s="448"/>
      <c r="BYN67" s="448"/>
      <c r="BYO67" s="448"/>
      <c r="BYP67" s="448"/>
      <c r="BYQ67" s="448"/>
      <c r="BYR67" s="448"/>
      <c r="BYS67" s="448"/>
      <c r="BYT67" s="645"/>
      <c r="BYU67" s="645"/>
      <c r="BYV67" s="645"/>
      <c r="BYW67" s="574"/>
      <c r="BYX67" s="448"/>
      <c r="BYY67" s="448"/>
      <c r="BYZ67" s="448"/>
      <c r="BZA67" s="575"/>
      <c r="BZB67" s="448"/>
      <c r="BZC67" s="448"/>
      <c r="BZD67" s="448"/>
      <c r="BZE67" s="448"/>
      <c r="BZF67" s="448"/>
      <c r="BZG67" s="448"/>
      <c r="BZH67" s="448"/>
      <c r="BZI67" s="448"/>
      <c r="BZJ67" s="448"/>
      <c r="BZK67" s="645"/>
      <c r="BZL67" s="645"/>
      <c r="BZM67" s="645"/>
      <c r="BZN67" s="574"/>
      <c r="BZO67" s="448"/>
      <c r="BZP67" s="448"/>
      <c r="BZQ67" s="448"/>
      <c r="BZR67" s="575"/>
      <c r="BZS67" s="448"/>
      <c r="BZT67" s="448"/>
      <c r="BZU67" s="448"/>
      <c r="BZV67" s="448"/>
      <c r="BZW67" s="448"/>
      <c r="BZX67" s="448"/>
      <c r="BZY67" s="448"/>
      <c r="BZZ67" s="448"/>
      <c r="CAA67" s="448"/>
      <c r="CAB67" s="645"/>
      <c r="CAC67" s="645"/>
      <c r="CAD67" s="645"/>
      <c r="CAE67" s="574"/>
      <c r="CAF67" s="448"/>
      <c r="CAG67" s="448"/>
      <c r="CAH67" s="448"/>
      <c r="CAI67" s="575"/>
      <c r="CAJ67" s="448"/>
      <c r="CAK67" s="448"/>
      <c r="CAL67" s="448"/>
      <c r="CAM67" s="448"/>
      <c r="CAN67" s="448"/>
      <c r="CAO67" s="448"/>
      <c r="CAP67" s="448"/>
      <c r="CAQ67" s="448"/>
      <c r="CAR67" s="448"/>
      <c r="CAS67" s="645"/>
      <c r="CAT67" s="645"/>
      <c r="CAU67" s="645"/>
      <c r="CAV67" s="574"/>
      <c r="CAW67" s="448"/>
      <c r="CAX67" s="448"/>
      <c r="CAY67" s="448"/>
      <c r="CAZ67" s="575"/>
      <c r="CBA67" s="448"/>
      <c r="CBB67" s="448"/>
      <c r="CBC67" s="448"/>
      <c r="CBD67" s="448"/>
      <c r="CBE67" s="448"/>
      <c r="CBF67" s="448"/>
      <c r="CBG67" s="448"/>
      <c r="CBH67" s="448"/>
      <c r="CBI67" s="448"/>
      <c r="CBJ67" s="645"/>
      <c r="CBK67" s="645"/>
      <c r="CBL67" s="645"/>
      <c r="CBM67" s="574"/>
      <c r="CBN67" s="448"/>
      <c r="CBO67" s="448"/>
      <c r="CBP67" s="448"/>
      <c r="CBQ67" s="575"/>
      <c r="CBR67" s="448"/>
      <c r="CBS67" s="448"/>
      <c r="CBT67" s="448"/>
      <c r="CBU67" s="448"/>
      <c r="CBV67" s="448"/>
      <c r="CBW67" s="448"/>
      <c r="CBX67" s="448"/>
      <c r="CBY67" s="448"/>
      <c r="CBZ67" s="448"/>
      <c r="CCA67" s="645"/>
      <c r="CCB67" s="645"/>
      <c r="CCC67" s="645"/>
      <c r="CCD67" s="574"/>
      <c r="CCE67" s="448"/>
      <c r="CCF67" s="448"/>
      <c r="CCG67" s="448"/>
      <c r="CCH67" s="575"/>
      <c r="CCI67" s="448"/>
      <c r="CCJ67" s="448"/>
      <c r="CCK67" s="448"/>
      <c r="CCL67" s="448"/>
      <c r="CCM67" s="448"/>
      <c r="CCN67" s="448"/>
      <c r="CCO67" s="448"/>
      <c r="CCP67" s="448"/>
      <c r="CCQ67" s="448"/>
      <c r="CCR67" s="645"/>
      <c r="CCS67" s="645"/>
      <c r="CCT67" s="645"/>
      <c r="CCU67" s="574"/>
      <c r="CCV67" s="448"/>
      <c r="CCW67" s="448"/>
      <c r="CCX67" s="448"/>
      <c r="CCY67" s="575"/>
      <c r="CCZ67" s="448"/>
      <c r="CDA67" s="448"/>
      <c r="CDB67" s="448"/>
      <c r="CDC67" s="448"/>
      <c r="CDD67" s="448"/>
      <c r="CDE67" s="448"/>
      <c r="CDF67" s="448"/>
      <c r="CDG67" s="448"/>
      <c r="CDH67" s="448"/>
      <c r="CDI67" s="645"/>
      <c r="CDJ67" s="645"/>
      <c r="CDK67" s="645"/>
      <c r="CDL67" s="574"/>
      <c r="CDM67" s="448"/>
      <c r="CDN67" s="448"/>
      <c r="CDO67" s="448"/>
      <c r="CDP67" s="575"/>
      <c r="CDQ67" s="448"/>
      <c r="CDR67" s="448"/>
      <c r="CDS67" s="448"/>
      <c r="CDT67" s="448"/>
      <c r="CDU67" s="448"/>
      <c r="CDV67" s="448"/>
      <c r="CDW67" s="448"/>
      <c r="CDX67" s="448"/>
      <c r="CDY67" s="448"/>
      <c r="CDZ67" s="645"/>
      <c r="CEA67" s="645"/>
      <c r="CEB67" s="645"/>
      <c r="CEC67" s="574"/>
      <c r="CED67" s="448"/>
      <c r="CEE67" s="448"/>
      <c r="CEF67" s="448"/>
      <c r="CEG67" s="575"/>
      <c r="CEH67" s="448"/>
      <c r="CEI67" s="448"/>
      <c r="CEJ67" s="448"/>
      <c r="CEK67" s="448"/>
      <c r="CEL67" s="448"/>
      <c r="CEM67" s="448"/>
      <c r="CEN67" s="448"/>
      <c r="CEO67" s="448"/>
      <c r="CEP67" s="448"/>
      <c r="CEQ67" s="645"/>
      <c r="CER67" s="645"/>
      <c r="CES67" s="645"/>
      <c r="CET67" s="574"/>
      <c r="CEU67" s="448"/>
      <c r="CEV67" s="448"/>
      <c r="CEW67" s="448"/>
      <c r="CEX67" s="575"/>
      <c r="CEY67" s="448"/>
      <c r="CEZ67" s="448"/>
      <c r="CFA67" s="448"/>
      <c r="CFB67" s="448"/>
      <c r="CFC67" s="448"/>
      <c r="CFD67" s="448"/>
      <c r="CFE67" s="448"/>
      <c r="CFF67" s="448"/>
      <c r="CFG67" s="448"/>
      <c r="CFH67" s="645"/>
      <c r="CFI67" s="645"/>
      <c r="CFJ67" s="645"/>
      <c r="CFK67" s="574"/>
      <c r="CFL67" s="448"/>
      <c r="CFM67" s="448"/>
      <c r="CFN67" s="448"/>
      <c r="CFO67" s="575"/>
      <c r="CFP67" s="448"/>
      <c r="CFQ67" s="448"/>
      <c r="CFR67" s="448"/>
      <c r="CFS67" s="448"/>
      <c r="CFT67" s="448"/>
      <c r="CFU67" s="448"/>
      <c r="CFV67" s="448"/>
      <c r="CFW67" s="448"/>
      <c r="CFX67" s="448"/>
      <c r="CFY67" s="645"/>
      <c r="CFZ67" s="645"/>
      <c r="CGA67" s="645"/>
      <c r="CGB67" s="574"/>
      <c r="CGC67" s="448"/>
      <c r="CGD67" s="448"/>
      <c r="CGE67" s="448"/>
      <c r="CGF67" s="575"/>
      <c r="CGG67" s="448"/>
      <c r="CGH67" s="448"/>
      <c r="CGI67" s="448"/>
      <c r="CGJ67" s="448"/>
      <c r="CGK67" s="448"/>
      <c r="CGL67" s="448"/>
      <c r="CGM67" s="448"/>
      <c r="CGN67" s="448"/>
      <c r="CGO67" s="448"/>
      <c r="CGP67" s="645"/>
      <c r="CGQ67" s="645"/>
      <c r="CGR67" s="645"/>
      <c r="CGS67" s="574"/>
      <c r="CGT67" s="448"/>
      <c r="CGU67" s="448"/>
      <c r="CGV67" s="448"/>
      <c r="CGW67" s="575"/>
      <c r="CGX67" s="448"/>
      <c r="CGY67" s="448"/>
      <c r="CGZ67" s="448"/>
      <c r="CHA67" s="448"/>
      <c r="CHB67" s="448"/>
      <c r="CHC67" s="448"/>
      <c r="CHD67" s="448"/>
      <c r="CHE67" s="448"/>
      <c r="CHF67" s="448"/>
      <c r="CHG67" s="645"/>
      <c r="CHH67" s="645"/>
      <c r="CHI67" s="645"/>
      <c r="CHJ67" s="574"/>
      <c r="CHK67" s="448"/>
      <c r="CHL67" s="448"/>
      <c r="CHM67" s="448"/>
      <c r="CHN67" s="575"/>
      <c r="CHO67" s="448"/>
      <c r="CHP67" s="448"/>
      <c r="CHQ67" s="448"/>
      <c r="CHR67" s="448"/>
      <c r="CHS67" s="448"/>
      <c r="CHT67" s="448"/>
      <c r="CHU67" s="448"/>
      <c r="CHV67" s="448"/>
      <c r="CHW67" s="448"/>
      <c r="CHX67" s="645"/>
      <c r="CHY67" s="645"/>
      <c r="CHZ67" s="645"/>
      <c r="CIA67" s="574"/>
      <c r="CIB67" s="448"/>
      <c r="CIC67" s="448"/>
      <c r="CID67" s="448"/>
      <c r="CIE67" s="575"/>
      <c r="CIF67" s="448"/>
      <c r="CIG67" s="448"/>
      <c r="CIH67" s="448"/>
      <c r="CII67" s="448"/>
      <c r="CIJ67" s="448"/>
      <c r="CIK67" s="448"/>
      <c r="CIL67" s="448"/>
      <c r="CIM67" s="448"/>
      <c r="CIN67" s="448"/>
      <c r="CIO67" s="645"/>
      <c r="CIP67" s="645"/>
      <c r="CIQ67" s="645"/>
      <c r="CIR67" s="574"/>
      <c r="CIS67" s="448"/>
      <c r="CIT67" s="448"/>
      <c r="CIU67" s="448"/>
      <c r="CIV67" s="575"/>
      <c r="CIW67" s="448"/>
      <c r="CIX67" s="448"/>
      <c r="CIY67" s="448"/>
      <c r="CIZ67" s="448"/>
      <c r="CJA67" s="448"/>
      <c r="CJB67" s="448"/>
      <c r="CJC67" s="448"/>
      <c r="CJD67" s="448"/>
      <c r="CJE67" s="448"/>
      <c r="CJF67" s="645"/>
      <c r="CJG67" s="645"/>
      <c r="CJH67" s="645"/>
      <c r="CJI67" s="574"/>
      <c r="CJJ67" s="448"/>
      <c r="CJK67" s="448"/>
      <c r="CJL67" s="448"/>
      <c r="CJM67" s="575"/>
      <c r="CJN67" s="448"/>
      <c r="CJO67" s="448"/>
      <c r="CJP67" s="448"/>
      <c r="CJQ67" s="448"/>
      <c r="CJR67" s="448"/>
      <c r="CJS67" s="448"/>
      <c r="CJT67" s="448"/>
      <c r="CJU67" s="448"/>
      <c r="CJV67" s="448"/>
      <c r="CJW67" s="645"/>
      <c r="CJX67" s="645"/>
      <c r="CJY67" s="645"/>
      <c r="CJZ67" s="574"/>
      <c r="CKA67" s="448"/>
      <c r="CKB67" s="448"/>
      <c r="CKC67" s="448"/>
      <c r="CKD67" s="575"/>
      <c r="CKE67" s="448"/>
      <c r="CKF67" s="448"/>
      <c r="CKG67" s="448"/>
      <c r="CKH67" s="448"/>
      <c r="CKI67" s="448"/>
      <c r="CKJ67" s="448"/>
      <c r="CKK67" s="448"/>
      <c r="CKL67" s="448"/>
      <c r="CKM67" s="448"/>
      <c r="CKN67" s="645"/>
      <c r="CKO67" s="645"/>
      <c r="CKP67" s="645"/>
      <c r="CKQ67" s="574"/>
      <c r="CKR67" s="448"/>
      <c r="CKS67" s="448"/>
      <c r="CKT67" s="448"/>
      <c r="CKU67" s="575"/>
      <c r="CKV67" s="448"/>
      <c r="CKW67" s="448"/>
      <c r="CKX67" s="448"/>
      <c r="CKY67" s="448"/>
      <c r="CKZ67" s="448"/>
      <c r="CLA67" s="448"/>
      <c r="CLB67" s="448"/>
      <c r="CLC67" s="448"/>
      <c r="CLD67" s="448"/>
      <c r="CLE67" s="645"/>
      <c r="CLF67" s="645"/>
      <c r="CLG67" s="645"/>
      <c r="CLH67" s="574"/>
      <c r="CLI67" s="448"/>
      <c r="CLJ67" s="448"/>
      <c r="CLK67" s="448"/>
      <c r="CLL67" s="575"/>
      <c r="CLM67" s="448"/>
      <c r="CLN67" s="448"/>
      <c r="CLO67" s="448"/>
      <c r="CLP67" s="448"/>
      <c r="CLQ67" s="448"/>
      <c r="CLR67" s="448"/>
      <c r="CLS67" s="448"/>
      <c r="CLT67" s="448"/>
      <c r="CLU67" s="448"/>
      <c r="CLV67" s="645"/>
      <c r="CLW67" s="645"/>
      <c r="CLX67" s="645"/>
      <c r="CLY67" s="574"/>
      <c r="CLZ67" s="448"/>
      <c r="CMA67" s="448"/>
      <c r="CMB67" s="448"/>
      <c r="CMC67" s="575"/>
      <c r="CMD67" s="448"/>
      <c r="CME67" s="448"/>
      <c r="CMF67" s="448"/>
      <c r="CMG67" s="448"/>
      <c r="CMH67" s="448"/>
      <c r="CMI67" s="448"/>
      <c r="CMJ67" s="448"/>
      <c r="CMK67" s="448"/>
      <c r="CML67" s="448"/>
      <c r="CMM67" s="645"/>
      <c r="CMN67" s="645"/>
      <c r="CMO67" s="645"/>
      <c r="CMP67" s="574"/>
      <c r="CMQ67" s="448"/>
      <c r="CMR67" s="448"/>
      <c r="CMS67" s="448"/>
      <c r="CMT67" s="575"/>
      <c r="CMU67" s="448"/>
      <c r="CMV67" s="448"/>
      <c r="CMW67" s="448"/>
      <c r="CMX67" s="448"/>
      <c r="CMY67" s="448"/>
      <c r="CMZ67" s="448"/>
      <c r="CNA67" s="448"/>
      <c r="CNB67" s="448"/>
      <c r="CNC67" s="448"/>
      <c r="CND67" s="645"/>
      <c r="CNE67" s="645"/>
      <c r="CNF67" s="645"/>
      <c r="CNG67" s="574"/>
      <c r="CNH67" s="448"/>
      <c r="CNI67" s="448"/>
      <c r="CNJ67" s="448"/>
      <c r="CNK67" s="575"/>
      <c r="CNL67" s="448"/>
      <c r="CNM67" s="448"/>
      <c r="CNN67" s="448"/>
      <c r="CNO67" s="448"/>
      <c r="CNP67" s="448"/>
      <c r="CNQ67" s="448"/>
      <c r="CNR67" s="448"/>
      <c r="CNS67" s="448"/>
      <c r="CNT67" s="448"/>
      <c r="CNU67" s="645"/>
      <c r="CNV67" s="645"/>
      <c r="CNW67" s="645"/>
      <c r="CNX67" s="574"/>
      <c r="CNY67" s="448"/>
      <c r="CNZ67" s="448"/>
      <c r="COA67" s="448"/>
      <c r="COB67" s="575"/>
      <c r="COC67" s="448"/>
      <c r="COD67" s="448"/>
      <c r="COE67" s="448"/>
      <c r="COF67" s="448"/>
      <c r="COG67" s="448"/>
      <c r="COH67" s="448"/>
      <c r="COI67" s="448"/>
      <c r="COJ67" s="448"/>
      <c r="COK67" s="448"/>
      <c r="COL67" s="645"/>
      <c r="COM67" s="645"/>
      <c r="CON67" s="645"/>
      <c r="COO67" s="574"/>
      <c r="COP67" s="448"/>
      <c r="COQ67" s="448"/>
      <c r="COR67" s="448"/>
      <c r="COS67" s="575"/>
      <c r="COT67" s="448"/>
      <c r="COU67" s="448"/>
      <c r="COV67" s="448"/>
      <c r="COW67" s="448"/>
      <c r="COX67" s="448"/>
      <c r="COY67" s="448"/>
      <c r="COZ67" s="448"/>
      <c r="CPA67" s="448"/>
      <c r="CPB67" s="448"/>
      <c r="CPC67" s="645"/>
      <c r="CPD67" s="645"/>
      <c r="CPE67" s="645"/>
      <c r="CPF67" s="574"/>
      <c r="CPG67" s="448"/>
      <c r="CPH67" s="448"/>
      <c r="CPI67" s="448"/>
      <c r="CPJ67" s="575"/>
      <c r="CPK67" s="448"/>
      <c r="CPL67" s="448"/>
      <c r="CPM67" s="448"/>
      <c r="CPN67" s="448"/>
      <c r="CPO67" s="448"/>
      <c r="CPP67" s="448"/>
      <c r="CPQ67" s="448"/>
      <c r="CPR67" s="448"/>
      <c r="CPS67" s="448"/>
      <c r="CPT67" s="645"/>
      <c r="CPU67" s="645"/>
      <c r="CPV67" s="645"/>
      <c r="CPW67" s="574"/>
      <c r="CPX67" s="448"/>
      <c r="CPY67" s="448"/>
      <c r="CPZ67" s="448"/>
      <c r="CQA67" s="575"/>
      <c r="CQB67" s="448"/>
      <c r="CQC67" s="448"/>
      <c r="CQD67" s="448"/>
      <c r="CQE67" s="448"/>
      <c r="CQF67" s="448"/>
      <c r="CQG67" s="448"/>
      <c r="CQH67" s="448"/>
      <c r="CQI67" s="448"/>
      <c r="CQJ67" s="448"/>
      <c r="CQK67" s="645"/>
      <c r="CQL67" s="645"/>
      <c r="CQM67" s="645"/>
      <c r="CQN67" s="574"/>
      <c r="CQO67" s="448"/>
      <c r="CQP67" s="448"/>
      <c r="CQQ67" s="448"/>
      <c r="CQR67" s="575"/>
      <c r="CQS67" s="448"/>
      <c r="CQT67" s="448"/>
      <c r="CQU67" s="448"/>
      <c r="CQV67" s="448"/>
      <c r="CQW67" s="448"/>
      <c r="CQX67" s="448"/>
      <c r="CQY67" s="448"/>
      <c r="CQZ67" s="448"/>
      <c r="CRA67" s="448"/>
      <c r="CRB67" s="645"/>
      <c r="CRC67" s="645"/>
      <c r="CRD67" s="645"/>
      <c r="CRE67" s="574"/>
      <c r="CRF67" s="448"/>
      <c r="CRG67" s="448"/>
      <c r="CRH67" s="448"/>
      <c r="CRI67" s="575"/>
      <c r="CRJ67" s="448"/>
      <c r="CRK67" s="448"/>
      <c r="CRL67" s="448"/>
      <c r="CRM67" s="448"/>
      <c r="CRN67" s="448"/>
      <c r="CRO67" s="448"/>
      <c r="CRP67" s="448"/>
      <c r="CRQ67" s="448"/>
      <c r="CRR67" s="448"/>
      <c r="CRS67" s="645"/>
      <c r="CRT67" s="645"/>
      <c r="CRU67" s="645"/>
      <c r="CRV67" s="574"/>
      <c r="CRW67" s="448"/>
      <c r="CRX67" s="448"/>
      <c r="CRY67" s="448"/>
      <c r="CRZ67" s="575"/>
      <c r="CSA67" s="448"/>
      <c r="CSB67" s="448"/>
      <c r="CSC67" s="448"/>
      <c r="CSD67" s="448"/>
      <c r="CSE67" s="448"/>
      <c r="CSF67" s="448"/>
      <c r="CSG67" s="448"/>
      <c r="CSH67" s="448"/>
      <c r="CSI67" s="448"/>
      <c r="CSJ67" s="645"/>
      <c r="CSK67" s="645"/>
      <c r="CSL67" s="645"/>
      <c r="CSM67" s="574"/>
      <c r="CSN67" s="448"/>
      <c r="CSO67" s="448"/>
      <c r="CSP67" s="448"/>
      <c r="CSQ67" s="575"/>
      <c r="CSR67" s="448"/>
      <c r="CSS67" s="448"/>
      <c r="CST67" s="448"/>
      <c r="CSU67" s="448"/>
      <c r="CSV67" s="448"/>
      <c r="CSW67" s="448"/>
      <c r="CSX67" s="448"/>
      <c r="CSY67" s="448"/>
      <c r="CSZ67" s="448"/>
      <c r="CTA67" s="645"/>
      <c r="CTB67" s="645"/>
      <c r="CTC67" s="645"/>
      <c r="CTD67" s="574"/>
      <c r="CTE67" s="448"/>
      <c r="CTF67" s="448"/>
      <c r="CTG67" s="448"/>
      <c r="CTH67" s="575"/>
      <c r="CTI67" s="448"/>
      <c r="CTJ67" s="448"/>
      <c r="CTK67" s="448"/>
      <c r="CTL67" s="448"/>
      <c r="CTM67" s="448"/>
      <c r="CTN67" s="448"/>
      <c r="CTO67" s="448"/>
      <c r="CTP67" s="448"/>
      <c r="CTQ67" s="448"/>
      <c r="CTR67" s="645"/>
      <c r="CTS67" s="645"/>
      <c r="CTT67" s="645"/>
      <c r="CTU67" s="574"/>
      <c r="CTV67" s="448"/>
      <c r="CTW67" s="448"/>
      <c r="CTX67" s="448"/>
      <c r="CTY67" s="575"/>
      <c r="CTZ67" s="448"/>
      <c r="CUA67" s="448"/>
      <c r="CUB67" s="448"/>
      <c r="CUC67" s="448"/>
      <c r="CUD67" s="448"/>
      <c r="CUE67" s="448"/>
      <c r="CUF67" s="448"/>
      <c r="CUG67" s="448"/>
      <c r="CUH67" s="448"/>
      <c r="CUI67" s="645"/>
      <c r="CUJ67" s="645"/>
      <c r="CUK67" s="645"/>
      <c r="CUL67" s="574"/>
      <c r="CUM67" s="448"/>
      <c r="CUN67" s="448"/>
      <c r="CUO67" s="448"/>
      <c r="CUP67" s="575"/>
      <c r="CUQ67" s="448"/>
      <c r="CUR67" s="448"/>
      <c r="CUS67" s="448"/>
      <c r="CUT67" s="448"/>
      <c r="CUU67" s="448"/>
      <c r="CUV67" s="448"/>
      <c r="CUW67" s="448"/>
      <c r="CUX67" s="448"/>
      <c r="CUY67" s="448"/>
      <c r="CUZ67" s="645"/>
      <c r="CVA67" s="645"/>
      <c r="CVB67" s="645"/>
      <c r="CVC67" s="574"/>
      <c r="CVD67" s="448"/>
      <c r="CVE67" s="448"/>
      <c r="CVF67" s="448"/>
      <c r="CVG67" s="575"/>
      <c r="CVH67" s="448"/>
      <c r="CVI67" s="448"/>
      <c r="CVJ67" s="448"/>
      <c r="CVK67" s="448"/>
      <c r="CVL67" s="448"/>
      <c r="CVM67" s="448"/>
      <c r="CVN67" s="448"/>
      <c r="CVO67" s="448"/>
      <c r="CVP67" s="448"/>
      <c r="CVQ67" s="645"/>
      <c r="CVR67" s="645"/>
      <c r="CVS67" s="645"/>
      <c r="CVT67" s="574"/>
      <c r="CVU67" s="448"/>
      <c r="CVV67" s="448"/>
      <c r="CVW67" s="448"/>
      <c r="CVX67" s="575"/>
      <c r="CVY67" s="448"/>
      <c r="CVZ67" s="448"/>
      <c r="CWA67" s="448"/>
      <c r="CWB67" s="448"/>
      <c r="CWC67" s="448"/>
      <c r="CWD67" s="448"/>
      <c r="CWE67" s="448"/>
      <c r="CWF67" s="448"/>
      <c r="CWG67" s="448"/>
      <c r="CWH67" s="645"/>
      <c r="CWI67" s="645"/>
      <c r="CWJ67" s="645"/>
      <c r="CWK67" s="574"/>
      <c r="CWL67" s="448"/>
      <c r="CWM67" s="448"/>
      <c r="CWN67" s="448"/>
      <c r="CWO67" s="575"/>
      <c r="CWP67" s="448"/>
      <c r="CWQ67" s="448"/>
      <c r="CWR67" s="448"/>
      <c r="CWS67" s="448"/>
      <c r="CWT67" s="448"/>
      <c r="CWU67" s="448"/>
      <c r="CWV67" s="448"/>
      <c r="CWW67" s="448"/>
      <c r="CWX67" s="448"/>
      <c r="CWY67" s="645"/>
      <c r="CWZ67" s="645"/>
      <c r="CXA67" s="645"/>
      <c r="CXB67" s="574"/>
      <c r="CXC67" s="448"/>
      <c r="CXD67" s="448"/>
      <c r="CXE67" s="448"/>
      <c r="CXF67" s="575"/>
      <c r="CXG67" s="448"/>
      <c r="CXH67" s="448"/>
      <c r="CXI67" s="448"/>
      <c r="CXJ67" s="448"/>
      <c r="CXK67" s="448"/>
      <c r="CXL67" s="448"/>
      <c r="CXM67" s="448"/>
      <c r="CXN67" s="448"/>
      <c r="CXO67" s="448"/>
      <c r="CXP67" s="645"/>
      <c r="CXQ67" s="645"/>
      <c r="CXR67" s="645"/>
      <c r="CXS67" s="574"/>
      <c r="CXT67" s="448"/>
      <c r="CXU67" s="448"/>
      <c r="CXV67" s="448"/>
      <c r="CXW67" s="575"/>
      <c r="CXX67" s="448"/>
      <c r="CXY67" s="448"/>
      <c r="CXZ67" s="448"/>
      <c r="CYA67" s="448"/>
      <c r="CYB67" s="448"/>
      <c r="CYC67" s="448"/>
      <c r="CYD67" s="448"/>
      <c r="CYE67" s="448"/>
      <c r="CYF67" s="448"/>
      <c r="CYG67" s="645"/>
      <c r="CYH67" s="645"/>
      <c r="CYI67" s="645"/>
      <c r="CYJ67" s="574"/>
      <c r="CYK67" s="448"/>
      <c r="CYL67" s="448"/>
      <c r="CYM67" s="448"/>
      <c r="CYN67" s="575"/>
      <c r="CYO67" s="448"/>
      <c r="CYP67" s="448"/>
      <c r="CYQ67" s="448"/>
      <c r="CYR67" s="448"/>
      <c r="CYS67" s="448"/>
      <c r="CYT67" s="448"/>
      <c r="CYU67" s="448"/>
      <c r="CYV67" s="448"/>
      <c r="CYW67" s="448"/>
      <c r="CYX67" s="645"/>
      <c r="CYY67" s="645"/>
      <c r="CYZ67" s="645"/>
      <c r="CZA67" s="574"/>
      <c r="CZB67" s="448"/>
      <c r="CZC67" s="448"/>
      <c r="CZD67" s="448"/>
      <c r="CZE67" s="575"/>
      <c r="CZF67" s="448"/>
      <c r="CZG67" s="448"/>
      <c r="CZH67" s="448"/>
      <c r="CZI67" s="448"/>
      <c r="CZJ67" s="448"/>
      <c r="CZK67" s="448"/>
      <c r="CZL67" s="448"/>
      <c r="CZM67" s="448"/>
      <c r="CZN67" s="448"/>
      <c r="CZO67" s="645"/>
      <c r="CZP67" s="645"/>
      <c r="CZQ67" s="645"/>
      <c r="CZR67" s="574"/>
      <c r="CZS67" s="448"/>
      <c r="CZT67" s="448"/>
      <c r="CZU67" s="448"/>
      <c r="CZV67" s="575"/>
      <c r="CZW67" s="448"/>
      <c r="CZX67" s="448"/>
      <c r="CZY67" s="448"/>
      <c r="CZZ67" s="448"/>
      <c r="DAA67" s="448"/>
      <c r="DAB67" s="448"/>
      <c r="DAC67" s="448"/>
      <c r="DAD67" s="448"/>
      <c r="DAE67" s="448"/>
      <c r="DAF67" s="645"/>
      <c r="DAG67" s="645"/>
      <c r="DAH67" s="645"/>
      <c r="DAI67" s="574"/>
      <c r="DAJ67" s="448"/>
      <c r="DAK67" s="448"/>
      <c r="DAL67" s="448"/>
      <c r="DAM67" s="575"/>
      <c r="DAN67" s="448"/>
      <c r="DAO67" s="448"/>
      <c r="DAP67" s="448"/>
      <c r="DAQ67" s="448"/>
      <c r="DAR67" s="448"/>
      <c r="DAS67" s="448"/>
      <c r="DAT67" s="448"/>
      <c r="DAU67" s="448"/>
      <c r="DAV67" s="448"/>
      <c r="DAW67" s="645"/>
      <c r="DAX67" s="645"/>
      <c r="DAY67" s="645"/>
      <c r="DAZ67" s="574"/>
      <c r="DBA67" s="448"/>
      <c r="DBB67" s="448"/>
      <c r="DBC67" s="448"/>
      <c r="DBD67" s="575"/>
      <c r="DBE67" s="448"/>
      <c r="DBF67" s="448"/>
      <c r="DBG67" s="448"/>
      <c r="DBH67" s="448"/>
      <c r="DBI67" s="448"/>
      <c r="DBJ67" s="448"/>
      <c r="DBK67" s="448"/>
      <c r="DBL67" s="448"/>
      <c r="DBM67" s="448"/>
      <c r="DBN67" s="645"/>
      <c r="DBO67" s="645"/>
      <c r="DBP67" s="645"/>
      <c r="DBQ67" s="574"/>
      <c r="DBR67" s="448"/>
      <c r="DBS67" s="448"/>
      <c r="DBT67" s="448"/>
      <c r="DBU67" s="575"/>
      <c r="DBV67" s="448"/>
      <c r="DBW67" s="448"/>
      <c r="DBX67" s="448"/>
      <c r="DBY67" s="448"/>
      <c r="DBZ67" s="448"/>
      <c r="DCA67" s="448"/>
      <c r="DCB67" s="448"/>
      <c r="DCC67" s="448"/>
      <c r="DCD67" s="448"/>
      <c r="DCE67" s="645"/>
      <c r="DCF67" s="645"/>
      <c r="DCG67" s="645"/>
      <c r="DCH67" s="574"/>
      <c r="DCI67" s="448"/>
      <c r="DCJ67" s="448"/>
      <c r="DCK67" s="448"/>
      <c r="DCL67" s="575"/>
      <c r="DCM67" s="448"/>
      <c r="DCN67" s="448"/>
      <c r="DCO67" s="448"/>
      <c r="DCP67" s="448"/>
      <c r="DCQ67" s="448"/>
      <c r="DCR67" s="448"/>
      <c r="DCS67" s="448"/>
      <c r="DCT67" s="448"/>
      <c r="DCU67" s="448"/>
      <c r="DCV67" s="645"/>
      <c r="DCW67" s="645"/>
      <c r="DCX67" s="645"/>
      <c r="DCY67" s="574"/>
      <c r="DCZ67" s="448"/>
      <c r="DDA67" s="448"/>
      <c r="DDB67" s="448"/>
      <c r="DDC67" s="575"/>
      <c r="DDD67" s="448"/>
      <c r="DDE67" s="448"/>
      <c r="DDF67" s="448"/>
      <c r="DDG67" s="448"/>
      <c r="DDH67" s="448"/>
      <c r="DDI67" s="448"/>
      <c r="DDJ67" s="448"/>
      <c r="DDK67" s="448"/>
      <c r="DDL67" s="448"/>
      <c r="DDM67" s="645"/>
      <c r="DDN67" s="645"/>
      <c r="DDO67" s="645"/>
      <c r="DDP67" s="574"/>
      <c r="DDQ67" s="448"/>
      <c r="DDR67" s="448"/>
      <c r="DDS67" s="448"/>
      <c r="DDT67" s="575"/>
      <c r="DDU67" s="448"/>
      <c r="DDV67" s="448"/>
      <c r="DDW67" s="448"/>
      <c r="DDX67" s="448"/>
      <c r="DDY67" s="448"/>
      <c r="DDZ67" s="448"/>
      <c r="DEA67" s="448"/>
      <c r="DEB67" s="448"/>
      <c r="DEC67" s="448"/>
      <c r="DED67" s="645"/>
      <c r="DEE67" s="645"/>
      <c r="DEF67" s="645"/>
      <c r="DEG67" s="574"/>
      <c r="DEH67" s="448"/>
      <c r="DEI67" s="448"/>
      <c r="DEJ67" s="448"/>
      <c r="DEK67" s="575"/>
      <c r="DEL67" s="448"/>
      <c r="DEM67" s="448"/>
      <c r="DEN67" s="448"/>
      <c r="DEO67" s="448"/>
      <c r="DEP67" s="448"/>
      <c r="DEQ67" s="448"/>
      <c r="DER67" s="448"/>
      <c r="DES67" s="448"/>
      <c r="DET67" s="448"/>
      <c r="DEU67" s="645"/>
      <c r="DEV67" s="645"/>
      <c r="DEW67" s="645"/>
      <c r="DEX67" s="574"/>
      <c r="DEY67" s="448"/>
      <c r="DEZ67" s="448"/>
      <c r="DFA67" s="448"/>
      <c r="DFB67" s="575"/>
      <c r="DFC67" s="448"/>
      <c r="DFD67" s="448"/>
      <c r="DFE67" s="448"/>
      <c r="DFF67" s="448"/>
      <c r="DFG67" s="448"/>
      <c r="DFH67" s="448"/>
      <c r="DFI67" s="448"/>
      <c r="DFJ67" s="448"/>
      <c r="DFK67" s="448"/>
      <c r="DFL67" s="645"/>
      <c r="DFM67" s="645"/>
      <c r="DFN67" s="645"/>
      <c r="DFO67" s="574"/>
      <c r="DFP67" s="448"/>
      <c r="DFQ67" s="448"/>
      <c r="DFR67" s="448"/>
      <c r="DFS67" s="575"/>
      <c r="DFT67" s="448"/>
      <c r="DFU67" s="448"/>
      <c r="DFV67" s="448"/>
      <c r="DFW67" s="448"/>
      <c r="DFX67" s="448"/>
      <c r="DFY67" s="448"/>
      <c r="DFZ67" s="448"/>
      <c r="DGA67" s="448"/>
      <c r="DGB67" s="448"/>
      <c r="DGC67" s="645"/>
      <c r="DGD67" s="645"/>
      <c r="DGE67" s="645"/>
      <c r="DGF67" s="574"/>
      <c r="DGG67" s="448"/>
      <c r="DGH67" s="448"/>
      <c r="DGI67" s="448"/>
      <c r="DGJ67" s="575"/>
      <c r="DGK67" s="448"/>
      <c r="DGL67" s="448"/>
      <c r="DGM67" s="448"/>
      <c r="DGN67" s="448"/>
      <c r="DGO67" s="448"/>
      <c r="DGP67" s="448"/>
      <c r="DGQ67" s="448"/>
      <c r="DGR67" s="448"/>
      <c r="DGS67" s="448"/>
      <c r="DGT67" s="645"/>
      <c r="DGU67" s="645"/>
      <c r="DGV67" s="645"/>
      <c r="DGW67" s="574"/>
      <c r="DGX67" s="448"/>
      <c r="DGY67" s="448"/>
      <c r="DGZ67" s="448"/>
      <c r="DHA67" s="575"/>
      <c r="DHB67" s="448"/>
      <c r="DHC67" s="448"/>
      <c r="DHD67" s="448"/>
      <c r="DHE67" s="448"/>
      <c r="DHF67" s="448"/>
      <c r="DHG67" s="448"/>
      <c r="DHH67" s="448"/>
      <c r="DHI67" s="448"/>
      <c r="DHJ67" s="448"/>
      <c r="DHK67" s="645"/>
      <c r="DHL67" s="645"/>
      <c r="DHM67" s="645"/>
      <c r="DHN67" s="574"/>
      <c r="DHO67" s="448"/>
      <c r="DHP67" s="448"/>
      <c r="DHQ67" s="448"/>
      <c r="DHR67" s="575"/>
      <c r="DHS67" s="448"/>
      <c r="DHT67" s="448"/>
      <c r="DHU67" s="448"/>
      <c r="DHV67" s="448"/>
      <c r="DHW67" s="448"/>
      <c r="DHX67" s="448"/>
      <c r="DHY67" s="448"/>
      <c r="DHZ67" s="448"/>
      <c r="DIA67" s="448"/>
      <c r="DIB67" s="645"/>
      <c r="DIC67" s="645"/>
      <c r="DID67" s="645"/>
      <c r="DIE67" s="574"/>
      <c r="DIF67" s="448"/>
      <c r="DIG67" s="448"/>
      <c r="DIH67" s="448"/>
      <c r="DII67" s="575"/>
      <c r="DIJ67" s="448"/>
      <c r="DIK67" s="448"/>
      <c r="DIL67" s="448"/>
      <c r="DIM67" s="448"/>
      <c r="DIN67" s="448"/>
      <c r="DIO67" s="448"/>
      <c r="DIP67" s="448"/>
      <c r="DIQ67" s="448"/>
      <c r="DIR67" s="448"/>
      <c r="DIS67" s="645"/>
      <c r="DIT67" s="645"/>
      <c r="DIU67" s="645"/>
      <c r="DIV67" s="574"/>
      <c r="DIW67" s="448"/>
      <c r="DIX67" s="448"/>
      <c r="DIY67" s="448"/>
      <c r="DIZ67" s="575"/>
      <c r="DJA67" s="448"/>
      <c r="DJB67" s="448"/>
      <c r="DJC67" s="448"/>
      <c r="DJD67" s="448"/>
      <c r="DJE67" s="448"/>
      <c r="DJF67" s="448"/>
      <c r="DJG67" s="448"/>
      <c r="DJH67" s="448"/>
      <c r="DJI67" s="448"/>
      <c r="DJJ67" s="645"/>
      <c r="DJK67" s="645"/>
      <c r="DJL67" s="645"/>
      <c r="DJM67" s="574"/>
      <c r="DJN67" s="448"/>
      <c r="DJO67" s="448"/>
      <c r="DJP67" s="448"/>
      <c r="DJQ67" s="575"/>
      <c r="DJR67" s="448"/>
      <c r="DJS67" s="448"/>
      <c r="DJT67" s="448"/>
      <c r="DJU67" s="448"/>
      <c r="DJV67" s="448"/>
      <c r="DJW67" s="448"/>
      <c r="DJX67" s="448"/>
      <c r="DJY67" s="448"/>
      <c r="DJZ67" s="448"/>
      <c r="DKA67" s="645"/>
      <c r="DKB67" s="645"/>
      <c r="DKC67" s="645"/>
      <c r="DKD67" s="574"/>
      <c r="DKE67" s="448"/>
      <c r="DKF67" s="448"/>
      <c r="DKG67" s="448"/>
      <c r="DKH67" s="575"/>
      <c r="DKI67" s="448"/>
      <c r="DKJ67" s="448"/>
      <c r="DKK67" s="448"/>
      <c r="DKL67" s="448"/>
      <c r="DKM67" s="448"/>
      <c r="DKN67" s="448"/>
      <c r="DKO67" s="448"/>
      <c r="DKP67" s="448"/>
      <c r="DKQ67" s="448"/>
      <c r="DKR67" s="645"/>
      <c r="DKS67" s="645"/>
      <c r="DKT67" s="645"/>
      <c r="DKU67" s="574"/>
      <c r="DKV67" s="448"/>
      <c r="DKW67" s="448"/>
      <c r="DKX67" s="448"/>
      <c r="DKY67" s="575"/>
      <c r="DKZ67" s="448"/>
      <c r="DLA67" s="448"/>
      <c r="DLB67" s="448"/>
      <c r="DLC67" s="448"/>
      <c r="DLD67" s="448"/>
      <c r="DLE67" s="448"/>
      <c r="DLF67" s="448"/>
      <c r="DLG67" s="448"/>
      <c r="DLH67" s="448"/>
      <c r="DLI67" s="645"/>
      <c r="DLJ67" s="645"/>
      <c r="DLK67" s="645"/>
      <c r="DLL67" s="574"/>
      <c r="DLM67" s="448"/>
      <c r="DLN67" s="448"/>
      <c r="DLO67" s="448"/>
      <c r="DLP67" s="575"/>
      <c r="DLQ67" s="448"/>
      <c r="DLR67" s="448"/>
      <c r="DLS67" s="448"/>
      <c r="DLT67" s="448"/>
      <c r="DLU67" s="448"/>
      <c r="DLV67" s="448"/>
      <c r="DLW67" s="448"/>
      <c r="DLX67" s="448"/>
      <c r="DLY67" s="448"/>
      <c r="DLZ67" s="645"/>
      <c r="DMA67" s="645"/>
      <c r="DMB67" s="645"/>
      <c r="DMC67" s="574"/>
      <c r="DMD67" s="448"/>
      <c r="DME67" s="448"/>
      <c r="DMF67" s="448"/>
      <c r="DMG67" s="575"/>
      <c r="DMH67" s="448"/>
      <c r="DMI67" s="448"/>
      <c r="DMJ67" s="448"/>
      <c r="DMK67" s="448"/>
      <c r="DML67" s="448"/>
      <c r="DMM67" s="448"/>
      <c r="DMN67" s="448"/>
      <c r="DMO67" s="448"/>
      <c r="DMP67" s="448"/>
      <c r="DMQ67" s="645"/>
      <c r="DMR67" s="645"/>
      <c r="DMS67" s="645"/>
      <c r="DMT67" s="574"/>
      <c r="DMU67" s="448"/>
      <c r="DMV67" s="448"/>
      <c r="DMW67" s="448"/>
      <c r="DMX67" s="575"/>
      <c r="DMY67" s="448"/>
      <c r="DMZ67" s="448"/>
      <c r="DNA67" s="448"/>
      <c r="DNB67" s="448"/>
      <c r="DNC67" s="448"/>
      <c r="DND67" s="448"/>
      <c r="DNE67" s="448"/>
      <c r="DNF67" s="448"/>
      <c r="DNG67" s="448"/>
      <c r="DNH67" s="645"/>
      <c r="DNI67" s="645"/>
      <c r="DNJ67" s="645"/>
      <c r="DNK67" s="574"/>
      <c r="DNL67" s="448"/>
      <c r="DNM67" s="448"/>
      <c r="DNN67" s="448"/>
      <c r="DNO67" s="575"/>
      <c r="DNP67" s="448"/>
      <c r="DNQ67" s="448"/>
      <c r="DNR67" s="448"/>
      <c r="DNS67" s="448"/>
      <c r="DNT67" s="448"/>
      <c r="DNU67" s="448"/>
      <c r="DNV67" s="448"/>
      <c r="DNW67" s="448"/>
      <c r="DNX67" s="448"/>
      <c r="DNY67" s="645"/>
      <c r="DNZ67" s="645"/>
      <c r="DOA67" s="645"/>
      <c r="DOB67" s="574"/>
      <c r="DOC67" s="448"/>
      <c r="DOD67" s="448"/>
      <c r="DOE67" s="448"/>
      <c r="DOF67" s="575"/>
      <c r="DOG67" s="448"/>
      <c r="DOH67" s="448"/>
      <c r="DOI67" s="448"/>
      <c r="DOJ67" s="448"/>
      <c r="DOK67" s="448"/>
      <c r="DOL67" s="448"/>
      <c r="DOM67" s="448"/>
      <c r="DON67" s="448"/>
      <c r="DOO67" s="448"/>
      <c r="DOP67" s="645"/>
      <c r="DOQ67" s="645"/>
      <c r="DOR67" s="645"/>
      <c r="DOS67" s="574"/>
      <c r="DOT67" s="448"/>
      <c r="DOU67" s="448"/>
      <c r="DOV67" s="448"/>
      <c r="DOW67" s="575"/>
      <c r="DOX67" s="448"/>
      <c r="DOY67" s="448"/>
      <c r="DOZ67" s="448"/>
      <c r="DPA67" s="448"/>
      <c r="DPB67" s="448"/>
      <c r="DPC67" s="448"/>
      <c r="DPD67" s="448"/>
      <c r="DPE67" s="448"/>
      <c r="DPF67" s="448"/>
      <c r="DPG67" s="645"/>
      <c r="DPH67" s="645"/>
      <c r="DPI67" s="645"/>
      <c r="DPJ67" s="574"/>
      <c r="DPK67" s="448"/>
      <c r="DPL67" s="448"/>
      <c r="DPM67" s="448"/>
      <c r="DPN67" s="575"/>
      <c r="DPO67" s="448"/>
      <c r="DPP67" s="448"/>
      <c r="DPQ67" s="448"/>
      <c r="DPR67" s="448"/>
      <c r="DPS67" s="448"/>
      <c r="DPT67" s="448"/>
      <c r="DPU67" s="448"/>
      <c r="DPV67" s="448"/>
      <c r="DPW67" s="448"/>
      <c r="DPX67" s="645"/>
      <c r="DPY67" s="645"/>
      <c r="DPZ67" s="645"/>
      <c r="DQA67" s="574"/>
      <c r="DQB67" s="448"/>
      <c r="DQC67" s="448"/>
      <c r="DQD67" s="448"/>
      <c r="DQE67" s="575"/>
      <c r="DQF67" s="448"/>
      <c r="DQG67" s="448"/>
      <c r="DQH67" s="448"/>
      <c r="DQI67" s="448"/>
      <c r="DQJ67" s="448"/>
      <c r="DQK67" s="448"/>
      <c r="DQL67" s="448"/>
      <c r="DQM67" s="448"/>
      <c r="DQN67" s="448"/>
      <c r="DQO67" s="645"/>
      <c r="DQP67" s="645"/>
      <c r="DQQ67" s="645"/>
      <c r="DQR67" s="574"/>
      <c r="DQS67" s="448"/>
      <c r="DQT67" s="448"/>
      <c r="DQU67" s="448"/>
      <c r="DQV67" s="575"/>
      <c r="DQW67" s="448"/>
      <c r="DQX67" s="448"/>
      <c r="DQY67" s="448"/>
      <c r="DQZ67" s="448"/>
      <c r="DRA67" s="448"/>
      <c r="DRB67" s="448"/>
      <c r="DRC67" s="448"/>
      <c r="DRD67" s="448"/>
      <c r="DRE67" s="448"/>
      <c r="DRF67" s="645"/>
      <c r="DRG67" s="645"/>
      <c r="DRH67" s="645"/>
      <c r="DRI67" s="574"/>
      <c r="DRJ67" s="448"/>
      <c r="DRK67" s="448"/>
      <c r="DRL67" s="448"/>
      <c r="DRM67" s="575"/>
      <c r="DRN67" s="448"/>
      <c r="DRO67" s="448"/>
      <c r="DRP67" s="448"/>
      <c r="DRQ67" s="448"/>
      <c r="DRR67" s="448"/>
      <c r="DRS67" s="448"/>
      <c r="DRT67" s="448"/>
      <c r="DRU67" s="448"/>
      <c r="DRV67" s="448"/>
      <c r="DRW67" s="645"/>
      <c r="DRX67" s="645"/>
      <c r="DRY67" s="645"/>
      <c r="DRZ67" s="574"/>
      <c r="DSA67" s="448"/>
      <c r="DSB67" s="448"/>
      <c r="DSC67" s="448"/>
      <c r="DSD67" s="575"/>
      <c r="DSE67" s="448"/>
      <c r="DSF67" s="448"/>
      <c r="DSG67" s="448"/>
      <c r="DSH67" s="448"/>
      <c r="DSI67" s="448"/>
      <c r="DSJ67" s="448"/>
      <c r="DSK67" s="448"/>
      <c r="DSL67" s="448"/>
      <c r="DSM67" s="448"/>
      <c r="DSN67" s="645"/>
      <c r="DSO67" s="645"/>
      <c r="DSP67" s="645"/>
      <c r="DSQ67" s="574"/>
      <c r="DSR67" s="448"/>
      <c r="DSS67" s="448"/>
      <c r="DST67" s="448"/>
      <c r="DSU67" s="575"/>
      <c r="DSV67" s="448"/>
      <c r="DSW67" s="448"/>
      <c r="DSX67" s="448"/>
      <c r="DSY67" s="448"/>
      <c r="DSZ67" s="448"/>
      <c r="DTA67" s="448"/>
      <c r="DTB67" s="448"/>
      <c r="DTC67" s="448"/>
      <c r="DTD67" s="448"/>
      <c r="DTE67" s="645"/>
      <c r="DTF67" s="645"/>
      <c r="DTG67" s="645"/>
      <c r="DTH67" s="574"/>
      <c r="DTI67" s="448"/>
      <c r="DTJ67" s="448"/>
      <c r="DTK67" s="448"/>
      <c r="DTL67" s="575"/>
      <c r="DTM67" s="448"/>
      <c r="DTN67" s="448"/>
      <c r="DTO67" s="448"/>
      <c r="DTP67" s="448"/>
      <c r="DTQ67" s="448"/>
      <c r="DTR67" s="448"/>
      <c r="DTS67" s="448"/>
      <c r="DTT67" s="448"/>
      <c r="DTU67" s="448"/>
      <c r="DTV67" s="645"/>
      <c r="DTW67" s="645"/>
      <c r="DTX67" s="645"/>
      <c r="DTY67" s="574"/>
      <c r="DTZ67" s="448"/>
      <c r="DUA67" s="448"/>
      <c r="DUB67" s="448"/>
      <c r="DUC67" s="575"/>
      <c r="DUD67" s="448"/>
      <c r="DUE67" s="448"/>
      <c r="DUF67" s="448"/>
      <c r="DUG67" s="448"/>
      <c r="DUH67" s="448"/>
      <c r="DUI67" s="448"/>
      <c r="DUJ67" s="448"/>
      <c r="DUK67" s="448"/>
      <c r="DUL67" s="448"/>
      <c r="DUM67" s="645"/>
      <c r="DUN67" s="645"/>
      <c r="DUO67" s="645"/>
      <c r="DUP67" s="574"/>
      <c r="DUQ67" s="448"/>
      <c r="DUR67" s="448"/>
      <c r="DUS67" s="448"/>
      <c r="DUT67" s="575"/>
      <c r="DUU67" s="448"/>
      <c r="DUV67" s="448"/>
      <c r="DUW67" s="448"/>
      <c r="DUX67" s="448"/>
      <c r="DUY67" s="448"/>
      <c r="DUZ67" s="448"/>
      <c r="DVA67" s="448"/>
      <c r="DVB67" s="448"/>
      <c r="DVC67" s="448"/>
      <c r="DVD67" s="645"/>
      <c r="DVE67" s="645"/>
      <c r="DVF67" s="645"/>
      <c r="DVG67" s="574"/>
      <c r="DVH67" s="448"/>
      <c r="DVI67" s="448"/>
      <c r="DVJ67" s="448"/>
      <c r="DVK67" s="575"/>
      <c r="DVL67" s="448"/>
      <c r="DVM67" s="448"/>
      <c r="DVN67" s="448"/>
      <c r="DVO67" s="448"/>
      <c r="DVP67" s="448"/>
      <c r="DVQ67" s="448"/>
      <c r="DVR67" s="448"/>
      <c r="DVS67" s="448"/>
      <c r="DVT67" s="448"/>
      <c r="DVU67" s="645"/>
      <c r="DVV67" s="645"/>
      <c r="DVW67" s="645"/>
      <c r="DVX67" s="574"/>
      <c r="DVY67" s="448"/>
      <c r="DVZ67" s="448"/>
      <c r="DWA67" s="448"/>
      <c r="DWB67" s="575"/>
      <c r="DWC67" s="448"/>
      <c r="DWD67" s="448"/>
      <c r="DWE67" s="448"/>
      <c r="DWF67" s="448"/>
      <c r="DWG67" s="448"/>
      <c r="DWH67" s="448"/>
      <c r="DWI67" s="448"/>
      <c r="DWJ67" s="448"/>
      <c r="DWK67" s="448"/>
      <c r="DWL67" s="645"/>
      <c r="DWM67" s="645"/>
      <c r="DWN67" s="645"/>
      <c r="DWO67" s="574"/>
      <c r="DWP67" s="448"/>
      <c r="DWQ67" s="448"/>
      <c r="DWR67" s="448"/>
      <c r="DWS67" s="575"/>
      <c r="DWT67" s="448"/>
      <c r="DWU67" s="448"/>
      <c r="DWV67" s="448"/>
      <c r="DWW67" s="448"/>
      <c r="DWX67" s="448"/>
      <c r="DWY67" s="448"/>
      <c r="DWZ67" s="448"/>
      <c r="DXA67" s="448"/>
      <c r="DXB67" s="448"/>
      <c r="DXC67" s="645"/>
      <c r="DXD67" s="645"/>
      <c r="DXE67" s="645"/>
      <c r="DXF67" s="574"/>
      <c r="DXG67" s="448"/>
      <c r="DXH67" s="448"/>
      <c r="DXI67" s="448"/>
      <c r="DXJ67" s="575"/>
      <c r="DXK67" s="448"/>
      <c r="DXL67" s="448"/>
      <c r="DXM67" s="448"/>
      <c r="DXN67" s="448"/>
      <c r="DXO67" s="448"/>
      <c r="DXP67" s="448"/>
      <c r="DXQ67" s="448"/>
      <c r="DXR67" s="448"/>
      <c r="DXS67" s="448"/>
      <c r="DXT67" s="645"/>
      <c r="DXU67" s="645"/>
      <c r="DXV67" s="645"/>
      <c r="DXW67" s="574"/>
      <c r="DXX67" s="448"/>
      <c r="DXY67" s="448"/>
      <c r="DXZ67" s="448"/>
      <c r="DYA67" s="575"/>
      <c r="DYB67" s="448"/>
      <c r="DYC67" s="448"/>
      <c r="DYD67" s="448"/>
      <c r="DYE67" s="448"/>
      <c r="DYF67" s="448"/>
      <c r="DYG67" s="448"/>
      <c r="DYH67" s="448"/>
      <c r="DYI67" s="448"/>
      <c r="DYJ67" s="448"/>
      <c r="DYK67" s="645"/>
      <c r="DYL67" s="645"/>
      <c r="DYM67" s="645"/>
      <c r="DYN67" s="574"/>
      <c r="DYO67" s="448"/>
      <c r="DYP67" s="448"/>
      <c r="DYQ67" s="448"/>
      <c r="DYR67" s="575"/>
      <c r="DYS67" s="448"/>
      <c r="DYT67" s="448"/>
      <c r="DYU67" s="448"/>
      <c r="DYV67" s="448"/>
      <c r="DYW67" s="448"/>
      <c r="DYX67" s="448"/>
      <c r="DYY67" s="448"/>
      <c r="DYZ67" s="448"/>
      <c r="DZA67" s="448"/>
      <c r="DZB67" s="645"/>
      <c r="DZC67" s="645"/>
      <c r="DZD67" s="645"/>
      <c r="DZE67" s="574"/>
      <c r="DZF67" s="448"/>
      <c r="DZG67" s="448"/>
      <c r="DZH67" s="448"/>
      <c r="DZI67" s="575"/>
      <c r="DZJ67" s="448"/>
      <c r="DZK67" s="448"/>
      <c r="DZL67" s="448"/>
      <c r="DZM67" s="448"/>
      <c r="DZN67" s="448"/>
      <c r="DZO67" s="448"/>
      <c r="DZP67" s="448"/>
      <c r="DZQ67" s="448"/>
      <c r="DZR67" s="448"/>
      <c r="DZS67" s="645"/>
      <c r="DZT67" s="645"/>
      <c r="DZU67" s="645"/>
      <c r="DZV67" s="574"/>
      <c r="DZW67" s="448"/>
      <c r="DZX67" s="448"/>
      <c r="DZY67" s="448"/>
      <c r="DZZ67" s="575"/>
      <c r="EAA67" s="448"/>
      <c r="EAB67" s="448"/>
      <c r="EAC67" s="448"/>
      <c r="EAD67" s="448"/>
      <c r="EAE67" s="448"/>
      <c r="EAF67" s="448"/>
      <c r="EAG67" s="448"/>
      <c r="EAH67" s="448"/>
      <c r="EAI67" s="448"/>
      <c r="EAJ67" s="645"/>
      <c r="EAK67" s="645"/>
      <c r="EAL67" s="645"/>
      <c r="EAM67" s="574"/>
      <c r="EAN67" s="448"/>
      <c r="EAO67" s="448"/>
      <c r="EAP67" s="448"/>
      <c r="EAQ67" s="575"/>
      <c r="EAR67" s="448"/>
      <c r="EAS67" s="448"/>
      <c r="EAT67" s="448"/>
      <c r="EAU67" s="448"/>
      <c r="EAV67" s="448"/>
      <c r="EAW67" s="448"/>
      <c r="EAX67" s="448"/>
      <c r="EAY67" s="448"/>
      <c r="EAZ67" s="448"/>
      <c r="EBA67" s="645"/>
      <c r="EBB67" s="645"/>
      <c r="EBC67" s="645"/>
      <c r="EBD67" s="574"/>
      <c r="EBE67" s="448"/>
      <c r="EBF67" s="448"/>
      <c r="EBG67" s="448"/>
      <c r="EBH67" s="575"/>
      <c r="EBI67" s="448"/>
      <c r="EBJ67" s="448"/>
      <c r="EBK67" s="448"/>
      <c r="EBL67" s="448"/>
      <c r="EBM67" s="448"/>
      <c r="EBN67" s="448"/>
      <c r="EBO67" s="448"/>
      <c r="EBP67" s="448"/>
      <c r="EBQ67" s="448"/>
      <c r="EBR67" s="645"/>
      <c r="EBS67" s="645"/>
      <c r="EBT67" s="645"/>
      <c r="EBU67" s="574"/>
      <c r="EBV67" s="448"/>
      <c r="EBW67" s="448"/>
      <c r="EBX67" s="448"/>
      <c r="EBY67" s="575"/>
      <c r="EBZ67" s="448"/>
      <c r="ECA67" s="448"/>
      <c r="ECB67" s="448"/>
      <c r="ECC67" s="448"/>
      <c r="ECD67" s="448"/>
      <c r="ECE67" s="448"/>
      <c r="ECF67" s="448"/>
      <c r="ECG67" s="448"/>
      <c r="ECH67" s="448"/>
      <c r="ECI67" s="645"/>
      <c r="ECJ67" s="645"/>
      <c r="ECK67" s="645"/>
      <c r="ECL67" s="574"/>
      <c r="ECM67" s="448"/>
      <c r="ECN67" s="448"/>
      <c r="ECO67" s="448"/>
      <c r="ECP67" s="575"/>
      <c r="ECQ67" s="448"/>
      <c r="ECR67" s="448"/>
      <c r="ECS67" s="448"/>
      <c r="ECT67" s="448"/>
      <c r="ECU67" s="448"/>
      <c r="ECV67" s="448"/>
      <c r="ECW67" s="448"/>
      <c r="ECX67" s="448"/>
      <c r="ECY67" s="448"/>
      <c r="ECZ67" s="645"/>
      <c r="EDA67" s="645"/>
      <c r="EDB67" s="645"/>
      <c r="EDC67" s="574"/>
      <c r="EDD67" s="448"/>
      <c r="EDE67" s="448"/>
      <c r="EDF67" s="448"/>
      <c r="EDG67" s="575"/>
      <c r="EDH67" s="448"/>
      <c r="EDI67" s="448"/>
      <c r="EDJ67" s="448"/>
      <c r="EDK67" s="448"/>
      <c r="EDL67" s="448"/>
      <c r="EDM67" s="448"/>
      <c r="EDN67" s="448"/>
      <c r="EDO67" s="448"/>
      <c r="EDP67" s="448"/>
      <c r="EDQ67" s="645"/>
      <c r="EDR67" s="645"/>
      <c r="EDS67" s="645"/>
      <c r="EDT67" s="574"/>
      <c r="EDU67" s="448"/>
      <c r="EDV67" s="448"/>
      <c r="EDW67" s="448"/>
      <c r="EDX67" s="575"/>
      <c r="EDY67" s="448"/>
      <c r="EDZ67" s="448"/>
      <c r="EEA67" s="448"/>
      <c r="EEB67" s="448"/>
      <c r="EEC67" s="448"/>
      <c r="EED67" s="448"/>
      <c r="EEE67" s="448"/>
      <c r="EEF67" s="448"/>
      <c r="EEG67" s="448"/>
      <c r="EEH67" s="645"/>
      <c r="EEI67" s="645"/>
      <c r="EEJ67" s="645"/>
      <c r="EEK67" s="574"/>
      <c r="EEL67" s="448"/>
      <c r="EEM67" s="448"/>
      <c r="EEN67" s="448"/>
      <c r="EEO67" s="575"/>
      <c r="EEP67" s="448"/>
      <c r="EEQ67" s="448"/>
      <c r="EER67" s="448"/>
      <c r="EES67" s="448"/>
      <c r="EET67" s="448"/>
      <c r="EEU67" s="448"/>
      <c r="EEV67" s="448"/>
      <c r="EEW67" s="448"/>
      <c r="EEX67" s="448"/>
      <c r="EEY67" s="645"/>
      <c r="EEZ67" s="645"/>
      <c r="EFA67" s="645"/>
      <c r="EFB67" s="574"/>
      <c r="EFC67" s="448"/>
      <c r="EFD67" s="448"/>
      <c r="EFE67" s="448"/>
      <c r="EFF67" s="575"/>
      <c r="EFG67" s="448"/>
      <c r="EFH67" s="448"/>
      <c r="EFI67" s="448"/>
      <c r="EFJ67" s="448"/>
      <c r="EFK67" s="448"/>
      <c r="EFL67" s="448"/>
      <c r="EFM67" s="448"/>
      <c r="EFN67" s="448"/>
      <c r="EFO67" s="448"/>
      <c r="EFP67" s="645"/>
      <c r="EFQ67" s="645"/>
      <c r="EFR67" s="645"/>
      <c r="EFS67" s="574"/>
      <c r="EFT67" s="448"/>
      <c r="EFU67" s="448"/>
      <c r="EFV67" s="448"/>
      <c r="EFW67" s="575"/>
      <c r="EFX67" s="448"/>
      <c r="EFY67" s="448"/>
      <c r="EFZ67" s="448"/>
      <c r="EGA67" s="448"/>
      <c r="EGB67" s="448"/>
      <c r="EGC67" s="448"/>
      <c r="EGD67" s="448"/>
      <c r="EGE67" s="448"/>
      <c r="EGF67" s="448"/>
      <c r="EGG67" s="645"/>
      <c r="EGH67" s="645"/>
      <c r="EGI67" s="645"/>
      <c r="EGJ67" s="574"/>
      <c r="EGK67" s="448"/>
      <c r="EGL67" s="448"/>
      <c r="EGM67" s="448"/>
      <c r="EGN67" s="575"/>
      <c r="EGO67" s="448"/>
      <c r="EGP67" s="448"/>
      <c r="EGQ67" s="448"/>
      <c r="EGR67" s="448"/>
      <c r="EGS67" s="448"/>
      <c r="EGT67" s="448"/>
      <c r="EGU67" s="448"/>
      <c r="EGV67" s="448"/>
      <c r="EGW67" s="448"/>
      <c r="EGX67" s="645"/>
      <c r="EGY67" s="645"/>
      <c r="EGZ67" s="645"/>
      <c r="EHA67" s="574"/>
      <c r="EHB67" s="448"/>
      <c r="EHC67" s="448"/>
      <c r="EHD67" s="448"/>
      <c r="EHE67" s="575"/>
      <c r="EHF67" s="448"/>
      <c r="EHG67" s="448"/>
      <c r="EHH67" s="448"/>
      <c r="EHI67" s="448"/>
      <c r="EHJ67" s="448"/>
      <c r="EHK67" s="448"/>
      <c r="EHL67" s="448"/>
      <c r="EHM67" s="448"/>
      <c r="EHN67" s="448"/>
      <c r="EHO67" s="645"/>
      <c r="EHP67" s="645"/>
      <c r="EHQ67" s="645"/>
      <c r="EHR67" s="574"/>
      <c r="EHS67" s="448"/>
      <c r="EHT67" s="448"/>
      <c r="EHU67" s="448"/>
      <c r="EHV67" s="575"/>
      <c r="EHW67" s="448"/>
      <c r="EHX67" s="448"/>
      <c r="EHY67" s="448"/>
      <c r="EHZ67" s="448"/>
      <c r="EIA67" s="448"/>
      <c r="EIB67" s="448"/>
      <c r="EIC67" s="448"/>
      <c r="EID67" s="448"/>
      <c r="EIE67" s="448"/>
      <c r="EIF67" s="645"/>
      <c r="EIG67" s="645"/>
      <c r="EIH67" s="645"/>
      <c r="EII67" s="574"/>
      <c r="EIJ67" s="448"/>
      <c r="EIK67" s="448"/>
      <c r="EIL67" s="448"/>
      <c r="EIM67" s="575"/>
      <c r="EIN67" s="448"/>
      <c r="EIO67" s="448"/>
      <c r="EIP67" s="448"/>
      <c r="EIQ67" s="448"/>
      <c r="EIR67" s="448"/>
      <c r="EIS67" s="448"/>
      <c r="EIT67" s="448"/>
      <c r="EIU67" s="448"/>
      <c r="EIV67" s="448"/>
      <c r="EIW67" s="645"/>
      <c r="EIX67" s="645"/>
      <c r="EIY67" s="645"/>
      <c r="EIZ67" s="574"/>
      <c r="EJA67" s="448"/>
      <c r="EJB67" s="448"/>
      <c r="EJC67" s="448"/>
      <c r="EJD67" s="575"/>
      <c r="EJE67" s="448"/>
      <c r="EJF67" s="448"/>
      <c r="EJG67" s="448"/>
      <c r="EJH67" s="448"/>
      <c r="EJI67" s="448"/>
      <c r="EJJ67" s="448"/>
      <c r="EJK67" s="448"/>
      <c r="EJL67" s="448"/>
      <c r="EJM67" s="448"/>
      <c r="EJN67" s="645"/>
      <c r="EJO67" s="645"/>
      <c r="EJP67" s="645"/>
      <c r="EJQ67" s="574"/>
      <c r="EJR67" s="448"/>
      <c r="EJS67" s="448"/>
      <c r="EJT67" s="448"/>
      <c r="EJU67" s="575"/>
      <c r="EJV67" s="448"/>
      <c r="EJW67" s="448"/>
      <c r="EJX67" s="448"/>
      <c r="EJY67" s="448"/>
      <c r="EJZ67" s="448"/>
      <c r="EKA67" s="448"/>
      <c r="EKB67" s="448"/>
      <c r="EKC67" s="448"/>
      <c r="EKD67" s="448"/>
      <c r="EKE67" s="645"/>
      <c r="EKF67" s="645"/>
      <c r="EKG67" s="645"/>
      <c r="EKH67" s="574"/>
      <c r="EKI67" s="448"/>
      <c r="EKJ67" s="448"/>
      <c r="EKK67" s="448"/>
      <c r="EKL67" s="575"/>
      <c r="EKM67" s="448"/>
      <c r="EKN67" s="448"/>
      <c r="EKO67" s="448"/>
      <c r="EKP67" s="448"/>
      <c r="EKQ67" s="448"/>
      <c r="EKR67" s="448"/>
      <c r="EKS67" s="448"/>
      <c r="EKT67" s="448"/>
      <c r="EKU67" s="448"/>
      <c r="EKV67" s="645"/>
      <c r="EKW67" s="645"/>
      <c r="EKX67" s="645"/>
      <c r="EKY67" s="574"/>
      <c r="EKZ67" s="448"/>
      <c r="ELA67" s="448"/>
      <c r="ELB67" s="448"/>
      <c r="ELC67" s="575"/>
      <c r="ELD67" s="448"/>
      <c r="ELE67" s="448"/>
      <c r="ELF67" s="448"/>
      <c r="ELG67" s="448"/>
      <c r="ELH67" s="448"/>
      <c r="ELI67" s="448"/>
      <c r="ELJ67" s="448"/>
      <c r="ELK67" s="448"/>
      <c r="ELL67" s="448"/>
      <c r="ELM67" s="645"/>
      <c r="ELN67" s="645"/>
      <c r="ELO67" s="645"/>
      <c r="ELP67" s="574"/>
      <c r="ELQ67" s="448"/>
      <c r="ELR67" s="448"/>
      <c r="ELS67" s="448"/>
      <c r="ELT67" s="575"/>
      <c r="ELU67" s="448"/>
      <c r="ELV67" s="448"/>
      <c r="ELW67" s="448"/>
      <c r="ELX67" s="448"/>
      <c r="ELY67" s="448"/>
      <c r="ELZ67" s="448"/>
      <c r="EMA67" s="448"/>
      <c r="EMB67" s="448"/>
      <c r="EMC67" s="448"/>
      <c r="EMD67" s="645"/>
      <c r="EME67" s="645"/>
      <c r="EMF67" s="645"/>
      <c r="EMG67" s="574"/>
      <c r="EMH67" s="448"/>
      <c r="EMI67" s="448"/>
      <c r="EMJ67" s="448"/>
      <c r="EMK67" s="575"/>
      <c r="EML67" s="448"/>
      <c r="EMM67" s="448"/>
      <c r="EMN67" s="448"/>
      <c r="EMO67" s="448"/>
      <c r="EMP67" s="448"/>
      <c r="EMQ67" s="448"/>
      <c r="EMR67" s="448"/>
      <c r="EMS67" s="448"/>
      <c r="EMT67" s="448"/>
      <c r="EMU67" s="645"/>
      <c r="EMV67" s="645"/>
      <c r="EMW67" s="645"/>
      <c r="EMX67" s="574"/>
      <c r="EMY67" s="448"/>
      <c r="EMZ67" s="448"/>
      <c r="ENA67" s="448"/>
      <c r="ENB67" s="575"/>
      <c r="ENC67" s="448"/>
      <c r="END67" s="448"/>
      <c r="ENE67" s="448"/>
      <c r="ENF67" s="448"/>
      <c r="ENG67" s="448"/>
      <c r="ENH67" s="448"/>
      <c r="ENI67" s="448"/>
      <c r="ENJ67" s="448"/>
      <c r="ENK67" s="448"/>
      <c r="ENL67" s="645"/>
      <c r="ENM67" s="645"/>
      <c r="ENN67" s="645"/>
      <c r="ENO67" s="574"/>
      <c r="ENP67" s="448"/>
      <c r="ENQ67" s="448"/>
      <c r="ENR67" s="448"/>
      <c r="ENS67" s="575"/>
      <c r="ENT67" s="448"/>
      <c r="ENU67" s="448"/>
      <c r="ENV67" s="448"/>
      <c r="ENW67" s="448"/>
      <c r="ENX67" s="448"/>
      <c r="ENY67" s="448"/>
      <c r="ENZ67" s="448"/>
      <c r="EOA67" s="448"/>
      <c r="EOB67" s="448"/>
      <c r="EOC67" s="645"/>
      <c r="EOD67" s="645"/>
      <c r="EOE67" s="645"/>
      <c r="EOF67" s="574"/>
      <c r="EOG67" s="448"/>
      <c r="EOH67" s="448"/>
      <c r="EOI67" s="448"/>
      <c r="EOJ67" s="575"/>
      <c r="EOK67" s="448"/>
      <c r="EOL67" s="448"/>
      <c r="EOM67" s="448"/>
      <c r="EON67" s="448"/>
      <c r="EOO67" s="448"/>
      <c r="EOP67" s="448"/>
      <c r="EOQ67" s="448"/>
      <c r="EOR67" s="448"/>
      <c r="EOS67" s="448"/>
      <c r="EOT67" s="645"/>
      <c r="EOU67" s="645"/>
      <c r="EOV67" s="645"/>
      <c r="EOW67" s="574"/>
      <c r="EOX67" s="448"/>
      <c r="EOY67" s="448"/>
      <c r="EOZ67" s="448"/>
      <c r="EPA67" s="575"/>
      <c r="EPB67" s="448"/>
      <c r="EPC67" s="448"/>
      <c r="EPD67" s="448"/>
      <c r="EPE67" s="448"/>
      <c r="EPF67" s="448"/>
      <c r="EPG67" s="448"/>
      <c r="EPH67" s="448"/>
      <c r="EPI67" s="448"/>
      <c r="EPJ67" s="448"/>
      <c r="EPK67" s="645"/>
      <c r="EPL67" s="645"/>
      <c r="EPM67" s="645"/>
      <c r="EPN67" s="574"/>
      <c r="EPO67" s="448"/>
      <c r="EPP67" s="448"/>
      <c r="EPQ67" s="448"/>
      <c r="EPR67" s="575"/>
      <c r="EPS67" s="448"/>
      <c r="EPT67" s="448"/>
      <c r="EPU67" s="448"/>
      <c r="EPV67" s="448"/>
      <c r="EPW67" s="448"/>
      <c r="EPX67" s="448"/>
      <c r="EPY67" s="448"/>
      <c r="EPZ67" s="448"/>
      <c r="EQA67" s="448"/>
      <c r="EQB67" s="645"/>
      <c r="EQC67" s="645"/>
      <c r="EQD67" s="645"/>
      <c r="EQE67" s="574"/>
      <c r="EQF67" s="448"/>
      <c r="EQG67" s="448"/>
      <c r="EQH67" s="448"/>
      <c r="EQI67" s="575"/>
      <c r="EQJ67" s="448"/>
      <c r="EQK67" s="448"/>
      <c r="EQL67" s="448"/>
      <c r="EQM67" s="448"/>
      <c r="EQN67" s="448"/>
      <c r="EQO67" s="448"/>
      <c r="EQP67" s="448"/>
      <c r="EQQ67" s="448"/>
      <c r="EQR67" s="448"/>
      <c r="EQS67" s="645"/>
      <c r="EQT67" s="645"/>
      <c r="EQU67" s="645"/>
      <c r="EQV67" s="574"/>
      <c r="EQW67" s="448"/>
      <c r="EQX67" s="448"/>
      <c r="EQY67" s="448"/>
      <c r="EQZ67" s="575"/>
      <c r="ERA67" s="448"/>
      <c r="ERB67" s="448"/>
      <c r="ERC67" s="448"/>
      <c r="ERD67" s="448"/>
      <c r="ERE67" s="448"/>
      <c r="ERF67" s="448"/>
      <c r="ERG67" s="448"/>
      <c r="ERH67" s="448"/>
      <c r="ERI67" s="448"/>
      <c r="ERJ67" s="645"/>
      <c r="ERK67" s="645"/>
      <c r="ERL67" s="645"/>
      <c r="ERM67" s="574"/>
      <c r="ERN67" s="448"/>
      <c r="ERO67" s="448"/>
      <c r="ERP67" s="448"/>
      <c r="ERQ67" s="575"/>
      <c r="ERR67" s="448"/>
      <c r="ERS67" s="448"/>
      <c r="ERT67" s="448"/>
      <c r="ERU67" s="448"/>
      <c r="ERV67" s="448"/>
      <c r="ERW67" s="448"/>
      <c r="ERX67" s="448"/>
      <c r="ERY67" s="448"/>
      <c r="ERZ67" s="448"/>
      <c r="ESA67" s="645"/>
      <c r="ESB67" s="645"/>
      <c r="ESC67" s="645"/>
      <c r="ESD67" s="574"/>
      <c r="ESE67" s="448"/>
      <c r="ESF67" s="448"/>
      <c r="ESG67" s="448"/>
      <c r="ESH67" s="575"/>
      <c r="ESI67" s="448"/>
      <c r="ESJ67" s="448"/>
      <c r="ESK67" s="448"/>
      <c r="ESL67" s="448"/>
      <c r="ESM67" s="448"/>
      <c r="ESN67" s="448"/>
      <c r="ESO67" s="448"/>
      <c r="ESP67" s="448"/>
      <c r="ESQ67" s="448"/>
      <c r="ESR67" s="645"/>
      <c r="ESS67" s="645"/>
      <c r="EST67" s="645"/>
      <c r="ESU67" s="574"/>
      <c r="ESV67" s="448"/>
      <c r="ESW67" s="448"/>
      <c r="ESX67" s="448"/>
      <c r="ESY67" s="575"/>
      <c r="ESZ67" s="448"/>
      <c r="ETA67" s="448"/>
      <c r="ETB67" s="448"/>
      <c r="ETC67" s="448"/>
      <c r="ETD67" s="448"/>
      <c r="ETE67" s="448"/>
      <c r="ETF67" s="448"/>
      <c r="ETG67" s="448"/>
      <c r="ETH67" s="448"/>
      <c r="ETI67" s="645"/>
      <c r="ETJ67" s="645"/>
      <c r="ETK67" s="645"/>
      <c r="ETL67" s="574"/>
      <c r="ETM67" s="448"/>
      <c r="ETN67" s="448"/>
      <c r="ETO67" s="448"/>
      <c r="ETP67" s="575"/>
      <c r="ETQ67" s="448"/>
      <c r="ETR67" s="448"/>
      <c r="ETS67" s="448"/>
      <c r="ETT67" s="448"/>
      <c r="ETU67" s="448"/>
      <c r="ETV67" s="448"/>
      <c r="ETW67" s="448"/>
      <c r="ETX67" s="448"/>
      <c r="ETY67" s="448"/>
      <c r="ETZ67" s="645"/>
      <c r="EUA67" s="645"/>
      <c r="EUB67" s="645"/>
      <c r="EUC67" s="574"/>
      <c r="EUD67" s="448"/>
      <c r="EUE67" s="448"/>
      <c r="EUF67" s="448"/>
      <c r="EUG67" s="575"/>
      <c r="EUH67" s="448"/>
      <c r="EUI67" s="448"/>
      <c r="EUJ67" s="448"/>
      <c r="EUK67" s="448"/>
      <c r="EUL67" s="448"/>
      <c r="EUM67" s="448"/>
      <c r="EUN67" s="448"/>
      <c r="EUO67" s="448"/>
      <c r="EUP67" s="448"/>
      <c r="EUQ67" s="645"/>
      <c r="EUR67" s="645"/>
      <c r="EUS67" s="645"/>
      <c r="EUT67" s="574"/>
      <c r="EUU67" s="448"/>
      <c r="EUV67" s="448"/>
      <c r="EUW67" s="448"/>
      <c r="EUX67" s="575"/>
      <c r="EUY67" s="448"/>
      <c r="EUZ67" s="448"/>
      <c r="EVA67" s="448"/>
      <c r="EVB67" s="448"/>
      <c r="EVC67" s="448"/>
      <c r="EVD67" s="448"/>
      <c r="EVE67" s="448"/>
      <c r="EVF67" s="448"/>
      <c r="EVG67" s="448"/>
      <c r="EVH67" s="645"/>
      <c r="EVI67" s="645"/>
      <c r="EVJ67" s="645"/>
      <c r="EVK67" s="574"/>
      <c r="EVL67" s="448"/>
      <c r="EVM67" s="448"/>
      <c r="EVN67" s="448"/>
      <c r="EVO67" s="575"/>
      <c r="EVP67" s="448"/>
      <c r="EVQ67" s="448"/>
      <c r="EVR67" s="448"/>
      <c r="EVS67" s="448"/>
      <c r="EVT67" s="448"/>
      <c r="EVU67" s="448"/>
      <c r="EVV67" s="448"/>
      <c r="EVW67" s="448"/>
      <c r="EVX67" s="448"/>
      <c r="EVY67" s="645"/>
      <c r="EVZ67" s="645"/>
      <c r="EWA67" s="645"/>
      <c r="EWB67" s="574"/>
      <c r="EWC67" s="448"/>
      <c r="EWD67" s="448"/>
      <c r="EWE67" s="448"/>
      <c r="EWF67" s="575"/>
      <c r="EWG67" s="448"/>
      <c r="EWH67" s="448"/>
      <c r="EWI67" s="448"/>
      <c r="EWJ67" s="448"/>
      <c r="EWK67" s="448"/>
      <c r="EWL67" s="448"/>
      <c r="EWM67" s="448"/>
      <c r="EWN67" s="448"/>
      <c r="EWO67" s="448"/>
      <c r="EWP67" s="645"/>
      <c r="EWQ67" s="645"/>
      <c r="EWR67" s="645"/>
      <c r="EWS67" s="574"/>
      <c r="EWT67" s="448"/>
      <c r="EWU67" s="448"/>
      <c r="EWV67" s="448"/>
      <c r="EWW67" s="575"/>
      <c r="EWX67" s="448"/>
      <c r="EWY67" s="448"/>
      <c r="EWZ67" s="448"/>
      <c r="EXA67" s="448"/>
      <c r="EXB67" s="448"/>
      <c r="EXC67" s="448"/>
      <c r="EXD67" s="448"/>
      <c r="EXE67" s="448"/>
      <c r="EXF67" s="448"/>
      <c r="EXG67" s="645"/>
      <c r="EXH67" s="645"/>
      <c r="EXI67" s="645"/>
      <c r="EXJ67" s="574"/>
      <c r="EXK67" s="448"/>
      <c r="EXL67" s="448"/>
      <c r="EXM67" s="448"/>
      <c r="EXN67" s="575"/>
      <c r="EXO67" s="448"/>
      <c r="EXP67" s="448"/>
      <c r="EXQ67" s="448"/>
      <c r="EXR67" s="448"/>
      <c r="EXS67" s="448"/>
      <c r="EXT67" s="448"/>
      <c r="EXU67" s="448"/>
      <c r="EXV67" s="448"/>
      <c r="EXW67" s="448"/>
      <c r="EXX67" s="645"/>
      <c r="EXY67" s="645"/>
      <c r="EXZ67" s="645"/>
      <c r="EYA67" s="574"/>
      <c r="EYB67" s="448"/>
      <c r="EYC67" s="448"/>
      <c r="EYD67" s="448"/>
      <c r="EYE67" s="575"/>
      <c r="EYF67" s="448"/>
      <c r="EYG67" s="448"/>
      <c r="EYH67" s="448"/>
      <c r="EYI67" s="448"/>
      <c r="EYJ67" s="448"/>
      <c r="EYK67" s="448"/>
      <c r="EYL67" s="448"/>
      <c r="EYM67" s="448"/>
      <c r="EYN67" s="448"/>
      <c r="EYO67" s="645"/>
      <c r="EYP67" s="645"/>
      <c r="EYQ67" s="645"/>
      <c r="EYR67" s="574"/>
      <c r="EYS67" s="448"/>
      <c r="EYT67" s="448"/>
      <c r="EYU67" s="448"/>
      <c r="EYV67" s="575"/>
      <c r="EYW67" s="448"/>
      <c r="EYX67" s="448"/>
      <c r="EYY67" s="448"/>
      <c r="EYZ67" s="448"/>
      <c r="EZA67" s="448"/>
      <c r="EZB67" s="448"/>
      <c r="EZC67" s="448"/>
      <c r="EZD67" s="448"/>
      <c r="EZE67" s="448"/>
      <c r="EZF67" s="645"/>
      <c r="EZG67" s="645"/>
      <c r="EZH67" s="645"/>
      <c r="EZI67" s="574"/>
      <c r="EZJ67" s="448"/>
      <c r="EZK67" s="448"/>
      <c r="EZL67" s="448"/>
      <c r="EZM67" s="575"/>
      <c r="EZN67" s="448"/>
      <c r="EZO67" s="448"/>
      <c r="EZP67" s="448"/>
      <c r="EZQ67" s="448"/>
      <c r="EZR67" s="448"/>
      <c r="EZS67" s="448"/>
      <c r="EZT67" s="448"/>
      <c r="EZU67" s="448"/>
      <c r="EZV67" s="448"/>
      <c r="EZW67" s="645"/>
      <c r="EZX67" s="645"/>
      <c r="EZY67" s="645"/>
      <c r="EZZ67" s="574"/>
      <c r="FAA67" s="448"/>
      <c r="FAB67" s="448"/>
      <c r="FAC67" s="448"/>
      <c r="FAD67" s="575"/>
      <c r="FAE67" s="448"/>
      <c r="FAF67" s="448"/>
      <c r="FAG67" s="448"/>
      <c r="FAH67" s="448"/>
      <c r="FAI67" s="448"/>
      <c r="FAJ67" s="448"/>
      <c r="FAK67" s="448"/>
      <c r="FAL67" s="448"/>
      <c r="FAM67" s="448"/>
      <c r="FAN67" s="645"/>
      <c r="FAO67" s="645"/>
      <c r="FAP67" s="645"/>
      <c r="FAQ67" s="574"/>
      <c r="FAR67" s="448"/>
      <c r="FAS67" s="448"/>
      <c r="FAT67" s="448"/>
      <c r="FAU67" s="575"/>
      <c r="FAV67" s="448"/>
      <c r="FAW67" s="448"/>
      <c r="FAX67" s="448"/>
      <c r="FAY67" s="448"/>
      <c r="FAZ67" s="448"/>
      <c r="FBA67" s="448"/>
      <c r="FBB67" s="448"/>
      <c r="FBC67" s="448"/>
      <c r="FBD67" s="448"/>
      <c r="FBE67" s="645"/>
      <c r="FBF67" s="645"/>
      <c r="FBG67" s="645"/>
      <c r="FBH67" s="574"/>
      <c r="FBI67" s="448"/>
      <c r="FBJ67" s="448"/>
      <c r="FBK67" s="448"/>
      <c r="FBL67" s="575"/>
      <c r="FBM67" s="448"/>
      <c r="FBN67" s="448"/>
      <c r="FBO67" s="448"/>
      <c r="FBP67" s="448"/>
      <c r="FBQ67" s="448"/>
      <c r="FBR67" s="448"/>
      <c r="FBS67" s="448"/>
      <c r="FBT67" s="448"/>
      <c r="FBU67" s="448"/>
      <c r="FBV67" s="645"/>
      <c r="FBW67" s="645"/>
      <c r="FBX67" s="645"/>
      <c r="FBY67" s="574"/>
      <c r="FBZ67" s="448"/>
      <c r="FCA67" s="448"/>
      <c r="FCB67" s="448"/>
      <c r="FCC67" s="575"/>
      <c r="FCD67" s="448"/>
      <c r="FCE67" s="448"/>
      <c r="FCF67" s="448"/>
      <c r="FCG67" s="448"/>
      <c r="FCH67" s="448"/>
      <c r="FCI67" s="448"/>
      <c r="FCJ67" s="448"/>
      <c r="FCK67" s="448"/>
      <c r="FCL67" s="448"/>
      <c r="FCM67" s="645"/>
      <c r="FCN67" s="645"/>
      <c r="FCO67" s="645"/>
      <c r="FCP67" s="574"/>
      <c r="FCQ67" s="448"/>
      <c r="FCR67" s="448"/>
      <c r="FCS67" s="448"/>
      <c r="FCT67" s="575"/>
      <c r="FCU67" s="448"/>
      <c r="FCV67" s="448"/>
      <c r="FCW67" s="448"/>
      <c r="FCX67" s="448"/>
      <c r="FCY67" s="448"/>
      <c r="FCZ67" s="448"/>
      <c r="FDA67" s="448"/>
      <c r="FDB67" s="448"/>
      <c r="FDC67" s="448"/>
      <c r="FDD67" s="645"/>
      <c r="FDE67" s="645"/>
      <c r="FDF67" s="645"/>
      <c r="FDG67" s="574"/>
      <c r="FDH67" s="448"/>
      <c r="FDI67" s="448"/>
      <c r="FDJ67" s="448"/>
      <c r="FDK67" s="575"/>
      <c r="FDL67" s="448"/>
      <c r="FDM67" s="448"/>
      <c r="FDN67" s="448"/>
      <c r="FDO67" s="448"/>
      <c r="FDP67" s="448"/>
      <c r="FDQ67" s="448"/>
      <c r="FDR67" s="448"/>
      <c r="FDS67" s="448"/>
      <c r="FDT67" s="448"/>
      <c r="FDU67" s="645"/>
      <c r="FDV67" s="645"/>
      <c r="FDW67" s="645"/>
      <c r="FDX67" s="574"/>
      <c r="FDY67" s="448"/>
      <c r="FDZ67" s="448"/>
      <c r="FEA67" s="448"/>
      <c r="FEB67" s="575"/>
      <c r="FEC67" s="448"/>
      <c r="FED67" s="448"/>
      <c r="FEE67" s="448"/>
      <c r="FEF67" s="448"/>
      <c r="FEG67" s="448"/>
      <c r="FEH67" s="448"/>
      <c r="FEI67" s="448"/>
      <c r="FEJ67" s="448"/>
      <c r="FEK67" s="448"/>
      <c r="FEL67" s="645"/>
      <c r="FEM67" s="645"/>
      <c r="FEN67" s="645"/>
      <c r="FEO67" s="574"/>
      <c r="FEP67" s="448"/>
      <c r="FEQ67" s="448"/>
      <c r="FER67" s="448"/>
      <c r="FES67" s="575"/>
      <c r="FET67" s="448"/>
      <c r="FEU67" s="448"/>
      <c r="FEV67" s="448"/>
      <c r="FEW67" s="448"/>
      <c r="FEX67" s="448"/>
      <c r="FEY67" s="448"/>
      <c r="FEZ67" s="448"/>
      <c r="FFA67" s="448"/>
      <c r="FFB67" s="448"/>
      <c r="FFC67" s="645"/>
      <c r="FFD67" s="645"/>
      <c r="FFE67" s="645"/>
      <c r="FFF67" s="574"/>
      <c r="FFG67" s="448"/>
      <c r="FFH67" s="448"/>
      <c r="FFI67" s="448"/>
      <c r="FFJ67" s="575"/>
      <c r="FFK67" s="448"/>
      <c r="FFL67" s="448"/>
      <c r="FFM67" s="448"/>
      <c r="FFN67" s="448"/>
      <c r="FFO67" s="448"/>
      <c r="FFP67" s="448"/>
      <c r="FFQ67" s="448"/>
      <c r="FFR67" s="448"/>
      <c r="FFS67" s="448"/>
      <c r="FFT67" s="645"/>
      <c r="FFU67" s="645"/>
      <c r="FFV67" s="645"/>
      <c r="FFW67" s="574"/>
      <c r="FFX67" s="448"/>
      <c r="FFY67" s="448"/>
      <c r="FFZ67" s="448"/>
      <c r="FGA67" s="575"/>
      <c r="FGB67" s="448"/>
      <c r="FGC67" s="448"/>
      <c r="FGD67" s="448"/>
      <c r="FGE67" s="448"/>
      <c r="FGF67" s="448"/>
      <c r="FGG67" s="448"/>
      <c r="FGH67" s="448"/>
      <c r="FGI67" s="448"/>
      <c r="FGJ67" s="448"/>
      <c r="FGK67" s="645"/>
      <c r="FGL67" s="645"/>
      <c r="FGM67" s="645"/>
      <c r="FGN67" s="574"/>
      <c r="FGO67" s="448"/>
      <c r="FGP67" s="448"/>
      <c r="FGQ67" s="448"/>
      <c r="FGR67" s="575"/>
      <c r="FGS67" s="448"/>
      <c r="FGT67" s="448"/>
      <c r="FGU67" s="448"/>
      <c r="FGV67" s="448"/>
      <c r="FGW67" s="448"/>
      <c r="FGX67" s="448"/>
      <c r="FGY67" s="448"/>
      <c r="FGZ67" s="448"/>
      <c r="FHA67" s="448"/>
      <c r="FHB67" s="645"/>
      <c r="FHC67" s="645"/>
      <c r="FHD67" s="645"/>
      <c r="FHE67" s="574"/>
      <c r="FHF67" s="448"/>
      <c r="FHG67" s="448"/>
      <c r="FHH67" s="448"/>
      <c r="FHI67" s="575"/>
      <c r="FHJ67" s="448"/>
      <c r="FHK67" s="448"/>
      <c r="FHL67" s="448"/>
      <c r="FHM67" s="448"/>
      <c r="FHN67" s="448"/>
      <c r="FHO67" s="448"/>
      <c r="FHP67" s="448"/>
      <c r="FHQ67" s="448"/>
      <c r="FHR67" s="448"/>
      <c r="FHS67" s="645"/>
      <c r="FHT67" s="645"/>
      <c r="FHU67" s="645"/>
      <c r="FHV67" s="574"/>
      <c r="FHW67" s="448"/>
      <c r="FHX67" s="448"/>
      <c r="FHY67" s="448"/>
      <c r="FHZ67" s="575"/>
      <c r="FIA67" s="448"/>
      <c r="FIB67" s="448"/>
      <c r="FIC67" s="448"/>
      <c r="FID67" s="448"/>
      <c r="FIE67" s="448"/>
      <c r="FIF67" s="448"/>
      <c r="FIG67" s="448"/>
      <c r="FIH67" s="448"/>
      <c r="FII67" s="448"/>
      <c r="FIJ67" s="645"/>
      <c r="FIK67" s="645"/>
      <c r="FIL67" s="645"/>
      <c r="FIM67" s="574"/>
      <c r="FIN67" s="448"/>
      <c r="FIO67" s="448"/>
      <c r="FIP67" s="448"/>
      <c r="FIQ67" s="575"/>
      <c r="FIR67" s="448"/>
      <c r="FIS67" s="448"/>
      <c r="FIT67" s="448"/>
      <c r="FIU67" s="448"/>
      <c r="FIV67" s="448"/>
      <c r="FIW67" s="448"/>
      <c r="FIX67" s="448"/>
      <c r="FIY67" s="448"/>
      <c r="FIZ67" s="448"/>
      <c r="FJA67" s="645"/>
      <c r="FJB67" s="645"/>
      <c r="FJC67" s="645"/>
      <c r="FJD67" s="574"/>
      <c r="FJE67" s="448"/>
      <c r="FJF67" s="448"/>
      <c r="FJG67" s="448"/>
      <c r="FJH67" s="575"/>
      <c r="FJI67" s="448"/>
      <c r="FJJ67" s="448"/>
      <c r="FJK67" s="448"/>
      <c r="FJL67" s="448"/>
      <c r="FJM67" s="448"/>
      <c r="FJN67" s="448"/>
      <c r="FJO67" s="448"/>
      <c r="FJP67" s="448"/>
      <c r="FJQ67" s="448"/>
      <c r="FJR67" s="645"/>
      <c r="FJS67" s="645"/>
      <c r="FJT67" s="645"/>
      <c r="FJU67" s="574"/>
      <c r="FJV67" s="448"/>
      <c r="FJW67" s="448"/>
      <c r="FJX67" s="448"/>
      <c r="FJY67" s="575"/>
      <c r="FJZ67" s="448"/>
      <c r="FKA67" s="448"/>
      <c r="FKB67" s="448"/>
      <c r="FKC67" s="448"/>
      <c r="FKD67" s="448"/>
      <c r="FKE67" s="448"/>
      <c r="FKF67" s="448"/>
      <c r="FKG67" s="448"/>
      <c r="FKH67" s="448"/>
      <c r="FKI67" s="645"/>
      <c r="FKJ67" s="645"/>
      <c r="FKK67" s="645"/>
      <c r="FKL67" s="574"/>
      <c r="FKM67" s="448"/>
      <c r="FKN67" s="448"/>
      <c r="FKO67" s="448"/>
      <c r="FKP67" s="575"/>
      <c r="FKQ67" s="448"/>
      <c r="FKR67" s="448"/>
      <c r="FKS67" s="448"/>
      <c r="FKT67" s="448"/>
      <c r="FKU67" s="448"/>
      <c r="FKV67" s="448"/>
      <c r="FKW67" s="448"/>
      <c r="FKX67" s="448"/>
      <c r="FKY67" s="448"/>
      <c r="FKZ67" s="645"/>
      <c r="FLA67" s="645"/>
      <c r="FLB67" s="645"/>
      <c r="FLC67" s="574"/>
      <c r="FLD67" s="448"/>
      <c r="FLE67" s="448"/>
      <c r="FLF67" s="448"/>
      <c r="FLG67" s="575"/>
      <c r="FLH67" s="448"/>
      <c r="FLI67" s="448"/>
      <c r="FLJ67" s="448"/>
      <c r="FLK67" s="448"/>
      <c r="FLL67" s="448"/>
      <c r="FLM67" s="448"/>
      <c r="FLN67" s="448"/>
      <c r="FLO67" s="448"/>
      <c r="FLP67" s="448"/>
      <c r="FLQ67" s="645"/>
      <c r="FLR67" s="645"/>
      <c r="FLS67" s="645"/>
      <c r="FLT67" s="574"/>
      <c r="FLU67" s="448"/>
      <c r="FLV67" s="448"/>
      <c r="FLW67" s="448"/>
      <c r="FLX67" s="575"/>
      <c r="FLY67" s="448"/>
      <c r="FLZ67" s="448"/>
      <c r="FMA67" s="448"/>
      <c r="FMB67" s="448"/>
      <c r="FMC67" s="448"/>
      <c r="FMD67" s="448"/>
      <c r="FME67" s="448"/>
      <c r="FMF67" s="448"/>
      <c r="FMG67" s="448"/>
      <c r="FMH67" s="645"/>
      <c r="FMI67" s="645"/>
      <c r="FMJ67" s="645"/>
      <c r="FMK67" s="574"/>
      <c r="FML67" s="448"/>
      <c r="FMM67" s="448"/>
      <c r="FMN67" s="448"/>
      <c r="FMO67" s="575"/>
      <c r="FMP67" s="448"/>
      <c r="FMQ67" s="448"/>
      <c r="FMR67" s="448"/>
      <c r="FMS67" s="448"/>
      <c r="FMT67" s="448"/>
      <c r="FMU67" s="448"/>
      <c r="FMV67" s="448"/>
      <c r="FMW67" s="448"/>
      <c r="FMX67" s="448"/>
      <c r="FMY67" s="645"/>
      <c r="FMZ67" s="645"/>
      <c r="FNA67" s="645"/>
      <c r="FNB67" s="574"/>
      <c r="FNC67" s="448"/>
      <c r="FND67" s="448"/>
      <c r="FNE67" s="448"/>
      <c r="FNF67" s="575"/>
      <c r="FNG67" s="448"/>
      <c r="FNH67" s="448"/>
      <c r="FNI67" s="448"/>
      <c r="FNJ67" s="448"/>
      <c r="FNK67" s="448"/>
      <c r="FNL67" s="448"/>
      <c r="FNM67" s="448"/>
      <c r="FNN67" s="448"/>
      <c r="FNO67" s="448"/>
      <c r="FNP67" s="645"/>
      <c r="FNQ67" s="645"/>
      <c r="FNR67" s="645"/>
      <c r="FNS67" s="574"/>
      <c r="FNT67" s="448"/>
      <c r="FNU67" s="448"/>
      <c r="FNV67" s="448"/>
      <c r="FNW67" s="575"/>
      <c r="FNX67" s="448"/>
      <c r="FNY67" s="448"/>
      <c r="FNZ67" s="448"/>
      <c r="FOA67" s="448"/>
      <c r="FOB67" s="448"/>
      <c r="FOC67" s="448"/>
      <c r="FOD67" s="448"/>
      <c r="FOE67" s="448"/>
      <c r="FOF67" s="448"/>
      <c r="FOG67" s="645"/>
      <c r="FOH67" s="645"/>
      <c r="FOI67" s="645"/>
      <c r="FOJ67" s="574"/>
      <c r="FOK67" s="448"/>
      <c r="FOL67" s="448"/>
      <c r="FOM67" s="448"/>
      <c r="FON67" s="575"/>
      <c r="FOO67" s="448"/>
      <c r="FOP67" s="448"/>
      <c r="FOQ67" s="448"/>
      <c r="FOR67" s="448"/>
      <c r="FOS67" s="448"/>
      <c r="FOT67" s="448"/>
      <c r="FOU67" s="448"/>
      <c r="FOV67" s="448"/>
      <c r="FOW67" s="448"/>
      <c r="FOX67" s="645"/>
      <c r="FOY67" s="645"/>
      <c r="FOZ67" s="645"/>
      <c r="FPA67" s="574"/>
      <c r="FPB67" s="448"/>
      <c r="FPC67" s="448"/>
      <c r="FPD67" s="448"/>
      <c r="FPE67" s="575"/>
      <c r="FPF67" s="448"/>
      <c r="FPG67" s="448"/>
      <c r="FPH67" s="448"/>
      <c r="FPI67" s="448"/>
      <c r="FPJ67" s="448"/>
      <c r="FPK67" s="448"/>
      <c r="FPL67" s="448"/>
      <c r="FPM67" s="448"/>
      <c r="FPN67" s="448"/>
      <c r="FPO67" s="645"/>
      <c r="FPP67" s="645"/>
      <c r="FPQ67" s="645"/>
      <c r="FPR67" s="574"/>
      <c r="FPS67" s="448"/>
      <c r="FPT67" s="448"/>
      <c r="FPU67" s="448"/>
      <c r="FPV67" s="575"/>
      <c r="FPW67" s="448"/>
      <c r="FPX67" s="448"/>
      <c r="FPY67" s="448"/>
      <c r="FPZ67" s="448"/>
      <c r="FQA67" s="448"/>
      <c r="FQB67" s="448"/>
      <c r="FQC67" s="448"/>
      <c r="FQD67" s="448"/>
      <c r="FQE67" s="448"/>
      <c r="FQF67" s="645"/>
      <c r="FQG67" s="645"/>
      <c r="FQH67" s="645"/>
      <c r="FQI67" s="574"/>
      <c r="FQJ67" s="448"/>
      <c r="FQK67" s="448"/>
      <c r="FQL67" s="448"/>
      <c r="FQM67" s="575"/>
      <c r="FQN67" s="448"/>
      <c r="FQO67" s="448"/>
      <c r="FQP67" s="448"/>
      <c r="FQQ67" s="448"/>
      <c r="FQR67" s="448"/>
      <c r="FQS67" s="448"/>
      <c r="FQT67" s="448"/>
      <c r="FQU67" s="448"/>
      <c r="FQV67" s="448"/>
      <c r="FQW67" s="645"/>
      <c r="FQX67" s="645"/>
      <c r="FQY67" s="645"/>
      <c r="FQZ67" s="574"/>
      <c r="FRA67" s="448"/>
      <c r="FRB67" s="448"/>
      <c r="FRC67" s="448"/>
      <c r="FRD67" s="575"/>
      <c r="FRE67" s="448"/>
      <c r="FRF67" s="448"/>
      <c r="FRG67" s="448"/>
      <c r="FRH67" s="448"/>
      <c r="FRI67" s="448"/>
      <c r="FRJ67" s="448"/>
      <c r="FRK67" s="448"/>
      <c r="FRL67" s="448"/>
      <c r="FRM67" s="448"/>
      <c r="FRN67" s="645"/>
      <c r="FRO67" s="645"/>
      <c r="FRP67" s="645"/>
      <c r="FRQ67" s="574"/>
      <c r="FRR67" s="448"/>
      <c r="FRS67" s="448"/>
      <c r="FRT67" s="448"/>
      <c r="FRU67" s="575"/>
      <c r="FRV67" s="448"/>
      <c r="FRW67" s="448"/>
      <c r="FRX67" s="448"/>
      <c r="FRY67" s="448"/>
      <c r="FRZ67" s="448"/>
      <c r="FSA67" s="448"/>
      <c r="FSB67" s="448"/>
      <c r="FSC67" s="448"/>
      <c r="FSD67" s="448"/>
      <c r="FSE67" s="645"/>
      <c r="FSF67" s="645"/>
      <c r="FSG67" s="645"/>
      <c r="FSH67" s="574"/>
      <c r="FSI67" s="448"/>
      <c r="FSJ67" s="448"/>
      <c r="FSK67" s="448"/>
      <c r="FSL67" s="575"/>
      <c r="FSM67" s="448"/>
      <c r="FSN67" s="448"/>
      <c r="FSO67" s="448"/>
      <c r="FSP67" s="448"/>
      <c r="FSQ67" s="448"/>
      <c r="FSR67" s="448"/>
      <c r="FSS67" s="448"/>
      <c r="FST67" s="448"/>
      <c r="FSU67" s="448"/>
      <c r="FSV67" s="645"/>
      <c r="FSW67" s="645"/>
      <c r="FSX67" s="645"/>
      <c r="FSY67" s="574"/>
      <c r="FSZ67" s="448"/>
      <c r="FTA67" s="448"/>
      <c r="FTB67" s="448"/>
      <c r="FTC67" s="575"/>
      <c r="FTD67" s="448"/>
      <c r="FTE67" s="448"/>
      <c r="FTF67" s="448"/>
      <c r="FTG67" s="448"/>
      <c r="FTH67" s="448"/>
      <c r="FTI67" s="448"/>
      <c r="FTJ67" s="448"/>
      <c r="FTK67" s="448"/>
      <c r="FTL67" s="448"/>
      <c r="FTM67" s="645"/>
      <c r="FTN67" s="645"/>
      <c r="FTO67" s="645"/>
      <c r="FTP67" s="574"/>
      <c r="FTQ67" s="448"/>
      <c r="FTR67" s="448"/>
      <c r="FTS67" s="448"/>
      <c r="FTT67" s="575"/>
      <c r="FTU67" s="448"/>
      <c r="FTV67" s="448"/>
      <c r="FTW67" s="448"/>
      <c r="FTX67" s="448"/>
      <c r="FTY67" s="448"/>
      <c r="FTZ67" s="448"/>
      <c r="FUA67" s="448"/>
      <c r="FUB67" s="448"/>
      <c r="FUC67" s="448"/>
      <c r="FUD67" s="645"/>
      <c r="FUE67" s="645"/>
      <c r="FUF67" s="645"/>
      <c r="FUG67" s="574"/>
      <c r="FUH67" s="448"/>
      <c r="FUI67" s="448"/>
      <c r="FUJ67" s="448"/>
      <c r="FUK67" s="575"/>
      <c r="FUL67" s="448"/>
      <c r="FUM67" s="448"/>
      <c r="FUN67" s="448"/>
      <c r="FUO67" s="448"/>
      <c r="FUP67" s="448"/>
      <c r="FUQ67" s="448"/>
      <c r="FUR67" s="448"/>
      <c r="FUS67" s="448"/>
      <c r="FUT67" s="448"/>
      <c r="FUU67" s="645"/>
      <c r="FUV67" s="645"/>
      <c r="FUW67" s="645"/>
      <c r="FUX67" s="574"/>
      <c r="FUY67" s="448"/>
      <c r="FUZ67" s="448"/>
      <c r="FVA67" s="448"/>
      <c r="FVB67" s="575"/>
      <c r="FVC67" s="448"/>
      <c r="FVD67" s="448"/>
      <c r="FVE67" s="448"/>
      <c r="FVF67" s="448"/>
      <c r="FVG67" s="448"/>
      <c r="FVH67" s="448"/>
      <c r="FVI67" s="448"/>
      <c r="FVJ67" s="448"/>
      <c r="FVK67" s="448"/>
      <c r="FVL67" s="645"/>
      <c r="FVM67" s="645"/>
      <c r="FVN67" s="645"/>
      <c r="FVO67" s="574"/>
      <c r="FVP67" s="448"/>
      <c r="FVQ67" s="448"/>
      <c r="FVR67" s="448"/>
      <c r="FVS67" s="575"/>
      <c r="FVT67" s="448"/>
      <c r="FVU67" s="448"/>
      <c r="FVV67" s="448"/>
      <c r="FVW67" s="448"/>
      <c r="FVX67" s="448"/>
      <c r="FVY67" s="448"/>
      <c r="FVZ67" s="448"/>
      <c r="FWA67" s="448"/>
      <c r="FWB67" s="448"/>
      <c r="FWC67" s="645"/>
      <c r="FWD67" s="645"/>
      <c r="FWE67" s="645"/>
      <c r="FWF67" s="574"/>
      <c r="FWG67" s="448"/>
      <c r="FWH67" s="448"/>
      <c r="FWI67" s="448"/>
      <c r="FWJ67" s="575"/>
      <c r="FWK67" s="448"/>
      <c r="FWL67" s="448"/>
      <c r="FWM67" s="448"/>
      <c r="FWN67" s="448"/>
      <c r="FWO67" s="448"/>
      <c r="FWP67" s="448"/>
      <c r="FWQ67" s="448"/>
      <c r="FWR67" s="448"/>
      <c r="FWS67" s="448"/>
      <c r="FWT67" s="645"/>
      <c r="FWU67" s="645"/>
      <c r="FWV67" s="645"/>
      <c r="FWW67" s="574"/>
      <c r="FWX67" s="448"/>
      <c r="FWY67" s="448"/>
      <c r="FWZ67" s="448"/>
      <c r="FXA67" s="575"/>
      <c r="FXB67" s="448"/>
      <c r="FXC67" s="448"/>
      <c r="FXD67" s="448"/>
      <c r="FXE67" s="448"/>
      <c r="FXF67" s="448"/>
      <c r="FXG67" s="448"/>
      <c r="FXH67" s="448"/>
      <c r="FXI67" s="448"/>
      <c r="FXJ67" s="448"/>
      <c r="FXK67" s="645"/>
      <c r="FXL67" s="645"/>
      <c r="FXM67" s="645"/>
      <c r="FXN67" s="574"/>
      <c r="FXO67" s="448"/>
      <c r="FXP67" s="448"/>
      <c r="FXQ67" s="448"/>
      <c r="FXR67" s="575"/>
      <c r="FXS67" s="448"/>
      <c r="FXT67" s="448"/>
      <c r="FXU67" s="448"/>
      <c r="FXV67" s="448"/>
      <c r="FXW67" s="448"/>
      <c r="FXX67" s="448"/>
      <c r="FXY67" s="448"/>
      <c r="FXZ67" s="448"/>
      <c r="FYA67" s="448"/>
      <c r="FYB67" s="645"/>
      <c r="FYC67" s="645"/>
      <c r="FYD67" s="645"/>
      <c r="FYE67" s="574"/>
      <c r="FYF67" s="448"/>
      <c r="FYG67" s="448"/>
      <c r="FYH67" s="448"/>
      <c r="FYI67" s="575"/>
      <c r="FYJ67" s="448"/>
      <c r="FYK67" s="448"/>
      <c r="FYL67" s="448"/>
      <c r="FYM67" s="448"/>
      <c r="FYN67" s="448"/>
      <c r="FYO67" s="448"/>
      <c r="FYP67" s="448"/>
      <c r="FYQ67" s="448"/>
      <c r="FYR67" s="448"/>
      <c r="FYS67" s="645"/>
      <c r="FYT67" s="645"/>
      <c r="FYU67" s="645"/>
      <c r="FYV67" s="574"/>
      <c r="FYW67" s="448"/>
      <c r="FYX67" s="448"/>
      <c r="FYY67" s="448"/>
      <c r="FYZ67" s="575"/>
      <c r="FZA67" s="448"/>
      <c r="FZB67" s="448"/>
      <c r="FZC67" s="448"/>
      <c r="FZD67" s="448"/>
      <c r="FZE67" s="448"/>
      <c r="FZF67" s="448"/>
      <c r="FZG67" s="448"/>
      <c r="FZH67" s="448"/>
      <c r="FZI67" s="448"/>
      <c r="FZJ67" s="645"/>
      <c r="FZK67" s="645"/>
      <c r="FZL67" s="645"/>
      <c r="FZM67" s="574"/>
      <c r="FZN67" s="448"/>
      <c r="FZO67" s="448"/>
      <c r="FZP67" s="448"/>
      <c r="FZQ67" s="575"/>
      <c r="FZR67" s="448"/>
      <c r="FZS67" s="448"/>
      <c r="FZT67" s="448"/>
      <c r="FZU67" s="448"/>
      <c r="FZV67" s="448"/>
      <c r="FZW67" s="448"/>
      <c r="FZX67" s="448"/>
      <c r="FZY67" s="448"/>
      <c r="FZZ67" s="448"/>
      <c r="GAA67" s="645"/>
      <c r="GAB67" s="645"/>
      <c r="GAC67" s="645"/>
      <c r="GAD67" s="574"/>
      <c r="GAE67" s="448"/>
      <c r="GAF67" s="448"/>
      <c r="GAG67" s="448"/>
      <c r="GAH67" s="575"/>
      <c r="GAI67" s="448"/>
      <c r="GAJ67" s="448"/>
      <c r="GAK67" s="448"/>
      <c r="GAL67" s="448"/>
      <c r="GAM67" s="448"/>
      <c r="GAN67" s="448"/>
      <c r="GAO67" s="448"/>
      <c r="GAP67" s="448"/>
      <c r="GAQ67" s="448"/>
      <c r="GAR67" s="645"/>
      <c r="GAS67" s="645"/>
      <c r="GAT67" s="645"/>
      <c r="GAU67" s="574"/>
      <c r="GAV67" s="448"/>
      <c r="GAW67" s="448"/>
      <c r="GAX67" s="448"/>
      <c r="GAY67" s="575"/>
      <c r="GAZ67" s="448"/>
      <c r="GBA67" s="448"/>
      <c r="GBB67" s="448"/>
      <c r="GBC67" s="448"/>
      <c r="GBD67" s="448"/>
      <c r="GBE67" s="448"/>
      <c r="GBF67" s="448"/>
      <c r="GBG67" s="448"/>
      <c r="GBH67" s="448"/>
      <c r="GBI67" s="645"/>
      <c r="GBJ67" s="645"/>
      <c r="GBK67" s="645"/>
      <c r="GBL67" s="574"/>
      <c r="GBM67" s="448"/>
      <c r="GBN67" s="448"/>
      <c r="GBO67" s="448"/>
      <c r="GBP67" s="575"/>
      <c r="GBQ67" s="448"/>
      <c r="GBR67" s="448"/>
      <c r="GBS67" s="448"/>
      <c r="GBT67" s="448"/>
      <c r="GBU67" s="448"/>
      <c r="GBV67" s="448"/>
      <c r="GBW67" s="448"/>
      <c r="GBX67" s="448"/>
      <c r="GBY67" s="448"/>
      <c r="GBZ67" s="645"/>
      <c r="GCA67" s="645"/>
      <c r="GCB67" s="645"/>
      <c r="GCC67" s="574"/>
      <c r="GCD67" s="448"/>
      <c r="GCE67" s="448"/>
      <c r="GCF67" s="448"/>
      <c r="GCG67" s="575"/>
      <c r="GCH67" s="448"/>
      <c r="GCI67" s="448"/>
      <c r="GCJ67" s="448"/>
      <c r="GCK67" s="448"/>
      <c r="GCL67" s="448"/>
      <c r="GCM67" s="448"/>
      <c r="GCN67" s="448"/>
      <c r="GCO67" s="448"/>
      <c r="GCP67" s="448"/>
      <c r="GCQ67" s="645"/>
      <c r="GCR67" s="645"/>
      <c r="GCS67" s="645"/>
      <c r="GCT67" s="574"/>
      <c r="GCU67" s="448"/>
      <c r="GCV67" s="448"/>
      <c r="GCW67" s="448"/>
      <c r="GCX67" s="575"/>
      <c r="GCY67" s="448"/>
      <c r="GCZ67" s="448"/>
      <c r="GDA67" s="448"/>
      <c r="GDB67" s="448"/>
      <c r="GDC67" s="448"/>
      <c r="GDD67" s="448"/>
      <c r="GDE67" s="448"/>
      <c r="GDF67" s="448"/>
      <c r="GDG67" s="448"/>
      <c r="GDH67" s="645"/>
      <c r="GDI67" s="645"/>
      <c r="GDJ67" s="645"/>
      <c r="GDK67" s="574"/>
      <c r="GDL67" s="448"/>
      <c r="GDM67" s="448"/>
      <c r="GDN67" s="448"/>
      <c r="GDO67" s="575"/>
      <c r="GDP67" s="448"/>
      <c r="GDQ67" s="448"/>
      <c r="GDR67" s="448"/>
      <c r="GDS67" s="448"/>
      <c r="GDT67" s="448"/>
      <c r="GDU67" s="448"/>
      <c r="GDV67" s="448"/>
      <c r="GDW67" s="448"/>
      <c r="GDX67" s="448"/>
      <c r="GDY67" s="645"/>
      <c r="GDZ67" s="645"/>
      <c r="GEA67" s="645"/>
      <c r="GEB67" s="574"/>
      <c r="GEC67" s="448"/>
      <c r="GED67" s="448"/>
      <c r="GEE67" s="448"/>
      <c r="GEF67" s="575"/>
      <c r="GEG67" s="448"/>
      <c r="GEH67" s="448"/>
      <c r="GEI67" s="448"/>
      <c r="GEJ67" s="448"/>
      <c r="GEK67" s="448"/>
      <c r="GEL67" s="448"/>
      <c r="GEM67" s="448"/>
      <c r="GEN67" s="448"/>
      <c r="GEO67" s="448"/>
      <c r="GEP67" s="645"/>
      <c r="GEQ67" s="645"/>
      <c r="GER67" s="645"/>
      <c r="GES67" s="574"/>
      <c r="GET67" s="448"/>
      <c r="GEU67" s="448"/>
      <c r="GEV67" s="448"/>
      <c r="GEW67" s="575"/>
      <c r="GEX67" s="448"/>
      <c r="GEY67" s="448"/>
      <c r="GEZ67" s="448"/>
      <c r="GFA67" s="448"/>
      <c r="GFB67" s="448"/>
      <c r="GFC67" s="448"/>
      <c r="GFD67" s="448"/>
      <c r="GFE67" s="448"/>
      <c r="GFF67" s="448"/>
      <c r="GFG67" s="645"/>
      <c r="GFH67" s="645"/>
      <c r="GFI67" s="645"/>
      <c r="GFJ67" s="574"/>
      <c r="GFK67" s="448"/>
      <c r="GFL67" s="448"/>
      <c r="GFM67" s="448"/>
      <c r="GFN67" s="575"/>
      <c r="GFO67" s="448"/>
      <c r="GFP67" s="448"/>
      <c r="GFQ67" s="448"/>
      <c r="GFR67" s="448"/>
      <c r="GFS67" s="448"/>
      <c r="GFT67" s="448"/>
      <c r="GFU67" s="448"/>
      <c r="GFV67" s="448"/>
      <c r="GFW67" s="448"/>
      <c r="GFX67" s="645"/>
      <c r="GFY67" s="645"/>
      <c r="GFZ67" s="645"/>
      <c r="GGA67" s="574"/>
      <c r="GGB67" s="448"/>
      <c r="GGC67" s="448"/>
      <c r="GGD67" s="448"/>
      <c r="GGE67" s="575"/>
      <c r="GGF67" s="448"/>
      <c r="GGG67" s="448"/>
      <c r="GGH67" s="448"/>
      <c r="GGI67" s="448"/>
      <c r="GGJ67" s="448"/>
      <c r="GGK67" s="448"/>
      <c r="GGL67" s="448"/>
      <c r="GGM67" s="448"/>
      <c r="GGN67" s="448"/>
      <c r="GGO67" s="645"/>
      <c r="GGP67" s="645"/>
      <c r="GGQ67" s="645"/>
      <c r="GGR67" s="574"/>
      <c r="GGS67" s="448"/>
      <c r="GGT67" s="448"/>
      <c r="GGU67" s="448"/>
      <c r="GGV67" s="575"/>
      <c r="GGW67" s="448"/>
      <c r="GGX67" s="448"/>
      <c r="GGY67" s="448"/>
      <c r="GGZ67" s="448"/>
      <c r="GHA67" s="448"/>
      <c r="GHB67" s="448"/>
      <c r="GHC67" s="448"/>
      <c r="GHD67" s="448"/>
      <c r="GHE67" s="448"/>
      <c r="GHF67" s="645"/>
      <c r="GHG67" s="645"/>
      <c r="GHH67" s="645"/>
      <c r="GHI67" s="574"/>
      <c r="GHJ67" s="448"/>
      <c r="GHK67" s="448"/>
      <c r="GHL67" s="448"/>
      <c r="GHM67" s="575"/>
      <c r="GHN67" s="448"/>
      <c r="GHO67" s="448"/>
      <c r="GHP67" s="448"/>
      <c r="GHQ67" s="448"/>
      <c r="GHR67" s="448"/>
      <c r="GHS67" s="448"/>
      <c r="GHT67" s="448"/>
      <c r="GHU67" s="448"/>
      <c r="GHV67" s="448"/>
      <c r="GHW67" s="645"/>
      <c r="GHX67" s="645"/>
      <c r="GHY67" s="645"/>
      <c r="GHZ67" s="574"/>
      <c r="GIA67" s="448"/>
      <c r="GIB67" s="448"/>
      <c r="GIC67" s="448"/>
      <c r="GID67" s="575"/>
      <c r="GIE67" s="448"/>
      <c r="GIF67" s="448"/>
      <c r="GIG67" s="448"/>
      <c r="GIH67" s="448"/>
      <c r="GII67" s="448"/>
      <c r="GIJ67" s="448"/>
      <c r="GIK67" s="448"/>
      <c r="GIL67" s="448"/>
      <c r="GIM67" s="448"/>
      <c r="GIN67" s="645"/>
      <c r="GIO67" s="645"/>
      <c r="GIP67" s="645"/>
      <c r="GIQ67" s="574"/>
      <c r="GIR67" s="448"/>
      <c r="GIS67" s="448"/>
      <c r="GIT67" s="448"/>
      <c r="GIU67" s="575"/>
      <c r="GIV67" s="448"/>
      <c r="GIW67" s="448"/>
      <c r="GIX67" s="448"/>
      <c r="GIY67" s="448"/>
      <c r="GIZ67" s="448"/>
      <c r="GJA67" s="448"/>
      <c r="GJB67" s="448"/>
      <c r="GJC67" s="448"/>
      <c r="GJD67" s="448"/>
      <c r="GJE67" s="645"/>
      <c r="GJF67" s="645"/>
      <c r="GJG67" s="645"/>
      <c r="GJH67" s="574"/>
      <c r="GJI67" s="448"/>
      <c r="GJJ67" s="448"/>
      <c r="GJK67" s="448"/>
      <c r="GJL67" s="575"/>
      <c r="GJM67" s="448"/>
      <c r="GJN67" s="448"/>
      <c r="GJO67" s="448"/>
      <c r="GJP67" s="448"/>
      <c r="GJQ67" s="448"/>
      <c r="GJR67" s="448"/>
      <c r="GJS67" s="448"/>
      <c r="GJT67" s="448"/>
      <c r="GJU67" s="448"/>
      <c r="GJV67" s="645"/>
      <c r="GJW67" s="645"/>
      <c r="GJX67" s="645"/>
      <c r="GJY67" s="574"/>
      <c r="GJZ67" s="448"/>
      <c r="GKA67" s="448"/>
      <c r="GKB67" s="448"/>
      <c r="GKC67" s="575"/>
      <c r="GKD67" s="448"/>
      <c r="GKE67" s="448"/>
      <c r="GKF67" s="448"/>
      <c r="GKG67" s="448"/>
      <c r="GKH67" s="448"/>
      <c r="GKI67" s="448"/>
      <c r="GKJ67" s="448"/>
      <c r="GKK67" s="448"/>
      <c r="GKL67" s="448"/>
      <c r="GKM67" s="645"/>
      <c r="GKN67" s="645"/>
      <c r="GKO67" s="645"/>
      <c r="GKP67" s="574"/>
      <c r="GKQ67" s="448"/>
      <c r="GKR67" s="448"/>
      <c r="GKS67" s="448"/>
      <c r="GKT67" s="575"/>
      <c r="GKU67" s="448"/>
      <c r="GKV67" s="448"/>
      <c r="GKW67" s="448"/>
      <c r="GKX67" s="448"/>
      <c r="GKY67" s="448"/>
      <c r="GKZ67" s="448"/>
      <c r="GLA67" s="448"/>
      <c r="GLB67" s="448"/>
      <c r="GLC67" s="448"/>
      <c r="GLD67" s="645"/>
      <c r="GLE67" s="645"/>
      <c r="GLF67" s="645"/>
      <c r="GLG67" s="574"/>
      <c r="GLH67" s="448"/>
      <c r="GLI67" s="448"/>
      <c r="GLJ67" s="448"/>
      <c r="GLK67" s="575"/>
      <c r="GLL67" s="448"/>
      <c r="GLM67" s="448"/>
      <c r="GLN67" s="448"/>
      <c r="GLO67" s="448"/>
      <c r="GLP67" s="448"/>
      <c r="GLQ67" s="448"/>
      <c r="GLR67" s="448"/>
      <c r="GLS67" s="448"/>
      <c r="GLT67" s="448"/>
      <c r="GLU67" s="645"/>
      <c r="GLV67" s="645"/>
      <c r="GLW67" s="645"/>
      <c r="GLX67" s="574"/>
      <c r="GLY67" s="448"/>
      <c r="GLZ67" s="448"/>
      <c r="GMA67" s="448"/>
      <c r="GMB67" s="575"/>
      <c r="GMC67" s="448"/>
      <c r="GMD67" s="448"/>
      <c r="GME67" s="448"/>
      <c r="GMF67" s="448"/>
      <c r="GMG67" s="448"/>
      <c r="GMH67" s="448"/>
      <c r="GMI67" s="448"/>
      <c r="GMJ67" s="448"/>
      <c r="GMK67" s="448"/>
      <c r="GML67" s="645"/>
      <c r="GMM67" s="645"/>
      <c r="GMN67" s="645"/>
      <c r="GMO67" s="574"/>
      <c r="GMP67" s="448"/>
      <c r="GMQ67" s="448"/>
      <c r="GMR67" s="448"/>
      <c r="GMS67" s="575"/>
      <c r="GMT67" s="448"/>
      <c r="GMU67" s="448"/>
      <c r="GMV67" s="448"/>
      <c r="GMW67" s="448"/>
      <c r="GMX67" s="448"/>
      <c r="GMY67" s="448"/>
      <c r="GMZ67" s="448"/>
      <c r="GNA67" s="448"/>
      <c r="GNB67" s="448"/>
      <c r="GNC67" s="645"/>
      <c r="GND67" s="645"/>
      <c r="GNE67" s="645"/>
      <c r="GNF67" s="574"/>
      <c r="GNG67" s="448"/>
      <c r="GNH67" s="448"/>
      <c r="GNI67" s="448"/>
      <c r="GNJ67" s="575"/>
      <c r="GNK67" s="448"/>
      <c r="GNL67" s="448"/>
      <c r="GNM67" s="448"/>
      <c r="GNN67" s="448"/>
      <c r="GNO67" s="448"/>
      <c r="GNP67" s="448"/>
      <c r="GNQ67" s="448"/>
      <c r="GNR67" s="448"/>
      <c r="GNS67" s="448"/>
      <c r="GNT67" s="645"/>
      <c r="GNU67" s="645"/>
      <c r="GNV67" s="645"/>
      <c r="GNW67" s="574"/>
      <c r="GNX67" s="448"/>
      <c r="GNY67" s="448"/>
      <c r="GNZ67" s="448"/>
      <c r="GOA67" s="575"/>
      <c r="GOB67" s="448"/>
      <c r="GOC67" s="448"/>
      <c r="GOD67" s="448"/>
      <c r="GOE67" s="448"/>
      <c r="GOF67" s="448"/>
      <c r="GOG67" s="448"/>
      <c r="GOH67" s="448"/>
      <c r="GOI67" s="448"/>
      <c r="GOJ67" s="448"/>
      <c r="GOK67" s="645"/>
      <c r="GOL67" s="645"/>
      <c r="GOM67" s="645"/>
      <c r="GON67" s="574"/>
      <c r="GOO67" s="448"/>
      <c r="GOP67" s="448"/>
      <c r="GOQ67" s="448"/>
      <c r="GOR67" s="575"/>
      <c r="GOS67" s="448"/>
      <c r="GOT67" s="448"/>
      <c r="GOU67" s="448"/>
      <c r="GOV67" s="448"/>
      <c r="GOW67" s="448"/>
      <c r="GOX67" s="448"/>
      <c r="GOY67" s="448"/>
      <c r="GOZ67" s="448"/>
      <c r="GPA67" s="448"/>
      <c r="GPB67" s="645"/>
      <c r="GPC67" s="645"/>
      <c r="GPD67" s="645"/>
      <c r="GPE67" s="574"/>
      <c r="GPF67" s="448"/>
      <c r="GPG67" s="448"/>
      <c r="GPH67" s="448"/>
      <c r="GPI67" s="575"/>
      <c r="GPJ67" s="448"/>
      <c r="GPK67" s="448"/>
      <c r="GPL67" s="448"/>
      <c r="GPM67" s="448"/>
      <c r="GPN67" s="448"/>
      <c r="GPO67" s="448"/>
      <c r="GPP67" s="448"/>
      <c r="GPQ67" s="448"/>
      <c r="GPR67" s="448"/>
      <c r="GPS67" s="645"/>
      <c r="GPT67" s="645"/>
      <c r="GPU67" s="645"/>
      <c r="GPV67" s="574"/>
      <c r="GPW67" s="448"/>
      <c r="GPX67" s="448"/>
      <c r="GPY67" s="448"/>
      <c r="GPZ67" s="575"/>
      <c r="GQA67" s="448"/>
      <c r="GQB67" s="448"/>
      <c r="GQC67" s="448"/>
      <c r="GQD67" s="448"/>
      <c r="GQE67" s="448"/>
      <c r="GQF67" s="448"/>
      <c r="GQG67" s="448"/>
      <c r="GQH67" s="448"/>
      <c r="GQI67" s="448"/>
      <c r="GQJ67" s="645"/>
      <c r="GQK67" s="645"/>
      <c r="GQL67" s="645"/>
      <c r="GQM67" s="574"/>
      <c r="GQN67" s="448"/>
      <c r="GQO67" s="448"/>
      <c r="GQP67" s="448"/>
      <c r="GQQ67" s="575"/>
      <c r="GQR67" s="448"/>
      <c r="GQS67" s="448"/>
      <c r="GQT67" s="448"/>
      <c r="GQU67" s="448"/>
      <c r="GQV67" s="448"/>
      <c r="GQW67" s="448"/>
      <c r="GQX67" s="448"/>
      <c r="GQY67" s="448"/>
      <c r="GQZ67" s="448"/>
      <c r="GRA67" s="645"/>
      <c r="GRB67" s="645"/>
      <c r="GRC67" s="645"/>
      <c r="GRD67" s="574"/>
      <c r="GRE67" s="448"/>
      <c r="GRF67" s="448"/>
      <c r="GRG67" s="448"/>
      <c r="GRH67" s="575"/>
      <c r="GRI67" s="448"/>
      <c r="GRJ67" s="448"/>
      <c r="GRK67" s="448"/>
      <c r="GRL67" s="448"/>
      <c r="GRM67" s="448"/>
      <c r="GRN67" s="448"/>
      <c r="GRO67" s="448"/>
      <c r="GRP67" s="448"/>
      <c r="GRQ67" s="448"/>
      <c r="GRR67" s="645"/>
      <c r="GRS67" s="645"/>
      <c r="GRT67" s="645"/>
      <c r="GRU67" s="574"/>
      <c r="GRV67" s="448"/>
      <c r="GRW67" s="448"/>
      <c r="GRX67" s="448"/>
      <c r="GRY67" s="575"/>
      <c r="GRZ67" s="448"/>
      <c r="GSA67" s="448"/>
      <c r="GSB67" s="448"/>
      <c r="GSC67" s="448"/>
      <c r="GSD67" s="448"/>
      <c r="GSE67" s="448"/>
      <c r="GSF67" s="448"/>
      <c r="GSG67" s="448"/>
      <c r="GSH67" s="448"/>
      <c r="GSI67" s="645"/>
      <c r="GSJ67" s="645"/>
      <c r="GSK67" s="645"/>
      <c r="GSL67" s="574"/>
      <c r="GSM67" s="448"/>
      <c r="GSN67" s="448"/>
      <c r="GSO67" s="448"/>
      <c r="GSP67" s="575"/>
      <c r="GSQ67" s="448"/>
      <c r="GSR67" s="448"/>
      <c r="GSS67" s="448"/>
      <c r="GST67" s="448"/>
      <c r="GSU67" s="448"/>
      <c r="GSV67" s="448"/>
      <c r="GSW67" s="448"/>
      <c r="GSX67" s="448"/>
      <c r="GSY67" s="448"/>
      <c r="GSZ67" s="645"/>
      <c r="GTA67" s="645"/>
      <c r="GTB67" s="645"/>
      <c r="GTC67" s="574"/>
      <c r="GTD67" s="448"/>
      <c r="GTE67" s="448"/>
      <c r="GTF67" s="448"/>
      <c r="GTG67" s="575"/>
      <c r="GTH67" s="448"/>
      <c r="GTI67" s="448"/>
      <c r="GTJ67" s="448"/>
      <c r="GTK67" s="448"/>
      <c r="GTL67" s="448"/>
      <c r="GTM67" s="448"/>
      <c r="GTN67" s="448"/>
      <c r="GTO67" s="448"/>
      <c r="GTP67" s="448"/>
      <c r="GTQ67" s="645"/>
      <c r="GTR67" s="645"/>
      <c r="GTS67" s="645"/>
      <c r="GTT67" s="574"/>
      <c r="GTU67" s="448"/>
      <c r="GTV67" s="448"/>
      <c r="GTW67" s="448"/>
      <c r="GTX67" s="575"/>
      <c r="GTY67" s="448"/>
      <c r="GTZ67" s="448"/>
      <c r="GUA67" s="448"/>
      <c r="GUB67" s="448"/>
      <c r="GUC67" s="448"/>
      <c r="GUD67" s="448"/>
      <c r="GUE67" s="448"/>
      <c r="GUF67" s="448"/>
      <c r="GUG67" s="448"/>
      <c r="GUH67" s="645"/>
      <c r="GUI67" s="645"/>
      <c r="GUJ67" s="645"/>
      <c r="GUK67" s="574"/>
      <c r="GUL67" s="448"/>
      <c r="GUM67" s="448"/>
      <c r="GUN67" s="448"/>
      <c r="GUO67" s="575"/>
      <c r="GUP67" s="448"/>
      <c r="GUQ67" s="448"/>
      <c r="GUR67" s="448"/>
      <c r="GUS67" s="448"/>
      <c r="GUT67" s="448"/>
      <c r="GUU67" s="448"/>
      <c r="GUV67" s="448"/>
      <c r="GUW67" s="448"/>
      <c r="GUX67" s="448"/>
      <c r="GUY67" s="645"/>
      <c r="GUZ67" s="645"/>
      <c r="GVA67" s="645"/>
      <c r="GVB67" s="574"/>
      <c r="GVC67" s="448"/>
      <c r="GVD67" s="448"/>
      <c r="GVE67" s="448"/>
      <c r="GVF67" s="575"/>
      <c r="GVG67" s="448"/>
      <c r="GVH67" s="448"/>
      <c r="GVI67" s="448"/>
      <c r="GVJ67" s="448"/>
      <c r="GVK67" s="448"/>
      <c r="GVL67" s="448"/>
      <c r="GVM67" s="448"/>
      <c r="GVN67" s="448"/>
      <c r="GVO67" s="448"/>
      <c r="GVP67" s="645"/>
      <c r="GVQ67" s="645"/>
      <c r="GVR67" s="645"/>
      <c r="GVS67" s="574"/>
      <c r="GVT67" s="448"/>
      <c r="GVU67" s="448"/>
      <c r="GVV67" s="448"/>
      <c r="GVW67" s="575"/>
      <c r="GVX67" s="448"/>
      <c r="GVY67" s="448"/>
      <c r="GVZ67" s="448"/>
      <c r="GWA67" s="448"/>
      <c r="GWB67" s="448"/>
      <c r="GWC67" s="448"/>
      <c r="GWD67" s="448"/>
      <c r="GWE67" s="448"/>
      <c r="GWF67" s="448"/>
      <c r="GWG67" s="645"/>
      <c r="GWH67" s="645"/>
      <c r="GWI67" s="645"/>
      <c r="GWJ67" s="574"/>
      <c r="GWK67" s="448"/>
      <c r="GWL67" s="448"/>
      <c r="GWM67" s="448"/>
      <c r="GWN67" s="575"/>
      <c r="GWO67" s="448"/>
      <c r="GWP67" s="448"/>
      <c r="GWQ67" s="448"/>
      <c r="GWR67" s="448"/>
      <c r="GWS67" s="448"/>
      <c r="GWT67" s="448"/>
      <c r="GWU67" s="448"/>
      <c r="GWV67" s="448"/>
      <c r="GWW67" s="448"/>
      <c r="GWX67" s="645"/>
      <c r="GWY67" s="645"/>
      <c r="GWZ67" s="645"/>
      <c r="GXA67" s="574"/>
      <c r="GXB67" s="448"/>
      <c r="GXC67" s="448"/>
      <c r="GXD67" s="448"/>
      <c r="GXE67" s="575"/>
      <c r="GXF67" s="448"/>
      <c r="GXG67" s="448"/>
      <c r="GXH67" s="448"/>
      <c r="GXI67" s="448"/>
      <c r="GXJ67" s="448"/>
      <c r="GXK67" s="448"/>
      <c r="GXL67" s="448"/>
      <c r="GXM67" s="448"/>
      <c r="GXN67" s="448"/>
      <c r="GXO67" s="645"/>
      <c r="GXP67" s="645"/>
      <c r="GXQ67" s="645"/>
      <c r="GXR67" s="574"/>
      <c r="GXS67" s="448"/>
      <c r="GXT67" s="448"/>
      <c r="GXU67" s="448"/>
      <c r="GXV67" s="575"/>
      <c r="GXW67" s="448"/>
      <c r="GXX67" s="448"/>
      <c r="GXY67" s="448"/>
      <c r="GXZ67" s="448"/>
      <c r="GYA67" s="448"/>
      <c r="GYB67" s="448"/>
      <c r="GYC67" s="448"/>
      <c r="GYD67" s="448"/>
      <c r="GYE67" s="448"/>
      <c r="GYF67" s="645"/>
      <c r="GYG67" s="645"/>
      <c r="GYH67" s="645"/>
      <c r="GYI67" s="574"/>
      <c r="GYJ67" s="448"/>
      <c r="GYK67" s="448"/>
      <c r="GYL67" s="448"/>
      <c r="GYM67" s="575"/>
      <c r="GYN67" s="448"/>
      <c r="GYO67" s="448"/>
      <c r="GYP67" s="448"/>
      <c r="GYQ67" s="448"/>
      <c r="GYR67" s="448"/>
      <c r="GYS67" s="448"/>
      <c r="GYT67" s="448"/>
      <c r="GYU67" s="448"/>
      <c r="GYV67" s="448"/>
      <c r="GYW67" s="645"/>
      <c r="GYX67" s="645"/>
      <c r="GYY67" s="645"/>
      <c r="GYZ67" s="574"/>
      <c r="GZA67" s="448"/>
      <c r="GZB67" s="448"/>
      <c r="GZC67" s="448"/>
      <c r="GZD67" s="575"/>
      <c r="GZE67" s="448"/>
      <c r="GZF67" s="448"/>
      <c r="GZG67" s="448"/>
      <c r="GZH67" s="448"/>
      <c r="GZI67" s="448"/>
      <c r="GZJ67" s="448"/>
      <c r="GZK67" s="448"/>
      <c r="GZL67" s="448"/>
      <c r="GZM67" s="448"/>
      <c r="GZN67" s="645"/>
      <c r="GZO67" s="645"/>
      <c r="GZP67" s="645"/>
      <c r="GZQ67" s="574"/>
      <c r="GZR67" s="448"/>
      <c r="GZS67" s="448"/>
      <c r="GZT67" s="448"/>
      <c r="GZU67" s="575"/>
      <c r="GZV67" s="448"/>
      <c r="GZW67" s="448"/>
      <c r="GZX67" s="448"/>
      <c r="GZY67" s="448"/>
      <c r="GZZ67" s="448"/>
      <c r="HAA67" s="448"/>
      <c r="HAB67" s="448"/>
      <c r="HAC67" s="448"/>
      <c r="HAD67" s="448"/>
      <c r="HAE67" s="645"/>
      <c r="HAF67" s="645"/>
      <c r="HAG67" s="645"/>
      <c r="HAH67" s="574"/>
      <c r="HAI67" s="448"/>
      <c r="HAJ67" s="448"/>
      <c r="HAK67" s="448"/>
      <c r="HAL67" s="575"/>
      <c r="HAM67" s="448"/>
      <c r="HAN67" s="448"/>
      <c r="HAO67" s="448"/>
      <c r="HAP67" s="448"/>
      <c r="HAQ67" s="448"/>
      <c r="HAR67" s="448"/>
      <c r="HAS67" s="448"/>
      <c r="HAT67" s="448"/>
      <c r="HAU67" s="448"/>
      <c r="HAV67" s="645"/>
      <c r="HAW67" s="645"/>
      <c r="HAX67" s="645"/>
      <c r="HAY67" s="574"/>
      <c r="HAZ67" s="448"/>
      <c r="HBA67" s="448"/>
      <c r="HBB67" s="448"/>
      <c r="HBC67" s="575"/>
      <c r="HBD67" s="448"/>
      <c r="HBE67" s="448"/>
      <c r="HBF67" s="448"/>
      <c r="HBG67" s="448"/>
      <c r="HBH67" s="448"/>
      <c r="HBI67" s="448"/>
      <c r="HBJ67" s="448"/>
      <c r="HBK67" s="448"/>
      <c r="HBL67" s="448"/>
      <c r="HBM67" s="645"/>
      <c r="HBN67" s="645"/>
      <c r="HBO67" s="645"/>
      <c r="HBP67" s="574"/>
      <c r="HBQ67" s="448"/>
      <c r="HBR67" s="448"/>
      <c r="HBS67" s="448"/>
      <c r="HBT67" s="575"/>
      <c r="HBU67" s="448"/>
      <c r="HBV67" s="448"/>
      <c r="HBW67" s="448"/>
      <c r="HBX67" s="448"/>
      <c r="HBY67" s="448"/>
      <c r="HBZ67" s="448"/>
      <c r="HCA67" s="448"/>
      <c r="HCB67" s="448"/>
      <c r="HCC67" s="448"/>
      <c r="HCD67" s="645"/>
      <c r="HCE67" s="645"/>
      <c r="HCF67" s="645"/>
      <c r="HCG67" s="574"/>
      <c r="HCH67" s="448"/>
      <c r="HCI67" s="448"/>
      <c r="HCJ67" s="448"/>
      <c r="HCK67" s="575"/>
      <c r="HCL67" s="448"/>
      <c r="HCM67" s="448"/>
      <c r="HCN67" s="448"/>
      <c r="HCO67" s="448"/>
      <c r="HCP67" s="448"/>
      <c r="HCQ67" s="448"/>
      <c r="HCR67" s="448"/>
      <c r="HCS67" s="448"/>
      <c r="HCT67" s="448"/>
      <c r="HCU67" s="645"/>
      <c r="HCV67" s="645"/>
      <c r="HCW67" s="645"/>
      <c r="HCX67" s="574"/>
      <c r="HCY67" s="448"/>
      <c r="HCZ67" s="448"/>
      <c r="HDA67" s="448"/>
      <c r="HDB67" s="575"/>
      <c r="HDC67" s="448"/>
      <c r="HDD67" s="448"/>
      <c r="HDE67" s="448"/>
      <c r="HDF67" s="448"/>
      <c r="HDG67" s="448"/>
      <c r="HDH67" s="448"/>
      <c r="HDI67" s="448"/>
      <c r="HDJ67" s="448"/>
      <c r="HDK67" s="448"/>
      <c r="HDL67" s="645"/>
      <c r="HDM67" s="645"/>
      <c r="HDN67" s="645"/>
      <c r="HDO67" s="574"/>
      <c r="HDP67" s="448"/>
      <c r="HDQ67" s="448"/>
      <c r="HDR67" s="448"/>
      <c r="HDS67" s="575"/>
      <c r="HDT67" s="448"/>
      <c r="HDU67" s="448"/>
      <c r="HDV67" s="448"/>
      <c r="HDW67" s="448"/>
      <c r="HDX67" s="448"/>
      <c r="HDY67" s="448"/>
      <c r="HDZ67" s="448"/>
      <c r="HEA67" s="448"/>
      <c r="HEB67" s="448"/>
      <c r="HEC67" s="645"/>
      <c r="HED67" s="645"/>
      <c r="HEE67" s="645"/>
      <c r="HEF67" s="574"/>
      <c r="HEG67" s="448"/>
      <c r="HEH67" s="448"/>
      <c r="HEI67" s="448"/>
      <c r="HEJ67" s="575"/>
      <c r="HEK67" s="448"/>
      <c r="HEL67" s="448"/>
      <c r="HEM67" s="448"/>
      <c r="HEN67" s="448"/>
      <c r="HEO67" s="448"/>
      <c r="HEP67" s="448"/>
      <c r="HEQ67" s="448"/>
      <c r="HER67" s="448"/>
      <c r="HES67" s="448"/>
      <c r="HET67" s="645"/>
      <c r="HEU67" s="645"/>
      <c r="HEV67" s="645"/>
      <c r="HEW67" s="574"/>
      <c r="HEX67" s="448"/>
      <c r="HEY67" s="448"/>
      <c r="HEZ67" s="448"/>
      <c r="HFA67" s="575"/>
      <c r="HFB67" s="448"/>
      <c r="HFC67" s="448"/>
      <c r="HFD67" s="448"/>
      <c r="HFE67" s="448"/>
      <c r="HFF67" s="448"/>
      <c r="HFG67" s="448"/>
      <c r="HFH67" s="448"/>
      <c r="HFI67" s="448"/>
      <c r="HFJ67" s="448"/>
      <c r="HFK67" s="645"/>
      <c r="HFL67" s="645"/>
      <c r="HFM67" s="645"/>
      <c r="HFN67" s="574"/>
      <c r="HFO67" s="448"/>
      <c r="HFP67" s="448"/>
      <c r="HFQ67" s="448"/>
      <c r="HFR67" s="575"/>
      <c r="HFS67" s="448"/>
      <c r="HFT67" s="448"/>
      <c r="HFU67" s="448"/>
      <c r="HFV67" s="448"/>
      <c r="HFW67" s="448"/>
      <c r="HFX67" s="448"/>
      <c r="HFY67" s="448"/>
      <c r="HFZ67" s="448"/>
      <c r="HGA67" s="448"/>
      <c r="HGB67" s="645"/>
      <c r="HGC67" s="645"/>
      <c r="HGD67" s="645"/>
      <c r="HGE67" s="574"/>
      <c r="HGF67" s="448"/>
      <c r="HGG67" s="448"/>
      <c r="HGH67" s="448"/>
      <c r="HGI67" s="575"/>
      <c r="HGJ67" s="448"/>
      <c r="HGK67" s="448"/>
      <c r="HGL67" s="448"/>
      <c r="HGM67" s="448"/>
      <c r="HGN67" s="448"/>
      <c r="HGO67" s="448"/>
      <c r="HGP67" s="448"/>
      <c r="HGQ67" s="448"/>
      <c r="HGR67" s="448"/>
      <c r="HGS67" s="645"/>
      <c r="HGT67" s="645"/>
      <c r="HGU67" s="645"/>
      <c r="HGV67" s="574"/>
      <c r="HGW67" s="448"/>
      <c r="HGX67" s="448"/>
      <c r="HGY67" s="448"/>
      <c r="HGZ67" s="575"/>
      <c r="HHA67" s="448"/>
      <c r="HHB67" s="448"/>
      <c r="HHC67" s="448"/>
      <c r="HHD67" s="448"/>
      <c r="HHE67" s="448"/>
      <c r="HHF67" s="448"/>
      <c r="HHG67" s="448"/>
      <c r="HHH67" s="448"/>
      <c r="HHI67" s="448"/>
      <c r="HHJ67" s="645"/>
      <c r="HHK67" s="645"/>
      <c r="HHL67" s="645"/>
      <c r="HHM67" s="574"/>
      <c r="HHN67" s="448"/>
      <c r="HHO67" s="448"/>
      <c r="HHP67" s="448"/>
      <c r="HHQ67" s="575"/>
      <c r="HHR67" s="448"/>
      <c r="HHS67" s="448"/>
      <c r="HHT67" s="448"/>
      <c r="HHU67" s="448"/>
      <c r="HHV67" s="448"/>
      <c r="HHW67" s="448"/>
      <c r="HHX67" s="448"/>
      <c r="HHY67" s="448"/>
      <c r="HHZ67" s="448"/>
      <c r="HIA67" s="645"/>
      <c r="HIB67" s="645"/>
      <c r="HIC67" s="645"/>
      <c r="HID67" s="574"/>
      <c r="HIE67" s="448"/>
      <c r="HIF67" s="448"/>
      <c r="HIG67" s="448"/>
      <c r="HIH67" s="575"/>
      <c r="HII67" s="448"/>
      <c r="HIJ67" s="448"/>
      <c r="HIK67" s="448"/>
      <c r="HIL67" s="448"/>
      <c r="HIM67" s="448"/>
      <c r="HIN67" s="448"/>
      <c r="HIO67" s="448"/>
      <c r="HIP67" s="448"/>
      <c r="HIQ67" s="448"/>
      <c r="HIR67" s="645"/>
      <c r="HIS67" s="645"/>
      <c r="HIT67" s="645"/>
      <c r="HIU67" s="574"/>
      <c r="HIV67" s="448"/>
      <c r="HIW67" s="448"/>
      <c r="HIX67" s="448"/>
      <c r="HIY67" s="575"/>
      <c r="HIZ67" s="448"/>
      <c r="HJA67" s="448"/>
      <c r="HJB67" s="448"/>
      <c r="HJC67" s="448"/>
      <c r="HJD67" s="448"/>
      <c r="HJE67" s="448"/>
      <c r="HJF67" s="448"/>
      <c r="HJG67" s="448"/>
      <c r="HJH67" s="448"/>
      <c r="HJI67" s="645"/>
      <c r="HJJ67" s="645"/>
      <c r="HJK67" s="645"/>
      <c r="HJL67" s="574"/>
      <c r="HJM67" s="448"/>
      <c r="HJN67" s="448"/>
      <c r="HJO67" s="448"/>
      <c r="HJP67" s="575"/>
      <c r="HJQ67" s="448"/>
      <c r="HJR67" s="448"/>
      <c r="HJS67" s="448"/>
      <c r="HJT67" s="448"/>
      <c r="HJU67" s="448"/>
      <c r="HJV67" s="448"/>
      <c r="HJW67" s="448"/>
      <c r="HJX67" s="448"/>
      <c r="HJY67" s="448"/>
      <c r="HJZ67" s="645"/>
      <c r="HKA67" s="645"/>
      <c r="HKB67" s="645"/>
      <c r="HKC67" s="574"/>
      <c r="HKD67" s="448"/>
      <c r="HKE67" s="448"/>
      <c r="HKF67" s="448"/>
      <c r="HKG67" s="575"/>
      <c r="HKH67" s="448"/>
      <c r="HKI67" s="448"/>
      <c r="HKJ67" s="448"/>
      <c r="HKK67" s="448"/>
      <c r="HKL67" s="448"/>
      <c r="HKM67" s="448"/>
      <c r="HKN67" s="448"/>
      <c r="HKO67" s="448"/>
      <c r="HKP67" s="448"/>
      <c r="HKQ67" s="645"/>
      <c r="HKR67" s="645"/>
      <c r="HKS67" s="645"/>
      <c r="HKT67" s="574"/>
      <c r="HKU67" s="448"/>
      <c r="HKV67" s="448"/>
      <c r="HKW67" s="448"/>
      <c r="HKX67" s="575"/>
      <c r="HKY67" s="448"/>
      <c r="HKZ67" s="448"/>
      <c r="HLA67" s="448"/>
      <c r="HLB67" s="448"/>
      <c r="HLC67" s="448"/>
      <c r="HLD67" s="448"/>
      <c r="HLE67" s="448"/>
      <c r="HLF67" s="448"/>
      <c r="HLG67" s="448"/>
      <c r="HLH67" s="645"/>
      <c r="HLI67" s="645"/>
      <c r="HLJ67" s="645"/>
      <c r="HLK67" s="574"/>
      <c r="HLL67" s="448"/>
      <c r="HLM67" s="448"/>
      <c r="HLN67" s="448"/>
      <c r="HLO67" s="575"/>
      <c r="HLP67" s="448"/>
      <c r="HLQ67" s="448"/>
      <c r="HLR67" s="448"/>
      <c r="HLS67" s="448"/>
      <c r="HLT67" s="448"/>
      <c r="HLU67" s="448"/>
      <c r="HLV67" s="448"/>
      <c r="HLW67" s="448"/>
      <c r="HLX67" s="448"/>
      <c r="HLY67" s="645"/>
      <c r="HLZ67" s="645"/>
      <c r="HMA67" s="645"/>
      <c r="HMB67" s="574"/>
      <c r="HMC67" s="448"/>
      <c r="HMD67" s="448"/>
      <c r="HME67" s="448"/>
      <c r="HMF67" s="575"/>
      <c r="HMG67" s="448"/>
      <c r="HMH67" s="448"/>
      <c r="HMI67" s="448"/>
      <c r="HMJ67" s="448"/>
      <c r="HMK67" s="448"/>
      <c r="HML67" s="448"/>
      <c r="HMM67" s="448"/>
      <c r="HMN67" s="448"/>
      <c r="HMO67" s="448"/>
      <c r="HMP67" s="645"/>
      <c r="HMQ67" s="645"/>
      <c r="HMR67" s="645"/>
      <c r="HMS67" s="574"/>
      <c r="HMT67" s="448"/>
      <c r="HMU67" s="448"/>
      <c r="HMV67" s="448"/>
      <c r="HMW67" s="575"/>
      <c r="HMX67" s="448"/>
      <c r="HMY67" s="448"/>
      <c r="HMZ67" s="448"/>
      <c r="HNA67" s="448"/>
      <c r="HNB67" s="448"/>
      <c r="HNC67" s="448"/>
      <c r="HND67" s="448"/>
      <c r="HNE67" s="448"/>
      <c r="HNF67" s="448"/>
      <c r="HNG67" s="645"/>
      <c r="HNH67" s="645"/>
      <c r="HNI67" s="645"/>
      <c r="HNJ67" s="574"/>
      <c r="HNK67" s="448"/>
      <c r="HNL67" s="448"/>
      <c r="HNM67" s="448"/>
      <c r="HNN67" s="575"/>
      <c r="HNO67" s="448"/>
      <c r="HNP67" s="448"/>
      <c r="HNQ67" s="448"/>
      <c r="HNR67" s="448"/>
      <c r="HNS67" s="448"/>
      <c r="HNT67" s="448"/>
      <c r="HNU67" s="448"/>
      <c r="HNV67" s="448"/>
      <c r="HNW67" s="448"/>
      <c r="HNX67" s="645"/>
      <c r="HNY67" s="645"/>
      <c r="HNZ67" s="645"/>
      <c r="HOA67" s="574"/>
      <c r="HOB67" s="448"/>
      <c r="HOC67" s="448"/>
      <c r="HOD67" s="448"/>
      <c r="HOE67" s="575"/>
      <c r="HOF67" s="448"/>
      <c r="HOG67" s="448"/>
      <c r="HOH67" s="448"/>
      <c r="HOI67" s="448"/>
      <c r="HOJ67" s="448"/>
      <c r="HOK67" s="448"/>
      <c r="HOL67" s="448"/>
      <c r="HOM67" s="448"/>
      <c r="HON67" s="448"/>
      <c r="HOO67" s="645"/>
      <c r="HOP67" s="645"/>
      <c r="HOQ67" s="645"/>
      <c r="HOR67" s="574"/>
      <c r="HOS67" s="448"/>
      <c r="HOT67" s="448"/>
      <c r="HOU67" s="448"/>
      <c r="HOV67" s="575"/>
      <c r="HOW67" s="448"/>
      <c r="HOX67" s="448"/>
      <c r="HOY67" s="448"/>
      <c r="HOZ67" s="448"/>
      <c r="HPA67" s="448"/>
      <c r="HPB67" s="448"/>
      <c r="HPC67" s="448"/>
      <c r="HPD67" s="448"/>
      <c r="HPE67" s="448"/>
      <c r="HPF67" s="645"/>
      <c r="HPG67" s="645"/>
      <c r="HPH67" s="645"/>
      <c r="HPI67" s="574"/>
      <c r="HPJ67" s="448"/>
      <c r="HPK67" s="448"/>
      <c r="HPL67" s="448"/>
      <c r="HPM67" s="575"/>
      <c r="HPN67" s="448"/>
      <c r="HPO67" s="448"/>
      <c r="HPP67" s="448"/>
      <c r="HPQ67" s="448"/>
      <c r="HPR67" s="448"/>
      <c r="HPS67" s="448"/>
      <c r="HPT67" s="448"/>
      <c r="HPU67" s="448"/>
      <c r="HPV67" s="448"/>
      <c r="HPW67" s="645"/>
      <c r="HPX67" s="645"/>
      <c r="HPY67" s="645"/>
      <c r="HPZ67" s="574"/>
      <c r="HQA67" s="448"/>
      <c r="HQB67" s="448"/>
      <c r="HQC67" s="448"/>
      <c r="HQD67" s="575"/>
      <c r="HQE67" s="448"/>
      <c r="HQF67" s="448"/>
      <c r="HQG67" s="448"/>
      <c r="HQH67" s="448"/>
      <c r="HQI67" s="448"/>
      <c r="HQJ67" s="448"/>
      <c r="HQK67" s="448"/>
      <c r="HQL67" s="448"/>
      <c r="HQM67" s="448"/>
      <c r="HQN67" s="645"/>
      <c r="HQO67" s="645"/>
      <c r="HQP67" s="645"/>
      <c r="HQQ67" s="574"/>
      <c r="HQR67" s="448"/>
      <c r="HQS67" s="448"/>
      <c r="HQT67" s="448"/>
      <c r="HQU67" s="575"/>
      <c r="HQV67" s="448"/>
      <c r="HQW67" s="448"/>
      <c r="HQX67" s="448"/>
      <c r="HQY67" s="448"/>
      <c r="HQZ67" s="448"/>
      <c r="HRA67" s="448"/>
      <c r="HRB67" s="448"/>
      <c r="HRC67" s="448"/>
      <c r="HRD67" s="448"/>
      <c r="HRE67" s="645"/>
      <c r="HRF67" s="645"/>
      <c r="HRG67" s="645"/>
      <c r="HRH67" s="574"/>
      <c r="HRI67" s="448"/>
      <c r="HRJ67" s="448"/>
      <c r="HRK67" s="448"/>
      <c r="HRL67" s="575"/>
      <c r="HRM67" s="448"/>
      <c r="HRN67" s="448"/>
      <c r="HRO67" s="448"/>
      <c r="HRP67" s="448"/>
      <c r="HRQ67" s="448"/>
      <c r="HRR67" s="448"/>
      <c r="HRS67" s="448"/>
      <c r="HRT67" s="448"/>
      <c r="HRU67" s="448"/>
      <c r="HRV67" s="645"/>
      <c r="HRW67" s="645"/>
      <c r="HRX67" s="645"/>
      <c r="HRY67" s="574"/>
      <c r="HRZ67" s="448"/>
      <c r="HSA67" s="448"/>
      <c r="HSB67" s="448"/>
      <c r="HSC67" s="575"/>
      <c r="HSD67" s="448"/>
      <c r="HSE67" s="448"/>
      <c r="HSF67" s="448"/>
      <c r="HSG67" s="448"/>
      <c r="HSH67" s="448"/>
      <c r="HSI67" s="448"/>
      <c r="HSJ67" s="448"/>
      <c r="HSK67" s="448"/>
      <c r="HSL67" s="448"/>
      <c r="HSM67" s="645"/>
      <c r="HSN67" s="645"/>
      <c r="HSO67" s="645"/>
      <c r="HSP67" s="574"/>
      <c r="HSQ67" s="448"/>
      <c r="HSR67" s="448"/>
      <c r="HSS67" s="448"/>
      <c r="HST67" s="575"/>
      <c r="HSU67" s="448"/>
      <c r="HSV67" s="448"/>
      <c r="HSW67" s="448"/>
      <c r="HSX67" s="448"/>
      <c r="HSY67" s="448"/>
      <c r="HSZ67" s="448"/>
      <c r="HTA67" s="448"/>
      <c r="HTB67" s="448"/>
      <c r="HTC67" s="448"/>
      <c r="HTD67" s="645"/>
      <c r="HTE67" s="645"/>
      <c r="HTF67" s="645"/>
      <c r="HTG67" s="574"/>
      <c r="HTH67" s="448"/>
      <c r="HTI67" s="448"/>
      <c r="HTJ67" s="448"/>
      <c r="HTK67" s="575"/>
      <c r="HTL67" s="448"/>
      <c r="HTM67" s="448"/>
      <c r="HTN67" s="448"/>
      <c r="HTO67" s="448"/>
      <c r="HTP67" s="448"/>
      <c r="HTQ67" s="448"/>
      <c r="HTR67" s="448"/>
      <c r="HTS67" s="448"/>
      <c r="HTT67" s="448"/>
      <c r="HTU67" s="645"/>
      <c r="HTV67" s="645"/>
      <c r="HTW67" s="645"/>
      <c r="HTX67" s="574"/>
      <c r="HTY67" s="448"/>
      <c r="HTZ67" s="448"/>
      <c r="HUA67" s="448"/>
      <c r="HUB67" s="575"/>
      <c r="HUC67" s="448"/>
      <c r="HUD67" s="448"/>
      <c r="HUE67" s="448"/>
      <c r="HUF67" s="448"/>
      <c r="HUG67" s="448"/>
      <c r="HUH67" s="448"/>
      <c r="HUI67" s="448"/>
      <c r="HUJ67" s="448"/>
      <c r="HUK67" s="448"/>
      <c r="HUL67" s="645"/>
      <c r="HUM67" s="645"/>
      <c r="HUN67" s="645"/>
      <c r="HUO67" s="574"/>
      <c r="HUP67" s="448"/>
      <c r="HUQ67" s="448"/>
      <c r="HUR67" s="448"/>
      <c r="HUS67" s="575"/>
      <c r="HUT67" s="448"/>
      <c r="HUU67" s="448"/>
      <c r="HUV67" s="448"/>
      <c r="HUW67" s="448"/>
      <c r="HUX67" s="448"/>
      <c r="HUY67" s="448"/>
      <c r="HUZ67" s="448"/>
      <c r="HVA67" s="448"/>
      <c r="HVB67" s="448"/>
      <c r="HVC67" s="645"/>
      <c r="HVD67" s="645"/>
      <c r="HVE67" s="645"/>
      <c r="HVF67" s="574"/>
      <c r="HVG67" s="448"/>
      <c r="HVH67" s="448"/>
      <c r="HVI67" s="448"/>
      <c r="HVJ67" s="575"/>
      <c r="HVK67" s="448"/>
      <c r="HVL67" s="448"/>
      <c r="HVM67" s="448"/>
      <c r="HVN67" s="448"/>
      <c r="HVO67" s="448"/>
      <c r="HVP67" s="448"/>
      <c r="HVQ67" s="448"/>
      <c r="HVR67" s="448"/>
      <c r="HVS67" s="448"/>
      <c r="HVT67" s="645"/>
      <c r="HVU67" s="645"/>
      <c r="HVV67" s="645"/>
      <c r="HVW67" s="574"/>
      <c r="HVX67" s="448"/>
      <c r="HVY67" s="448"/>
      <c r="HVZ67" s="448"/>
      <c r="HWA67" s="575"/>
      <c r="HWB67" s="448"/>
      <c r="HWC67" s="448"/>
      <c r="HWD67" s="448"/>
      <c r="HWE67" s="448"/>
      <c r="HWF67" s="448"/>
      <c r="HWG67" s="448"/>
      <c r="HWH67" s="448"/>
      <c r="HWI67" s="448"/>
      <c r="HWJ67" s="448"/>
      <c r="HWK67" s="645"/>
      <c r="HWL67" s="645"/>
      <c r="HWM67" s="645"/>
      <c r="HWN67" s="574"/>
      <c r="HWO67" s="448"/>
      <c r="HWP67" s="448"/>
      <c r="HWQ67" s="448"/>
      <c r="HWR67" s="575"/>
      <c r="HWS67" s="448"/>
      <c r="HWT67" s="448"/>
      <c r="HWU67" s="448"/>
      <c r="HWV67" s="448"/>
      <c r="HWW67" s="448"/>
      <c r="HWX67" s="448"/>
      <c r="HWY67" s="448"/>
      <c r="HWZ67" s="448"/>
      <c r="HXA67" s="448"/>
      <c r="HXB67" s="645"/>
      <c r="HXC67" s="645"/>
      <c r="HXD67" s="645"/>
      <c r="HXE67" s="574"/>
      <c r="HXF67" s="448"/>
      <c r="HXG67" s="448"/>
      <c r="HXH67" s="448"/>
      <c r="HXI67" s="575"/>
      <c r="HXJ67" s="448"/>
      <c r="HXK67" s="448"/>
      <c r="HXL67" s="448"/>
      <c r="HXM67" s="448"/>
      <c r="HXN67" s="448"/>
      <c r="HXO67" s="448"/>
      <c r="HXP67" s="448"/>
      <c r="HXQ67" s="448"/>
      <c r="HXR67" s="448"/>
      <c r="HXS67" s="645"/>
      <c r="HXT67" s="645"/>
      <c r="HXU67" s="645"/>
      <c r="HXV67" s="574"/>
      <c r="HXW67" s="448"/>
      <c r="HXX67" s="448"/>
      <c r="HXY67" s="448"/>
      <c r="HXZ67" s="575"/>
      <c r="HYA67" s="448"/>
      <c r="HYB67" s="448"/>
      <c r="HYC67" s="448"/>
      <c r="HYD67" s="448"/>
      <c r="HYE67" s="448"/>
      <c r="HYF67" s="448"/>
      <c r="HYG67" s="448"/>
      <c r="HYH67" s="448"/>
      <c r="HYI67" s="448"/>
      <c r="HYJ67" s="645"/>
      <c r="HYK67" s="645"/>
      <c r="HYL67" s="645"/>
      <c r="HYM67" s="574"/>
      <c r="HYN67" s="448"/>
      <c r="HYO67" s="448"/>
      <c r="HYP67" s="448"/>
      <c r="HYQ67" s="575"/>
      <c r="HYR67" s="448"/>
      <c r="HYS67" s="448"/>
      <c r="HYT67" s="448"/>
      <c r="HYU67" s="448"/>
      <c r="HYV67" s="448"/>
      <c r="HYW67" s="448"/>
      <c r="HYX67" s="448"/>
      <c r="HYY67" s="448"/>
      <c r="HYZ67" s="448"/>
      <c r="HZA67" s="645"/>
      <c r="HZB67" s="645"/>
      <c r="HZC67" s="645"/>
      <c r="HZD67" s="574"/>
      <c r="HZE67" s="448"/>
      <c r="HZF67" s="448"/>
      <c r="HZG67" s="448"/>
      <c r="HZH67" s="575"/>
      <c r="HZI67" s="448"/>
      <c r="HZJ67" s="448"/>
      <c r="HZK67" s="448"/>
      <c r="HZL67" s="448"/>
      <c r="HZM67" s="448"/>
      <c r="HZN67" s="448"/>
      <c r="HZO67" s="448"/>
      <c r="HZP67" s="448"/>
      <c r="HZQ67" s="448"/>
      <c r="HZR67" s="645"/>
      <c r="HZS67" s="645"/>
      <c r="HZT67" s="645"/>
      <c r="HZU67" s="574"/>
      <c r="HZV67" s="448"/>
      <c r="HZW67" s="448"/>
      <c r="HZX67" s="448"/>
      <c r="HZY67" s="575"/>
      <c r="HZZ67" s="448"/>
      <c r="IAA67" s="448"/>
      <c r="IAB67" s="448"/>
      <c r="IAC67" s="448"/>
      <c r="IAD67" s="448"/>
      <c r="IAE67" s="448"/>
      <c r="IAF67" s="448"/>
      <c r="IAG67" s="448"/>
      <c r="IAH67" s="448"/>
      <c r="IAI67" s="645"/>
      <c r="IAJ67" s="645"/>
      <c r="IAK67" s="645"/>
      <c r="IAL67" s="574"/>
      <c r="IAM67" s="448"/>
      <c r="IAN67" s="448"/>
      <c r="IAO67" s="448"/>
      <c r="IAP67" s="575"/>
      <c r="IAQ67" s="448"/>
      <c r="IAR67" s="448"/>
      <c r="IAS67" s="448"/>
      <c r="IAT67" s="448"/>
      <c r="IAU67" s="448"/>
      <c r="IAV67" s="448"/>
      <c r="IAW67" s="448"/>
      <c r="IAX67" s="448"/>
      <c r="IAY67" s="448"/>
      <c r="IAZ67" s="645"/>
      <c r="IBA67" s="645"/>
      <c r="IBB67" s="645"/>
      <c r="IBC67" s="574"/>
      <c r="IBD67" s="448"/>
      <c r="IBE67" s="448"/>
      <c r="IBF67" s="448"/>
      <c r="IBG67" s="575"/>
      <c r="IBH67" s="448"/>
      <c r="IBI67" s="448"/>
      <c r="IBJ67" s="448"/>
      <c r="IBK67" s="448"/>
      <c r="IBL67" s="448"/>
      <c r="IBM67" s="448"/>
      <c r="IBN67" s="448"/>
      <c r="IBO67" s="448"/>
      <c r="IBP67" s="448"/>
      <c r="IBQ67" s="645"/>
      <c r="IBR67" s="645"/>
      <c r="IBS67" s="645"/>
      <c r="IBT67" s="574"/>
      <c r="IBU67" s="448"/>
      <c r="IBV67" s="448"/>
      <c r="IBW67" s="448"/>
      <c r="IBX67" s="575"/>
      <c r="IBY67" s="448"/>
      <c r="IBZ67" s="448"/>
      <c r="ICA67" s="448"/>
      <c r="ICB67" s="448"/>
      <c r="ICC67" s="448"/>
      <c r="ICD67" s="448"/>
      <c r="ICE67" s="448"/>
      <c r="ICF67" s="448"/>
      <c r="ICG67" s="448"/>
      <c r="ICH67" s="645"/>
      <c r="ICI67" s="645"/>
      <c r="ICJ67" s="645"/>
      <c r="ICK67" s="574"/>
      <c r="ICL67" s="448"/>
      <c r="ICM67" s="448"/>
      <c r="ICN67" s="448"/>
      <c r="ICO67" s="575"/>
      <c r="ICP67" s="448"/>
      <c r="ICQ67" s="448"/>
      <c r="ICR67" s="448"/>
      <c r="ICS67" s="448"/>
      <c r="ICT67" s="448"/>
      <c r="ICU67" s="448"/>
      <c r="ICV67" s="448"/>
      <c r="ICW67" s="448"/>
      <c r="ICX67" s="448"/>
      <c r="ICY67" s="645"/>
      <c r="ICZ67" s="645"/>
      <c r="IDA67" s="645"/>
      <c r="IDB67" s="574"/>
      <c r="IDC67" s="448"/>
      <c r="IDD67" s="448"/>
      <c r="IDE67" s="448"/>
      <c r="IDF67" s="575"/>
      <c r="IDG67" s="448"/>
      <c r="IDH67" s="448"/>
      <c r="IDI67" s="448"/>
      <c r="IDJ67" s="448"/>
      <c r="IDK67" s="448"/>
      <c r="IDL67" s="448"/>
      <c r="IDM67" s="448"/>
      <c r="IDN67" s="448"/>
      <c r="IDO67" s="448"/>
      <c r="IDP67" s="645"/>
      <c r="IDQ67" s="645"/>
      <c r="IDR67" s="645"/>
      <c r="IDS67" s="574"/>
      <c r="IDT67" s="448"/>
      <c r="IDU67" s="448"/>
      <c r="IDV67" s="448"/>
      <c r="IDW67" s="575"/>
      <c r="IDX67" s="448"/>
      <c r="IDY67" s="448"/>
      <c r="IDZ67" s="448"/>
      <c r="IEA67" s="448"/>
      <c r="IEB67" s="448"/>
      <c r="IEC67" s="448"/>
      <c r="IED67" s="448"/>
      <c r="IEE67" s="448"/>
      <c r="IEF67" s="448"/>
      <c r="IEG67" s="645"/>
      <c r="IEH67" s="645"/>
      <c r="IEI67" s="645"/>
      <c r="IEJ67" s="574"/>
      <c r="IEK67" s="448"/>
      <c r="IEL67" s="448"/>
      <c r="IEM67" s="448"/>
      <c r="IEN67" s="575"/>
      <c r="IEO67" s="448"/>
      <c r="IEP67" s="448"/>
      <c r="IEQ67" s="448"/>
      <c r="IER67" s="448"/>
      <c r="IES67" s="448"/>
      <c r="IET67" s="448"/>
      <c r="IEU67" s="448"/>
      <c r="IEV67" s="448"/>
      <c r="IEW67" s="448"/>
      <c r="IEX67" s="645"/>
      <c r="IEY67" s="645"/>
      <c r="IEZ67" s="645"/>
      <c r="IFA67" s="574"/>
      <c r="IFB67" s="448"/>
      <c r="IFC67" s="448"/>
      <c r="IFD67" s="448"/>
      <c r="IFE67" s="575"/>
      <c r="IFF67" s="448"/>
      <c r="IFG67" s="448"/>
      <c r="IFH67" s="448"/>
      <c r="IFI67" s="448"/>
      <c r="IFJ67" s="448"/>
      <c r="IFK67" s="448"/>
      <c r="IFL67" s="448"/>
      <c r="IFM67" s="448"/>
      <c r="IFN67" s="448"/>
      <c r="IFO67" s="645"/>
      <c r="IFP67" s="645"/>
      <c r="IFQ67" s="645"/>
      <c r="IFR67" s="574"/>
      <c r="IFS67" s="448"/>
      <c r="IFT67" s="448"/>
      <c r="IFU67" s="448"/>
      <c r="IFV67" s="575"/>
      <c r="IFW67" s="448"/>
      <c r="IFX67" s="448"/>
      <c r="IFY67" s="448"/>
      <c r="IFZ67" s="448"/>
      <c r="IGA67" s="448"/>
      <c r="IGB67" s="448"/>
      <c r="IGC67" s="448"/>
      <c r="IGD67" s="448"/>
      <c r="IGE67" s="448"/>
      <c r="IGF67" s="645"/>
      <c r="IGG67" s="645"/>
      <c r="IGH67" s="645"/>
      <c r="IGI67" s="574"/>
      <c r="IGJ67" s="448"/>
      <c r="IGK67" s="448"/>
      <c r="IGL67" s="448"/>
      <c r="IGM67" s="575"/>
      <c r="IGN67" s="448"/>
      <c r="IGO67" s="448"/>
      <c r="IGP67" s="448"/>
      <c r="IGQ67" s="448"/>
      <c r="IGR67" s="448"/>
      <c r="IGS67" s="448"/>
      <c r="IGT67" s="448"/>
      <c r="IGU67" s="448"/>
      <c r="IGV67" s="448"/>
      <c r="IGW67" s="645"/>
      <c r="IGX67" s="645"/>
      <c r="IGY67" s="645"/>
      <c r="IGZ67" s="574"/>
      <c r="IHA67" s="448"/>
      <c r="IHB67" s="448"/>
      <c r="IHC67" s="448"/>
      <c r="IHD67" s="575"/>
      <c r="IHE67" s="448"/>
      <c r="IHF67" s="448"/>
      <c r="IHG67" s="448"/>
      <c r="IHH67" s="448"/>
      <c r="IHI67" s="448"/>
      <c r="IHJ67" s="448"/>
      <c r="IHK67" s="448"/>
      <c r="IHL67" s="448"/>
      <c r="IHM67" s="448"/>
      <c r="IHN67" s="645"/>
      <c r="IHO67" s="645"/>
      <c r="IHP67" s="645"/>
      <c r="IHQ67" s="574"/>
      <c r="IHR67" s="448"/>
      <c r="IHS67" s="448"/>
      <c r="IHT67" s="448"/>
      <c r="IHU67" s="575"/>
      <c r="IHV67" s="448"/>
      <c r="IHW67" s="448"/>
      <c r="IHX67" s="448"/>
      <c r="IHY67" s="448"/>
      <c r="IHZ67" s="448"/>
      <c r="IIA67" s="448"/>
      <c r="IIB67" s="448"/>
      <c r="IIC67" s="448"/>
      <c r="IID67" s="448"/>
      <c r="IIE67" s="645"/>
      <c r="IIF67" s="645"/>
      <c r="IIG67" s="645"/>
      <c r="IIH67" s="574"/>
      <c r="III67" s="448"/>
      <c r="IIJ67" s="448"/>
      <c r="IIK67" s="448"/>
      <c r="IIL67" s="575"/>
      <c r="IIM67" s="448"/>
      <c r="IIN67" s="448"/>
      <c r="IIO67" s="448"/>
      <c r="IIP67" s="448"/>
      <c r="IIQ67" s="448"/>
      <c r="IIR67" s="448"/>
      <c r="IIS67" s="448"/>
      <c r="IIT67" s="448"/>
      <c r="IIU67" s="448"/>
      <c r="IIV67" s="645"/>
      <c r="IIW67" s="645"/>
      <c r="IIX67" s="645"/>
      <c r="IIY67" s="574"/>
      <c r="IIZ67" s="448"/>
      <c r="IJA67" s="448"/>
      <c r="IJB67" s="448"/>
      <c r="IJC67" s="575"/>
      <c r="IJD67" s="448"/>
      <c r="IJE67" s="448"/>
      <c r="IJF67" s="448"/>
      <c r="IJG67" s="448"/>
      <c r="IJH67" s="448"/>
      <c r="IJI67" s="448"/>
      <c r="IJJ67" s="448"/>
      <c r="IJK67" s="448"/>
      <c r="IJL67" s="448"/>
      <c r="IJM67" s="645"/>
      <c r="IJN67" s="645"/>
      <c r="IJO67" s="645"/>
      <c r="IJP67" s="574"/>
      <c r="IJQ67" s="448"/>
      <c r="IJR67" s="448"/>
      <c r="IJS67" s="448"/>
      <c r="IJT67" s="575"/>
      <c r="IJU67" s="448"/>
      <c r="IJV67" s="448"/>
      <c r="IJW67" s="448"/>
      <c r="IJX67" s="448"/>
      <c r="IJY67" s="448"/>
      <c r="IJZ67" s="448"/>
      <c r="IKA67" s="448"/>
      <c r="IKB67" s="448"/>
      <c r="IKC67" s="448"/>
      <c r="IKD67" s="645"/>
      <c r="IKE67" s="645"/>
      <c r="IKF67" s="645"/>
      <c r="IKG67" s="574"/>
      <c r="IKH67" s="448"/>
      <c r="IKI67" s="448"/>
      <c r="IKJ67" s="448"/>
      <c r="IKK67" s="575"/>
      <c r="IKL67" s="448"/>
      <c r="IKM67" s="448"/>
      <c r="IKN67" s="448"/>
      <c r="IKO67" s="448"/>
      <c r="IKP67" s="448"/>
      <c r="IKQ67" s="448"/>
      <c r="IKR67" s="448"/>
      <c r="IKS67" s="448"/>
      <c r="IKT67" s="448"/>
      <c r="IKU67" s="645"/>
      <c r="IKV67" s="645"/>
      <c r="IKW67" s="645"/>
      <c r="IKX67" s="574"/>
      <c r="IKY67" s="448"/>
      <c r="IKZ67" s="448"/>
      <c r="ILA67" s="448"/>
      <c r="ILB67" s="575"/>
      <c r="ILC67" s="448"/>
      <c r="ILD67" s="448"/>
      <c r="ILE67" s="448"/>
      <c r="ILF67" s="448"/>
      <c r="ILG67" s="448"/>
      <c r="ILH67" s="448"/>
      <c r="ILI67" s="448"/>
      <c r="ILJ67" s="448"/>
      <c r="ILK67" s="448"/>
      <c r="ILL67" s="645"/>
      <c r="ILM67" s="645"/>
      <c r="ILN67" s="645"/>
      <c r="ILO67" s="574"/>
      <c r="ILP67" s="448"/>
      <c r="ILQ67" s="448"/>
      <c r="ILR67" s="448"/>
      <c r="ILS67" s="575"/>
      <c r="ILT67" s="448"/>
      <c r="ILU67" s="448"/>
      <c r="ILV67" s="448"/>
      <c r="ILW67" s="448"/>
      <c r="ILX67" s="448"/>
      <c r="ILY67" s="448"/>
      <c r="ILZ67" s="448"/>
      <c r="IMA67" s="448"/>
      <c r="IMB67" s="448"/>
      <c r="IMC67" s="645"/>
      <c r="IMD67" s="645"/>
      <c r="IME67" s="645"/>
      <c r="IMF67" s="574"/>
      <c r="IMG67" s="448"/>
      <c r="IMH67" s="448"/>
      <c r="IMI67" s="448"/>
      <c r="IMJ67" s="575"/>
      <c r="IMK67" s="448"/>
      <c r="IML67" s="448"/>
      <c r="IMM67" s="448"/>
      <c r="IMN67" s="448"/>
      <c r="IMO67" s="448"/>
      <c r="IMP67" s="448"/>
      <c r="IMQ67" s="448"/>
      <c r="IMR67" s="448"/>
      <c r="IMS67" s="448"/>
      <c r="IMT67" s="645"/>
      <c r="IMU67" s="645"/>
      <c r="IMV67" s="645"/>
      <c r="IMW67" s="574"/>
      <c r="IMX67" s="448"/>
      <c r="IMY67" s="448"/>
      <c r="IMZ67" s="448"/>
      <c r="INA67" s="575"/>
      <c r="INB67" s="448"/>
      <c r="INC67" s="448"/>
      <c r="IND67" s="448"/>
      <c r="INE67" s="448"/>
      <c r="INF67" s="448"/>
      <c r="ING67" s="448"/>
      <c r="INH67" s="448"/>
      <c r="INI67" s="448"/>
      <c r="INJ67" s="448"/>
      <c r="INK67" s="645"/>
      <c r="INL67" s="645"/>
      <c r="INM67" s="645"/>
      <c r="INN67" s="574"/>
      <c r="INO67" s="448"/>
      <c r="INP67" s="448"/>
      <c r="INQ67" s="448"/>
      <c r="INR67" s="575"/>
      <c r="INS67" s="448"/>
      <c r="INT67" s="448"/>
      <c r="INU67" s="448"/>
      <c r="INV67" s="448"/>
      <c r="INW67" s="448"/>
      <c r="INX67" s="448"/>
      <c r="INY67" s="448"/>
      <c r="INZ67" s="448"/>
      <c r="IOA67" s="448"/>
      <c r="IOB67" s="645"/>
      <c r="IOC67" s="645"/>
      <c r="IOD67" s="645"/>
      <c r="IOE67" s="574"/>
      <c r="IOF67" s="448"/>
      <c r="IOG67" s="448"/>
      <c r="IOH67" s="448"/>
      <c r="IOI67" s="575"/>
      <c r="IOJ67" s="448"/>
      <c r="IOK67" s="448"/>
      <c r="IOL67" s="448"/>
      <c r="IOM67" s="448"/>
      <c r="ION67" s="448"/>
      <c r="IOO67" s="448"/>
      <c r="IOP67" s="448"/>
      <c r="IOQ67" s="448"/>
      <c r="IOR67" s="448"/>
      <c r="IOS67" s="645"/>
      <c r="IOT67" s="645"/>
      <c r="IOU67" s="645"/>
      <c r="IOV67" s="574"/>
      <c r="IOW67" s="448"/>
      <c r="IOX67" s="448"/>
      <c r="IOY67" s="448"/>
      <c r="IOZ67" s="575"/>
      <c r="IPA67" s="448"/>
      <c r="IPB67" s="448"/>
      <c r="IPC67" s="448"/>
      <c r="IPD67" s="448"/>
      <c r="IPE67" s="448"/>
      <c r="IPF67" s="448"/>
      <c r="IPG67" s="448"/>
      <c r="IPH67" s="448"/>
      <c r="IPI67" s="448"/>
      <c r="IPJ67" s="645"/>
      <c r="IPK67" s="645"/>
      <c r="IPL67" s="645"/>
      <c r="IPM67" s="574"/>
      <c r="IPN67" s="448"/>
      <c r="IPO67" s="448"/>
      <c r="IPP67" s="448"/>
      <c r="IPQ67" s="575"/>
      <c r="IPR67" s="448"/>
      <c r="IPS67" s="448"/>
      <c r="IPT67" s="448"/>
      <c r="IPU67" s="448"/>
      <c r="IPV67" s="448"/>
      <c r="IPW67" s="448"/>
      <c r="IPX67" s="448"/>
      <c r="IPY67" s="448"/>
      <c r="IPZ67" s="448"/>
      <c r="IQA67" s="645"/>
      <c r="IQB67" s="645"/>
      <c r="IQC67" s="645"/>
      <c r="IQD67" s="574"/>
      <c r="IQE67" s="448"/>
      <c r="IQF67" s="448"/>
      <c r="IQG67" s="448"/>
      <c r="IQH67" s="575"/>
      <c r="IQI67" s="448"/>
      <c r="IQJ67" s="448"/>
      <c r="IQK67" s="448"/>
      <c r="IQL67" s="448"/>
      <c r="IQM67" s="448"/>
      <c r="IQN67" s="448"/>
      <c r="IQO67" s="448"/>
      <c r="IQP67" s="448"/>
      <c r="IQQ67" s="448"/>
      <c r="IQR67" s="645"/>
      <c r="IQS67" s="645"/>
      <c r="IQT67" s="645"/>
      <c r="IQU67" s="574"/>
      <c r="IQV67" s="448"/>
      <c r="IQW67" s="448"/>
      <c r="IQX67" s="448"/>
      <c r="IQY67" s="575"/>
      <c r="IQZ67" s="448"/>
      <c r="IRA67" s="448"/>
      <c r="IRB67" s="448"/>
      <c r="IRC67" s="448"/>
      <c r="IRD67" s="448"/>
      <c r="IRE67" s="448"/>
      <c r="IRF67" s="448"/>
      <c r="IRG67" s="448"/>
      <c r="IRH67" s="448"/>
      <c r="IRI67" s="645"/>
      <c r="IRJ67" s="645"/>
      <c r="IRK67" s="645"/>
      <c r="IRL67" s="574"/>
      <c r="IRM67" s="448"/>
      <c r="IRN67" s="448"/>
      <c r="IRO67" s="448"/>
      <c r="IRP67" s="575"/>
      <c r="IRQ67" s="448"/>
      <c r="IRR67" s="448"/>
      <c r="IRS67" s="448"/>
      <c r="IRT67" s="448"/>
      <c r="IRU67" s="448"/>
      <c r="IRV67" s="448"/>
      <c r="IRW67" s="448"/>
      <c r="IRX67" s="448"/>
      <c r="IRY67" s="448"/>
      <c r="IRZ67" s="645"/>
      <c r="ISA67" s="645"/>
      <c r="ISB67" s="645"/>
      <c r="ISC67" s="574"/>
      <c r="ISD67" s="448"/>
      <c r="ISE67" s="448"/>
      <c r="ISF67" s="448"/>
      <c r="ISG67" s="575"/>
      <c r="ISH67" s="448"/>
      <c r="ISI67" s="448"/>
      <c r="ISJ67" s="448"/>
      <c r="ISK67" s="448"/>
      <c r="ISL67" s="448"/>
      <c r="ISM67" s="448"/>
      <c r="ISN67" s="448"/>
      <c r="ISO67" s="448"/>
      <c r="ISP67" s="448"/>
      <c r="ISQ67" s="645"/>
      <c r="ISR67" s="645"/>
      <c r="ISS67" s="645"/>
      <c r="IST67" s="574"/>
      <c r="ISU67" s="448"/>
      <c r="ISV67" s="448"/>
      <c r="ISW67" s="448"/>
      <c r="ISX67" s="575"/>
      <c r="ISY67" s="448"/>
      <c r="ISZ67" s="448"/>
      <c r="ITA67" s="448"/>
      <c r="ITB67" s="448"/>
      <c r="ITC67" s="448"/>
      <c r="ITD67" s="448"/>
      <c r="ITE67" s="448"/>
      <c r="ITF67" s="448"/>
      <c r="ITG67" s="448"/>
      <c r="ITH67" s="645"/>
      <c r="ITI67" s="645"/>
      <c r="ITJ67" s="645"/>
      <c r="ITK67" s="574"/>
      <c r="ITL67" s="448"/>
      <c r="ITM67" s="448"/>
      <c r="ITN67" s="448"/>
      <c r="ITO67" s="575"/>
      <c r="ITP67" s="448"/>
      <c r="ITQ67" s="448"/>
      <c r="ITR67" s="448"/>
      <c r="ITS67" s="448"/>
      <c r="ITT67" s="448"/>
      <c r="ITU67" s="448"/>
      <c r="ITV67" s="448"/>
      <c r="ITW67" s="448"/>
      <c r="ITX67" s="448"/>
      <c r="ITY67" s="645"/>
      <c r="ITZ67" s="645"/>
      <c r="IUA67" s="645"/>
      <c r="IUB67" s="574"/>
      <c r="IUC67" s="448"/>
      <c r="IUD67" s="448"/>
      <c r="IUE67" s="448"/>
      <c r="IUF67" s="575"/>
      <c r="IUG67" s="448"/>
      <c r="IUH67" s="448"/>
      <c r="IUI67" s="448"/>
      <c r="IUJ67" s="448"/>
      <c r="IUK67" s="448"/>
      <c r="IUL67" s="448"/>
      <c r="IUM67" s="448"/>
      <c r="IUN67" s="448"/>
      <c r="IUO67" s="448"/>
      <c r="IUP67" s="645"/>
      <c r="IUQ67" s="645"/>
      <c r="IUR67" s="645"/>
      <c r="IUS67" s="574"/>
      <c r="IUT67" s="448"/>
      <c r="IUU67" s="448"/>
      <c r="IUV67" s="448"/>
      <c r="IUW67" s="575"/>
      <c r="IUX67" s="448"/>
      <c r="IUY67" s="448"/>
      <c r="IUZ67" s="448"/>
      <c r="IVA67" s="448"/>
      <c r="IVB67" s="448"/>
      <c r="IVC67" s="448"/>
      <c r="IVD67" s="448"/>
      <c r="IVE67" s="448"/>
      <c r="IVF67" s="448"/>
      <c r="IVG67" s="645"/>
      <c r="IVH67" s="645"/>
      <c r="IVI67" s="645"/>
      <c r="IVJ67" s="574"/>
      <c r="IVK67" s="448"/>
      <c r="IVL67" s="448"/>
      <c r="IVM67" s="448"/>
      <c r="IVN67" s="575"/>
      <c r="IVO67" s="448"/>
      <c r="IVP67" s="448"/>
      <c r="IVQ67" s="448"/>
      <c r="IVR67" s="448"/>
      <c r="IVS67" s="448"/>
      <c r="IVT67" s="448"/>
      <c r="IVU67" s="448"/>
      <c r="IVV67" s="448"/>
      <c r="IVW67" s="448"/>
      <c r="IVX67" s="645"/>
      <c r="IVY67" s="645"/>
      <c r="IVZ67" s="645"/>
      <c r="IWA67" s="574"/>
      <c r="IWB67" s="448"/>
      <c r="IWC67" s="448"/>
      <c r="IWD67" s="448"/>
      <c r="IWE67" s="575"/>
      <c r="IWF67" s="448"/>
      <c r="IWG67" s="448"/>
      <c r="IWH67" s="448"/>
      <c r="IWI67" s="448"/>
      <c r="IWJ67" s="448"/>
      <c r="IWK67" s="448"/>
      <c r="IWL67" s="448"/>
      <c r="IWM67" s="448"/>
      <c r="IWN67" s="448"/>
      <c r="IWO67" s="645"/>
      <c r="IWP67" s="645"/>
      <c r="IWQ67" s="645"/>
      <c r="IWR67" s="574"/>
      <c r="IWS67" s="448"/>
      <c r="IWT67" s="448"/>
      <c r="IWU67" s="448"/>
      <c r="IWV67" s="575"/>
      <c r="IWW67" s="448"/>
      <c r="IWX67" s="448"/>
      <c r="IWY67" s="448"/>
      <c r="IWZ67" s="448"/>
      <c r="IXA67" s="448"/>
      <c r="IXB67" s="448"/>
      <c r="IXC67" s="448"/>
      <c r="IXD67" s="448"/>
      <c r="IXE67" s="448"/>
      <c r="IXF67" s="645"/>
      <c r="IXG67" s="645"/>
      <c r="IXH67" s="645"/>
      <c r="IXI67" s="574"/>
      <c r="IXJ67" s="448"/>
      <c r="IXK67" s="448"/>
      <c r="IXL67" s="448"/>
      <c r="IXM67" s="575"/>
      <c r="IXN67" s="448"/>
      <c r="IXO67" s="448"/>
      <c r="IXP67" s="448"/>
      <c r="IXQ67" s="448"/>
      <c r="IXR67" s="448"/>
      <c r="IXS67" s="448"/>
      <c r="IXT67" s="448"/>
      <c r="IXU67" s="448"/>
      <c r="IXV67" s="448"/>
      <c r="IXW67" s="645"/>
      <c r="IXX67" s="645"/>
      <c r="IXY67" s="645"/>
      <c r="IXZ67" s="574"/>
      <c r="IYA67" s="448"/>
      <c r="IYB67" s="448"/>
      <c r="IYC67" s="448"/>
      <c r="IYD67" s="575"/>
      <c r="IYE67" s="448"/>
      <c r="IYF67" s="448"/>
      <c r="IYG67" s="448"/>
      <c r="IYH67" s="448"/>
      <c r="IYI67" s="448"/>
      <c r="IYJ67" s="448"/>
      <c r="IYK67" s="448"/>
      <c r="IYL67" s="448"/>
      <c r="IYM67" s="448"/>
      <c r="IYN67" s="645"/>
      <c r="IYO67" s="645"/>
      <c r="IYP67" s="645"/>
      <c r="IYQ67" s="574"/>
      <c r="IYR67" s="448"/>
      <c r="IYS67" s="448"/>
      <c r="IYT67" s="448"/>
      <c r="IYU67" s="575"/>
      <c r="IYV67" s="448"/>
      <c r="IYW67" s="448"/>
      <c r="IYX67" s="448"/>
      <c r="IYY67" s="448"/>
      <c r="IYZ67" s="448"/>
      <c r="IZA67" s="448"/>
      <c r="IZB67" s="448"/>
      <c r="IZC67" s="448"/>
      <c r="IZD67" s="448"/>
      <c r="IZE67" s="645"/>
      <c r="IZF67" s="645"/>
      <c r="IZG67" s="645"/>
      <c r="IZH67" s="574"/>
      <c r="IZI67" s="448"/>
      <c r="IZJ67" s="448"/>
      <c r="IZK67" s="448"/>
      <c r="IZL67" s="575"/>
      <c r="IZM67" s="448"/>
      <c r="IZN67" s="448"/>
      <c r="IZO67" s="448"/>
      <c r="IZP67" s="448"/>
      <c r="IZQ67" s="448"/>
      <c r="IZR67" s="448"/>
      <c r="IZS67" s="448"/>
      <c r="IZT67" s="448"/>
      <c r="IZU67" s="448"/>
      <c r="IZV67" s="645"/>
      <c r="IZW67" s="645"/>
      <c r="IZX67" s="645"/>
      <c r="IZY67" s="574"/>
      <c r="IZZ67" s="448"/>
      <c r="JAA67" s="448"/>
      <c r="JAB67" s="448"/>
      <c r="JAC67" s="575"/>
      <c r="JAD67" s="448"/>
      <c r="JAE67" s="448"/>
      <c r="JAF67" s="448"/>
      <c r="JAG67" s="448"/>
      <c r="JAH67" s="448"/>
      <c r="JAI67" s="448"/>
      <c r="JAJ67" s="448"/>
      <c r="JAK67" s="448"/>
      <c r="JAL67" s="448"/>
      <c r="JAM67" s="645"/>
      <c r="JAN67" s="645"/>
      <c r="JAO67" s="645"/>
      <c r="JAP67" s="574"/>
      <c r="JAQ67" s="448"/>
      <c r="JAR67" s="448"/>
      <c r="JAS67" s="448"/>
      <c r="JAT67" s="575"/>
      <c r="JAU67" s="448"/>
      <c r="JAV67" s="448"/>
      <c r="JAW67" s="448"/>
      <c r="JAX67" s="448"/>
      <c r="JAY67" s="448"/>
      <c r="JAZ67" s="448"/>
      <c r="JBA67" s="448"/>
      <c r="JBB67" s="448"/>
      <c r="JBC67" s="448"/>
      <c r="JBD67" s="645"/>
      <c r="JBE67" s="645"/>
      <c r="JBF67" s="645"/>
      <c r="JBG67" s="574"/>
      <c r="JBH67" s="448"/>
      <c r="JBI67" s="448"/>
      <c r="JBJ67" s="448"/>
      <c r="JBK67" s="575"/>
      <c r="JBL67" s="448"/>
      <c r="JBM67" s="448"/>
      <c r="JBN67" s="448"/>
      <c r="JBO67" s="448"/>
      <c r="JBP67" s="448"/>
      <c r="JBQ67" s="448"/>
      <c r="JBR67" s="448"/>
      <c r="JBS67" s="448"/>
      <c r="JBT67" s="448"/>
      <c r="JBU67" s="645"/>
      <c r="JBV67" s="645"/>
      <c r="JBW67" s="645"/>
      <c r="JBX67" s="574"/>
      <c r="JBY67" s="448"/>
      <c r="JBZ67" s="448"/>
      <c r="JCA67" s="448"/>
      <c r="JCB67" s="575"/>
      <c r="JCC67" s="448"/>
      <c r="JCD67" s="448"/>
      <c r="JCE67" s="448"/>
      <c r="JCF67" s="448"/>
      <c r="JCG67" s="448"/>
      <c r="JCH67" s="448"/>
      <c r="JCI67" s="448"/>
      <c r="JCJ67" s="448"/>
      <c r="JCK67" s="448"/>
      <c r="JCL67" s="645"/>
      <c r="JCM67" s="645"/>
      <c r="JCN67" s="645"/>
      <c r="JCO67" s="574"/>
      <c r="JCP67" s="448"/>
      <c r="JCQ67" s="448"/>
      <c r="JCR67" s="448"/>
      <c r="JCS67" s="575"/>
      <c r="JCT67" s="448"/>
      <c r="JCU67" s="448"/>
      <c r="JCV67" s="448"/>
      <c r="JCW67" s="448"/>
      <c r="JCX67" s="448"/>
      <c r="JCY67" s="448"/>
      <c r="JCZ67" s="448"/>
      <c r="JDA67" s="448"/>
      <c r="JDB67" s="448"/>
      <c r="JDC67" s="645"/>
      <c r="JDD67" s="645"/>
      <c r="JDE67" s="645"/>
      <c r="JDF67" s="574"/>
      <c r="JDG67" s="448"/>
      <c r="JDH67" s="448"/>
      <c r="JDI67" s="448"/>
      <c r="JDJ67" s="575"/>
      <c r="JDK67" s="448"/>
      <c r="JDL67" s="448"/>
      <c r="JDM67" s="448"/>
      <c r="JDN67" s="448"/>
      <c r="JDO67" s="448"/>
      <c r="JDP67" s="448"/>
      <c r="JDQ67" s="448"/>
      <c r="JDR67" s="448"/>
      <c r="JDS67" s="448"/>
      <c r="JDT67" s="645"/>
      <c r="JDU67" s="645"/>
      <c r="JDV67" s="645"/>
      <c r="JDW67" s="574"/>
      <c r="JDX67" s="448"/>
      <c r="JDY67" s="448"/>
      <c r="JDZ67" s="448"/>
      <c r="JEA67" s="575"/>
      <c r="JEB67" s="448"/>
      <c r="JEC67" s="448"/>
      <c r="JED67" s="448"/>
      <c r="JEE67" s="448"/>
      <c r="JEF67" s="448"/>
      <c r="JEG67" s="448"/>
      <c r="JEH67" s="448"/>
      <c r="JEI67" s="448"/>
      <c r="JEJ67" s="448"/>
      <c r="JEK67" s="645"/>
      <c r="JEL67" s="645"/>
      <c r="JEM67" s="645"/>
      <c r="JEN67" s="574"/>
      <c r="JEO67" s="448"/>
      <c r="JEP67" s="448"/>
      <c r="JEQ67" s="448"/>
      <c r="JER67" s="575"/>
      <c r="JES67" s="448"/>
      <c r="JET67" s="448"/>
      <c r="JEU67" s="448"/>
      <c r="JEV67" s="448"/>
      <c r="JEW67" s="448"/>
      <c r="JEX67" s="448"/>
      <c r="JEY67" s="448"/>
      <c r="JEZ67" s="448"/>
      <c r="JFA67" s="448"/>
      <c r="JFB67" s="645"/>
      <c r="JFC67" s="645"/>
      <c r="JFD67" s="645"/>
      <c r="JFE67" s="574"/>
      <c r="JFF67" s="448"/>
      <c r="JFG67" s="448"/>
      <c r="JFH67" s="448"/>
      <c r="JFI67" s="575"/>
      <c r="JFJ67" s="448"/>
      <c r="JFK67" s="448"/>
      <c r="JFL67" s="448"/>
      <c r="JFM67" s="448"/>
      <c r="JFN67" s="448"/>
      <c r="JFO67" s="448"/>
      <c r="JFP67" s="448"/>
      <c r="JFQ67" s="448"/>
      <c r="JFR67" s="448"/>
      <c r="JFS67" s="645"/>
      <c r="JFT67" s="645"/>
      <c r="JFU67" s="645"/>
      <c r="JFV67" s="574"/>
      <c r="JFW67" s="448"/>
      <c r="JFX67" s="448"/>
      <c r="JFY67" s="448"/>
      <c r="JFZ67" s="575"/>
      <c r="JGA67" s="448"/>
      <c r="JGB67" s="448"/>
      <c r="JGC67" s="448"/>
      <c r="JGD67" s="448"/>
      <c r="JGE67" s="448"/>
      <c r="JGF67" s="448"/>
      <c r="JGG67" s="448"/>
      <c r="JGH67" s="448"/>
      <c r="JGI67" s="448"/>
      <c r="JGJ67" s="645"/>
      <c r="JGK67" s="645"/>
      <c r="JGL67" s="645"/>
      <c r="JGM67" s="574"/>
      <c r="JGN67" s="448"/>
      <c r="JGO67" s="448"/>
      <c r="JGP67" s="448"/>
      <c r="JGQ67" s="575"/>
      <c r="JGR67" s="448"/>
      <c r="JGS67" s="448"/>
      <c r="JGT67" s="448"/>
      <c r="JGU67" s="448"/>
      <c r="JGV67" s="448"/>
      <c r="JGW67" s="448"/>
      <c r="JGX67" s="448"/>
      <c r="JGY67" s="448"/>
      <c r="JGZ67" s="448"/>
      <c r="JHA67" s="645"/>
      <c r="JHB67" s="645"/>
      <c r="JHC67" s="645"/>
      <c r="JHD67" s="574"/>
      <c r="JHE67" s="448"/>
      <c r="JHF67" s="448"/>
      <c r="JHG67" s="448"/>
      <c r="JHH67" s="575"/>
      <c r="JHI67" s="448"/>
      <c r="JHJ67" s="448"/>
      <c r="JHK67" s="448"/>
      <c r="JHL67" s="448"/>
      <c r="JHM67" s="448"/>
      <c r="JHN67" s="448"/>
      <c r="JHO67" s="448"/>
      <c r="JHP67" s="448"/>
      <c r="JHQ67" s="448"/>
      <c r="JHR67" s="645"/>
      <c r="JHS67" s="645"/>
      <c r="JHT67" s="645"/>
      <c r="JHU67" s="574"/>
      <c r="JHV67" s="448"/>
      <c r="JHW67" s="448"/>
      <c r="JHX67" s="448"/>
      <c r="JHY67" s="575"/>
      <c r="JHZ67" s="448"/>
      <c r="JIA67" s="448"/>
      <c r="JIB67" s="448"/>
      <c r="JIC67" s="448"/>
      <c r="JID67" s="448"/>
      <c r="JIE67" s="448"/>
      <c r="JIF67" s="448"/>
      <c r="JIG67" s="448"/>
      <c r="JIH67" s="448"/>
      <c r="JII67" s="645"/>
      <c r="JIJ67" s="645"/>
      <c r="JIK67" s="645"/>
      <c r="JIL67" s="574"/>
      <c r="JIM67" s="448"/>
      <c r="JIN67" s="448"/>
      <c r="JIO67" s="448"/>
      <c r="JIP67" s="575"/>
      <c r="JIQ67" s="448"/>
      <c r="JIR67" s="448"/>
      <c r="JIS67" s="448"/>
      <c r="JIT67" s="448"/>
      <c r="JIU67" s="448"/>
      <c r="JIV67" s="448"/>
      <c r="JIW67" s="448"/>
      <c r="JIX67" s="448"/>
      <c r="JIY67" s="448"/>
      <c r="JIZ67" s="645"/>
      <c r="JJA67" s="645"/>
      <c r="JJB67" s="645"/>
      <c r="JJC67" s="574"/>
      <c r="JJD67" s="448"/>
      <c r="JJE67" s="448"/>
      <c r="JJF67" s="448"/>
      <c r="JJG67" s="575"/>
      <c r="JJH67" s="448"/>
      <c r="JJI67" s="448"/>
      <c r="JJJ67" s="448"/>
      <c r="JJK67" s="448"/>
      <c r="JJL67" s="448"/>
      <c r="JJM67" s="448"/>
      <c r="JJN67" s="448"/>
      <c r="JJO67" s="448"/>
      <c r="JJP67" s="448"/>
      <c r="JJQ67" s="645"/>
      <c r="JJR67" s="645"/>
      <c r="JJS67" s="645"/>
      <c r="JJT67" s="574"/>
      <c r="JJU67" s="448"/>
      <c r="JJV67" s="448"/>
      <c r="JJW67" s="448"/>
      <c r="JJX67" s="575"/>
      <c r="JJY67" s="448"/>
      <c r="JJZ67" s="448"/>
      <c r="JKA67" s="448"/>
      <c r="JKB67" s="448"/>
      <c r="JKC67" s="448"/>
      <c r="JKD67" s="448"/>
      <c r="JKE67" s="448"/>
      <c r="JKF67" s="448"/>
      <c r="JKG67" s="448"/>
      <c r="JKH67" s="645"/>
      <c r="JKI67" s="645"/>
      <c r="JKJ67" s="645"/>
      <c r="JKK67" s="574"/>
      <c r="JKL67" s="448"/>
      <c r="JKM67" s="448"/>
      <c r="JKN67" s="448"/>
      <c r="JKO67" s="575"/>
      <c r="JKP67" s="448"/>
      <c r="JKQ67" s="448"/>
      <c r="JKR67" s="448"/>
      <c r="JKS67" s="448"/>
      <c r="JKT67" s="448"/>
      <c r="JKU67" s="448"/>
      <c r="JKV67" s="448"/>
      <c r="JKW67" s="448"/>
      <c r="JKX67" s="448"/>
      <c r="JKY67" s="645"/>
      <c r="JKZ67" s="645"/>
      <c r="JLA67" s="645"/>
      <c r="JLB67" s="574"/>
      <c r="JLC67" s="448"/>
      <c r="JLD67" s="448"/>
      <c r="JLE67" s="448"/>
      <c r="JLF67" s="575"/>
      <c r="JLG67" s="448"/>
      <c r="JLH67" s="448"/>
      <c r="JLI67" s="448"/>
      <c r="JLJ67" s="448"/>
      <c r="JLK67" s="448"/>
      <c r="JLL67" s="448"/>
      <c r="JLM67" s="448"/>
      <c r="JLN67" s="448"/>
      <c r="JLO67" s="448"/>
      <c r="JLP67" s="645"/>
      <c r="JLQ67" s="645"/>
      <c r="JLR67" s="645"/>
      <c r="JLS67" s="574"/>
      <c r="JLT67" s="448"/>
      <c r="JLU67" s="448"/>
      <c r="JLV67" s="448"/>
      <c r="JLW67" s="575"/>
      <c r="JLX67" s="448"/>
      <c r="JLY67" s="448"/>
      <c r="JLZ67" s="448"/>
      <c r="JMA67" s="448"/>
      <c r="JMB67" s="448"/>
      <c r="JMC67" s="448"/>
      <c r="JMD67" s="448"/>
      <c r="JME67" s="448"/>
      <c r="JMF67" s="448"/>
      <c r="JMG67" s="645"/>
      <c r="JMH67" s="645"/>
      <c r="JMI67" s="645"/>
      <c r="JMJ67" s="574"/>
      <c r="JMK67" s="448"/>
      <c r="JML67" s="448"/>
      <c r="JMM67" s="448"/>
      <c r="JMN67" s="575"/>
      <c r="JMO67" s="448"/>
      <c r="JMP67" s="448"/>
      <c r="JMQ67" s="448"/>
      <c r="JMR67" s="448"/>
      <c r="JMS67" s="448"/>
      <c r="JMT67" s="448"/>
      <c r="JMU67" s="448"/>
      <c r="JMV67" s="448"/>
      <c r="JMW67" s="448"/>
      <c r="JMX67" s="645"/>
      <c r="JMY67" s="645"/>
      <c r="JMZ67" s="645"/>
      <c r="JNA67" s="574"/>
      <c r="JNB67" s="448"/>
      <c r="JNC67" s="448"/>
      <c r="JND67" s="448"/>
      <c r="JNE67" s="575"/>
      <c r="JNF67" s="448"/>
      <c r="JNG67" s="448"/>
      <c r="JNH67" s="448"/>
      <c r="JNI67" s="448"/>
      <c r="JNJ67" s="448"/>
      <c r="JNK67" s="448"/>
      <c r="JNL67" s="448"/>
      <c r="JNM67" s="448"/>
      <c r="JNN67" s="448"/>
      <c r="JNO67" s="645"/>
      <c r="JNP67" s="645"/>
      <c r="JNQ67" s="645"/>
      <c r="JNR67" s="574"/>
      <c r="JNS67" s="448"/>
      <c r="JNT67" s="448"/>
      <c r="JNU67" s="448"/>
      <c r="JNV67" s="575"/>
      <c r="JNW67" s="448"/>
      <c r="JNX67" s="448"/>
      <c r="JNY67" s="448"/>
      <c r="JNZ67" s="448"/>
      <c r="JOA67" s="448"/>
      <c r="JOB67" s="448"/>
      <c r="JOC67" s="448"/>
      <c r="JOD67" s="448"/>
      <c r="JOE67" s="448"/>
      <c r="JOF67" s="645"/>
      <c r="JOG67" s="645"/>
      <c r="JOH67" s="645"/>
      <c r="JOI67" s="574"/>
      <c r="JOJ67" s="448"/>
      <c r="JOK67" s="448"/>
      <c r="JOL67" s="448"/>
      <c r="JOM67" s="575"/>
      <c r="JON67" s="448"/>
      <c r="JOO67" s="448"/>
      <c r="JOP67" s="448"/>
      <c r="JOQ67" s="448"/>
      <c r="JOR67" s="448"/>
      <c r="JOS67" s="448"/>
      <c r="JOT67" s="448"/>
      <c r="JOU67" s="448"/>
      <c r="JOV67" s="448"/>
      <c r="JOW67" s="645"/>
      <c r="JOX67" s="645"/>
      <c r="JOY67" s="645"/>
      <c r="JOZ67" s="574"/>
      <c r="JPA67" s="448"/>
      <c r="JPB67" s="448"/>
      <c r="JPC67" s="448"/>
      <c r="JPD67" s="575"/>
      <c r="JPE67" s="448"/>
      <c r="JPF67" s="448"/>
      <c r="JPG67" s="448"/>
      <c r="JPH67" s="448"/>
      <c r="JPI67" s="448"/>
      <c r="JPJ67" s="448"/>
      <c r="JPK67" s="448"/>
      <c r="JPL67" s="448"/>
      <c r="JPM67" s="448"/>
      <c r="JPN67" s="645"/>
      <c r="JPO67" s="645"/>
      <c r="JPP67" s="645"/>
      <c r="JPQ67" s="574"/>
      <c r="JPR67" s="448"/>
      <c r="JPS67" s="448"/>
      <c r="JPT67" s="448"/>
      <c r="JPU67" s="575"/>
      <c r="JPV67" s="448"/>
      <c r="JPW67" s="448"/>
      <c r="JPX67" s="448"/>
      <c r="JPY67" s="448"/>
      <c r="JPZ67" s="448"/>
      <c r="JQA67" s="448"/>
      <c r="JQB67" s="448"/>
      <c r="JQC67" s="448"/>
      <c r="JQD67" s="448"/>
      <c r="JQE67" s="645"/>
      <c r="JQF67" s="645"/>
      <c r="JQG67" s="645"/>
      <c r="JQH67" s="574"/>
      <c r="JQI67" s="448"/>
      <c r="JQJ67" s="448"/>
      <c r="JQK67" s="448"/>
      <c r="JQL67" s="575"/>
      <c r="JQM67" s="448"/>
      <c r="JQN67" s="448"/>
      <c r="JQO67" s="448"/>
      <c r="JQP67" s="448"/>
      <c r="JQQ67" s="448"/>
      <c r="JQR67" s="448"/>
      <c r="JQS67" s="448"/>
      <c r="JQT67" s="448"/>
      <c r="JQU67" s="448"/>
      <c r="JQV67" s="645"/>
      <c r="JQW67" s="645"/>
      <c r="JQX67" s="645"/>
      <c r="JQY67" s="574"/>
      <c r="JQZ67" s="448"/>
      <c r="JRA67" s="448"/>
      <c r="JRB67" s="448"/>
      <c r="JRC67" s="575"/>
      <c r="JRD67" s="448"/>
      <c r="JRE67" s="448"/>
      <c r="JRF67" s="448"/>
      <c r="JRG67" s="448"/>
      <c r="JRH67" s="448"/>
      <c r="JRI67" s="448"/>
      <c r="JRJ67" s="448"/>
      <c r="JRK67" s="448"/>
      <c r="JRL67" s="448"/>
      <c r="JRM67" s="645"/>
      <c r="JRN67" s="645"/>
      <c r="JRO67" s="645"/>
      <c r="JRP67" s="574"/>
      <c r="JRQ67" s="448"/>
      <c r="JRR67" s="448"/>
      <c r="JRS67" s="448"/>
      <c r="JRT67" s="575"/>
      <c r="JRU67" s="448"/>
      <c r="JRV67" s="448"/>
      <c r="JRW67" s="448"/>
      <c r="JRX67" s="448"/>
      <c r="JRY67" s="448"/>
      <c r="JRZ67" s="448"/>
      <c r="JSA67" s="448"/>
      <c r="JSB67" s="448"/>
      <c r="JSC67" s="448"/>
      <c r="JSD67" s="645"/>
      <c r="JSE67" s="645"/>
      <c r="JSF67" s="645"/>
      <c r="JSG67" s="574"/>
      <c r="JSH67" s="448"/>
      <c r="JSI67" s="448"/>
      <c r="JSJ67" s="448"/>
      <c r="JSK67" s="575"/>
      <c r="JSL67" s="448"/>
      <c r="JSM67" s="448"/>
      <c r="JSN67" s="448"/>
      <c r="JSO67" s="448"/>
      <c r="JSP67" s="448"/>
      <c r="JSQ67" s="448"/>
      <c r="JSR67" s="448"/>
      <c r="JSS67" s="448"/>
      <c r="JST67" s="448"/>
      <c r="JSU67" s="645"/>
      <c r="JSV67" s="645"/>
      <c r="JSW67" s="645"/>
      <c r="JSX67" s="574"/>
      <c r="JSY67" s="448"/>
      <c r="JSZ67" s="448"/>
      <c r="JTA67" s="448"/>
      <c r="JTB67" s="575"/>
      <c r="JTC67" s="448"/>
      <c r="JTD67" s="448"/>
      <c r="JTE67" s="448"/>
      <c r="JTF67" s="448"/>
      <c r="JTG67" s="448"/>
      <c r="JTH67" s="448"/>
      <c r="JTI67" s="448"/>
      <c r="JTJ67" s="448"/>
      <c r="JTK67" s="448"/>
      <c r="JTL67" s="645"/>
      <c r="JTM67" s="645"/>
      <c r="JTN67" s="645"/>
      <c r="JTO67" s="574"/>
      <c r="JTP67" s="448"/>
      <c r="JTQ67" s="448"/>
      <c r="JTR67" s="448"/>
      <c r="JTS67" s="575"/>
      <c r="JTT67" s="448"/>
      <c r="JTU67" s="448"/>
      <c r="JTV67" s="448"/>
      <c r="JTW67" s="448"/>
      <c r="JTX67" s="448"/>
      <c r="JTY67" s="448"/>
      <c r="JTZ67" s="448"/>
      <c r="JUA67" s="448"/>
      <c r="JUB67" s="448"/>
      <c r="JUC67" s="645"/>
      <c r="JUD67" s="645"/>
      <c r="JUE67" s="645"/>
      <c r="JUF67" s="574"/>
      <c r="JUG67" s="448"/>
      <c r="JUH67" s="448"/>
      <c r="JUI67" s="448"/>
      <c r="JUJ67" s="575"/>
      <c r="JUK67" s="448"/>
      <c r="JUL67" s="448"/>
      <c r="JUM67" s="448"/>
      <c r="JUN67" s="448"/>
      <c r="JUO67" s="448"/>
      <c r="JUP67" s="448"/>
      <c r="JUQ67" s="448"/>
      <c r="JUR67" s="448"/>
      <c r="JUS67" s="448"/>
      <c r="JUT67" s="645"/>
      <c r="JUU67" s="645"/>
      <c r="JUV67" s="645"/>
      <c r="JUW67" s="574"/>
      <c r="JUX67" s="448"/>
      <c r="JUY67" s="448"/>
      <c r="JUZ67" s="448"/>
      <c r="JVA67" s="575"/>
      <c r="JVB67" s="448"/>
      <c r="JVC67" s="448"/>
      <c r="JVD67" s="448"/>
      <c r="JVE67" s="448"/>
      <c r="JVF67" s="448"/>
      <c r="JVG67" s="448"/>
      <c r="JVH67" s="448"/>
      <c r="JVI67" s="448"/>
      <c r="JVJ67" s="448"/>
      <c r="JVK67" s="645"/>
      <c r="JVL67" s="645"/>
      <c r="JVM67" s="645"/>
      <c r="JVN67" s="574"/>
      <c r="JVO67" s="448"/>
      <c r="JVP67" s="448"/>
      <c r="JVQ67" s="448"/>
      <c r="JVR67" s="575"/>
      <c r="JVS67" s="448"/>
      <c r="JVT67" s="448"/>
      <c r="JVU67" s="448"/>
      <c r="JVV67" s="448"/>
      <c r="JVW67" s="448"/>
      <c r="JVX67" s="448"/>
      <c r="JVY67" s="448"/>
      <c r="JVZ67" s="448"/>
      <c r="JWA67" s="448"/>
      <c r="JWB67" s="645"/>
      <c r="JWC67" s="645"/>
      <c r="JWD67" s="645"/>
      <c r="JWE67" s="574"/>
      <c r="JWF67" s="448"/>
      <c r="JWG67" s="448"/>
      <c r="JWH67" s="448"/>
      <c r="JWI67" s="575"/>
      <c r="JWJ67" s="448"/>
      <c r="JWK67" s="448"/>
      <c r="JWL67" s="448"/>
      <c r="JWM67" s="448"/>
      <c r="JWN67" s="448"/>
      <c r="JWO67" s="448"/>
      <c r="JWP67" s="448"/>
      <c r="JWQ67" s="448"/>
      <c r="JWR67" s="448"/>
      <c r="JWS67" s="645"/>
      <c r="JWT67" s="645"/>
      <c r="JWU67" s="645"/>
      <c r="JWV67" s="574"/>
      <c r="JWW67" s="448"/>
      <c r="JWX67" s="448"/>
      <c r="JWY67" s="448"/>
      <c r="JWZ67" s="575"/>
      <c r="JXA67" s="448"/>
      <c r="JXB67" s="448"/>
      <c r="JXC67" s="448"/>
      <c r="JXD67" s="448"/>
      <c r="JXE67" s="448"/>
      <c r="JXF67" s="448"/>
      <c r="JXG67" s="448"/>
      <c r="JXH67" s="448"/>
      <c r="JXI67" s="448"/>
      <c r="JXJ67" s="645"/>
      <c r="JXK67" s="645"/>
      <c r="JXL67" s="645"/>
      <c r="JXM67" s="574"/>
      <c r="JXN67" s="448"/>
      <c r="JXO67" s="448"/>
      <c r="JXP67" s="448"/>
      <c r="JXQ67" s="575"/>
      <c r="JXR67" s="448"/>
      <c r="JXS67" s="448"/>
      <c r="JXT67" s="448"/>
      <c r="JXU67" s="448"/>
      <c r="JXV67" s="448"/>
      <c r="JXW67" s="448"/>
      <c r="JXX67" s="448"/>
      <c r="JXY67" s="448"/>
      <c r="JXZ67" s="448"/>
      <c r="JYA67" s="645"/>
      <c r="JYB67" s="645"/>
      <c r="JYC67" s="645"/>
      <c r="JYD67" s="574"/>
      <c r="JYE67" s="448"/>
      <c r="JYF67" s="448"/>
      <c r="JYG67" s="448"/>
      <c r="JYH67" s="575"/>
      <c r="JYI67" s="448"/>
      <c r="JYJ67" s="448"/>
      <c r="JYK67" s="448"/>
      <c r="JYL67" s="448"/>
      <c r="JYM67" s="448"/>
      <c r="JYN67" s="448"/>
      <c r="JYO67" s="448"/>
      <c r="JYP67" s="448"/>
      <c r="JYQ67" s="448"/>
      <c r="JYR67" s="645"/>
      <c r="JYS67" s="645"/>
      <c r="JYT67" s="645"/>
      <c r="JYU67" s="574"/>
      <c r="JYV67" s="448"/>
      <c r="JYW67" s="448"/>
      <c r="JYX67" s="448"/>
      <c r="JYY67" s="575"/>
      <c r="JYZ67" s="448"/>
      <c r="JZA67" s="448"/>
      <c r="JZB67" s="448"/>
      <c r="JZC67" s="448"/>
      <c r="JZD67" s="448"/>
      <c r="JZE67" s="448"/>
      <c r="JZF67" s="448"/>
      <c r="JZG67" s="448"/>
      <c r="JZH67" s="448"/>
      <c r="JZI67" s="645"/>
      <c r="JZJ67" s="645"/>
      <c r="JZK67" s="645"/>
      <c r="JZL67" s="574"/>
      <c r="JZM67" s="448"/>
      <c r="JZN67" s="448"/>
      <c r="JZO67" s="448"/>
      <c r="JZP67" s="575"/>
      <c r="JZQ67" s="448"/>
      <c r="JZR67" s="448"/>
      <c r="JZS67" s="448"/>
      <c r="JZT67" s="448"/>
      <c r="JZU67" s="448"/>
      <c r="JZV67" s="448"/>
      <c r="JZW67" s="448"/>
      <c r="JZX67" s="448"/>
      <c r="JZY67" s="448"/>
      <c r="JZZ67" s="645"/>
      <c r="KAA67" s="645"/>
      <c r="KAB67" s="645"/>
      <c r="KAC67" s="574"/>
      <c r="KAD67" s="448"/>
      <c r="KAE67" s="448"/>
      <c r="KAF67" s="448"/>
      <c r="KAG67" s="575"/>
      <c r="KAH67" s="448"/>
      <c r="KAI67" s="448"/>
      <c r="KAJ67" s="448"/>
      <c r="KAK67" s="448"/>
      <c r="KAL67" s="448"/>
      <c r="KAM67" s="448"/>
      <c r="KAN67" s="448"/>
      <c r="KAO67" s="448"/>
      <c r="KAP67" s="448"/>
      <c r="KAQ67" s="645"/>
      <c r="KAR67" s="645"/>
      <c r="KAS67" s="645"/>
      <c r="KAT67" s="574"/>
      <c r="KAU67" s="448"/>
      <c r="KAV67" s="448"/>
      <c r="KAW67" s="448"/>
      <c r="KAX67" s="575"/>
      <c r="KAY67" s="448"/>
      <c r="KAZ67" s="448"/>
      <c r="KBA67" s="448"/>
      <c r="KBB67" s="448"/>
      <c r="KBC67" s="448"/>
      <c r="KBD67" s="448"/>
      <c r="KBE67" s="448"/>
      <c r="KBF67" s="448"/>
      <c r="KBG67" s="448"/>
      <c r="KBH67" s="645"/>
      <c r="KBI67" s="645"/>
      <c r="KBJ67" s="645"/>
      <c r="KBK67" s="574"/>
      <c r="KBL67" s="448"/>
      <c r="KBM67" s="448"/>
      <c r="KBN67" s="448"/>
      <c r="KBO67" s="575"/>
      <c r="KBP67" s="448"/>
      <c r="KBQ67" s="448"/>
      <c r="KBR67" s="448"/>
      <c r="KBS67" s="448"/>
      <c r="KBT67" s="448"/>
      <c r="KBU67" s="448"/>
      <c r="KBV67" s="448"/>
      <c r="KBW67" s="448"/>
      <c r="KBX67" s="448"/>
      <c r="KBY67" s="645"/>
      <c r="KBZ67" s="645"/>
      <c r="KCA67" s="645"/>
      <c r="KCB67" s="574"/>
      <c r="KCC67" s="448"/>
      <c r="KCD67" s="448"/>
      <c r="KCE67" s="448"/>
      <c r="KCF67" s="575"/>
      <c r="KCG67" s="448"/>
      <c r="KCH67" s="448"/>
      <c r="KCI67" s="448"/>
      <c r="KCJ67" s="448"/>
      <c r="KCK67" s="448"/>
      <c r="KCL67" s="448"/>
      <c r="KCM67" s="448"/>
      <c r="KCN67" s="448"/>
      <c r="KCO67" s="448"/>
      <c r="KCP67" s="645"/>
      <c r="KCQ67" s="645"/>
      <c r="KCR67" s="645"/>
      <c r="KCS67" s="574"/>
      <c r="KCT67" s="448"/>
      <c r="KCU67" s="448"/>
      <c r="KCV67" s="448"/>
      <c r="KCW67" s="575"/>
      <c r="KCX67" s="448"/>
      <c r="KCY67" s="448"/>
      <c r="KCZ67" s="448"/>
      <c r="KDA67" s="448"/>
      <c r="KDB67" s="448"/>
      <c r="KDC67" s="448"/>
      <c r="KDD67" s="448"/>
      <c r="KDE67" s="448"/>
      <c r="KDF67" s="448"/>
      <c r="KDG67" s="645"/>
      <c r="KDH67" s="645"/>
      <c r="KDI67" s="645"/>
      <c r="KDJ67" s="574"/>
      <c r="KDK67" s="448"/>
      <c r="KDL67" s="448"/>
      <c r="KDM67" s="448"/>
      <c r="KDN67" s="575"/>
      <c r="KDO67" s="448"/>
      <c r="KDP67" s="448"/>
      <c r="KDQ67" s="448"/>
      <c r="KDR67" s="448"/>
      <c r="KDS67" s="448"/>
      <c r="KDT67" s="448"/>
      <c r="KDU67" s="448"/>
      <c r="KDV67" s="448"/>
      <c r="KDW67" s="448"/>
      <c r="KDX67" s="645"/>
      <c r="KDY67" s="645"/>
      <c r="KDZ67" s="645"/>
      <c r="KEA67" s="574"/>
      <c r="KEB67" s="448"/>
      <c r="KEC67" s="448"/>
      <c r="KED67" s="448"/>
      <c r="KEE67" s="575"/>
      <c r="KEF67" s="448"/>
      <c r="KEG67" s="448"/>
      <c r="KEH67" s="448"/>
      <c r="KEI67" s="448"/>
      <c r="KEJ67" s="448"/>
      <c r="KEK67" s="448"/>
      <c r="KEL67" s="448"/>
      <c r="KEM67" s="448"/>
      <c r="KEN67" s="448"/>
      <c r="KEO67" s="645"/>
      <c r="KEP67" s="645"/>
      <c r="KEQ67" s="645"/>
      <c r="KER67" s="574"/>
      <c r="KES67" s="448"/>
      <c r="KET67" s="448"/>
      <c r="KEU67" s="448"/>
      <c r="KEV67" s="575"/>
      <c r="KEW67" s="448"/>
      <c r="KEX67" s="448"/>
      <c r="KEY67" s="448"/>
      <c r="KEZ67" s="448"/>
      <c r="KFA67" s="448"/>
      <c r="KFB67" s="448"/>
      <c r="KFC67" s="448"/>
      <c r="KFD67" s="448"/>
      <c r="KFE67" s="448"/>
      <c r="KFF67" s="645"/>
      <c r="KFG67" s="645"/>
      <c r="KFH67" s="645"/>
      <c r="KFI67" s="574"/>
      <c r="KFJ67" s="448"/>
      <c r="KFK67" s="448"/>
      <c r="KFL67" s="448"/>
      <c r="KFM67" s="575"/>
      <c r="KFN67" s="448"/>
      <c r="KFO67" s="448"/>
      <c r="KFP67" s="448"/>
      <c r="KFQ67" s="448"/>
      <c r="KFR67" s="448"/>
      <c r="KFS67" s="448"/>
      <c r="KFT67" s="448"/>
      <c r="KFU67" s="448"/>
      <c r="KFV67" s="448"/>
      <c r="KFW67" s="645"/>
      <c r="KFX67" s="645"/>
      <c r="KFY67" s="645"/>
      <c r="KFZ67" s="574"/>
      <c r="KGA67" s="448"/>
      <c r="KGB67" s="448"/>
      <c r="KGC67" s="448"/>
      <c r="KGD67" s="575"/>
      <c r="KGE67" s="448"/>
      <c r="KGF67" s="448"/>
      <c r="KGG67" s="448"/>
      <c r="KGH67" s="448"/>
      <c r="KGI67" s="448"/>
      <c r="KGJ67" s="448"/>
      <c r="KGK67" s="448"/>
      <c r="KGL67" s="448"/>
      <c r="KGM67" s="448"/>
      <c r="KGN67" s="645"/>
      <c r="KGO67" s="645"/>
      <c r="KGP67" s="645"/>
      <c r="KGQ67" s="574"/>
      <c r="KGR67" s="448"/>
      <c r="KGS67" s="448"/>
      <c r="KGT67" s="448"/>
      <c r="KGU67" s="575"/>
      <c r="KGV67" s="448"/>
      <c r="KGW67" s="448"/>
      <c r="KGX67" s="448"/>
      <c r="KGY67" s="448"/>
      <c r="KGZ67" s="448"/>
      <c r="KHA67" s="448"/>
      <c r="KHB67" s="448"/>
      <c r="KHC67" s="448"/>
      <c r="KHD67" s="448"/>
      <c r="KHE67" s="645"/>
      <c r="KHF67" s="645"/>
      <c r="KHG67" s="645"/>
      <c r="KHH67" s="574"/>
      <c r="KHI67" s="448"/>
      <c r="KHJ67" s="448"/>
      <c r="KHK67" s="448"/>
      <c r="KHL67" s="575"/>
      <c r="KHM67" s="448"/>
      <c r="KHN67" s="448"/>
      <c r="KHO67" s="448"/>
      <c r="KHP67" s="448"/>
      <c r="KHQ67" s="448"/>
      <c r="KHR67" s="448"/>
      <c r="KHS67" s="448"/>
      <c r="KHT67" s="448"/>
      <c r="KHU67" s="448"/>
      <c r="KHV67" s="645"/>
      <c r="KHW67" s="645"/>
      <c r="KHX67" s="645"/>
      <c r="KHY67" s="574"/>
      <c r="KHZ67" s="448"/>
      <c r="KIA67" s="448"/>
      <c r="KIB67" s="448"/>
      <c r="KIC67" s="575"/>
      <c r="KID67" s="448"/>
      <c r="KIE67" s="448"/>
      <c r="KIF67" s="448"/>
      <c r="KIG67" s="448"/>
      <c r="KIH67" s="448"/>
      <c r="KII67" s="448"/>
      <c r="KIJ67" s="448"/>
      <c r="KIK67" s="448"/>
      <c r="KIL67" s="448"/>
      <c r="KIM67" s="645"/>
      <c r="KIN67" s="645"/>
      <c r="KIO67" s="645"/>
      <c r="KIP67" s="574"/>
      <c r="KIQ67" s="448"/>
      <c r="KIR67" s="448"/>
      <c r="KIS67" s="448"/>
      <c r="KIT67" s="575"/>
      <c r="KIU67" s="448"/>
      <c r="KIV67" s="448"/>
      <c r="KIW67" s="448"/>
      <c r="KIX67" s="448"/>
      <c r="KIY67" s="448"/>
      <c r="KIZ67" s="448"/>
      <c r="KJA67" s="448"/>
      <c r="KJB67" s="448"/>
      <c r="KJC67" s="448"/>
      <c r="KJD67" s="645"/>
      <c r="KJE67" s="645"/>
      <c r="KJF67" s="645"/>
      <c r="KJG67" s="574"/>
      <c r="KJH67" s="448"/>
      <c r="KJI67" s="448"/>
      <c r="KJJ67" s="448"/>
      <c r="KJK67" s="575"/>
      <c r="KJL67" s="448"/>
      <c r="KJM67" s="448"/>
      <c r="KJN67" s="448"/>
      <c r="KJO67" s="448"/>
      <c r="KJP67" s="448"/>
      <c r="KJQ67" s="448"/>
      <c r="KJR67" s="448"/>
      <c r="KJS67" s="448"/>
      <c r="KJT67" s="448"/>
      <c r="KJU67" s="645"/>
      <c r="KJV67" s="645"/>
      <c r="KJW67" s="645"/>
      <c r="KJX67" s="574"/>
      <c r="KJY67" s="448"/>
      <c r="KJZ67" s="448"/>
      <c r="KKA67" s="448"/>
      <c r="KKB67" s="575"/>
      <c r="KKC67" s="448"/>
      <c r="KKD67" s="448"/>
      <c r="KKE67" s="448"/>
      <c r="KKF67" s="448"/>
      <c r="KKG67" s="448"/>
      <c r="KKH67" s="448"/>
      <c r="KKI67" s="448"/>
      <c r="KKJ67" s="448"/>
      <c r="KKK67" s="448"/>
      <c r="KKL67" s="645"/>
      <c r="KKM67" s="645"/>
      <c r="KKN67" s="645"/>
      <c r="KKO67" s="574"/>
      <c r="KKP67" s="448"/>
      <c r="KKQ67" s="448"/>
      <c r="KKR67" s="448"/>
      <c r="KKS67" s="575"/>
      <c r="KKT67" s="448"/>
      <c r="KKU67" s="448"/>
      <c r="KKV67" s="448"/>
      <c r="KKW67" s="448"/>
      <c r="KKX67" s="448"/>
      <c r="KKY67" s="448"/>
      <c r="KKZ67" s="448"/>
      <c r="KLA67" s="448"/>
      <c r="KLB67" s="448"/>
      <c r="KLC67" s="645"/>
      <c r="KLD67" s="645"/>
      <c r="KLE67" s="645"/>
      <c r="KLF67" s="574"/>
      <c r="KLG67" s="448"/>
      <c r="KLH67" s="448"/>
      <c r="KLI67" s="448"/>
      <c r="KLJ67" s="575"/>
      <c r="KLK67" s="448"/>
      <c r="KLL67" s="448"/>
      <c r="KLM67" s="448"/>
      <c r="KLN67" s="448"/>
      <c r="KLO67" s="448"/>
      <c r="KLP67" s="448"/>
      <c r="KLQ67" s="448"/>
      <c r="KLR67" s="448"/>
      <c r="KLS67" s="448"/>
      <c r="KLT67" s="645"/>
      <c r="KLU67" s="645"/>
      <c r="KLV67" s="645"/>
      <c r="KLW67" s="574"/>
      <c r="KLX67" s="448"/>
      <c r="KLY67" s="448"/>
      <c r="KLZ67" s="448"/>
      <c r="KMA67" s="575"/>
      <c r="KMB67" s="448"/>
      <c r="KMC67" s="448"/>
      <c r="KMD67" s="448"/>
      <c r="KME67" s="448"/>
      <c r="KMF67" s="448"/>
      <c r="KMG67" s="448"/>
      <c r="KMH67" s="448"/>
      <c r="KMI67" s="448"/>
      <c r="KMJ67" s="448"/>
      <c r="KMK67" s="645"/>
      <c r="KML67" s="645"/>
      <c r="KMM67" s="645"/>
      <c r="KMN67" s="574"/>
      <c r="KMO67" s="448"/>
      <c r="KMP67" s="448"/>
      <c r="KMQ67" s="448"/>
      <c r="KMR67" s="575"/>
      <c r="KMS67" s="448"/>
      <c r="KMT67" s="448"/>
      <c r="KMU67" s="448"/>
      <c r="KMV67" s="448"/>
      <c r="KMW67" s="448"/>
      <c r="KMX67" s="448"/>
      <c r="KMY67" s="448"/>
      <c r="KMZ67" s="448"/>
      <c r="KNA67" s="448"/>
      <c r="KNB67" s="645"/>
      <c r="KNC67" s="645"/>
      <c r="KND67" s="645"/>
      <c r="KNE67" s="574"/>
      <c r="KNF67" s="448"/>
      <c r="KNG67" s="448"/>
      <c r="KNH67" s="448"/>
      <c r="KNI67" s="575"/>
      <c r="KNJ67" s="448"/>
      <c r="KNK67" s="448"/>
      <c r="KNL67" s="448"/>
      <c r="KNM67" s="448"/>
      <c r="KNN67" s="448"/>
      <c r="KNO67" s="448"/>
      <c r="KNP67" s="448"/>
      <c r="KNQ67" s="448"/>
      <c r="KNR67" s="448"/>
      <c r="KNS67" s="645"/>
      <c r="KNT67" s="645"/>
      <c r="KNU67" s="645"/>
      <c r="KNV67" s="574"/>
      <c r="KNW67" s="448"/>
      <c r="KNX67" s="448"/>
      <c r="KNY67" s="448"/>
      <c r="KNZ67" s="575"/>
      <c r="KOA67" s="448"/>
      <c r="KOB67" s="448"/>
      <c r="KOC67" s="448"/>
      <c r="KOD67" s="448"/>
      <c r="KOE67" s="448"/>
      <c r="KOF67" s="448"/>
      <c r="KOG67" s="448"/>
      <c r="KOH67" s="448"/>
      <c r="KOI67" s="448"/>
      <c r="KOJ67" s="645"/>
      <c r="KOK67" s="645"/>
      <c r="KOL67" s="645"/>
      <c r="KOM67" s="574"/>
      <c r="KON67" s="448"/>
      <c r="KOO67" s="448"/>
      <c r="KOP67" s="448"/>
      <c r="KOQ67" s="575"/>
      <c r="KOR67" s="448"/>
      <c r="KOS67" s="448"/>
      <c r="KOT67" s="448"/>
      <c r="KOU67" s="448"/>
      <c r="KOV67" s="448"/>
      <c r="KOW67" s="448"/>
      <c r="KOX67" s="448"/>
      <c r="KOY67" s="448"/>
      <c r="KOZ67" s="448"/>
      <c r="KPA67" s="645"/>
      <c r="KPB67" s="645"/>
      <c r="KPC67" s="645"/>
      <c r="KPD67" s="574"/>
      <c r="KPE67" s="448"/>
      <c r="KPF67" s="448"/>
      <c r="KPG67" s="448"/>
      <c r="KPH67" s="575"/>
      <c r="KPI67" s="448"/>
      <c r="KPJ67" s="448"/>
      <c r="KPK67" s="448"/>
      <c r="KPL67" s="448"/>
      <c r="KPM67" s="448"/>
      <c r="KPN67" s="448"/>
      <c r="KPO67" s="448"/>
      <c r="KPP67" s="448"/>
      <c r="KPQ67" s="448"/>
      <c r="KPR67" s="645"/>
      <c r="KPS67" s="645"/>
      <c r="KPT67" s="645"/>
      <c r="KPU67" s="574"/>
      <c r="KPV67" s="448"/>
      <c r="KPW67" s="448"/>
      <c r="KPX67" s="448"/>
      <c r="KPY67" s="575"/>
      <c r="KPZ67" s="448"/>
      <c r="KQA67" s="448"/>
      <c r="KQB67" s="448"/>
      <c r="KQC67" s="448"/>
      <c r="KQD67" s="448"/>
      <c r="KQE67" s="448"/>
      <c r="KQF67" s="448"/>
      <c r="KQG67" s="448"/>
      <c r="KQH67" s="448"/>
      <c r="KQI67" s="645"/>
      <c r="KQJ67" s="645"/>
      <c r="KQK67" s="645"/>
      <c r="KQL67" s="574"/>
      <c r="KQM67" s="448"/>
      <c r="KQN67" s="448"/>
      <c r="KQO67" s="448"/>
      <c r="KQP67" s="575"/>
      <c r="KQQ67" s="448"/>
      <c r="KQR67" s="448"/>
      <c r="KQS67" s="448"/>
      <c r="KQT67" s="448"/>
      <c r="KQU67" s="448"/>
      <c r="KQV67" s="448"/>
      <c r="KQW67" s="448"/>
      <c r="KQX67" s="448"/>
      <c r="KQY67" s="448"/>
      <c r="KQZ67" s="645"/>
      <c r="KRA67" s="645"/>
      <c r="KRB67" s="645"/>
      <c r="KRC67" s="574"/>
      <c r="KRD67" s="448"/>
      <c r="KRE67" s="448"/>
      <c r="KRF67" s="448"/>
      <c r="KRG67" s="575"/>
      <c r="KRH67" s="448"/>
      <c r="KRI67" s="448"/>
      <c r="KRJ67" s="448"/>
      <c r="KRK67" s="448"/>
      <c r="KRL67" s="448"/>
      <c r="KRM67" s="448"/>
      <c r="KRN67" s="448"/>
      <c r="KRO67" s="448"/>
      <c r="KRP67" s="448"/>
      <c r="KRQ67" s="645"/>
      <c r="KRR67" s="645"/>
      <c r="KRS67" s="645"/>
      <c r="KRT67" s="574"/>
      <c r="KRU67" s="448"/>
      <c r="KRV67" s="448"/>
      <c r="KRW67" s="448"/>
      <c r="KRX67" s="575"/>
      <c r="KRY67" s="448"/>
      <c r="KRZ67" s="448"/>
      <c r="KSA67" s="448"/>
      <c r="KSB67" s="448"/>
      <c r="KSC67" s="448"/>
      <c r="KSD67" s="448"/>
      <c r="KSE67" s="448"/>
      <c r="KSF67" s="448"/>
      <c r="KSG67" s="448"/>
      <c r="KSH67" s="645"/>
      <c r="KSI67" s="645"/>
      <c r="KSJ67" s="645"/>
      <c r="KSK67" s="574"/>
      <c r="KSL67" s="448"/>
      <c r="KSM67" s="448"/>
      <c r="KSN67" s="448"/>
      <c r="KSO67" s="575"/>
      <c r="KSP67" s="448"/>
      <c r="KSQ67" s="448"/>
      <c r="KSR67" s="448"/>
      <c r="KSS67" s="448"/>
      <c r="KST67" s="448"/>
      <c r="KSU67" s="448"/>
      <c r="KSV67" s="448"/>
      <c r="KSW67" s="448"/>
      <c r="KSX67" s="448"/>
      <c r="KSY67" s="645"/>
      <c r="KSZ67" s="645"/>
      <c r="KTA67" s="645"/>
      <c r="KTB67" s="574"/>
      <c r="KTC67" s="448"/>
      <c r="KTD67" s="448"/>
      <c r="KTE67" s="448"/>
      <c r="KTF67" s="575"/>
      <c r="KTG67" s="448"/>
      <c r="KTH67" s="448"/>
      <c r="KTI67" s="448"/>
      <c r="KTJ67" s="448"/>
      <c r="KTK67" s="448"/>
      <c r="KTL67" s="448"/>
      <c r="KTM67" s="448"/>
      <c r="KTN67" s="448"/>
      <c r="KTO67" s="448"/>
      <c r="KTP67" s="645"/>
      <c r="KTQ67" s="645"/>
      <c r="KTR67" s="645"/>
      <c r="KTS67" s="574"/>
      <c r="KTT67" s="448"/>
      <c r="KTU67" s="448"/>
      <c r="KTV67" s="448"/>
      <c r="KTW67" s="575"/>
      <c r="KTX67" s="448"/>
      <c r="KTY67" s="448"/>
      <c r="KTZ67" s="448"/>
      <c r="KUA67" s="448"/>
      <c r="KUB67" s="448"/>
      <c r="KUC67" s="448"/>
      <c r="KUD67" s="448"/>
      <c r="KUE67" s="448"/>
      <c r="KUF67" s="448"/>
      <c r="KUG67" s="645"/>
      <c r="KUH67" s="645"/>
      <c r="KUI67" s="645"/>
      <c r="KUJ67" s="574"/>
      <c r="KUK67" s="448"/>
      <c r="KUL67" s="448"/>
      <c r="KUM67" s="448"/>
      <c r="KUN67" s="575"/>
      <c r="KUO67" s="448"/>
      <c r="KUP67" s="448"/>
      <c r="KUQ67" s="448"/>
      <c r="KUR67" s="448"/>
      <c r="KUS67" s="448"/>
      <c r="KUT67" s="448"/>
      <c r="KUU67" s="448"/>
      <c r="KUV67" s="448"/>
      <c r="KUW67" s="448"/>
      <c r="KUX67" s="645"/>
      <c r="KUY67" s="645"/>
      <c r="KUZ67" s="645"/>
      <c r="KVA67" s="574"/>
      <c r="KVB67" s="448"/>
      <c r="KVC67" s="448"/>
      <c r="KVD67" s="448"/>
      <c r="KVE67" s="575"/>
      <c r="KVF67" s="448"/>
      <c r="KVG67" s="448"/>
      <c r="KVH67" s="448"/>
      <c r="KVI67" s="448"/>
      <c r="KVJ67" s="448"/>
      <c r="KVK67" s="448"/>
      <c r="KVL67" s="448"/>
      <c r="KVM67" s="448"/>
      <c r="KVN67" s="448"/>
      <c r="KVO67" s="645"/>
      <c r="KVP67" s="645"/>
      <c r="KVQ67" s="645"/>
      <c r="KVR67" s="574"/>
      <c r="KVS67" s="448"/>
      <c r="KVT67" s="448"/>
      <c r="KVU67" s="448"/>
      <c r="KVV67" s="575"/>
      <c r="KVW67" s="448"/>
      <c r="KVX67" s="448"/>
      <c r="KVY67" s="448"/>
      <c r="KVZ67" s="448"/>
      <c r="KWA67" s="448"/>
      <c r="KWB67" s="448"/>
      <c r="KWC67" s="448"/>
      <c r="KWD67" s="448"/>
      <c r="KWE67" s="448"/>
      <c r="KWF67" s="645"/>
      <c r="KWG67" s="645"/>
      <c r="KWH67" s="645"/>
      <c r="KWI67" s="574"/>
      <c r="KWJ67" s="448"/>
      <c r="KWK67" s="448"/>
      <c r="KWL67" s="448"/>
      <c r="KWM67" s="575"/>
      <c r="KWN67" s="448"/>
      <c r="KWO67" s="448"/>
      <c r="KWP67" s="448"/>
      <c r="KWQ67" s="448"/>
      <c r="KWR67" s="448"/>
      <c r="KWS67" s="448"/>
      <c r="KWT67" s="448"/>
      <c r="KWU67" s="448"/>
      <c r="KWV67" s="448"/>
      <c r="KWW67" s="645"/>
      <c r="KWX67" s="645"/>
      <c r="KWY67" s="645"/>
      <c r="KWZ67" s="574"/>
      <c r="KXA67" s="448"/>
      <c r="KXB67" s="448"/>
      <c r="KXC67" s="448"/>
      <c r="KXD67" s="575"/>
      <c r="KXE67" s="448"/>
      <c r="KXF67" s="448"/>
      <c r="KXG67" s="448"/>
      <c r="KXH67" s="448"/>
      <c r="KXI67" s="448"/>
      <c r="KXJ67" s="448"/>
      <c r="KXK67" s="448"/>
      <c r="KXL67" s="448"/>
      <c r="KXM67" s="448"/>
      <c r="KXN67" s="645"/>
      <c r="KXO67" s="645"/>
      <c r="KXP67" s="645"/>
      <c r="KXQ67" s="574"/>
      <c r="KXR67" s="448"/>
      <c r="KXS67" s="448"/>
      <c r="KXT67" s="448"/>
      <c r="KXU67" s="575"/>
      <c r="KXV67" s="448"/>
      <c r="KXW67" s="448"/>
      <c r="KXX67" s="448"/>
      <c r="KXY67" s="448"/>
      <c r="KXZ67" s="448"/>
      <c r="KYA67" s="448"/>
      <c r="KYB67" s="448"/>
      <c r="KYC67" s="448"/>
      <c r="KYD67" s="448"/>
      <c r="KYE67" s="645"/>
      <c r="KYF67" s="645"/>
      <c r="KYG67" s="645"/>
      <c r="KYH67" s="574"/>
      <c r="KYI67" s="448"/>
      <c r="KYJ67" s="448"/>
      <c r="KYK67" s="448"/>
      <c r="KYL67" s="575"/>
      <c r="KYM67" s="448"/>
      <c r="KYN67" s="448"/>
      <c r="KYO67" s="448"/>
      <c r="KYP67" s="448"/>
      <c r="KYQ67" s="448"/>
      <c r="KYR67" s="448"/>
      <c r="KYS67" s="448"/>
      <c r="KYT67" s="448"/>
      <c r="KYU67" s="448"/>
      <c r="KYV67" s="645"/>
      <c r="KYW67" s="645"/>
      <c r="KYX67" s="645"/>
      <c r="KYY67" s="574"/>
      <c r="KYZ67" s="448"/>
      <c r="KZA67" s="448"/>
      <c r="KZB67" s="448"/>
      <c r="KZC67" s="575"/>
      <c r="KZD67" s="448"/>
      <c r="KZE67" s="448"/>
      <c r="KZF67" s="448"/>
      <c r="KZG67" s="448"/>
      <c r="KZH67" s="448"/>
      <c r="KZI67" s="448"/>
      <c r="KZJ67" s="448"/>
      <c r="KZK67" s="448"/>
      <c r="KZL67" s="448"/>
      <c r="KZM67" s="645"/>
      <c r="KZN67" s="645"/>
      <c r="KZO67" s="645"/>
      <c r="KZP67" s="574"/>
      <c r="KZQ67" s="448"/>
      <c r="KZR67" s="448"/>
      <c r="KZS67" s="448"/>
      <c r="KZT67" s="575"/>
      <c r="KZU67" s="448"/>
      <c r="KZV67" s="448"/>
      <c r="KZW67" s="448"/>
      <c r="KZX67" s="448"/>
      <c r="KZY67" s="448"/>
      <c r="KZZ67" s="448"/>
      <c r="LAA67" s="448"/>
      <c r="LAB67" s="448"/>
      <c r="LAC67" s="448"/>
      <c r="LAD67" s="645"/>
      <c r="LAE67" s="645"/>
      <c r="LAF67" s="645"/>
      <c r="LAG67" s="574"/>
      <c r="LAH67" s="448"/>
      <c r="LAI67" s="448"/>
      <c r="LAJ67" s="448"/>
      <c r="LAK67" s="575"/>
      <c r="LAL67" s="448"/>
      <c r="LAM67" s="448"/>
      <c r="LAN67" s="448"/>
      <c r="LAO67" s="448"/>
      <c r="LAP67" s="448"/>
      <c r="LAQ67" s="448"/>
      <c r="LAR67" s="448"/>
      <c r="LAS67" s="448"/>
      <c r="LAT67" s="448"/>
      <c r="LAU67" s="645"/>
      <c r="LAV67" s="645"/>
      <c r="LAW67" s="645"/>
      <c r="LAX67" s="574"/>
      <c r="LAY67" s="448"/>
      <c r="LAZ67" s="448"/>
      <c r="LBA67" s="448"/>
      <c r="LBB67" s="575"/>
      <c r="LBC67" s="448"/>
      <c r="LBD67" s="448"/>
      <c r="LBE67" s="448"/>
      <c r="LBF67" s="448"/>
      <c r="LBG67" s="448"/>
      <c r="LBH67" s="448"/>
      <c r="LBI67" s="448"/>
      <c r="LBJ67" s="448"/>
      <c r="LBK67" s="448"/>
      <c r="LBL67" s="645"/>
      <c r="LBM67" s="645"/>
      <c r="LBN67" s="645"/>
      <c r="LBO67" s="574"/>
      <c r="LBP67" s="448"/>
      <c r="LBQ67" s="448"/>
      <c r="LBR67" s="448"/>
      <c r="LBS67" s="575"/>
      <c r="LBT67" s="448"/>
      <c r="LBU67" s="448"/>
      <c r="LBV67" s="448"/>
      <c r="LBW67" s="448"/>
      <c r="LBX67" s="448"/>
      <c r="LBY67" s="448"/>
      <c r="LBZ67" s="448"/>
      <c r="LCA67" s="448"/>
      <c r="LCB67" s="448"/>
      <c r="LCC67" s="645"/>
      <c r="LCD67" s="645"/>
      <c r="LCE67" s="645"/>
      <c r="LCF67" s="574"/>
      <c r="LCG67" s="448"/>
      <c r="LCH67" s="448"/>
      <c r="LCI67" s="448"/>
      <c r="LCJ67" s="575"/>
      <c r="LCK67" s="448"/>
      <c r="LCL67" s="448"/>
      <c r="LCM67" s="448"/>
      <c r="LCN67" s="448"/>
      <c r="LCO67" s="448"/>
      <c r="LCP67" s="448"/>
      <c r="LCQ67" s="448"/>
      <c r="LCR67" s="448"/>
      <c r="LCS67" s="448"/>
      <c r="LCT67" s="645"/>
      <c r="LCU67" s="645"/>
      <c r="LCV67" s="645"/>
      <c r="LCW67" s="574"/>
      <c r="LCX67" s="448"/>
      <c r="LCY67" s="448"/>
      <c r="LCZ67" s="448"/>
      <c r="LDA67" s="575"/>
      <c r="LDB67" s="448"/>
      <c r="LDC67" s="448"/>
      <c r="LDD67" s="448"/>
      <c r="LDE67" s="448"/>
      <c r="LDF67" s="448"/>
      <c r="LDG67" s="448"/>
      <c r="LDH67" s="448"/>
      <c r="LDI67" s="448"/>
      <c r="LDJ67" s="448"/>
      <c r="LDK67" s="645"/>
      <c r="LDL67" s="645"/>
      <c r="LDM67" s="645"/>
      <c r="LDN67" s="574"/>
      <c r="LDO67" s="448"/>
      <c r="LDP67" s="448"/>
      <c r="LDQ67" s="448"/>
      <c r="LDR67" s="575"/>
      <c r="LDS67" s="448"/>
      <c r="LDT67" s="448"/>
      <c r="LDU67" s="448"/>
      <c r="LDV67" s="448"/>
      <c r="LDW67" s="448"/>
      <c r="LDX67" s="448"/>
      <c r="LDY67" s="448"/>
      <c r="LDZ67" s="448"/>
      <c r="LEA67" s="448"/>
      <c r="LEB67" s="645"/>
      <c r="LEC67" s="645"/>
      <c r="LED67" s="645"/>
      <c r="LEE67" s="574"/>
      <c r="LEF67" s="448"/>
      <c r="LEG67" s="448"/>
      <c r="LEH67" s="448"/>
      <c r="LEI67" s="575"/>
      <c r="LEJ67" s="448"/>
      <c r="LEK67" s="448"/>
      <c r="LEL67" s="448"/>
      <c r="LEM67" s="448"/>
      <c r="LEN67" s="448"/>
      <c r="LEO67" s="448"/>
      <c r="LEP67" s="448"/>
      <c r="LEQ67" s="448"/>
      <c r="LER67" s="448"/>
      <c r="LES67" s="645"/>
      <c r="LET67" s="645"/>
      <c r="LEU67" s="645"/>
      <c r="LEV67" s="574"/>
      <c r="LEW67" s="448"/>
      <c r="LEX67" s="448"/>
      <c r="LEY67" s="448"/>
      <c r="LEZ67" s="575"/>
      <c r="LFA67" s="448"/>
      <c r="LFB67" s="448"/>
      <c r="LFC67" s="448"/>
      <c r="LFD67" s="448"/>
      <c r="LFE67" s="448"/>
      <c r="LFF67" s="448"/>
      <c r="LFG67" s="448"/>
      <c r="LFH67" s="448"/>
      <c r="LFI67" s="448"/>
      <c r="LFJ67" s="645"/>
      <c r="LFK67" s="645"/>
      <c r="LFL67" s="645"/>
      <c r="LFM67" s="574"/>
      <c r="LFN67" s="448"/>
      <c r="LFO67" s="448"/>
      <c r="LFP67" s="448"/>
      <c r="LFQ67" s="575"/>
      <c r="LFR67" s="448"/>
      <c r="LFS67" s="448"/>
      <c r="LFT67" s="448"/>
      <c r="LFU67" s="448"/>
      <c r="LFV67" s="448"/>
      <c r="LFW67" s="448"/>
      <c r="LFX67" s="448"/>
      <c r="LFY67" s="448"/>
      <c r="LFZ67" s="448"/>
      <c r="LGA67" s="645"/>
      <c r="LGB67" s="645"/>
      <c r="LGC67" s="645"/>
      <c r="LGD67" s="574"/>
      <c r="LGE67" s="448"/>
      <c r="LGF67" s="448"/>
      <c r="LGG67" s="448"/>
      <c r="LGH67" s="575"/>
      <c r="LGI67" s="448"/>
      <c r="LGJ67" s="448"/>
      <c r="LGK67" s="448"/>
      <c r="LGL67" s="448"/>
      <c r="LGM67" s="448"/>
      <c r="LGN67" s="448"/>
      <c r="LGO67" s="448"/>
      <c r="LGP67" s="448"/>
      <c r="LGQ67" s="448"/>
      <c r="LGR67" s="645"/>
      <c r="LGS67" s="645"/>
      <c r="LGT67" s="645"/>
      <c r="LGU67" s="574"/>
      <c r="LGV67" s="448"/>
      <c r="LGW67" s="448"/>
      <c r="LGX67" s="448"/>
      <c r="LGY67" s="575"/>
      <c r="LGZ67" s="448"/>
      <c r="LHA67" s="448"/>
      <c r="LHB67" s="448"/>
      <c r="LHC67" s="448"/>
      <c r="LHD67" s="448"/>
      <c r="LHE67" s="448"/>
      <c r="LHF67" s="448"/>
      <c r="LHG67" s="448"/>
      <c r="LHH67" s="448"/>
      <c r="LHI67" s="645"/>
      <c r="LHJ67" s="645"/>
      <c r="LHK67" s="645"/>
      <c r="LHL67" s="574"/>
      <c r="LHM67" s="448"/>
      <c r="LHN67" s="448"/>
      <c r="LHO67" s="448"/>
      <c r="LHP67" s="575"/>
      <c r="LHQ67" s="448"/>
      <c r="LHR67" s="448"/>
      <c r="LHS67" s="448"/>
      <c r="LHT67" s="448"/>
      <c r="LHU67" s="448"/>
      <c r="LHV67" s="448"/>
      <c r="LHW67" s="448"/>
      <c r="LHX67" s="448"/>
      <c r="LHY67" s="448"/>
      <c r="LHZ67" s="645"/>
      <c r="LIA67" s="645"/>
      <c r="LIB67" s="645"/>
      <c r="LIC67" s="574"/>
      <c r="LID67" s="448"/>
      <c r="LIE67" s="448"/>
      <c r="LIF67" s="448"/>
      <c r="LIG67" s="575"/>
      <c r="LIH67" s="448"/>
      <c r="LII67" s="448"/>
      <c r="LIJ67" s="448"/>
      <c r="LIK67" s="448"/>
      <c r="LIL67" s="448"/>
      <c r="LIM67" s="448"/>
      <c r="LIN67" s="448"/>
      <c r="LIO67" s="448"/>
      <c r="LIP67" s="448"/>
      <c r="LIQ67" s="645"/>
      <c r="LIR67" s="645"/>
      <c r="LIS67" s="645"/>
      <c r="LIT67" s="574"/>
      <c r="LIU67" s="448"/>
      <c r="LIV67" s="448"/>
      <c r="LIW67" s="448"/>
      <c r="LIX67" s="575"/>
      <c r="LIY67" s="448"/>
      <c r="LIZ67" s="448"/>
      <c r="LJA67" s="448"/>
      <c r="LJB67" s="448"/>
      <c r="LJC67" s="448"/>
      <c r="LJD67" s="448"/>
      <c r="LJE67" s="448"/>
      <c r="LJF67" s="448"/>
      <c r="LJG67" s="448"/>
      <c r="LJH67" s="645"/>
      <c r="LJI67" s="645"/>
      <c r="LJJ67" s="645"/>
      <c r="LJK67" s="574"/>
      <c r="LJL67" s="448"/>
      <c r="LJM67" s="448"/>
      <c r="LJN67" s="448"/>
      <c r="LJO67" s="575"/>
      <c r="LJP67" s="448"/>
      <c r="LJQ67" s="448"/>
      <c r="LJR67" s="448"/>
      <c r="LJS67" s="448"/>
      <c r="LJT67" s="448"/>
      <c r="LJU67" s="448"/>
      <c r="LJV67" s="448"/>
      <c r="LJW67" s="448"/>
      <c r="LJX67" s="448"/>
      <c r="LJY67" s="645"/>
      <c r="LJZ67" s="645"/>
      <c r="LKA67" s="645"/>
      <c r="LKB67" s="574"/>
      <c r="LKC67" s="448"/>
      <c r="LKD67" s="448"/>
      <c r="LKE67" s="448"/>
      <c r="LKF67" s="575"/>
      <c r="LKG67" s="448"/>
      <c r="LKH67" s="448"/>
      <c r="LKI67" s="448"/>
      <c r="LKJ67" s="448"/>
      <c r="LKK67" s="448"/>
      <c r="LKL67" s="448"/>
      <c r="LKM67" s="448"/>
      <c r="LKN67" s="448"/>
      <c r="LKO67" s="448"/>
      <c r="LKP67" s="645"/>
      <c r="LKQ67" s="645"/>
      <c r="LKR67" s="645"/>
      <c r="LKS67" s="574"/>
      <c r="LKT67" s="448"/>
      <c r="LKU67" s="448"/>
      <c r="LKV67" s="448"/>
      <c r="LKW67" s="575"/>
      <c r="LKX67" s="448"/>
      <c r="LKY67" s="448"/>
      <c r="LKZ67" s="448"/>
      <c r="LLA67" s="448"/>
      <c r="LLB67" s="448"/>
      <c r="LLC67" s="448"/>
      <c r="LLD67" s="448"/>
      <c r="LLE67" s="448"/>
      <c r="LLF67" s="448"/>
      <c r="LLG67" s="645"/>
      <c r="LLH67" s="645"/>
      <c r="LLI67" s="645"/>
      <c r="LLJ67" s="574"/>
      <c r="LLK67" s="448"/>
      <c r="LLL67" s="448"/>
      <c r="LLM67" s="448"/>
      <c r="LLN67" s="575"/>
      <c r="LLO67" s="448"/>
      <c r="LLP67" s="448"/>
      <c r="LLQ67" s="448"/>
      <c r="LLR67" s="448"/>
      <c r="LLS67" s="448"/>
      <c r="LLT67" s="448"/>
      <c r="LLU67" s="448"/>
      <c r="LLV67" s="448"/>
      <c r="LLW67" s="448"/>
      <c r="LLX67" s="645"/>
      <c r="LLY67" s="645"/>
      <c r="LLZ67" s="645"/>
      <c r="LMA67" s="574"/>
      <c r="LMB67" s="448"/>
      <c r="LMC67" s="448"/>
      <c r="LMD67" s="448"/>
      <c r="LME67" s="575"/>
      <c r="LMF67" s="448"/>
      <c r="LMG67" s="448"/>
      <c r="LMH67" s="448"/>
      <c r="LMI67" s="448"/>
      <c r="LMJ67" s="448"/>
      <c r="LMK67" s="448"/>
      <c r="LML67" s="448"/>
      <c r="LMM67" s="448"/>
      <c r="LMN67" s="448"/>
      <c r="LMO67" s="645"/>
      <c r="LMP67" s="645"/>
      <c r="LMQ67" s="645"/>
      <c r="LMR67" s="574"/>
      <c r="LMS67" s="448"/>
      <c r="LMT67" s="448"/>
      <c r="LMU67" s="448"/>
      <c r="LMV67" s="575"/>
      <c r="LMW67" s="448"/>
      <c r="LMX67" s="448"/>
      <c r="LMY67" s="448"/>
      <c r="LMZ67" s="448"/>
      <c r="LNA67" s="448"/>
      <c r="LNB67" s="448"/>
      <c r="LNC67" s="448"/>
      <c r="LND67" s="448"/>
      <c r="LNE67" s="448"/>
      <c r="LNF67" s="645"/>
      <c r="LNG67" s="645"/>
      <c r="LNH67" s="645"/>
      <c r="LNI67" s="574"/>
      <c r="LNJ67" s="448"/>
      <c r="LNK67" s="448"/>
      <c r="LNL67" s="448"/>
      <c r="LNM67" s="575"/>
      <c r="LNN67" s="448"/>
      <c r="LNO67" s="448"/>
      <c r="LNP67" s="448"/>
      <c r="LNQ67" s="448"/>
      <c r="LNR67" s="448"/>
      <c r="LNS67" s="448"/>
      <c r="LNT67" s="448"/>
      <c r="LNU67" s="448"/>
      <c r="LNV67" s="448"/>
      <c r="LNW67" s="645"/>
      <c r="LNX67" s="645"/>
      <c r="LNY67" s="645"/>
      <c r="LNZ67" s="574"/>
      <c r="LOA67" s="448"/>
      <c r="LOB67" s="448"/>
      <c r="LOC67" s="448"/>
      <c r="LOD67" s="575"/>
      <c r="LOE67" s="448"/>
      <c r="LOF67" s="448"/>
      <c r="LOG67" s="448"/>
      <c r="LOH67" s="448"/>
      <c r="LOI67" s="448"/>
      <c r="LOJ67" s="448"/>
      <c r="LOK67" s="448"/>
      <c r="LOL67" s="448"/>
      <c r="LOM67" s="448"/>
      <c r="LON67" s="645"/>
      <c r="LOO67" s="645"/>
      <c r="LOP67" s="645"/>
      <c r="LOQ67" s="574"/>
      <c r="LOR67" s="448"/>
      <c r="LOS67" s="448"/>
      <c r="LOT67" s="448"/>
      <c r="LOU67" s="575"/>
      <c r="LOV67" s="448"/>
      <c r="LOW67" s="448"/>
      <c r="LOX67" s="448"/>
      <c r="LOY67" s="448"/>
      <c r="LOZ67" s="448"/>
      <c r="LPA67" s="448"/>
      <c r="LPB67" s="448"/>
      <c r="LPC67" s="448"/>
      <c r="LPD67" s="448"/>
      <c r="LPE67" s="645"/>
      <c r="LPF67" s="645"/>
      <c r="LPG67" s="645"/>
      <c r="LPH67" s="574"/>
      <c r="LPI67" s="448"/>
      <c r="LPJ67" s="448"/>
      <c r="LPK67" s="448"/>
      <c r="LPL67" s="575"/>
      <c r="LPM67" s="448"/>
      <c r="LPN67" s="448"/>
      <c r="LPO67" s="448"/>
      <c r="LPP67" s="448"/>
      <c r="LPQ67" s="448"/>
      <c r="LPR67" s="448"/>
      <c r="LPS67" s="448"/>
      <c r="LPT67" s="448"/>
      <c r="LPU67" s="448"/>
      <c r="LPV67" s="645"/>
      <c r="LPW67" s="645"/>
      <c r="LPX67" s="645"/>
      <c r="LPY67" s="574"/>
      <c r="LPZ67" s="448"/>
      <c r="LQA67" s="448"/>
      <c r="LQB67" s="448"/>
      <c r="LQC67" s="575"/>
      <c r="LQD67" s="448"/>
      <c r="LQE67" s="448"/>
      <c r="LQF67" s="448"/>
      <c r="LQG67" s="448"/>
      <c r="LQH67" s="448"/>
      <c r="LQI67" s="448"/>
      <c r="LQJ67" s="448"/>
      <c r="LQK67" s="448"/>
      <c r="LQL67" s="448"/>
      <c r="LQM67" s="645"/>
      <c r="LQN67" s="645"/>
      <c r="LQO67" s="645"/>
      <c r="LQP67" s="574"/>
      <c r="LQQ67" s="448"/>
      <c r="LQR67" s="448"/>
      <c r="LQS67" s="448"/>
      <c r="LQT67" s="575"/>
      <c r="LQU67" s="448"/>
      <c r="LQV67" s="448"/>
      <c r="LQW67" s="448"/>
      <c r="LQX67" s="448"/>
      <c r="LQY67" s="448"/>
      <c r="LQZ67" s="448"/>
      <c r="LRA67" s="448"/>
      <c r="LRB67" s="448"/>
      <c r="LRC67" s="448"/>
      <c r="LRD67" s="645"/>
      <c r="LRE67" s="645"/>
      <c r="LRF67" s="645"/>
      <c r="LRG67" s="574"/>
      <c r="LRH67" s="448"/>
      <c r="LRI67" s="448"/>
      <c r="LRJ67" s="448"/>
      <c r="LRK67" s="575"/>
      <c r="LRL67" s="448"/>
      <c r="LRM67" s="448"/>
      <c r="LRN67" s="448"/>
      <c r="LRO67" s="448"/>
      <c r="LRP67" s="448"/>
      <c r="LRQ67" s="448"/>
      <c r="LRR67" s="448"/>
      <c r="LRS67" s="448"/>
      <c r="LRT67" s="448"/>
      <c r="LRU67" s="645"/>
      <c r="LRV67" s="645"/>
      <c r="LRW67" s="645"/>
      <c r="LRX67" s="574"/>
      <c r="LRY67" s="448"/>
      <c r="LRZ67" s="448"/>
      <c r="LSA67" s="448"/>
      <c r="LSB67" s="575"/>
      <c r="LSC67" s="448"/>
      <c r="LSD67" s="448"/>
      <c r="LSE67" s="448"/>
      <c r="LSF67" s="448"/>
      <c r="LSG67" s="448"/>
      <c r="LSH67" s="448"/>
      <c r="LSI67" s="448"/>
      <c r="LSJ67" s="448"/>
      <c r="LSK67" s="448"/>
      <c r="LSL67" s="645"/>
      <c r="LSM67" s="645"/>
      <c r="LSN67" s="645"/>
      <c r="LSO67" s="574"/>
      <c r="LSP67" s="448"/>
      <c r="LSQ67" s="448"/>
      <c r="LSR67" s="448"/>
      <c r="LSS67" s="575"/>
      <c r="LST67" s="448"/>
      <c r="LSU67" s="448"/>
      <c r="LSV67" s="448"/>
      <c r="LSW67" s="448"/>
      <c r="LSX67" s="448"/>
      <c r="LSY67" s="448"/>
      <c r="LSZ67" s="448"/>
      <c r="LTA67" s="448"/>
      <c r="LTB67" s="448"/>
      <c r="LTC67" s="645"/>
      <c r="LTD67" s="645"/>
      <c r="LTE67" s="645"/>
      <c r="LTF67" s="574"/>
      <c r="LTG67" s="448"/>
      <c r="LTH67" s="448"/>
      <c r="LTI67" s="448"/>
      <c r="LTJ67" s="575"/>
      <c r="LTK67" s="448"/>
      <c r="LTL67" s="448"/>
      <c r="LTM67" s="448"/>
      <c r="LTN67" s="448"/>
      <c r="LTO67" s="448"/>
      <c r="LTP67" s="448"/>
      <c r="LTQ67" s="448"/>
      <c r="LTR67" s="448"/>
      <c r="LTS67" s="448"/>
      <c r="LTT67" s="645"/>
      <c r="LTU67" s="645"/>
      <c r="LTV67" s="645"/>
      <c r="LTW67" s="574"/>
      <c r="LTX67" s="448"/>
      <c r="LTY67" s="448"/>
      <c r="LTZ67" s="448"/>
      <c r="LUA67" s="575"/>
      <c r="LUB67" s="448"/>
      <c r="LUC67" s="448"/>
      <c r="LUD67" s="448"/>
      <c r="LUE67" s="448"/>
      <c r="LUF67" s="448"/>
      <c r="LUG67" s="448"/>
      <c r="LUH67" s="448"/>
      <c r="LUI67" s="448"/>
      <c r="LUJ67" s="448"/>
      <c r="LUK67" s="645"/>
      <c r="LUL67" s="645"/>
      <c r="LUM67" s="645"/>
      <c r="LUN67" s="574"/>
      <c r="LUO67" s="448"/>
      <c r="LUP67" s="448"/>
      <c r="LUQ67" s="448"/>
      <c r="LUR67" s="575"/>
      <c r="LUS67" s="448"/>
      <c r="LUT67" s="448"/>
      <c r="LUU67" s="448"/>
      <c r="LUV67" s="448"/>
      <c r="LUW67" s="448"/>
      <c r="LUX67" s="448"/>
      <c r="LUY67" s="448"/>
      <c r="LUZ67" s="448"/>
      <c r="LVA67" s="448"/>
      <c r="LVB67" s="645"/>
      <c r="LVC67" s="645"/>
      <c r="LVD67" s="645"/>
      <c r="LVE67" s="574"/>
      <c r="LVF67" s="448"/>
      <c r="LVG67" s="448"/>
      <c r="LVH67" s="448"/>
      <c r="LVI67" s="575"/>
      <c r="LVJ67" s="448"/>
      <c r="LVK67" s="448"/>
      <c r="LVL67" s="448"/>
      <c r="LVM67" s="448"/>
      <c r="LVN67" s="448"/>
      <c r="LVO67" s="448"/>
      <c r="LVP67" s="448"/>
      <c r="LVQ67" s="448"/>
      <c r="LVR67" s="448"/>
      <c r="LVS67" s="645"/>
      <c r="LVT67" s="645"/>
      <c r="LVU67" s="645"/>
      <c r="LVV67" s="574"/>
      <c r="LVW67" s="448"/>
      <c r="LVX67" s="448"/>
      <c r="LVY67" s="448"/>
      <c r="LVZ67" s="575"/>
      <c r="LWA67" s="448"/>
      <c r="LWB67" s="448"/>
      <c r="LWC67" s="448"/>
      <c r="LWD67" s="448"/>
      <c r="LWE67" s="448"/>
      <c r="LWF67" s="448"/>
      <c r="LWG67" s="448"/>
      <c r="LWH67" s="448"/>
      <c r="LWI67" s="448"/>
      <c r="LWJ67" s="645"/>
      <c r="LWK67" s="645"/>
      <c r="LWL67" s="645"/>
      <c r="LWM67" s="574"/>
      <c r="LWN67" s="448"/>
      <c r="LWO67" s="448"/>
      <c r="LWP67" s="448"/>
      <c r="LWQ67" s="575"/>
      <c r="LWR67" s="448"/>
      <c r="LWS67" s="448"/>
      <c r="LWT67" s="448"/>
      <c r="LWU67" s="448"/>
      <c r="LWV67" s="448"/>
      <c r="LWW67" s="448"/>
      <c r="LWX67" s="448"/>
      <c r="LWY67" s="448"/>
      <c r="LWZ67" s="448"/>
      <c r="LXA67" s="645"/>
      <c r="LXB67" s="645"/>
      <c r="LXC67" s="645"/>
      <c r="LXD67" s="574"/>
      <c r="LXE67" s="448"/>
      <c r="LXF67" s="448"/>
      <c r="LXG67" s="448"/>
      <c r="LXH67" s="575"/>
      <c r="LXI67" s="448"/>
      <c r="LXJ67" s="448"/>
      <c r="LXK67" s="448"/>
      <c r="LXL67" s="448"/>
      <c r="LXM67" s="448"/>
      <c r="LXN67" s="448"/>
      <c r="LXO67" s="448"/>
      <c r="LXP67" s="448"/>
      <c r="LXQ67" s="448"/>
      <c r="LXR67" s="645"/>
      <c r="LXS67" s="645"/>
      <c r="LXT67" s="645"/>
      <c r="LXU67" s="574"/>
      <c r="LXV67" s="448"/>
      <c r="LXW67" s="448"/>
      <c r="LXX67" s="448"/>
      <c r="LXY67" s="575"/>
      <c r="LXZ67" s="448"/>
      <c r="LYA67" s="448"/>
      <c r="LYB67" s="448"/>
      <c r="LYC67" s="448"/>
      <c r="LYD67" s="448"/>
      <c r="LYE67" s="448"/>
      <c r="LYF67" s="448"/>
      <c r="LYG67" s="448"/>
      <c r="LYH67" s="448"/>
      <c r="LYI67" s="645"/>
      <c r="LYJ67" s="645"/>
      <c r="LYK67" s="645"/>
      <c r="LYL67" s="574"/>
      <c r="LYM67" s="448"/>
      <c r="LYN67" s="448"/>
      <c r="LYO67" s="448"/>
      <c r="LYP67" s="575"/>
      <c r="LYQ67" s="448"/>
      <c r="LYR67" s="448"/>
      <c r="LYS67" s="448"/>
      <c r="LYT67" s="448"/>
      <c r="LYU67" s="448"/>
      <c r="LYV67" s="448"/>
      <c r="LYW67" s="448"/>
      <c r="LYX67" s="448"/>
      <c r="LYY67" s="448"/>
      <c r="LYZ67" s="645"/>
      <c r="LZA67" s="645"/>
      <c r="LZB67" s="645"/>
      <c r="LZC67" s="574"/>
      <c r="LZD67" s="448"/>
      <c r="LZE67" s="448"/>
      <c r="LZF67" s="448"/>
      <c r="LZG67" s="575"/>
      <c r="LZH67" s="448"/>
      <c r="LZI67" s="448"/>
      <c r="LZJ67" s="448"/>
      <c r="LZK67" s="448"/>
      <c r="LZL67" s="448"/>
      <c r="LZM67" s="448"/>
      <c r="LZN67" s="448"/>
      <c r="LZO67" s="448"/>
      <c r="LZP67" s="448"/>
      <c r="LZQ67" s="645"/>
      <c r="LZR67" s="645"/>
      <c r="LZS67" s="645"/>
      <c r="LZT67" s="574"/>
      <c r="LZU67" s="448"/>
      <c r="LZV67" s="448"/>
      <c r="LZW67" s="448"/>
      <c r="LZX67" s="575"/>
      <c r="LZY67" s="448"/>
      <c r="LZZ67" s="448"/>
      <c r="MAA67" s="448"/>
      <c r="MAB67" s="448"/>
      <c r="MAC67" s="448"/>
      <c r="MAD67" s="448"/>
      <c r="MAE67" s="448"/>
      <c r="MAF67" s="448"/>
      <c r="MAG67" s="448"/>
      <c r="MAH67" s="645"/>
      <c r="MAI67" s="645"/>
      <c r="MAJ67" s="645"/>
      <c r="MAK67" s="574"/>
      <c r="MAL67" s="448"/>
      <c r="MAM67" s="448"/>
      <c r="MAN67" s="448"/>
      <c r="MAO67" s="575"/>
      <c r="MAP67" s="448"/>
      <c r="MAQ67" s="448"/>
      <c r="MAR67" s="448"/>
      <c r="MAS67" s="448"/>
      <c r="MAT67" s="448"/>
      <c r="MAU67" s="448"/>
      <c r="MAV67" s="448"/>
      <c r="MAW67" s="448"/>
      <c r="MAX67" s="448"/>
      <c r="MAY67" s="645"/>
      <c r="MAZ67" s="645"/>
      <c r="MBA67" s="645"/>
      <c r="MBB67" s="574"/>
      <c r="MBC67" s="448"/>
      <c r="MBD67" s="448"/>
      <c r="MBE67" s="448"/>
      <c r="MBF67" s="575"/>
      <c r="MBG67" s="448"/>
      <c r="MBH67" s="448"/>
      <c r="MBI67" s="448"/>
      <c r="MBJ67" s="448"/>
      <c r="MBK67" s="448"/>
      <c r="MBL67" s="448"/>
      <c r="MBM67" s="448"/>
      <c r="MBN67" s="448"/>
      <c r="MBO67" s="448"/>
      <c r="MBP67" s="645"/>
      <c r="MBQ67" s="645"/>
      <c r="MBR67" s="645"/>
      <c r="MBS67" s="574"/>
      <c r="MBT67" s="448"/>
      <c r="MBU67" s="448"/>
      <c r="MBV67" s="448"/>
      <c r="MBW67" s="575"/>
      <c r="MBX67" s="448"/>
      <c r="MBY67" s="448"/>
      <c r="MBZ67" s="448"/>
      <c r="MCA67" s="448"/>
      <c r="MCB67" s="448"/>
      <c r="MCC67" s="448"/>
      <c r="MCD67" s="448"/>
      <c r="MCE67" s="448"/>
      <c r="MCF67" s="448"/>
      <c r="MCG67" s="645"/>
      <c r="MCH67" s="645"/>
      <c r="MCI67" s="645"/>
      <c r="MCJ67" s="574"/>
      <c r="MCK67" s="448"/>
      <c r="MCL67" s="448"/>
      <c r="MCM67" s="448"/>
      <c r="MCN67" s="575"/>
      <c r="MCO67" s="448"/>
      <c r="MCP67" s="448"/>
      <c r="MCQ67" s="448"/>
      <c r="MCR67" s="448"/>
      <c r="MCS67" s="448"/>
      <c r="MCT67" s="448"/>
      <c r="MCU67" s="448"/>
      <c r="MCV67" s="448"/>
      <c r="MCW67" s="448"/>
      <c r="MCX67" s="645"/>
      <c r="MCY67" s="645"/>
      <c r="MCZ67" s="645"/>
      <c r="MDA67" s="574"/>
      <c r="MDB67" s="448"/>
      <c r="MDC67" s="448"/>
      <c r="MDD67" s="448"/>
      <c r="MDE67" s="575"/>
      <c r="MDF67" s="448"/>
      <c r="MDG67" s="448"/>
      <c r="MDH67" s="448"/>
      <c r="MDI67" s="448"/>
      <c r="MDJ67" s="448"/>
      <c r="MDK67" s="448"/>
      <c r="MDL67" s="448"/>
      <c r="MDM67" s="448"/>
      <c r="MDN67" s="448"/>
      <c r="MDO67" s="645"/>
      <c r="MDP67" s="645"/>
      <c r="MDQ67" s="645"/>
      <c r="MDR67" s="574"/>
      <c r="MDS67" s="448"/>
      <c r="MDT67" s="448"/>
      <c r="MDU67" s="448"/>
      <c r="MDV67" s="575"/>
      <c r="MDW67" s="448"/>
      <c r="MDX67" s="448"/>
      <c r="MDY67" s="448"/>
      <c r="MDZ67" s="448"/>
      <c r="MEA67" s="448"/>
      <c r="MEB67" s="448"/>
      <c r="MEC67" s="448"/>
      <c r="MED67" s="448"/>
      <c r="MEE67" s="448"/>
      <c r="MEF67" s="645"/>
      <c r="MEG67" s="645"/>
      <c r="MEH67" s="645"/>
      <c r="MEI67" s="574"/>
      <c r="MEJ67" s="448"/>
      <c r="MEK67" s="448"/>
      <c r="MEL67" s="448"/>
      <c r="MEM67" s="575"/>
      <c r="MEN67" s="448"/>
      <c r="MEO67" s="448"/>
      <c r="MEP67" s="448"/>
      <c r="MEQ67" s="448"/>
      <c r="MER67" s="448"/>
      <c r="MES67" s="448"/>
      <c r="MET67" s="448"/>
      <c r="MEU67" s="448"/>
      <c r="MEV67" s="448"/>
      <c r="MEW67" s="645"/>
      <c r="MEX67" s="645"/>
      <c r="MEY67" s="645"/>
      <c r="MEZ67" s="574"/>
      <c r="MFA67" s="448"/>
      <c r="MFB67" s="448"/>
      <c r="MFC67" s="448"/>
      <c r="MFD67" s="575"/>
      <c r="MFE67" s="448"/>
      <c r="MFF67" s="448"/>
      <c r="MFG67" s="448"/>
      <c r="MFH67" s="448"/>
      <c r="MFI67" s="448"/>
      <c r="MFJ67" s="448"/>
      <c r="MFK67" s="448"/>
      <c r="MFL67" s="448"/>
      <c r="MFM67" s="448"/>
      <c r="MFN67" s="645"/>
      <c r="MFO67" s="645"/>
      <c r="MFP67" s="645"/>
      <c r="MFQ67" s="574"/>
      <c r="MFR67" s="448"/>
      <c r="MFS67" s="448"/>
      <c r="MFT67" s="448"/>
      <c r="MFU67" s="575"/>
      <c r="MFV67" s="448"/>
      <c r="MFW67" s="448"/>
      <c r="MFX67" s="448"/>
      <c r="MFY67" s="448"/>
      <c r="MFZ67" s="448"/>
      <c r="MGA67" s="448"/>
      <c r="MGB67" s="448"/>
      <c r="MGC67" s="448"/>
      <c r="MGD67" s="448"/>
      <c r="MGE67" s="645"/>
      <c r="MGF67" s="645"/>
      <c r="MGG67" s="645"/>
      <c r="MGH67" s="574"/>
      <c r="MGI67" s="448"/>
      <c r="MGJ67" s="448"/>
      <c r="MGK67" s="448"/>
      <c r="MGL67" s="575"/>
      <c r="MGM67" s="448"/>
      <c r="MGN67" s="448"/>
      <c r="MGO67" s="448"/>
      <c r="MGP67" s="448"/>
      <c r="MGQ67" s="448"/>
      <c r="MGR67" s="448"/>
      <c r="MGS67" s="448"/>
      <c r="MGT67" s="448"/>
      <c r="MGU67" s="448"/>
      <c r="MGV67" s="645"/>
      <c r="MGW67" s="645"/>
      <c r="MGX67" s="645"/>
      <c r="MGY67" s="574"/>
      <c r="MGZ67" s="448"/>
      <c r="MHA67" s="448"/>
      <c r="MHB67" s="448"/>
      <c r="MHC67" s="575"/>
      <c r="MHD67" s="448"/>
      <c r="MHE67" s="448"/>
      <c r="MHF67" s="448"/>
      <c r="MHG67" s="448"/>
      <c r="MHH67" s="448"/>
      <c r="MHI67" s="448"/>
      <c r="MHJ67" s="448"/>
      <c r="MHK67" s="448"/>
      <c r="MHL67" s="448"/>
      <c r="MHM67" s="645"/>
      <c r="MHN67" s="645"/>
      <c r="MHO67" s="645"/>
      <c r="MHP67" s="574"/>
      <c r="MHQ67" s="448"/>
      <c r="MHR67" s="448"/>
      <c r="MHS67" s="448"/>
      <c r="MHT67" s="575"/>
      <c r="MHU67" s="448"/>
      <c r="MHV67" s="448"/>
      <c r="MHW67" s="448"/>
      <c r="MHX67" s="448"/>
      <c r="MHY67" s="448"/>
      <c r="MHZ67" s="448"/>
      <c r="MIA67" s="448"/>
      <c r="MIB67" s="448"/>
      <c r="MIC67" s="448"/>
      <c r="MID67" s="645"/>
      <c r="MIE67" s="645"/>
      <c r="MIF67" s="645"/>
      <c r="MIG67" s="574"/>
      <c r="MIH67" s="448"/>
      <c r="MII67" s="448"/>
      <c r="MIJ67" s="448"/>
      <c r="MIK67" s="575"/>
      <c r="MIL67" s="448"/>
      <c r="MIM67" s="448"/>
      <c r="MIN67" s="448"/>
      <c r="MIO67" s="448"/>
      <c r="MIP67" s="448"/>
      <c r="MIQ67" s="448"/>
      <c r="MIR67" s="448"/>
      <c r="MIS67" s="448"/>
      <c r="MIT67" s="448"/>
      <c r="MIU67" s="645"/>
      <c r="MIV67" s="645"/>
      <c r="MIW67" s="645"/>
      <c r="MIX67" s="574"/>
      <c r="MIY67" s="448"/>
      <c r="MIZ67" s="448"/>
      <c r="MJA67" s="448"/>
      <c r="MJB67" s="575"/>
      <c r="MJC67" s="448"/>
      <c r="MJD67" s="448"/>
      <c r="MJE67" s="448"/>
      <c r="MJF67" s="448"/>
      <c r="MJG67" s="448"/>
      <c r="MJH67" s="448"/>
      <c r="MJI67" s="448"/>
      <c r="MJJ67" s="448"/>
      <c r="MJK67" s="448"/>
      <c r="MJL67" s="645"/>
      <c r="MJM67" s="645"/>
      <c r="MJN67" s="645"/>
      <c r="MJO67" s="574"/>
      <c r="MJP67" s="448"/>
      <c r="MJQ67" s="448"/>
      <c r="MJR67" s="448"/>
      <c r="MJS67" s="575"/>
      <c r="MJT67" s="448"/>
      <c r="MJU67" s="448"/>
      <c r="MJV67" s="448"/>
      <c r="MJW67" s="448"/>
      <c r="MJX67" s="448"/>
      <c r="MJY67" s="448"/>
      <c r="MJZ67" s="448"/>
      <c r="MKA67" s="448"/>
      <c r="MKB67" s="448"/>
      <c r="MKC67" s="645"/>
      <c r="MKD67" s="645"/>
      <c r="MKE67" s="645"/>
      <c r="MKF67" s="574"/>
      <c r="MKG67" s="448"/>
      <c r="MKH67" s="448"/>
      <c r="MKI67" s="448"/>
      <c r="MKJ67" s="575"/>
      <c r="MKK67" s="448"/>
      <c r="MKL67" s="448"/>
      <c r="MKM67" s="448"/>
      <c r="MKN67" s="448"/>
      <c r="MKO67" s="448"/>
      <c r="MKP67" s="448"/>
      <c r="MKQ67" s="448"/>
      <c r="MKR67" s="448"/>
      <c r="MKS67" s="448"/>
      <c r="MKT67" s="645"/>
      <c r="MKU67" s="645"/>
      <c r="MKV67" s="645"/>
      <c r="MKW67" s="574"/>
      <c r="MKX67" s="448"/>
      <c r="MKY67" s="448"/>
      <c r="MKZ67" s="448"/>
      <c r="MLA67" s="575"/>
      <c r="MLB67" s="448"/>
      <c r="MLC67" s="448"/>
      <c r="MLD67" s="448"/>
      <c r="MLE67" s="448"/>
      <c r="MLF67" s="448"/>
      <c r="MLG67" s="448"/>
      <c r="MLH67" s="448"/>
      <c r="MLI67" s="448"/>
      <c r="MLJ67" s="448"/>
      <c r="MLK67" s="645"/>
      <c r="MLL67" s="645"/>
      <c r="MLM67" s="645"/>
      <c r="MLN67" s="574"/>
      <c r="MLO67" s="448"/>
      <c r="MLP67" s="448"/>
      <c r="MLQ67" s="448"/>
      <c r="MLR67" s="575"/>
      <c r="MLS67" s="448"/>
      <c r="MLT67" s="448"/>
      <c r="MLU67" s="448"/>
      <c r="MLV67" s="448"/>
      <c r="MLW67" s="448"/>
      <c r="MLX67" s="448"/>
      <c r="MLY67" s="448"/>
      <c r="MLZ67" s="448"/>
      <c r="MMA67" s="448"/>
      <c r="MMB67" s="645"/>
      <c r="MMC67" s="645"/>
      <c r="MMD67" s="645"/>
      <c r="MME67" s="574"/>
      <c r="MMF67" s="448"/>
      <c r="MMG67" s="448"/>
      <c r="MMH67" s="448"/>
      <c r="MMI67" s="575"/>
      <c r="MMJ67" s="448"/>
      <c r="MMK67" s="448"/>
      <c r="MML67" s="448"/>
      <c r="MMM67" s="448"/>
      <c r="MMN67" s="448"/>
      <c r="MMO67" s="448"/>
      <c r="MMP67" s="448"/>
      <c r="MMQ67" s="448"/>
      <c r="MMR67" s="448"/>
      <c r="MMS67" s="645"/>
      <c r="MMT67" s="645"/>
      <c r="MMU67" s="645"/>
      <c r="MMV67" s="574"/>
      <c r="MMW67" s="448"/>
      <c r="MMX67" s="448"/>
      <c r="MMY67" s="448"/>
      <c r="MMZ67" s="575"/>
      <c r="MNA67" s="448"/>
      <c r="MNB67" s="448"/>
      <c r="MNC67" s="448"/>
      <c r="MND67" s="448"/>
      <c r="MNE67" s="448"/>
      <c r="MNF67" s="448"/>
      <c r="MNG67" s="448"/>
      <c r="MNH67" s="448"/>
      <c r="MNI67" s="448"/>
      <c r="MNJ67" s="645"/>
      <c r="MNK67" s="645"/>
      <c r="MNL67" s="645"/>
      <c r="MNM67" s="574"/>
      <c r="MNN67" s="448"/>
      <c r="MNO67" s="448"/>
      <c r="MNP67" s="448"/>
      <c r="MNQ67" s="575"/>
      <c r="MNR67" s="448"/>
      <c r="MNS67" s="448"/>
      <c r="MNT67" s="448"/>
      <c r="MNU67" s="448"/>
      <c r="MNV67" s="448"/>
      <c r="MNW67" s="448"/>
      <c r="MNX67" s="448"/>
      <c r="MNY67" s="448"/>
      <c r="MNZ67" s="448"/>
      <c r="MOA67" s="645"/>
      <c r="MOB67" s="645"/>
      <c r="MOC67" s="645"/>
      <c r="MOD67" s="574"/>
      <c r="MOE67" s="448"/>
      <c r="MOF67" s="448"/>
      <c r="MOG67" s="448"/>
      <c r="MOH67" s="575"/>
      <c r="MOI67" s="448"/>
      <c r="MOJ67" s="448"/>
      <c r="MOK67" s="448"/>
      <c r="MOL67" s="448"/>
      <c r="MOM67" s="448"/>
      <c r="MON67" s="448"/>
      <c r="MOO67" s="448"/>
      <c r="MOP67" s="448"/>
      <c r="MOQ67" s="448"/>
      <c r="MOR67" s="645"/>
      <c r="MOS67" s="645"/>
      <c r="MOT67" s="645"/>
      <c r="MOU67" s="574"/>
      <c r="MOV67" s="448"/>
      <c r="MOW67" s="448"/>
      <c r="MOX67" s="448"/>
      <c r="MOY67" s="575"/>
      <c r="MOZ67" s="448"/>
      <c r="MPA67" s="448"/>
      <c r="MPB67" s="448"/>
      <c r="MPC67" s="448"/>
      <c r="MPD67" s="448"/>
      <c r="MPE67" s="448"/>
      <c r="MPF67" s="448"/>
      <c r="MPG67" s="448"/>
      <c r="MPH67" s="448"/>
      <c r="MPI67" s="645"/>
      <c r="MPJ67" s="645"/>
      <c r="MPK67" s="645"/>
      <c r="MPL67" s="574"/>
      <c r="MPM67" s="448"/>
      <c r="MPN67" s="448"/>
      <c r="MPO67" s="448"/>
      <c r="MPP67" s="575"/>
      <c r="MPQ67" s="448"/>
      <c r="MPR67" s="448"/>
      <c r="MPS67" s="448"/>
      <c r="MPT67" s="448"/>
      <c r="MPU67" s="448"/>
      <c r="MPV67" s="448"/>
      <c r="MPW67" s="448"/>
      <c r="MPX67" s="448"/>
      <c r="MPY67" s="448"/>
      <c r="MPZ67" s="645"/>
      <c r="MQA67" s="645"/>
      <c r="MQB67" s="645"/>
      <c r="MQC67" s="574"/>
      <c r="MQD67" s="448"/>
      <c r="MQE67" s="448"/>
      <c r="MQF67" s="448"/>
      <c r="MQG67" s="575"/>
      <c r="MQH67" s="448"/>
      <c r="MQI67" s="448"/>
      <c r="MQJ67" s="448"/>
      <c r="MQK67" s="448"/>
      <c r="MQL67" s="448"/>
      <c r="MQM67" s="448"/>
      <c r="MQN67" s="448"/>
      <c r="MQO67" s="448"/>
      <c r="MQP67" s="448"/>
      <c r="MQQ67" s="645"/>
      <c r="MQR67" s="645"/>
      <c r="MQS67" s="645"/>
      <c r="MQT67" s="574"/>
      <c r="MQU67" s="448"/>
      <c r="MQV67" s="448"/>
      <c r="MQW67" s="448"/>
      <c r="MQX67" s="575"/>
      <c r="MQY67" s="448"/>
      <c r="MQZ67" s="448"/>
      <c r="MRA67" s="448"/>
      <c r="MRB67" s="448"/>
      <c r="MRC67" s="448"/>
      <c r="MRD67" s="448"/>
      <c r="MRE67" s="448"/>
      <c r="MRF67" s="448"/>
      <c r="MRG67" s="448"/>
      <c r="MRH67" s="645"/>
      <c r="MRI67" s="645"/>
      <c r="MRJ67" s="645"/>
      <c r="MRK67" s="574"/>
      <c r="MRL67" s="448"/>
      <c r="MRM67" s="448"/>
      <c r="MRN67" s="448"/>
      <c r="MRO67" s="575"/>
      <c r="MRP67" s="448"/>
      <c r="MRQ67" s="448"/>
      <c r="MRR67" s="448"/>
      <c r="MRS67" s="448"/>
      <c r="MRT67" s="448"/>
      <c r="MRU67" s="448"/>
      <c r="MRV67" s="448"/>
      <c r="MRW67" s="448"/>
      <c r="MRX67" s="448"/>
      <c r="MRY67" s="645"/>
      <c r="MRZ67" s="645"/>
      <c r="MSA67" s="645"/>
      <c r="MSB67" s="574"/>
      <c r="MSC67" s="448"/>
      <c r="MSD67" s="448"/>
      <c r="MSE67" s="448"/>
      <c r="MSF67" s="575"/>
      <c r="MSG67" s="448"/>
      <c r="MSH67" s="448"/>
      <c r="MSI67" s="448"/>
      <c r="MSJ67" s="448"/>
      <c r="MSK67" s="448"/>
      <c r="MSL67" s="448"/>
      <c r="MSM67" s="448"/>
      <c r="MSN67" s="448"/>
      <c r="MSO67" s="448"/>
      <c r="MSP67" s="645"/>
      <c r="MSQ67" s="645"/>
      <c r="MSR67" s="645"/>
      <c r="MSS67" s="574"/>
      <c r="MST67" s="448"/>
      <c r="MSU67" s="448"/>
      <c r="MSV67" s="448"/>
      <c r="MSW67" s="575"/>
      <c r="MSX67" s="448"/>
      <c r="MSY67" s="448"/>
      <c r="MSZ67" s="448"/>
      <c r="MTA67" s="448"/>
      <c r="MTB67" s="448"/>
      <c r="MTC67" s="448"/>
      <c r="MTD67" s="448"/>
      <c r="MTE67" s="448"/>
      <c r="MTF67" s="448"/>
      <c r="MTG67" s="645"/>
      <c r="MTH67" s="645"/>
      <c r="MTI67" s="645"/>
      <c r="MTJ67" s="574"/>
      <c r="MTK67" s="448"/>
      <c r="MTL67" s="448"/>
      <c r="MTM67" s="448"/>
      <c r="MTN67" s="575"/>
      <c r="MTO67" s="448"/>
      <c r="MTP67" s="448"/>
      <c r="MTQ67" s="448"/>
      <c r="MTR67" s="448"/>
      <c r="MTS67" s="448"/>
      <c r="MTT67" s="448"/>
      <c r="MTU67" s="448"/>
      <c r="MTV67" s="448"/>
      <c r="MTW67" s="448"/>
      <c r="MTX67" s="645"/>
      <c r="MTY67" s="645"/>
      <c r="MTZ67" s="645"/>
      <c r="MUA67" s="574"/>
      <c r="MUB67" s="448"/>
      <c r="MUC67" s="448"/>
      <c r="MUD67" s="448"/>
      <c r="MUE67" s="575"/>
      <c r="MUF67" s="448"/>
      <c r="MUG67" s="448"/>
      <c r="MUH67" s="448"/>
      <c r="MUI67" s="448"/>
      <c r="MUJ67" s="448"/>
      <c r="MUK67" s="448"/>
      <c r="MUL67" s="448"/>
      <c r="MUM67" s="448"/>
      <c r="MUN67" s="448"/>
      <c r="MUO67" s="645"/>
      <c r="MUP67" s="645"/>
      <c r="MUQ67" s="645"/>
      <c r="MUR67" s="574"/>
      <c r="MUS67" s="448"/>
      <c r="MUT67" s="448"/>
      <c r="MUU67" s="448"/>
      <c r="MUV67" s="575"/>
      <c r="MUW67" s="448"/>
      <c r="MUX67" s="448"/>
      <c r="MUY67" s="448"/>
      <c r="MUZ67" s="448"/>
      <c r="MVA67" s="448"/>
      <c r="MVB67" s="448"/>
      <c r="MVC67" s="448"/>
      <c r="MVD67" s="448"/>
      <c r="MVE67" s="448"/>
      <c r="MVF67" s="645"/>
      <c r="MVG67" s="645"/>
      <c r="MVH67" s="645"/>
      <c r="MVI67" s="574"/>
      <c r="MVJ67" s="448"/>
      <c r="MVK67" s="448"/>
      <c r="MVL67" s="448"/>
      <c r="MVM67" s="575"/>
      <c r="MVN67" s="448"/>
      <c r="MVO67" s="448"/>
      <c r="MVP67" s="448"/>
      <c r="MVQ67" s="448"/>
      <c r="MVR67" s="448"/>
      <c r="MVS67" s="448"/>
      <c r="MVT67" s="448"/>
      <c r="MVU67" s="448"/>
      <c r="MVV67" s="448"/>
      <c r="MVW67" s="645"/>
      <c r="MVX67" s="645"/>
      <c r="MVY67" s="645"/>
      <c r="MVZ67" s="574"/>
      <c r="MWA67" s="448"/>
      <c r="MWB67" s="448"/>
      <c r="MWC67" s="448"/>
      <c r="MWD67" s="575"/>
      <c r="MWE67" s="448"/>
      <c r="MWF67" s="448"/>
      <c r="MWG67" s="448"/>
      <c r="MWH67" s="448"/>
      <c r="MWI67" s="448"/>
      <c r="MWJ67" s="448"/>
      <c r="MWK67" s="448"/>
      <c r="MWL67" s="448"/>
      <c r="MWM67" s="448"/>
      <c r="MWN67" s="645"/>
      <c r="MWO67" s="645"/>
      <c r="MWP67" s="645"/>
      <c r="MWQ67" s="574"/>
      <c r="MWR67" s="448"/>
      <c r="MWS67" s="448"/>
      <c r="MWT67" s="448"/>
      <c r="MWU67" s="575"/>
      <c r="MWV67" s="448"/>
      <c r="MWW67" s="448"/>
      <c r="MWX67" s="448"/>
      <c r="MWY67" s="448"/>
      <c r="MWZ67" s="448"/>
      <c r="MXA67" s="448"/>
      <c r="MXB67" s="448"/>
      <c r="MXC67" s="448"/>
      <c r="MXD67" s="448"/>
      <c r="MXE67" s="645"/>
      <c r="MXF67" s="645"/>
      <c r="MXG67" s="645"/>
      <c r="MXH67" s="574"/>
      <c r="MXI67" s="448"/>
      <c r="MXJ67" s="448"/>
      <c r="MXK67" s="448"/>
      <c r="MXL67" s="575"/>
      <c r="MXM67" s="448"/>
      <c r="MXN67" s="448"/>
      <c r="MXO67" s="448"/>
      <c r="MXP67" s="448"/>
      <c r="MXQ67" s="448"/>
      <c r="MXR67" s="448"/>
      <c r="MXS67" s="448"/>
      <c r="MXT67" s="448"/>
      <c r="MXU67" s="448"/>
      <c r="MXV67" s="645"/>
      <c r="MXW67" s="645"/>
      <c r="MXX67" s="645"/>
      <c r="MXY67" s="574"/>
      <c r="MXZ67" s="448"/>
      <c r="MYA67" s="448"/>
      <c r="MYB67" s="448"/>
      <c r="MYC67" s="575"/>
      <c r="MYD67" s="448"/>
      <c r="MYE67" s="448"/>
      <c r="MYF67" s="448"/>
      <c r="MYG67" s="448"/>
      <c r="MYH67" s="448"/>
      <c r="MYI67" s="448"/>
      <c r="MYJ67" s="448"/>
      <c r="MYK67" s="448"/>
      <c r="MYL67" s="448"/>
      <c r="MYM67" s="645"/>
      <c r="MYN67" s="645"/>
      <c r="MYO67" s="645"/>
      <c r="MYP67" s="574"/>
      <c r="MYQ67" s="448"/>
      <c r="MYR67" s="448"/>
      <c r="MYS67" s="448"/>
      <c r="MYT67" s="575"/>
      <c r="MYU67" s="448"/>
      <c r="MYV67" s="448"/>
      <c r="MYW67" s="448"/>
      <c r="MYX67" s="448"/>
      <c r="MYY67" s="448"/>
      <c r="MYZ67" s="448"/>
      <c r="MZA67" s="448"/>
      <c r="MZB67" s="448"/>
      <c r="MZC67" s="448"/>
      <c r="MZD67" s="645"/>
      <c r="MZE67" s="645"/>
      <c r="MZF67" s="645"/>
      <c r="MZG67" s="574"/>
      <c r="MZH67" s="448"/>
      <c r="MZI67" s="448"/>
      <c r="MZJ67" s="448"/>
      <c r="MZK67" s="575"/>
      <c r="MZL67" s="448"/>
      <c r="MZM67" s="448"/>
      <c r="MZN67" s="448"/>
      <c r="MZO67" s="448"/>
      <c r="MZP67" s="448"/>
      <c r="MZQ67" s="448"/>
      <c r="MZR67" s="448"/>
      <c r="MZS67" s="448"/>
      <c r="MZT67" s="448"/>
      <c r="MZU67" s="645"/>
      <c r="MZV67" s="645"/>
      <c r="MZW67" s="645"/>
      <c r="MZX67" s="574"/>
      <c r="MZY67" s="448"/>
      <c r="MZZ67" s="448"/>
      <c r="NAA67" s="448"/>
      <c r="NAB67" s="575"/>
      <c r="NAC67" s="448"/>
      <c r="NAD67" s="448"/>
      <c r="NAE67" s="448"/>
      <c r="NAF67" s="448"/>
      <c r="NAG67" s="448"/>
      <c r="NAH67" s="448"/>
      <c r="NAI67" s="448"/>
      <c r="NAJ67" s="448"/>
      <c r="NAK67" s="448"/>
      <c r="NAL67" s="645"/>
      <c r="NAM67" s="645"/>
      <c r="NAN67" s="645"/>
      <c r="NAO67" s="574"/>
      <c r="NAP67" s="448"/>
      <c r="NAQ67" s="448"/>
      <c r="NAR67" s="448"/>
      <c r="NAS67" s="575"/>
      <c r="NAT67" s="448"/>
      <c r="NAU67" s="448"/>
      <c r="NAV67" s="448"/>
      <c r="NAW67" s="448"/>
      <c r="NAX67" s="448"/>
      <c r="NAY67" s="448"/>
      <c r="NAZ67" s="448"/>
      <c r="NBA67" s="448"/>
      <c r="NBB67" s="448"/>
      <c r="NBC67" s="645"/>
      <c r="NBD67" s="645"/>
      <c r="NBE67" s="645"/>
      <c r="NBF67" s="574"/>
      <c r="NBG67" s="448"/>
      <c r="NBH67" s="448"/>
      <c r="NBI67" s="448"/>
      <c r="NBJ67" s="575"/>
      <c r="NBK67" s="448"/>
      <c r="NBL67" s="448"/>
      <c r="NBM67" s="448"/>
      <c r="NBN67" s="448"/>
      <c r="NBO67" s="448"/>
      <c r="NBP67" s="448"/>
      <c r="NBQ67" s="448"/>
      <c r="NBR67" s="448"/>
      <c r="NBS67" s="448"/>
      <c r="NBT67" s="645"/>
      <c r="NBU67" s="645"/>
      <c r="NBV67" s="645"/>
      <c r="NBW67" s="574"/>
      <c r="NBX67" s="448"/>
      <c r="NBY67" s="448"/>
      <c r="NBZ67" s="448"/>
      <c r="NCA67" s="575"/>
      <c r="NCB67" s="448"/>
      <c r="NCC67" s="448"/>
      <c r="NCD67" s="448"/>
      <c r="NCE67" s="448"/>
      <c r="NCF67" s="448"/>
      <c r="NCG67" s="448"/>
      <c r="NCH67" s="448"/>
      <c r="NCI67" s="448"/>
      <c r="NCJ67" s="448"/>
      <c r="NCK67" s="645"/>
      <c r="NCL67" s="645"/>
      <c r="NCM67" s="645"/>
      <c r="NCN67" s="574"/>
      <c r="NCO67" s="448"/>
      <c r="NCP67" s="448"/>
      <c r="NCQ67" s="448"/>
      <c r="NCR67" s="575"/>
      <c r="NCS67" s="448"/>
      <c r="NCT67" s="448"/>
      <c r="NCU67" s="448"/>
      <c r="NCV67" s="448"/>
      <c r="NCW67" s="448"/>
      <c r="NCX67" s="448"/>
      <c r="NCY67" s="448"/>
      <c r="NCZ67" s="448"/>
      <c r="NDA67" s="448"/>
      <c r="NDB67" s="645"/>
      <c r="NDC67" s="645"/>
      <c r="NDD67" s="645"/>
      <c r="NDE67" s="574"/>
      <c r="NDF67" s="448"/>
      <c r="NDG67" s="448"/>
      <c r="NDH67" s="448"/>
      <c r="NDI67" s="575"/>
      <c r="NDJ67" s="448"/>
      <c r="NDK67" s="448"/>
      <c r="NDL67" s="448"/>
      <c r="NDM67" s="448"/>
      <c r="NDN67" s="448"/>
      <c r="NDO67" s="448"/>
      <c r="NDP67" s="448"/>
      <c r="NDQ67" s="448"/>
      <c r="NDR67" s="448"/>
      <c r="NDS67" s="645"/>
      <c r="NDT67" s="645"/>
      <c r="NDU67" s="645"/>
      <c r="NDV67" s="574"/>
      <c r="NDW67" s="448"/>
      <c r="NDX67" s="448"/>
      <c r="NDY67" s="448"/>
      <c r="NDZ67" s="575"/>
      <c r="NEA67" s="448"/>
      <c r="NEB67" s="448"/>
      <c r="NEC67" s="448"/>
      <c r="NED67" s="448"/>
      <c r="NEE67" s="448"/>
      <c r="NEF67" s="448"/>
      <c r="NEG67" s="448"/>
      <c r="NEH67" s="448"/>
      <c r="NEI67" s="448"/>
      <c r="NEJ67" s="645"/>
      <c r="NEK67" s="645"/>
      <c r="NEL67" s="645"/>
      <c r="NEM67" s="574"/>
      <c r="NEN67" s="448"/>
      <c r="NEO67" s="448"/>
      <c r="NEP67" s="448"/>
      <c r="NEQ67" s="575"/>
      <c r="NER67" s="448"/>
      <c r="NES67" s="448"/>
      <c r="NET67" s="448"/>
      <c r="NEU67" s="448"/>
      <c r="NEV67" s="448"/>
      <c r="NEW67" s="448"/>
      <c r="NEX67" s="448"/>
      <c r="NEY67" s="448"/>
      <c r="NEZ67" s="448"/>
      <c r="NFA67" s="645"/>
      <c r="NFB67" s="645"/>
      <c r="NFC67" s="645"/>
      <c r="NFD67" s="574"/>
      <c r="NFE67" s="448"/>
      <c r="NFF67" s="448"/>
      <c r="NFG67" s="448"/>
      <c r="NFH67" s="575"/>
      <c r="NFI67" s="448"/>
      <c r="NFJ67" s="448"/>
      <c r="NFK67" s="448"/>
      <c r="NFL67" s="448"/>
      <c r="NFM67" s="448"/>
      <c r="NFN67" s="448"/>
      <c r="NFO67" s="448"/>
      <c r="NFP67" s="448"/>
      <c r="NFQ67" s="448"/>
      <c r="NFR67" s="645"/>
      <c r="NFS67" s="645"/>
      <c r="NFT67" s="645"/>
      <c r="NFU67" s="574"/>
      <c r="NFV67" s="448"/>
      <c r="NFW67" s="448"/>
      <c r="NFX67" s="448"/>
      <c r="NFY67" s="575"/>
      <c r="NFZ67" s="448"/>
      <c r="NGA67" s="448"/>
      <c r="NGB67" s="448"/>
      <c r="NGC67" s="448"/>
      <c r="NGD67" s="448"/>
      <c r="NGE67" s="448"/>
      <c r="NGF67" s="448"/>
      <c r="NGG67" s="448"/>
      <c r="NGH67" s="448"/>
      <c r="NGI67" s="645"/>
      <c r="NGJ67" s="645"/>
      <c r="NGK67" s="645"/>
      <c r="NGL67" s="574"/>
      <c r="NGM67" s="448"/>
      <c r="NGN67" s="448"/>
      <c r="NGO67" s="448"/>
      <c r="NGP67" s="575"/>
      <c r="NGQ67" s="448"/>
      <c r="NGR67" s="448"/>
      <c r="NGS67" s="448"/>
      <c r="NGT67" s="448"/>
      <c r="NGU67" s="448"/>
      <c r="NGV67" s="448"/>
      <c r="NGW67" s="448"/>
      <c r="NGX67" s="448"/>
      <c r="NGY67" s="448"/>
      <c r="NGZ67" s="645"/>
      <c r="NHA67" s="645"/>
      <c r="NHB67" s="645"/>
      <c r="NHC67" s="574"/>
      <c r="NHD67" s="448"/>
      <c r="NHE67" s="448"/>
      <c r="NHF67" s="448"/>
      <c r="NHG67" s="575"/>
      <c r="NHH67" s="448"/>
      <c r="NHI67" s="448"/>
      <c r="NHJ67" s="448"/>
      <c r="NHK67" s="448"/>
      <c r="NHL67" s="448"/>
      <c r="NHM67" s="448"/>
      <c r="NHN67" s="448"/>
      <c r="NHO67" s="448"/>
      <c r="NHP67" s="448"/>
      <c r="NHQ67" s="645"/>
      <c r="NHR67" s="645"/>
      <c r="NHS67" s="645"/>
      <c r="NHT67" s="574"/>
      <c r="NHU67" s="448"/>
      <c r="NHV67" s="448"/>
      <c r="NHW67" s="448"/>
      <c r="NHX67" s="575"/>
      <c r="NHY67" s="448"/>
      <c r="NHZ67" s="448"/>
      <c r="NIA67" s="448"/>
      <c r="NIB67" s="448"/>
      <c r="NIC67" s="448"/>
      <c r="NID67" s="448"/>
      <c r="NIE67" s="448"/>
      <c r="NIF67" s="448"/>
      <c r="NIG67" s="448"/>
      <c r="NIH67" s="645"/>
      <c r="NII67" s="645"/>
      <c r="NIJ67" s="645"/>
      <c r="NIK67" s="574"/>
      <c r="NIL67" s="448"/>
      <c r="NIM67" s="448"/>
      <c r="NIN67" s="448"/>
      <c r="NIO67" s="575"/>
      <c r="NIP67" s="448"/>
      <c r="NIQ67" s="448"/>
      <c r="NIR67" s="448"/>
      <c r="NIS67" s="448"/>
      <c r="NIT67" s="448"/>
      <c r="NIU67" s="448"/>
      <c r="NIV67" s="448"/>
      <c r="NIW67" s="448"/>
      <c r="NIX67" s="448"/>
      <c r="NIY67" s="645"/>
      <c r="NIZ67" s="645"/>
      <c r="NJA67" s="645"/>
      <c r="NJB67" s="574"/>
      <c r="NJC67" s="448"/>
      <c r="NJD67" s="448"/>
      <c r="NJE67" s="448"/>
      <c r="NJF67" s="575"/>
      <c r="NJG67" s="448"/>
      <c r="NJH67" s="448"/>
      <c r="NJI67" s="448"/>
      <c r="NJJ67" s="448"/>
      <c r="NJK67" s="448"/>
      <c r="NJL67" s="448"/>
      <c r="NJM67" s="448"/>
      <c r="NJN67" s="448"/>
      <c r="NJO67" s="448"/>
      <c r="NJP67" s="645"/>
      <c r="NJQ67" s="645"/>
      <c r="NJR67" s="645"/>
      <c r="NJS67" s="574"/>
      <c r="NJT67" s="448"/>
      <c r="NJU67" s="448"/>
      <c r="NJV67" s="448"/>
      <c r="NJW67" s="575"/>
      <c r="NJX67" s="448"/>
      <c r="NJY67" s="448"/>
      <c r="NJZ67" s="448"/>
      <c r="NKA67" s="448"/>
      <c r="NKB67" s="448"/>
      <c r="NKC67" s="448"/>
      <c r="NKD67" s="448"/>
      <c r="NKE67" s="448"/>
      <c r="NKF67" s="448"/>
      <c r="NKG67" s="645"/>
      <c r="NKH67" s="645"/>
      <c r="NKI67" s="645"/>
      <c r="NKJ67" s="574"/>
      <c r="NKK67" s="448"/>
      <c r="NKL67" s="448"/>
      <c r="NKM67" s="448"/>
      <c r="NKN67" s="575"/>
      <c r="NKO67" s="448"/>
      <c r="NKP67" s="448"/>
      <c r="NKQ67" s="448"/>
      <c r="NKR67" s="448"/>
      <c r="NKS67" s="448"/>
      <c r="NKT67" s="448"/>
      <c r="NKU67" s="448"/>
      <c r="NKV67" s="448"/>
      <c r="NKW67" s="448"/>
      <c r="NKX67" s="645"/>
      <c r="NKY67" s="645"/>
      <c r="NKZ67" s="645"/>
      <c r="NLA67" s="574"/>
      <c r="NLB67" s="448"/>
      <c r="NLC67" s="448"/>
      <c r="NLD67" s="448"/>
      <c r="NLE67" s="575"/>
      <c r="NLF67" s="448"/>
      <c r="NLG67" s="448"/>
      <c r="NLH67" s="448"/>
      <c r="NLI67" s="448"/>
      <c r="NLJ67" s="448"/>
      <c r="NLK67" s="448"/>
      <c r="NLL67" s="448"/>
      <c r="NLM67" s="448"/>
      <c r="NLN67" s="448"/>
      <c r="NLO67" s="645"/>
      <c r="NLP67" s="645"/>
      <c r="NLQ67" s="645"/>
      <c r="NLR67" s="574"/>
      <c r="NLS67" s="448"/>
      <c r="NLT67" s="448"/>
      <c r="NLU67" s="448"/>
      <c r="NLV67" s="575"/>
      <c r="NLW67" s="448"/>
      <c r="NLX67" s="448"/>
      <c r="NLY67" s="448"/>
      <c r="NLZ67" s="448"/>
      <c r="NMA67" s="448"/>
      <c r="NMB67" s="448"/>
      <c r="NMC67" s="448"/>
      <c r="NMD67" s="448"/>
      <c r="NME67" s="448"/>
      <c r="NMF67" s="645"/>
      <c r="NMG67" s="645"/>
      <c r="NMH67" s="645"/>
      <c r="NMI67" s="574"/>
      <c r="NMJ67" s="448"/>
      <c r="NMK67" s="448"/>
      <c r="NML67" s="448"/>
      <c r="NMM67" s="575"/>
      <c r="NMN67" s="448"/>
      <c r="NMO67" s="448"/>
      <c r="NMP67" s="448"/>
      <c r="NMQ67" s="448"/>
      <c r="NMR67" s="448"/>
      <c r="NMS67" s="448"/>
      <c r="NMT67" s="448"/>
      <c r="NMU67" s="448"/>
      <c r="NMV67" s="448"/>
      <c r="NMW67" s="645"/>
      <c r="NMX67" s="645"/>
      <c r="NMY67" s="645"/>
      <c r="NMZ67" s="574"/>
      <c r="NNA67" s="448"/>
      <c r="NNB67" s="448"/>
      <c r="NNC67" s="448"/>
      <c r="NND67" s="575"/>
      <c r="NNE67" s="448"/>
      <c r="NNF67" s="448"/>
      <c r="NNG67" s="448"/>
      <c r="NNH67" s="448"/>
      <c r="NNI67" s="448"/>
      <c r="NNJ67" s="448"/>
      <c r="NNK67" s="448"/>
      <c r="NNL67" s="448"/>
      <c r="NNM67" s="448"/>
      <c r="NNN67" s="645"/>
      <c r="NNO67" s="645"/>
      <c r="NNP67" s="645"/>
      <c r="NNQ67" s="574"/>
      <c r="NNR67" s="448"/>
      <c r="NNS67" s="448"/>
      <c r="NNT67" s="448"/>
      <c r="NNU67" s="575"/>
      <c r="NNV67" s="448"/>
      <c r="NNW67" s="448"/>
      <c r="NNX67" s="448"/>
      <c r="NNY67" s="448"/>
      <c r="NNZ67" s="448"/>
      <c r="NOA67" s="448"/>
      <c r="NOB67" s="448"/>
      <c r="NOC67" s="448"/>
      <c r="NOD67" s="448"/>
      <c r="NOE67" s="645"/>
      <c r="NOF67" s="645"/>
      <c r="NOG67" s="645"/>
      <c r="NOH67" s="574"/>
      <c r="NOI67" s="448"/>
      <c r="NOJ67" s="448"/>
      <c r="NOK67" s="448"/>
      <c r="NOL67" s="575"/>
      <c r="NOM67" s="448"/>
      <c r="NON67" s="448"/>
      <c r="NOO67" s="448"/>
      <c r="NOP67" s="448"/>
      <c r="NOQ67" s="448"/>
      <c r="NOR67" s="448"/>
      <c r="NOS67" s="448"/>
      <c r="NOT67" s="448"/>
      <c r="NOU67" s="448"/>
      <c r="NOV67" s="645"/>
      <c r="NOW67" s="645"/>
      <c r="NOX67" s="645"/>
      <c r="NOY67" s="574"/>
      <c r="NOZ67" s="448"/>
      <c r="NPA67" s="448"/>
      <c r="NPB67" s="448"/>
      <c r="NPC67" s="575"/>
      <c r="NPD67" s="448"/>
      <c r="NPE67" s="448"/>
      <c r="NPF67" s="448"/>
      <c r="NPG67" s="448"/>
      <c r="NPH67" s="448"/>
      <c r="NPI67" s="448"/>
      <c r="NPJ67" s="448"/>
      <c r="NPK67" s="448"/>
      <c r="NPL67" s="448"/>
      <c r="NPM67" s="645"/>
      <c r="NPN67" s="645"/>
      <c r="NPO67" s="645"/>
      <c r="NPP67" s="574"/>
      <c r="NPQ67" s="448"/>
      <c r="NPR67" s="448"/>
      <c r="NPS67" s="448"/>
      <c r="NPT67" s="575"/>
      <c r="NPU67" s="448"/>
      <c r="NPV67" s="448"/>
      <c r="NPW67" s="448"/>
      <c r="NPX67" s="448"/>
      <c r="NPY67" s="448"/>
      <c r="NPZ67" s="448"/>
      <c r="NQA67" s="448"/>
      <c r="NQB67" s="448"/>
      <c r="NQC67" s="448"/>
      <c r="NQD67" s="645"/>
      <c r="NQE67" s="645"/>
      <c r="NQF67" s="645"/>
      <c r="NQG67" s="574"/>
      <c r="NQH67" s="448"/>
      <c r="NQI67" s="448"/>
      <c r="NQJ67" s="448"/>
      <c r="NQK67" s="575"/>
      <c r="NQL67" s="448"/>
      <c r="NQM67" s="448"/>
      <c r="NQN67" s="448"/>
      <c r="NQO67" s="448"/>
      <c r="NQP67" s="448"/>
      <c r="NQQ67" s="448"/>
      <c r="NQR67" s="448"/>
      <c r="NQS67" s="448"/>
      <c r="NQT67" s="448"/>
      <c r="NQU67" s="645"/>
      <c r="NQV67" s="645"/>
      <c r="NQW67" s="645"/>
      <c r="NQX67" s="574"/>
      <c r="NQY67" s="448"/>
      <c r="NQZ67" s="448"/>
      <c r="NRA67" s="448"/>
      <c r="NRB67" s="575"/>
      <c r="NRC67" s="448"/>
      <c r="NRD67" s="448"/>
      <c r="NRE67" s="448"/>
      <c r="NRF67" s="448"/>
      <c r="NRG67" s="448"/>
      <c r="NRH67" s="448"/>
      <c r="NRI67" s="448"/>
      <c r="NRJ67" s="448"/>
      <c r="NRK67" s="448"/>
      <c r="NRL67" s="645"/>
      <c r="NRM67" s="645"/>
      <c r="NRN67" s="645"/>
      <c r="NRO67" s="574"/>
      <c r="NRP67" s="448"/>
      <c r="NRQ67" s="448"/>
      <c r="NRR67" s="448"/>
      <c r="NRS67" s="575"/>
      <c r="NRT67" s="448"/>
      <c r="NRU67" s="448"/>
      <c r="NRV67" s="448"/>
      <c r="NRW67" s="448"/>
      <c r="NRX67" s="448"/>
      <c r="NRY67" s="448"/>
      <c r="NRZ67" s="448"/>
      <c r="NSA67" s="448"/>
      <c r="NSB67" s="448"/>
      <c r="NSC67" s="645"/>
      <c r="NSD67" s="645"/>
      <c r="NSE67" s="645"/>
      <c r="NSF67" s="574"/>
      <c r="NSG67" s="448"/>
      <c r="NSH67" s="448"/>
      <c r="NSI67" s="448"/>
      <c r="NSJ67" s="575"/>
      <c r="NSK67" s="448"/>
      <c r="NSL67" s="448"/>
      <c r="NSM67" s="448"/>
      <c r="NSN67" s="448"/>
      <c r="NSO67" s="448"/>
      <c r="NSP67" s="448"/>
      <c r="NSQ67" s="448"/>
      <c r="NSR67" s="448"/>
      <c r="NSS67" s="448"/>
      <c r="NST67" s="645"/>
      <c r="NSU67" s="645"/>
      <c r="NSV67" s="645"/>
      <c r="NSW67" s="574"/>
      <c r="NSX67" s="448"/>
      <c r="NSY67" s="448"/>
      <c r="NSZ67" s="448"/>
      <c r="NTA67" s="575"/>
      <c r="NTB67" s="448"/>
      <c r="NTC67" s="448"/>
      <c r="NTD67" s="448"/>
      <c r="NTE67" s="448"/>
      <c r="NTF67" s="448"/>
      <c r="NTG67" s="448"/>
      <c r="NTH67" s="448"/>
      <c r="NTI67" s="448"/>
      <c r="NTJ67" s="448"/>
      <c r="NTK67" s="645"/>
      <c r="NTL67" s="645"/>
      <c r="NTM67" s="645"/>
      <c r="NTN67" s="574"/>
      <c r="NTO67" s="448"/>
      <c r="NTP67" s="448"/>
      <c r="NTQ67" s="448"/>
      <c r="NTR67" s="575"/>
      <c r="NTS67" s="448"/>
      <c r="NTT67" s="448"/>
      <c r="NTU67" s="448"/>
      <c r="NTV67" s="448"/>
      <c r="NTW67" s="448"/>
      <c r="NTX67" s="448"/>
      <c r="NTY67" s="448"/>
      <c r="NTZ67" s="448"/>
      <c r="NUA67" s="448"/>
      <c r="NUB67" s="645"/>
      <c r="NUC67" s="645"/>
      <c r="NUD67" s="645"/>
      <c r="NUE67" s="574"/>
      <c r="NUF67" s="448"/>
      <c r="NUG67" s="448"/>
      <c r="NUH67" s="448"/>
      <c r="NUI67" s="575"/>
      <c r="NUJ67" s="448"/>
      <c r="NUK67" s="448"/>
      <c r="NUL67" s="448"/>
      <c r="NUM67" s="448"/>
      <c r="NUN67" s="448"/>
      <c r="NUO67" s="448"/>
      <c r="NUP67" s="448"/>
      <c r="NUQ67" s="448"/>
      <c r="NUR67" s="448"/>
      <c r="NUS67" s="645"/>
      <c r="NUT67" s="645"/>
      <c r="NUU67" s="645"/>
      <c r="NUV67" s="574"/>
      <c r="NUW67" s="448"/>
      <c r="NUX67" s="448"/>
      <c r="NUY67" s="448"/>
      <c r="NUZ67" s="575"/>
      <c r="NVA67" s="448"/>
      <c r="NVB67" s="448"/>
      <c r="NVC67" s="448"/>
      <c r="NVD67" s="448"/>
      <c r="NVE67" s="448"/>
      <c r="NVF67" s="448"/>
      <c r="NVG67" s="448"/>
      <c r="NVH67" s="448"/>
      <c r="NVI67" s="448"/>
      <c r="NVJ67" s="645"/>
      <c r="NVK67" s="645"/>
      <c r="NVL67" s="645"/>
      <c r="NVM67" s="574"/>
      <c r="NVN67" s="448"/>
      <c r="NVO67" s="448"/>
      <c r="NVP67" s="448"/>
      <c r="NVQ67" s="575"/>
      <c r="NVR67" s="448"/>
      <c r="NVS67" s="448"/>
      <c r="NVT67" s="448"/>
      <c r="NVU67" s="448"/>
      <c r="NVV67" s="448"/>
      <c r="NVW67" s="448"/>
      <c r="NVX67" s="448"/>
      <c r="NVY67" s="448"/>
      <c r="NVZ67" s="448"/>
      <c r="NWA67" s="645"/>
      <c r="NWB67" s="645"/>
      <c r="NWC67" s="645"/>
      <c r="NWD67" s="574"/>
      <c r="NWE67" s="448"/>
      <c r="NWF67" s="448"/>
      <c r="NWG67" s="448"/>
      <c r="NWH67" s="575"/>
      <c r="NWI67" s="448"/>
      <c r="NWJ67" s="448"/>
      <c r="NWK67" s="448"/>
      <c r="NWL67" s="448"/>
      <c r="NWM67" s="448"/>
      <c r="NWN67" s="448"/>
      <c r="NWO67" s="448"/>
      <c r="NWP67" s="448"/>
      <c r="NWQ67" s="448"/>
      <c r="NWR67" s="645"/>
      <c r="NWS67" s="645"/>
      <c r="NWT67" s="645"/>
      <c r="NWU67" s="574"/>
      <c r="NWV67" s="448"/>
      <c r="NWW67" s="448"/>
      <c r="NWX67" s="448"/>
      <c r="NWY67" s="575"/>
      <c r="NWZ67" s="448"/>
      <c r="NXA67" s="448"/>
      <c r="NXB67" s="448"/>
      <c r="NXC67" s="448"/>
      <c r="NXD67" s="448"/>
      <c r="NXE67" s="448"/>
      <c r="NXF67" s="448"/>
      <c r="NXG67" s="448"/>
      <c r="NXH67" s="448"/>
      <c r="NXI67" s="645"/>
      <c r="NXJ67" s="645"/>
      <c r="NXK67" s="645"/>
      <c r="NXL67" s="574"/>
      <c r="NXM67" s="448"/>
      <c r="NXN67" s="448"/>
      <c r="NXO67" s="448"/>
      <c r="NXP67" s="575"/>
      <c r="NXQ67" s="448"/>
      <c r="NXR67" s="448"/>
      <c r="NXS67" s="448"/>
      <c r="NXT67" s="448"/>
      <c r="NXU67" s="448"/>
      <c r="NXV67" s="448"/>
      <c r="NXW67" s="448"/>
      <c r="NXX67" s="448"/>
      <c r="NXY67" s="448"/>
      <c r="NXZ67" s="645"/>
      <c r="NYA67" s="645"/>
      <c r="NYB67" s="645"/>
      <c r="NYC67" s="574"/>
      <c r="NYD67" s="448"/>
      <c r="NYE67" s="448"/>
      <c r="NYF67" s="448"/>
      <c r="NYG67" s="575"/>
      <c r="NYH67" s="448"/>
      <c r="NYI67" s="448"/>
      <c r="NYJ67" s="448"/>
      <c r="NYK67" s="448"/>
      <c r="NYL67" s="448"/>
      <c r="NYM67" s="448"/>
      <c r="NYN67" s="448"/>
      <c r="NYO67" s="448"/>
      <c r="NYP67" s="448"/>
      <c r="NYQ67" s="645"/>
      <c r="NYR67" s="645"/>
      <c r="NYS67" s="645"/>
      <c r="NYT67" s="574"/>
      <c r="NYU67" s="448"/>
      <c r="NYV67" s="448"/>
      <c r="NYW67" s="448"/>
      <c r="NYX67" s="575"/>
      <c r="NYY67" s="448"/>
      <c r="NYZ67" s="448"/>
      <c r="NZA67" s="448"/>
      <c r="NZB67" s="448"/>
      <c r="NZC67" s="448"/>
      <c r="NZD67" s="448"/>
      <c r="NZE67" s="448"/>
      <c r="NZF67" s="448"/>
      <c r="NZG67" s="448"/>
      <c r="NZH67" s="645"/>
      <c r="NZI67" s="645"/>
      <c r="NZJ67" s="645"/>
      <c r="NZK67" s="574"/>
      <c r="NZL67" s="448"/>
      <c r="NZM67" s="448"/>
      <c r="NZN67" s="448"/>
      <c r="NZO67" s="575"/>
      <c r="NZP67" s="448"/>
      <c r="NZQ67" s="448"/>
      <c r="NZR67" s="448"/>
      <c r="NZS67" s="448"/>
      <c r="NZT67" s="448"/>
      <c r="NZU67" s="448"/>
      <c r="NZV67" s="448"/>
      <c r="NZW67" s="448"/>
      <c r="NZX67" s="448"/>
      <c r="NZY67" s="645"/>
      <c r="NZZ67" s="645"/>
      <c r="OAA67" s="645"/>
      <c r="OAB67" s="574"/>
      <c r="OAC67" s="448"/>
      <c r="OAD67" s="448"/>
      <c r="OAE67" s="448"/>
      <c r="OAF67" s="575"/>
      <c r="OAG67" s="448"/>
      <c r="OAH67" s="448"/>
      <c r="OAI67" s="448"/>
      <c r="OAJ67" s="448"/>
      <c r="OAK67" s="448"/>
      <c r="OAL67" s="448"/>
      <c r="OAM67" s="448"/>
      <c r="OAN67" s="448"/>
      <c r="OAO67" s="448"/>
      <c r="OAP67" s="645"/>
      <c r="OAQ67" s="645"/>
      <c r="OAR67" s="645"/>
      <c r="OAS67" s="574"/>
      <c r="OAT67" s="448"/>
      <c r="OAU67" s="448"/>
      <c r="OAV67" s="448"/>
      <c r="OAW67" s="575"/>
      <c r="OAX67" s="448"/>
      <c r="OAY67" s="448"/>
      <c r="OAZ67" s="448"/>
      <c r="OBA67" s="448"/>
      <c r="OBB67" s="448"/>
      <c r="OBC67" s="448"/>
      <c r="OBD67" s="448"/>
      <c r="OBE67" s="448"/>
      <c r="OBF67" s="448"/>
      <c r="OBG67" s="645"/>
      <c r="OBH67" s="645"/>
      <c r="OBI67" s="645"/>
      <c r="OBJ67" s="574"/>
      <c r="OBK67" s="448"/>
      <c r="OBL67" s="448"/>
      <c r="OBM67" s="448"/>
      <c r="OBN67" s="575"/>
      <c r="OBO67" s="448"/>
      <c r="OBP67" s="448"/>
      <c r="OBQ67" s="448"/>
      <c r="OBR67" s="448"/>
      <c r="OBS67" s="448"/>
      <c r="OBT67" s="448"/>
      <c r="OBU67" s="448"/>
      <c r="OBV67" s="448"/>
      <c r="OBW67" s="448"/>
      <c r="OBX67" s="645"/>
      <c r="OBY67" s="645"/>
      <c r="OBZ67" s="645"/>
      <c r="OCA67" s="574"/>
      <c r="OCB67" s="448"/>
      <c r="OCC67" s="448"/>
      <c r="OCD67" s="448"/>
      <c r="OCE67" s="575"/>
      <c r="OCF67" s="448"/>
      <c r="OCG67" s="448"/>
      <c r="OCH67" s="448"/>
      <c r="OCI67" s="448"/>
      <c r="OCJ67" s="448"/>
      <c r="OCK67" s="448"/>
      <c r="OCL67" s="448"/>
      <c r="OCM67" s="448"/>
      <c r="OCN67" s="448"/>
      <c r="OCO67" s="645"/>
      <c r="OCP67" s="645"/>
      <c r="OCQ67" s="645"/>
      <c r="OCR67" s="574"/>
      <c r="OCS67" s="448"/>
      <c r="OCT67" s="448"/>
      <c r="OCU67" s="448"/>
      <c r="OCV67" s="575"/>
      <c r="OCW67" s="448"/>
      <c r="OCX67" s="448"/>
      <c r="OCY67" s="448"/>
      <c r="OCZ67" s="448"/>
      <c r="ODA67" s="448"/>
      <c r="ODB67" s="448"/>
      <c r="ODC67" s="448"/>
      <c r="ODD67" s="448"/>
      <c r="ODE67" s="448"/>
      <c r="ODF67" s="645"/>
      <c r="ODG67" s="645"/>
      <c r="ODH67" s="645"/>
      <c r="ODI67" s="574"/>
      <c r="ODJ67" s="448"/>
      <c r="ODK67" s="448"/>
      <c r="ODL67" s="448"/>
      <c r="ODM67" s="575"/>
      <c r="ODN67" s="448"/>
      <c r="ODO67" s="448"/>
      <c r="ODP67" s="448"/>
      <c r="ODQ67" s="448"/>
      <c r="ODR67" s="448"/>
      <c r="ODS67" s="448"/>
      <c r="ODT67" s="448"/>
      <c r="ODU67" s="448"/>
      <c r="ODV67" s="448"/>
      <c r="ODW67" s="645"/>
      <c r="ODX67" s="645"/>
      <c r="ODY67" s="645"/>
      <c r="ODZ67" s="574"/>
      <c r="OEA67" s="448"/>
      <c r="OEB67" s="448"/>
      <c r="OEC67" s="448"/>
      <c r="OED67" s="575"/>
      <c r="OEE67" s="448"/>
      <c r="OEF67" s="448"/>
      <c r="OEG67" s="448"/>
      <c r="OEH67" s="448"/>
      <c r="OEI67" s="448"/>
      <c r="OEJ67" s="448"/>
      <c r="OEK67" s="448"/>
      <c r="OEL67" s="448"/>
      <c r="OEM67" s="448"/>
      <c r="OEN67" s="645"/>
      <c r="OEO67" s="645"/>
      <c r="OEP67" s="645"/>
      <c r="OEQ67" s="574"/>
      <c r="OER67" s="448"/>
      <c r="OES67" s="448"/>
      <c r="OET67" s="448"/>
      <c r="OEU67" s="575"/>
      <c r="OEV67" s="448"/>
      <c r="OEW67" s="448"/>
      <c r="OEX67" s="448"/>
      <c r="OEY67" s="448"/>
      <c r="OEZ67" s="448"/>
      <c r="OFA67" s="448"/>
      <c r="OFB67" s="448"/>
      <c r="OFC67" s="448"/>
      <c r="OFD67" s="448"/>
      <c r="OFE67" s="645"/>
      <c r="OFF67" s="645"/>
      <c r="OFG67" s="645"/>
      <c r="OFH67" s="574"/>
      <c r="OFI67" s="448"/>
      <c r="OFJ67" s="448"/>
      <c r="OFK67" s="448"/>
      <c r="OFL67" s="575"/>
      <c r="OFM67" s="448"/>
      <c r="OFN67" s="448"/>
      <c r="OFO67" s="448"/>
      <c r="OFP67" s="448"/>
      <c r="OFQ67" s="448"/>
      <c r="OFR67" s="448"/>
      <c r="OFS67" s="448"/>
      <c r="OFT67" s="448"/>
      <c r="OFU67" s="448"/>
      <c r="OFV67" s="645"/>
      <c r="OFW67" s="645"/>
      <c r="OFX67" s="645"/>
      <c r="OFY67" s="574"/>
      <c r="OFZ67" s="448"/>
      <c r="OGA67" s="448"/>
      <c r="OGB67" s="448"/>
      <c r="OGC67" s="575"/>
      <c r="OGD67" s="448"/>
      <c r="OGE67" s="448"/>
      <c r="OGF67" s="448"/>
      <c r="OGG67" s="448"/>
      <c r="OGH67" s="448"/>
      <c r="OGI67" s="448"/>
      <c r="OGJ67" s="448"/>
      <c r="OGK67" s="448"/>
      <c r="OGL67" s="448"/>
      <c r="OGM67" s="645"/>
      <c r="OGN67" s="645"/>
      <c r="OGO67" s="645"/>
      <c r="OGP67" s="574"/>
      <c r="OGQ67" s="448"/>
      <c r="OGR67" s="448"/>
      <c r="OGS67" s="448"/>
      <c r="OGT67" s="575"/>
      <c r="OGU67" s="448"/>
      <c r="OGV67" s="448"/>
      <c r="OGW67" s="448"/>
      <c r="OGX67" s="448"/>
      <c r="OGY67" s="448"/>
      <c r="OGZ67" s="448"/>
      <c r="OHA67" s="448"/>
      <c r="OHB67" s="448"/>
      <c r="OHC67" s="448"/>
      <c r="OHD67" s="645"/>
      <c r="OHE67" s="645"/>
      <c r="OHF67" s="645"/>
      <c r="OHG67" s="574"/>
      <c r="OHH67" s="448"/>
      <c r="OHI67" s="448"/>
      <c r="OHJ67" s="448"/>
      <c r="OHK67" s="575"/>
      <c r="OHL67" s="448"/>
      <c r="OHM67" s="448"/>
      <c r="OHN67" s="448"/>
      <c r="OHO67" s="448"/>
      <c r="OHP67" s="448"/>
      <c r="OHQ67" s="448"/>
      <c r="OHR67" s="448"/>
      <c r="OHS67" s="448"/>
      <c r="OHT67" s="448"/>
      <c r="OHU67" s="645"/>
      <c r="OHV67" s="645"/>
      <c r="OHW67" s="645"/>
      <c r="OHX67" s="574"/>
      <c r="OHY67" s="448"/>
      <c r="OHZ67" s="448"/>
      <c r="OIA67" s="448"/>
      <c r="OIB67" s="575"/>
      <c r="OIC67" s="448"/>
      <c r="OID67" s="448"/>
      <c r="OIE67" s="448"/>
      <c r="OIF67" s="448"/>
      <c r="OIG67" s="448"/>
      <c r="OIH67" s="448"/>
      <c r="OII67" s="448"/>
      <c r="OIJ67" s="448"/>
      <c r="OIK67" s="448"/>
      <c r="OIL67" s="645"/>
      <c r="OIM67" s="645"/>
      <c r="OIN67" s="645"/>
      <c r="OIO67" s="574"/>
      <c r="OIP67" s="448"/>
      <c r="OIQ67" s="448"/>
      <c r="OIR67" s="448"/>
      <c r="OIS67" s="575"/>
      <c r="OIT67" s="448"/>
      <c r="OIU67" s="448"/>
      <c r="OIV67" s="448"/>
      <c r="OIW67" s="448"/>
      <c r="OIX67" s="448"/>
      <c r="OIY67" s="448"/>
      <c r="OIZ67" s="448"/>
      <c r="OJA67" s="448"/>
      <c r="OJB67" s="448"/>
      <c r="OJC67" s="645"/>
      <c r="OJD67" s="645"/>
      <c r="OJE67" s="645"/>
      <c r="OJF67" s="574"/>
      <c r="OJG67" s="448"/>
      <c r="OJH67" s="448"/>
      <c r="OJI67" s="448"/>
      <c r="OJJ67" s="575"/>
      <c r="OJK67" s="448"/>
      <c r="OJL67" s="448"/>
      <c r="OJM67" s="448"/>
      <c r="OJN67" s="448"/>
      <c r="OJO67" s="448"/>
      <c r="OJP67" s="448"/>
      <c r="OJQ67" s="448"/>
      <c r="OJR67" s="448"/>
      <c r="OJS67" s="448"/>
      <c r="OJT67" s="645"/>
      <c r="OJU67" s="645"/>
      <c r="OJV67" s="645"/>
      <c r="OJW67" s="574"/>
      <c r="OJX67" s="448"/>
      <c r="OJY67" s="448"/>
      <c r="OJZ67" s="448"/>
      <c r="OKA67" s="575"/>
      <c r="OKB67" s="448"/>
      <c r="OKC67" s="448"/>
      <c r="OKD67" s="448"/>
      <c r="OKE67" s="448"/>
      <c r="OKF67" s="448"/>
      <c r="OKG67" s="448"/>
      <c r="OKH67" s="448"/>
      <c r="OKI67" s="448"/>
      <c r="OKJ67" s="448"/>
      <c r="OKK67" s="645"/>
      <c r="OKL67" s="645"/>
      <c r="OKM67" s="645"/>
      <c r="OKN67" s="574"/>
      <c r="OKO67" s="448"/>
      <c r="OKP67" s="448"/>
      <c r="OKQ67" s="448"/>
      <c r="OKR67" s="575"/>
      <c r="OKS67" s="448"/>
      <c r="OKT67" s="448"/>
      <c r="OKU67" s="448"/>
      <c r="OKV67" s="448"/>
      <c r="OKW67" s="448"/>
      <c r="OKX67" s="448"/>
      <c r="OKY67" s="448"/>
      <c r="OKZ67" s="448"/>
      <c r="OLA67" s="448"/>
      <c r="OLB67" s="645"/>
      <c r="OLC67" s="645"/>
      <c r="OLD67" s="645"/>
      <c r="OLE67" s="574"/>
      <c r="OLF67" s="448"/>
      <c r="OLG67" s="448"/>
      <c r="OLH67" s="448"/>
      <c r="OLI67" s="575"/>
      <c r="OLJ67" s="448"/>
      <c r="OLK67" s="448"/>
      <c r="OLL67" s="448"/>
      <c r="OLM67" s="448"/>
      <c r="OLN67" s="448"/>
      <c r="OLO67" s="448"/>
      <c r="OLP67" s="448"/>
      <c r="OLQ67" s="448"/>
      <c r="OLR67" s="448"/>
      <c r="OLS67" s="645"/>
      <c r="OLT67" s="645"/>
      <c r="OLU67" s="645"/>
      <c r="OLV67" s="574"/>
      <c r="OLW67" s="448"/>
      <c r="OLX67" s="448"/>
      <c r="OLY67" s="448"/>
      <c r="OLZ67" s="575"/>
      <c r="OMA67" s="448"/>
      <c r="OMB67" s="448"/>
      <c r="OMC67" s="448"/>
      <c r="OMD67" s="448"/>
      <c r="OME67" s="448"/>
      <c r="OMF67" s="448"/>
      <c r="OMG67" s="448"/>
      <c r="OMH67" s="448"/>
      <c r="OMI67" s="448"/>
      <c r="OMJ67" s="645"/>
      <c r="OMK67" s="645"/>
      <c r="OML67" s="645"/>
      <c r="OMM67" s="574"/>
      <c r="OMN67" s="448"/>
      <c r="OMO67" s="448"/>
      <c r="OMP67" s="448"/>
      <c r="OMQ67" s="575"/>
      <c r="OMR67" s="448"/>
      <c r="OMS67" s="448"/>
      <c r="OMT67" s="448"/>
      <c r="OMU67" s="448"/>
      <c r="OMV67" s="448"/>
      <c r="OMW67" s="448"/>
      <c r="OMX67" s="448"/>
      <c r="OMY67" s="448"/>
      <c r="OMZ67" s="448"/>
      <c r="ONA67" s="645"/>
      <c r="ONB67" s="645"/>
      <c r="ONC67" s="645"/>
      <c r="OND67" s="574"/>
      <c r="ONE67" s="448"/>
      <c r="ONF67" s="448"/>
      <c r="ONG67" s="448"/>
      <c r="ONH67" s="575"/>
      <c r="ONI67" s="448"/>
      <c r="ONJ67" s="448"/>
      <c r="ONK67" s="448"/>
      <c r="ONL67" s="448"/>
      <c r="ONM67" s="448"/>
      <c r="ONN67" s="448"/>
      <c r="ONO67" s="448"/>
      <c r="ONP67" s="448"/>
      <c r="ONQ67" s="448"/>
      <c r="ONR67" s="645"/>
      <c r="ONS67" s="645"/>
      <c r="ONT67" s="645"/>
      <c r="ONU67" s="574"/>
      <c r="ONV67" s="448"/>
      <c r="ONW67" s="448"/>
      <c r="ONX67" s="448"/>
      <c r="ONY67" s="575"/>
      <c r="ONZ67" s="448"/>
      <c r="OOA67" s="448"/>
      <c r="OOB67" s="448"/>
      <c r="OOC67" s="448"/>
      <c r="OOD67" s="448"/>
      <c r="OOE67" s="448"/>
      <c r="OOF67" s="448"/>
      <c r="OOG67" s="448"/>
      <c r="OOH67" s="448"/>
      <c r="OOI67" s="645"/>
      <c r="OOJ67" s="645"/>
      <c r="OOK67" s="645"/>
      <c r="OOL67" s="574"/>
      <c r="OOM67" s="448"/>
      <c r="OON67" s="448"/>
      <c r="OOO67" s="448"/>
      <c r="OOP67" s="575"/>
      <c r="OOQ67" s="448"/>
      <c r="OOR67" s="448"/>
      <c r="OOS67" s="448"/>
      <c r="OOT67" s="448"/>
      <c r="OOU67" s="448"/>
      <c r="OOV67" s="448"/>
      <c r="OOW67" s="448"/>
      <c r="OOX67" s="448"/>
      <c r="OOY67" s="448"/>
      <c r="OOZ67" s="645"/>
      <c r="OPA67" s="645"/>
      <c r="OPB67" s="645"/>
      <c r="OPC67" s="574"/>
      <c r="OPD67" s="448"/>
      <c r="OPE67" s="448"/>
      <c r="OPF67" s="448"/>
      <c r="OPG67" s="575"/>
      <c r="OPH67" s="448"/>
      <c r="OPI67" s="448"/>
      <c r="OPJ67" s="448"/>
      <c r="OPK67" s="448"/>
      <c r="OPL67" s="448"/>
      <c r="OPM67" s="448"/>
      <c r="OPN67" s="448"/>
      <c r="OPO67" s="448"/>
      <c r="OPP67" s="448"/>
      <c r="OPQ67" s="645"/>
      <c r="OPR67" s="645"/>
      <c r="OPS67" s="645"/>
      <c r="OPT67" s="574"/>
      <c r="OPU67" s="448"/>
      <c r="OPV67" s="448"/>
      <c r="OPW67" s="448"/>
      <c r="OPX67" s="575"/>
      <c r="OPY67" s="448"/>
      <c r="OPZ67" s="448"/>
      <c r="OQA67" s="448"/>
      <c r="OQB67" s="448"/>
      <c r="OQC67" s="448"/>
      <c r="OQD67" s="448"/>
      <c r="OQE67" s="448"/>
      <c r="OQF67" s="448"/>
      <c r="OQG67" s="448"/>
      <c r="OQH67" s="645"/>
      <c r="OQI67" s="645"/>
      <c r="OQJ67" s="645"/>
      <c r="OQK67" s="574"/>
      <c r="OQL67" s="448"/>
      <c r="OQM67" s="448"/>
      <c r="OQN67" s="448"/>
      <c r="OQO67" s="575"/>
      <c r="OQP67" s="448"/>
      <c r="OQQ67" s="448"/>
      <c r="OQR67" s="448"/>
      <c r="OQS67" s="448"/>
      <c r="OQT67" s="448"/>
      <c r="OQU67" s="448"/>
      <c r="OQV67" s="448"/>
      <c r="OQW67" s="448"/>
      <c r="OQX67" s="448"/>
      <c r="OQY67" s="645"/>
      <c r="OQZ67" s="645"/>
      <c r="ORA67" s="645"/>
      <c r="ORB67" s="574"/>
      <c r="ORC67" s="448"/>
      <c r="ORD67" s="448"/>
      <c r="ORE67" s="448"/>
      <c r="ORF67" s="575"/>
      <c r="ORG67" s="448"/>
      <c r="ORH67" s="448"/>
      <c r="ORI67" s="448"/>
      <c r="ORJ67" s="448"/>
      <c r="ORK67" s="448"/>
      <c r="ORL67" s="448"/>
      <c r="ORM67" s="448"/>
      <c r="ORN67" s="448"/>
      <c r="ORO67" s="448"/>
      <c r="ORP67" s="645"/>
      <c r="ORQ67" s="645"/>
      <c r="ORR67" s="645"/>
      <c r="ORS67" s="574"/>
      <c r="ORT67" s="448"/>
      <c r="ORU67" s="448"/>
      <c r="ORV67" s="448"/>
      <c r="ORW67" s="575"/>
      <c r="ORX67" s="448"/>
      <c r="ORY67" s="448"/>
      <c r="ORZ67" s="448"/>
      <c r="OSA67" s="448"/>
      <c r="OSB67" s="448"/>
      <c r="OSC67" s="448"/>
      <c r="OSD67" s="448"/>
      <c r="OSE67" s="448"/>
      <c r="OSF67" s="448"/>
      <c r="OSG67" s="645"/>
      <c r="OSH67" s="645"/>
      <c r="OSI67" s="645"/>
      <c r="OSJ67" s="574"/>
      <c r="OSK67" s="448"/>
      <c r="OSL67" s="448"/>
      <c r="OSM67" s="448"/>
      <c r="OSN67" s="575"/>
      <c r="OSO67" s="448"/>
      <c r="OSP67" s="448"/>
      <c r="OSQ67" s="448"/>
      <c r="OSR67" s="448"/>
      <c r="OSS67" s="448"/>
      <c r="OST67" s="448"/>
      <c r="OSU67" s="448"/>
      <c r="OSV67" s="448"/>
      <c r="OSW67" s="448"/>
      <c r="OSX67" s="645"/>
      <c r="OSY67" s="645"/>
      <c r="OSZ67" s="645"/>
      <c r="OTA67" s="574"/>
      <c r="OTB67" s="448"/>
      <c r="OTC67" s="448"/>
      <c r="OTD67" s="448"/>
      <c r="OTE67" s="575"/>
      <c r="OTF67" s="448"/>
      <c r="OTG67" s="448"/>
      <c r="OTH67" s="448"/>
      <c r="OTI67" s="448"/>
      <c r="OTJ67" s="448"/>
      <c r="OTK67" s="448"/>
      <c r="OTL67" s="448"/>
      <c r="OTM67" s="448"/>
      <c r="OTN67" s="448"/>
      <c r="OTO67" s="645"/>
      <c r="OTP67" s="645"/>
      <c r="OTQ67" s="645"/>
      <c r="OTR67" s="574"/>
      <c r="OTS67" s="448"/>
      <c r="OTT67" s="448"/>
      <c r="OTU67" s="448"/>
      <c r="OTV67" s="575"/>
      <c r="OTW67" s="448"/>
      <c r="OTX67" s="448"/>
      <c r="OTY67" s="448"/>
      <c r="OTZ67" s="448"/>
      <c r="OUA67" s="448"/>
      <c r="OUB67" s="448"/>
      <c r="OUC67" s="448"/>
      <c r="OUD67" s="448"/>
      <c r="OUE67" s="448"/>
      <c r="OUF67" s="645"/>
      <c r="OUG67" s="645"/>
      <c r="OUH67" s="645"/>
      <c r="OUI67" s="574"/>
      <c r="OUJ67" s="448"/>
      <c r="OUK67" s="448"/>
      <c r="OUL67" s="448"/>
      <c r="OUM67" s="575"/>
      <c r="OUN67" s="448"/>
      <c r="OUO67" s="448"/>
      <c r="OUP67" s="448"/>
      <c r="OUQ67" s="448"/>
      <c r="OUR67" s="448"/>
      <c r="OUS67" s="448"/>
      <c r="OUT67" s="448"/>
      <c r="OUU67" s="448"/>
      <c r="OUV67" s="448"/>
      <c r="OUW67" s="645"/>
      <c r="OUX67" s="645"/>
      <c r="OUY67" s="645"/>
      <c r="OUZ67" s="574"/>
      <c r="OVA67" s="448"/>
      <c r="OVB67" s="448"/>
      <c r="OVC67" s="448"/>
      <c r="OVD67" s="575"/>
      <c r="OVE67" s="448"/>
      <c r="OVF67" s="448"/>
      <c r="OVG67" s="448"/>
      <c r="OVH67" s="448"/>
      <c r="OVI67" s="448"/>
      <c r="OVJ67" s="448"/>
      <c r="OVK67" s="448"/>
      <c r="OVL67" s="448"/>
      <c r="OVM67" s="448"/>
      <c r="OVN67" s="645"/>
      <c r="OVO67" s="645"/>
      <c r="OVP67" s="645"/>
      <c r="OVQ67" s="574"/>
      <c r="OVR67" s="448"/>
      <c r="OVS67" s="448"/>
      <c r="OVT67" s="448"/>
      <c r="OVU67" s="575"/>
      <c r="OVV67" s="448"/>
      <c r="OVW67" s="448"/>
      <c r="OVX67" s="448"/>
      <c r="OVY67" s="448"/>
      <c r="OVZ67" s="448"/>
      <c r="OWA67" s="448"/>
      <c r="OWB67" s="448"/>
      <c r="OWC67" s="448"/>
      <c r="OWD67" s="448"/>
      <c r="OWE67" s="645"/>
      <c r="OWF67" s="645"/>
      <c r="OWG67" s="645"/>
      <c r="OWH67" s="574"/>
      <c r="OWI67" s="448"/>
      <c r="OWJ67" s="448"/>
      <c r="OWK67" s="448"/>
      <c r="OWL67" s="575"/>
      <c r="OWM67" s="448"/>
      <c r="OWN67" s="448"/>
      <c r="OWO67" s="448"/>
      <c r="OWP67" s="448"/>
      <c r="OWQ67" s="448"/>
      <c r="OWR67" s="448"/>
      <c r="OWS67" s="448"/>
      <c r="OWT67" s="448"/>
      <c r="OWU67" s="448"/>
      <c r="OWV67" s="645"/>
      <c r="OWW67" s="645"/>
      <c r="OWX67" s="645"/>
      <c r="OWY67" s="574"/>
      <c r="OWZ67" s="448"/>
      <c r="OXA67" s="448"/>
      <c r="OXB67" s="448"/>
      <c r="OXC67" s="575"/>
      <c r="OXD67" s="448"/>
      <c r="OXE67" s="448"/>
      <c r="OXF67" s="448"/>
      <c r="OXG67" s="448"/>
      <c r="OXH67" s="448"/>
      <c r="OXI67" s="448"/>
      <c r="OXJ67" s="448"/>
      <c r="OXK67" s="448"/>
      <c r="OXL67" s="448"/>
      <c r="OXM67" s="645"/>
      <c r="OXN67" s="645"/>
      <c r="OXO67" s="645"/>
      <c r="OXP67" s="574"/>
      <c r="OXQ67" s="448"/>
      <c r="OXR67" s="448"/>
      <c r="OXS67" s="448"/>
      <c r="OXT67" s="575"/>
      <c r="OXU67" s="448"/>
      <c r="OXV67" s="448"/>
      <c r="OXW67" s="448"/>
      <c r="OXX67" s="448"/>
      <c r="OXY67" s="448"/>
      <c r="OXZ67" s="448"/>
      <c r="OYA67" s="448"/>
      <c r="OYB67" s="448"/>
      <c r="OYC67" s="448"/>
      <c r="OYD67" s="645"/>
      <c r="OYE67" s="645"/>
      <c r="OYF67" s="645"/>
      <c r="OYG67" s="574"/>
      <c r="OYH67" s="448"/>
      <c r="OYI67" s="448"/>
      <c r="OYJ67" s="448"/>
      <c r="OYK67" s="575"/>
      <c r="OYL67" s="448"/>
      <c r="OYM67" s="448"/>
      <c r="OYN67" s="448"/>
      <c r="OYO67" s="448"/>
      <c r="OYP67" s="448"/>
      <c r="OYQ67" s="448"/>
      <c r="OYR67" s="448"/>
      <c r="OYS67" s="448"/>
      <c r="OYT67" s="448"/>
      <c r="OYU67" s="645"/>
      <c r="OYV67" s="645"/>
      <c r="OYW67" s="645"/>
      <c r="OYX67" s="574"/>
      <c r="OYY67" s="448"/>
      <c r="OYZ67" s="448"/>
      <c r="OZA67" s="448"/>
      <c r="OZB67" s="575"/>
      <c r="OZC67" s="448"/>
      <c r="OZD67" s="448"/>
      <c r="OZE67" s="448"/>
      <c r="OZF67" s="448"/>
      <c r="OZG67" s="448"/>
      <c r="OZH67" s="448"/>
      <c r="OZI67" s="448"/>
      <c r="OZJ67" s="448"/>
      <c r="OZK67" s="448"/>
      <c r="OZL67" s="645"/>
      <c r="OZM67" s="645"/>
      <c r="OZN67" s="645"/>
      <c r="OZO67" s="574"/>
      <c r="OZP67" s="448"/>
      <c r="OZQ67" s="448"/>
      <c r="OZR67" s="448"/>
      <c r="OZS67" s="575"/>
      <c r="OZT67" s="448"/>
      <c r="OZU67" s="448"/>
      <c r="OZV67" s="448"/>
      <c r="OZW67" s="448"/>
      <c r="OZX67" s="448"/>
      <c r="OZY67" s="448"/>
      <c r="OZZ67" s="448"/>
      <c r="PAA67" s="448"/>
      <c r="PAB67" s="448"/>
      <c r="PAC67" s="645"/>
      <c r="PAD67" s="645"/>
      <c r="PAE67" s="645"/>
      <c r="PAF67" s="574"/>
      <c r="PAG67" s="448"/>
      <c r="PAH67" s="448"/>
      <c r="PAI67" s="448"/>
      <c r="PAJ67" s="575"/>
      <c r="PAK67" s="448"/>
      <c r="PAL67" s="448"/>
      <c r="PAM67" s="448"/>
      <c r="PAN67" s="448"/>
      <c r="PAO67" s="448"/>
      <c r="PAP67" s="448"/>
      <c r="PAQ67" s="448"/>
      <c r="PAR67" s="448"/>
      <c r="PAS67" s="448"/>
      <c r="PAT67" s="645"/>
      <c r="PAU67" s="645"/>
      <c r="PAV67" s="645"/>
      <c r="PAW67" s="574"/>
      <c r="PAX67" s="448"/>
      <c r="PAY67" s="448"/>
      <c r="PAZ67" s="448"/>
      <c r="PBA67" s="575"/>
      <c r="PBB67" s="448"/>
      <c r="PBC67" s="448"/>
      <c r="PBD67" s="448"/>
      <c r="PBE67" s="448"/>
      <c r="PBF67" s="448"/>
      <c r="PBG67" s="448"/>
      <c r="PBH67" s="448"/>
      <c r="PBI67" s="448"/>
      <c r="PBJ67" s="448"/>
      <c r="PBK67" s="645"/>
      <c r="PBL67" s="645"/>
      <c r="PBM67" s="645"/>
      <c r="PBN67" s="574"/>
      <c r="PBO67" s="448"/>
      <c r="PBP67" s="448"/>
      <c r="PBQ67" s="448"/>
      <c r="PBR67" s="575"/>
      <c r="PBS67" s="448"/>
      <c r="PBT67" s="448"/>
      <c r="PBU67" s="448"/>
      <c r="PBV67" s="448"/>
      <c r="PBW67" s="448"/>
      <c r="PBX67" s="448"/>
      <c r="PBY67" s="448"/>
      <c r="PBZ67" s="448"/>
      <c r="PCA67" s="448"/>
      <c r="PCB67" s="645"/>
      <c r="PCC67" s="645"/>
      <c r="PCD67" s="645"/>
      <c r="PCE67" s="574"/>
      <c r="PCF67" s="448"/>
      <c r="PCG67" s="448"/>
      <c r="PCH67" s="448"/>
      <c r="PCI67" s="575"/>
      <c r="PCJ67" s="448"/>
      <c r="PCK67" s="448"/>
      <c r="PCL67" s="448"/>
      <c r="PCM67" s="448"/>
      <c r="PCN67" s="448"/>
      <c r="PCO67" s="448"/>
      <c r="PCP67" s="448"/>
      <c r="PCQ67" s="448"/>
      <c r="PCR67" s="448"/>
      <c r="PCS67" s="645"/>
      <c r="PCT67" s="645"/>
      <c r="PCU67" s="645"/>
      <c r="PCV67" s="574"/>
      <c r="PCW67" s="448"/>
      <c r="PCX67" s="448"/>
      <c r="PCY67" s="448"/>
      <c r="PCZ67" s="575"/>
      <c r="PDA67" s="448"/>
      <c r="PDB67" s="448"/>
      <c r="PDC67" s="448"/>
      <c r="PDD67" s="448"/>
      <c r="PDE67" s="448"/>
      <c r="PDF67" s="448"/>
      <c r="PDG67" s="448"/>
      <c r="PDH67" s="448"/>
      <c r="PDI67" s="448"/>
      <c r="PDJ67" s="645"/>
      <c r="PDK67" s="645"/>
      <c r="PDL67" s="645"/>
      <c r="PDM67" s="574"/>
      <c r="PDN67" s="448"/>
      <c r="PDO67" s="448"/>
      <c r="PDP67" s="448"/>
      <c r="PDQ67" s="575"/>
      <c r="PDR67" s="448"/>
      <c r="PDS67" s="448"/>
      <c r="PDT67" s="448"/>
      <c r="PDU67" s="448"/>
      <c r="PDV67" s="448"/>
      <c r="PDW67" s="448"/>
      <c r="PDX67" s="448"/>
      <c r="PDY67" s="448"/>
      <c r="PDZ67" s="448"/>
      <c r="PEA67" s="645"/>
      <c r="PEB67" s="645"/>
      <c r="PEC67" s="645"/>
      <c r="PED67" s="574"/>
      <c r="PEE67" s="448"/>
      <c r="PEF67" s="448"/>
      <c r="PEG67" s="448"/>
      <c r="PEH67" s="575"/>
      <c r="PEI67" s="448"/>
      <c r="PEJ67" s="448"/>
      <c r="PEK67" s="448"/>
      <c r="PEL67" s="448"/>
      <c r="PEM67" s="448"/>
      <c r="PEN67" s="448"/>
      <c r="PEO67" s="448"/>
      <c r="PEP67" s="448"/>
      <c r="PEQ67" s="448"/>
      <c r="PER67" s="645"/>
      <c r="PES67" s="645"/>
      <c r="PET67" s="645"/>
      <c r="PEU67" s="574"/>
      <c r="PEV67" s="448"/>
      <c r="PEW67" s="448"/>
      <c r="PEX67" s="448"/>
      <c r="PEY67" s="575"/>
      <c r="PEZ67" s="448"/>
      <c r="PFA67" s="448"/>
      <c r="PFB67" s="448"/>
      <c r="PFC67" s="448"/>
      <c r="PFD67" s="448"/>
      <c r="PFE67" s="448"/>
      <c r="PFF67" s="448"/>
      <c r="PFG67" s="448"/>
      <c r="PFH67" s="448"/>
      <c r="PFI67" s="645"/>
      <c r="PFJ67" s="645"/>
      <c r="PFK67" s="645"/>
      <c r="PFL67" s="574"/>
      <c r="PFM67" s="448"/>
      <c r="PFN67" s="448"/>
      <c r="PFO67" s="448"/>
      <c r="PFP67" s="575"/>
      <c r="PFQ67" s="448"/>
      <c r="PFR67" s="448"/>
      <c r="PFS67" s="448"/>
      <c r="PFT67" s="448"/>
      <c r="PFU67" s="448"/>
      <c r="PFV67" s="448"/>
      <c r="PFW67" s="448"/>
      <c r="PFX67" s="448"/>
      <c r="PFY67" s="448"/>
      <c r="PFZ67" s="645"/>
      <c r="PGA67" s="645"/>
      <c r="PGB67" s="645"/>
      <c r="PGC67" s="574"/>
      <c r="PGD67" s="448"/>
      <c r="PGE67" s="448"/>
      <c r="PGF67" s="448"/>
      <c r="PGG67" s="575"/>
      <c r="PGH67" s="448"/>
      <c r="PGI67" s="448"/>
      <c r="PGJ67" s="448"/>
      <c r="PGK67" s="448"/>
      <c r="PGL67" s="448"/>
      <c r="PGM67" s="448"/>
      <c r="PGN67" s="448"/>
      <c r="PGO67" s="448"/>
      <c r="PGP67" s="448"/>
      <c r="PGQ67" s="645"/>
      <c r="PGR67" s="645"/>
      <c r="PGS67" s="645"/>
      <c r="PGT67" s="574"/>
      <c r="PGU67" s="448"/>
      <c r="PGV67" s="448"/>
      <c r="PGW67" s="448"/>
      <c r="PGX67" s="575"/>
      <c r="PGY67" s="448"/>
      <c r="PGZ67" s="448"/>
      <c r="PHA67" s="448"/>
      <c r="PHB67" s="448"/>
      <c r="PHC67" s="448"/>
      <c r="PHD67" s="448"/>
      <c r="PHE67" s="448"/>
      <c r="PHF67" s="448"/>
      <c r="PHG67" s="448"/>
      <c r="PHH67" s="645"/>
      <c r="PHI67" s="645"/>
      <c r="PHJ67" s="645"/>
      <c r="PHK67" s="574"/>
      <c r="PHL67" s="448"/>
      <c r="PHM67" s="448"/>
      <c r="PHN67" s="448"/>
      <c r="PHO67" s="575"/>
      <c r="PHP67" s="448"/>
      <c r="PHQ67" s="448"/>
      <c r="PHR67" s="448"/>
      <c r="PHS67" s="448"/>
      <c r="PHT67" s="448"/>
      <c r="PHU67" s="448"/>
      <c r="PHV67" s="448"/>
      <c r="PHW67" s="448"/>
      <c r="PHX67" s="448"/>
      <c r="PHY67" s="645"/>
      <c r="PHZ67" s="645"/>
      <c r="PIA67" s="645"/>
      <c r="PIB67" s="574"/>
      <c r="PIC67" s="448"/>
      <c r="PID67" s="448"/>
      <c r="PIE67" s="448"/>
      <c r="PIF67" s="575"/>
      <c r="PIG67" s="448"/>
      <c r="PIH67" s="448"/>
      <c r="PII67" s="448"/>
      <c r="PIJ67" s="448"/>
      <c r="PIK67" s="448"/>
      <c r="PIL67" s="448"/>
      <c r="PIM67" s="448"/>
      <c r="PIN67" s="448"/>
      <c r="PIO67" s="448"/>
      <c r="PIP67" s="645"/>
      <c r="PIQ67" s="645"/>
      <c r="PIR67" s="645"/>
      <c r="PIS67" s="574"/>
      <c r="PIT67" s="448"/>
      <c r="PIU67" s="448"/>
      <c r="PIV67" s="448"/>
      <c r="PIW67" s="575"/>
      <c r="PIX67" s="448"/>
      <c r="PIY67" s="448"/>
      <c r="PIZ67" s="448"/>
      <c r="PJA67" s="448"/>
      <c r="PJB67" s="448"/>
      <c r="PJC67" s="448"/>
      <c r="PJD67" s="448"/>
      <c r="PJE67" s="448"/>
      <c r="PJF67" s="448"/>
      <c r="PJG67" s="645"/>
      <c r="PJH67" s="645"/>
      <c r="PJI67" s="645"/>
      <c r="PJJ67" s="574"/>
      <c r="PJK67" s="448"/>
      <c r="PJL67" s="448"/>
      <c r="PJM67" s="448"/>
      <c r="PJN67" s="575"/>
      <c r="PJO67" s="448"/>
      <c r="PJP67" s="448"/>
      <c r="PJQ67" s="448"/>
      <c r="PJR67" s="448"/>
      <c r="PJS67" s="448"/>
      <c r="PJT67" s="448"/>
      <c r="PJU67" s="448"/>
      <c r="PJV67" s="448"/>
      <c r="PJW67" s="448"/>
      <c r="PJX67" s="645"/>
      <c r="PJY67" s="645"/>
      <c r="PJZ67" s="645"/>
      <c r="PKA67" s="574"/>
      <c r="PKB67" s="448"/>
      <c r="PKC67" s="448"/>
      <c r="PKD67" s="448"/>
      <c r="PKE67" s="575"/>
      <c r="PKF67" s="448"/>
      <c r="PKG67" s="448"/>
      <c r="PKH67" s="448"/>
      <c r="PKI67" s="448"/>
      <c r="PKJ67" s="448"/>
      <c r="PKK67" s="448"/>
      <c r="PKL67" s="448"/>
      <c r="PKM67" s="448"/>
      <c r="PKN67" s="448"/>
      <c r="PKO67" s="645"/>
      <c r="PKP67" s="645"/>
      <c r="PKQ67" s="645"/>
      <c r="PKR67" s="574"/>
      <c r="PKS67" s="448"/>
      <c r="PKT67" s="448"/>
      <c r="PKU67" s="448"/>
      <c r="PKV67" s="575"/>
      <c r="PKW67" s="448"/>
      <c r="PKX67" s="448"/>
      <c r="PKY67" s="448"/>
      <c r="PKZ67" s="448"/>
      <c r="PLA67" s="448"/>
      <c r="PLB67" s="448"/>
      <c r="PLC67" s="448"/>
      <c r="PLD67" s="448"/>
      <c r="PLE67" s="448"/>
      <c r="PLF67" s="645"/>
      <c r="PLG67" s="645"/>
      <c r="PLH67" s="645"/>
      <c r="PLI67" s="574"/>
      <c r="PLJ67" s="448"/>
      <c r="PLK67" s="448"/>
      <c r="PLL67" s="448"/>
      <c r="PLM67" s="575"/>
      <c r="PLN67" s="448"/>
      <c r="PLO67" s="448"/>
      <c r="PLP67" s="448"/>
      <c r="PLQ67" s="448"/>
      <c r="PLR67" s="448"/>
      <c r="PLS67" s="448"/>
      <c r="PLT67" s="448"/>
      <c r="PLU67" s="448"/>
      <c r="PLV67" s="448"/>
      <c r="PLW67" s="645"/>
      <c r="PLX67" s="645"/>
      <c r="PLY67" s="645"/>
      <c r="PLZ67" s="574"/>
      <c r="PMA67" s="448"/>
      <c r="PMB67" s="448"/>
      <c r="PMC67" s="448"/>
      <c r="PMD67" s="575"/>
      <c r="PME67" s="448"/>
      <c r="PMF67" s="448"/>
      <c r="PMG67" s="448"/>
      <c r="PMH67" s="448"/>
      <c r="PMI67" s="448"/>
      <c r="PMJ67" s="448"/>
      <c r="PMK67" s="448"/>
      <c r="PML67" s="448"/>
      <c r="PMM67" s="448"/>
      <c r="PMN67" s="645"/>
      <c r="PMO67" s="645"/>
      <c r="PMP67" s="645"/>
      <c r="PMQ67" s="574"/>
      <c r="PMR67" s="448"/>
      <c r="PMS67" s="448"/>
      <c r="PMT67" s="448"/>
      <c r="PMU67" s="575"/>
      <c r="PMV67" s="448"/>
      <c r="PMW67" s="448"/>
      <c r="PMX67" s="448"/>
      <c r="PMY67" s="448"/>
      <c r="PMZ67" s="448"/>
      <c r="PNA67" s="448"/>
      <c r="PNB67" s="448"/>
      <c r="PNC67" s="448"/>
      <c r="PND67" s="448"/>
      <c r="PNE67" s="645"/>
      <c r="PNF67" s="645"/>
      <c r="PNG67" s="645"/>
      <c r="PNH67" s="574"/>
      <c r="PNI67" s="448"/>
      <c r="PNJ67" s="448"/>
      <c r="PNK67" s="448"/>
      <c r="PNL67" s="575"/>
      <c r="PNM67" s="448"/>
      <c r="PNN67" s="448"/>
      <c r="PNO67" s="448"/>
      <c r="PNP67" s="448"/>
      <c r="PNQ67" s="448"/>
      <c r="PNR67" s="448"/>
      <c r="PNS67" s="448"/>
      <c r="PNT67" s="448"/>
      <c r="PNU67" s="448"/>
      <c r="PNV67" s="645"/>
      <c r="PNW67" s="645"/>
      <c r="PNX67" s="645"/>
      <c r="PNY67" s="574"/>
      <c r="PNZ67" s="448"/>
      <c r="POA67" s="448"/>
      <c r="POB67" s="448"/>
      <c r="POC67" s="575"/>
      <c r="POD67" s="448"/>
      <c r="POE67" s="448"/>
      <c r="POF67" s="448"/>
      <c r="POG67" s="448"/>
      <c r="POH67" s="448"/>
      <c r="POI67" s="448"/>
      <c r="POJ67" s="448"/>
      <c r="POK67" s="448"/>
      <c r="POL67" s="448"/>
      <c r="POM67" s="645"/>
      <c r="PON67" s="645"/>
      <c r="POO67" s="645"/>
      <c r="POP67" s="574"/>
      <c r="POQ67" s="448"/>
      <c r="POR67" s="448"/>
      <c r="POS67" s="448"/>
      <c r="POT67" s="575"/>
      <c r="POU67" s="448"/>
      <c r="POV67" s="448"/>
      <c r="POW67" s="448"/>
      <c r="POX67" s="448"/>
      <c r="POY67" s="448"/>
      <c r="POZ67" s="448"/>
      <c r="PPA67" s="448"/>
      <c r="PPB67" s="448"/>
      <c r="PPC67" s="448"/>
      <c r="PPD67" s="645"/>
      <c r="PPE67" s="645"/>
      <c r="PPF67" s="645"/>
      <c r="PPG67" s="574"/>
      <c r="PPH67" s="448"/>
      <c r="PPI67" s="448"/>
      <c r="PPJ67" s="448"/>
      <c r="PPK67" s="575"/>
      <c r="PPL67" s="448"/>
      <c r="PPM67" s="448"/>
      <c r="PPN67" s="448"/>
      <c r="PPO67" s="448"/>
      <c r="PPP67" s="448"/>
      <c r="PPQ67" s="448"/>
      <c r="PPR67" s="448"/>
      <c r="PPS67" s="448"/>
      <c r="PPT67" s="448"/>
      <c r="PPU67" s="645"/>
      <c r="PPV67" s="645"/>
      <c r="PPW67" s="645"/>
      <c r="PPX67" s="574"/>
      <c r="PPY67" s="448"/>
      <c r="PPZ67" s="448"/>
      <c r="PQA67" s="448"/>
      <c r="PQB67" s="575"/>
      <c r="PQC67" s="448"/>
      <c r="PQD67" s="448"/>
      <c r="PQE67" s="448"/>
      <c r="PQF67" s="448"/>
      <c r="PQG67" s="448"/>
      <c r="PQH67" s="448"/>
      <c r="PQI67" s="448"/>
      <c r="PQJ67" s="448"/>
      <c r="PQK67" s="448"/>
      <c r="PQL67" s="645"/>
      <c r="PQM67" s="645"/>
      <c r="PQN67" s="645"/>
      <c r="PQO67" s="574"/>
      <c r="PQP67" s="448"/>
      <c r="PQQ67" s="448"/>
      <c r="PQR67" s="448"/>
      <c r="PQS67" s="575"/>
      <c r="PQT67" s="448"/>
      <c r="PQU67" s="448"/>
      <c r="PQV67" s="448"/>
      <c r="PQW67" s="448"/>
      <c r="PQX67" s="448"/>
      <c r="PQY67" s="448"/>
      <c r="PQZ67" s="448"/>
      <c r="PRA67" s="448"/>
      <c r="PRB67" s="448"/>
      <c r="PRC67" s="645"/>
      <c r="PRD67" s="645"/>
      <c r="PRE67" s="645"/>
      <c r="PRF67" s="574"/>
      <c r="PRG67" s="448"/>
      <c r="PRH67" s="448"/>
      <c r="PRI67" s="448"/>
      <c r="PRJ67" s="575"/>
      <c r="PRK67" s="448"/>
      <c r="PRL67" s="448"/>
      <c r="PRM67" s="448"/>
      <c r="PRN67" s="448"/>
      <c r="PRO67" s="448"/>
      <c r="PRP67" s="448"/>
      <c r="PRQ67" s="448"/>
      <c r="PRR67" s="448"/>
      <c r="PRS67" s="448"/>
      <c r="PRT67" s="645"/>
      <c r="PRU67" s="645"/>
      <c r="PRV67" s="645"/>
      <c r="PRW67" s="574"/>
      <c r="PRX67" s="448"/>
      <c r="PRY67" s="448"/>
      <c r="PRZ67" s="448"/>
      <c r="PSA67" s="575"/>
      <c r="PSB67" s="448"/>
      <c r="PSC67" s="448"/>
      <c r="PSD67" s="448"/>
      <c r="PSE67" s="448"/>
      <c r="PSF67" s="448"/>
      <c r="PSG67" s="448"/>
      <c r="PSH67" s="448"/>
      <c r="PSI67" s="448"/>
      <c r="PSJ67" s="448"/>
      <c r="PSK67" s="645"/>
      <c r="PSL67" s="645"/>
      <c r="PSM67" s="645"/>
      <c r="PSN67" s="574"/>
      <c r="PSO67" s="448"/>
      <c r="PSP67" s="448"/>
      <c r="PSQ67" s="448"/>
      <c r="PSR67" s="575"/>
      <c r="PSS67" s="448"/>
      <c r="PST67" s="448"/>
      <c r="PSU67" s="448"/>
      <c r="PSV67" s="448"/>
      <c r="PSW67" s="448"/>
      <c r="PSX67" s="448"/>
      <c r="PSY67" s="448"/>
      <c r="PSZ67" s="448"/>
      <c r="PTA67" s="448"/>
      <c r="PTB67" s="645"/>
      <c r="PTC67" s="645"/>
      <c r="PTD67" s="645"/>
      <c r="PTE67" s="574"/>
      <c r="PTF67" s="448"/>
      <c r="PTG67" s="448"/>
      <c r="PTH67" s="448"/>
      <c r="PTI67" s="575"/>
      <c r="PTJ67" s="448"/>
      <c r="PTK67" s="448"/>
      <c r="PTL67" s="448"/>
      <c r="PTM67" s="448"/>
      <c r="PTN67" s="448"/>
      <c r="PTO67" s="448"/>
      <c r="PTP67" s="448"/>
      <c r="PTQ67" s="448"/>
      <c r="PTR67" s="448"/>
      <c r="PTS67" s="645"/>
      <c r="PTT67" s="645"/>
      <c r="PTU67" s="645"/>
      <c r="PTV67" s="574"/>
      <c r="PTW67" s="448"/>
      <c r="PTX67" s="448"/>
      <c r="PTY67" s="448"/>
      <c r="PTZ67" s="575"/>
      <c r="PUA67" s="448"/>
      <c r="PUB67" s="448"/>
      <c r="PUC67" s="448"/>
      <c r="PUD67" s="448"/>
      <c r="PUE67" s="448"/>
      <c r="PUF67" s="448"/>
      <c r="PUG67" s="448"/>
      <c r="PUH67" s="448"/>
      <c r="PUI67" s="448"/>
      <c r="PUJ67" s="645"/>
      <c r="PUK67" s="645"/>
      <c r="PUL67" s="645"/>
      <c r="PUM67" s="574"/>
      <c r="PUN67" s="448"/>
      <c r="PUO67" s="448"/>
      <c r="PUP67" s="448"/>
      <c r="PUQ67" s="575"/>
      <c r="PUR67" s="448"/>
      <c r="PUS67" s="448"/>
      <c r="PUT67" s="448"/>
      <c r="PUU67" s="448"/>
      <c r="PUV67" s="448"/>
      <c r="PUW67" s="448"/>
      <c r="PUX67" s="448"/>
      <c r="PUY67" s="448"/>
      <c r="PUZ67" s="448"/>
      <c r="PVA67" s="645"/>
      <c r="PVB67" s="645"/>
      <c r="PVC67" s="645"/>
      <c r="PVD67" s="574"/>
      <c r="PVE67" s="448"/>
      <c r="PVF67" s="448"/>
      <c r="PVG67" s="448"/>
      <c r="PVH67" s="575"/>
      <c r="PVI67" s="448"/>
      <c r="PVJ67" s="448"/>
      <c r="PVK67" s="448"/>
      <c r="PVL67" s="448"/>
      <c r="PVM67" s="448"/>
      <c r="PVN67" s="448"/>
      <c r="PVO67" s="448"/>
      <c r="PVP67" s="448"/>
      <c r="PVQ67" s="448"/>
      <c r="PVR67" s="645"/>
      <c r="PVS67" s="645"/>
      <c r="PVT67" s="645"/>
      <c r="PVU67" s="574"/>
      <c r="PVV67" s="448"/>
      <c r="PVW67" s="448"/>
      <c r="PVX67" s="448"/>
      <c r="PVY67" s="575"/>
      <c r="PVZ67" s="448"/>
      <c r="PWA67" s="448"/>
      <c r="PWB67" s="448"/>
      <c r="PWC67" s="448"/>
      <c r="PWD67" s="448"/>
      <c r="PWE67" s="448"/>
      <c r="PWF67" s="448"/>
      <c r="PWG67" s="448"/>
      <c r="PWH67" s="448"/>
      <c r="PWI67" s="645"/>
      <c r="PWJ67" s="645"/>
      <c r="PWK67" s="645"/>
      <c r="PWL67" s="574"/>
      <c r="PWM67" s="448"/>
      <c r="PWN67" s="448"/>
      <c r="PWO67" s="448"/>
      <c r="PWP67" s="575"/>
      <c r="PWQ67" s="448"/>
      <c r="PWR67" s="448"/>
      <c r="PWS67" s="448"/>
      <c r="PWT67" s="448"/>
      <c r="PWU67" s="448"/>
      <c r="PWV67" s="448"/>
      <c r="PWW67" s="448"/>
      <c r="PWX67" s="448"/>
      <c r="PWY67" s="448"/>
      <c r="PWZ67" s="645"/>
      <c r="PXA67" s="645"/>
      <c r="PXB67" s="645"/>
      <c r="PXC67" s="574"/>
      <c r="PXD67" s="448"/>
      <c r="PXE67" s="448"/>
      <c r="PXF67" s="448"/>
      <c r="PXG67" s="575"/>
      <c r="PXH67" s="448"/>
      <c r="PXI67" s="448"/>
      <c r="PXJ67" s="448"/>
      <c r="PXK67" s="448"/>
      <c r="PXL67" s="448"/>
      <c r="PXM67" s="448"/>
      <c r="PXN67" s="448"/>
      <c r="PXO67" s="448"/>
      <c r="PXP67" s="448"/>
      <c r="PXQ67" s="645"/>
      <c r="PXR67" s="645"/>
      <c r="PXS67" s="645"/>
      <c r="PXT67" s="574"/>
      <c r="PXU67" s="448"/>
      <c r="PXV67" s="448"/>
      <c r="PXW67" s="448"/>
      <c r="PXX67" s="575"/>
      <c r="PXY67" s="448"/>
      <c r="PXZ67" s="448"/>
      <c r="PYA67" s="448"/>
      <c r="PYB67" s="448"/>
      <c r="PYC67" s="448"/>
      <c r="PYD67" s="448"/>
      <c r="PYE67" s="448"/>
      <c r="PYF67" s="448"/>
      <c r="PYG67" s="448"/>
      <c r="PYH67" s="645"/>
      <c r="PYI67" s="645"/>
      <c r="PYJ67" s="645"/>
      <c r="PYK67" s="574"/>
      <c r="PYL67" s="448"/>
      <c r="PYM67" s="448"/>
      <c r="PYN67" s="448"/>
      <c r="PYO67" s="575"/>
      <c r="PYP67" s="448"/>
      <c r="PYQ67" s="448"/>
      <c r="PYR67" s="448"/>
      <c r="PYS67" s="448"/>
      <c r="PYT67" s="448"/>
      <c r="PYU67" s="448"/>
      <c r="PYV67" s="448"/>
      <c r="PYW67" s="448"/>
      <c r="PYX67" s="448"/>
      <c r="PYY67" s="645"/>
      <c r="PYZ67" s="645"/>
      <c r="PZA67" s="645"/>
      <c r="PZB67" s="574"/>
      <c r="PZC67" s="448"/>
      <c r="PZD67" s="448"/>
      <c r="PZE67" s="448"/>
      <c r="PZF67" s="575"/>
      <c r="PZG67" s="448"/>
      <c r="PZH67" s="448"/>
      <c r="PZI67" s="448"/>
      <c r="PZJ67" s="448"/>
      <c r="PZK67" s="448"/>
      <c r="PZL67" s="448"/>
      <c r="PZM67" s="448"/>
      <c r="PZN67" s="448"/>
      <c r="PZO67" s="448"/>
      <c r="PZP67" s="645"/>
      <c r="PZQ67" s="645"/>
      <c r="PZR67" s="645"/>
      <c r="PZS67" s="574"/>
      <c r="PZT67" s="448"/>
      <c r="PZU67" s="448"/>
      <c r="PZV67" s="448"/>
      <c r="PZW67" s="575"/>
      <c r="PZX67" s="448"/>
      <c r="PZY67" s="448"/>
      <c r="PZZ67" s="448"/>
      <c r="QAA67" s="448"/>
      <c r="QAB67" s="448"/>
      <c r="QAC67" s="448"/>
      <c r="QAD67" s="448"/>
      <c r="QAE67" s="448"/>
      <c r="QAF67" s="448"/>
      <c r="QAG67" s="645"/>
      <c r="QAH67" s="645"/>
      <c r="QAI67" s="645"/>
      <c r="QAJ67" s="574"/>
      <c r="QAK67" s="448"/>
      <c r="QAL67" s="448"/>
      <c r="QAM67" s="448"/>
      <c r="QAN67" s="575"/>
      <c r="QAO67" s="448"/>
      <c r="QAP67" s="448"/>
      <c r="QAQ67" s="448"/>
      <c r="QAR67" s="448"/>
      <c r="QAS67" s="448"/>
      <c r="QAT67" s="448"/>
      <c r="QAU67" s="448"/>
      <c r="QAV67" s="448"/>
      <c r="QAW67" s="448"/>
      <c r="QAX67" s="645"/>
      <c r="QAY67" s="645"/>
      <c r="QAZ67" s="645"/>
      <c r="QBA67" s="574"/>
      <c r="QBB67" s="448"/>
      <c r="QBC67" s="448"/>
      <c r="QBD67" s="448"/>
      <c r="QBE67" s="575"/>
      <c r="QBF67" s="448"/>
      <c r="QBG67" s="448"/>
      <c r="QBH67" s="448"/>
      <c r="QBI67" s="448"/>
      <c r="QBJ67" s="448"/>
      <c r="QBK67" s="448"/>
      <c r="QBL67" s="448"/>
      <c r="QBM67" s="448"/>
      <c r="QBN67" s="448"/>
      <c r="QBO67" s="645"/>
      <c r="QBP67" s="645"/>
      <c r="QBQ67" s="645"/>
      <c r="QBR67" s="574"/>
      <c r="QBS67" s="448"/>
      <c r="QBT67" s="448"/>
      <c r="QBU67" s="448"/>
      <c r="QBV67" s="575"/>
      <c r="QBW67" s="448"/>
      <c r="QBX67" s="448"/>
      <c r="QBY67" s="448"/>
      <c r="QBZ67" s="448"/>
      <c r="QCA67" s="448"/>
      <c r="QCB67" s="448"/>
      <c r="QCC67" s="448"/>
      <c r="QCD67" s="448"/>
      <c r="QCE67" s="448"/>
      <c r="QCF67" s="645"/>
      <c r="QCG67" s="645"/>
      <c r="QCH67" s="645"/>
      <c r="QCI67" s="574"/>
      <c r="QCJ67" s="448"/>
      <c r="QCK67" s="448"/>
      <c r="QCL67" s="448"/>
      <c r="QCM67" s="575"/>
      <c r="QCN67" s="448"/>
      <c r="QCO67" s="448"/>
      <c r="QCP67" s="448"/>
      <c r="QCQ67" s="448"/>
      <c r="QCR67" s="448"/>
      <c r="QCS67" s="448"/>
      <c r="QCT67" s="448"/>
      <c r="QCU67" s="448"/>
      <c r="QCV67" s="448"/>
      <c r="QCW67" s="645"/>
      <c r="QCX67" s="645"/>
      <c r="QCY67" s="645"/>
      <c r="QCZ67" s="574"/>
      <c r="QDA67" s="448"/>
      <c r="QDB67" s="448"/>
      <c r="QDC67" s="448"/>
      <c r="QDD67" s="575"/>
      <c r="QDE67" s="448"/>
      <c r="QDF67" s="448"/>
      <c r="QDG67" s="448"/>
      <c r="QDH67" s="448"/>
      <c r="QDI67" s="448"/>
      <c r="QDJ67" s="448"/>
      <c r="QDK67" s="448"/>
      <c r="QDL67" s="448"/>
      <c r="QDM67" s="448"/>
      <c r="QDN67" s="645"/>
      <c r="QDO67" s="645"/>
      <c r="QDP67" s="645"/>
      <c r="QDQ67" s="574"/>
      <c r="QDR67" s="448"/>
      <c r="QDS67" s="448"/>
      <c r="QDT67" s="448"/>
      <c r="QDU67" s="575"/>
      <c r="QDV67" s="448"/>
      <c r="QDW67" s="448"/>
      <c r="QDX67" s="448"/>
      <c r="QDY67" s="448"/>
      <c r="QDZ67" s="448"/>
      <c r="QEA67" s="448"/>
      <c r="QEB67" s="448"/>
      <c r="QEC67" s="448"/>
      <c r="QED67" s="448"/>
      <c r="QEE67" s="645"/>
      <c r="QEF67" s="645"/>
      <c r="QEG67" s="645"/>
      <c r="QEH67" s="574"/>
      <c r="QEI67" s="448"/>
      <c r="QEJ67" s="448"/>
      <c r="QEK67" s="448"/>
      <c r="QEL67" s="575"/>
      <c r="QEM67" s="448"/>
      <c r="QEN67" s="448"/>
      <c r="QEO67" s="448"/>
      <c r="QEP67" s="448"/>
      <c r="QEQ67" s="448"/>
      <c r="QER67" s="448"/>
      <c r="QES67" s="448"/>
      <c r="QET67" s="448"/>
      <c r="QEU67" s="448"/>
      <c r="QEV67" s="645"/>
      <c r="QEW67" s="645"/>
      <c r="QEX67" s="645"/>
      <c r="QEY67" s="574"/>
      <c r="QEZ67" s="448"/>
      <c r="QFA67" s="448"/>
      <c r="QFB67" s="448"/>
      <c r="QFC67" s="575"/>
      <c r="QFD67" s="448"/>
      <c r="QFE67" s="448"/>
      <c r="QFF67" s="448"/>
      <c r="QFG67" s="448"/>
      <c r="QFH67" s="448"/>
      <c r="QFI67" s="448"/>
      <c r="QFJ67" s="448"/>
      <c r="QFK67" s="448"/>
      <c r="QFL67" s="448"/>
      <c r="QFM67" s="645"/>
      <c r="QFN67" s="645"/>
      <c r="QFO67" s="645"/>
      <c r="QFP67" s="574"/>
      <c r="QFQ67" s="448"/>
      <c r="QFR67" s="448"/>
      <c r="QFS67" s="448"/>
      <c r="QFT67" s="575"/>
      <c r="QFU67" s="448"/>
      <c r="QFV67" s="448"/>
      <c r="QFW67" s="448"/>
      <c r="QFX67" s="448"/>
      <c r="QFY67" s="448"/>
      <c r="QFZ67" s="448"/>
      <c r="QGA67" s="448"/>
      <c r="QGB67" s="448"/>
      <c r="QGC67" s="448"/>
      <c r="QGD67" s="645"/>
      <c r="QGE67" s="645"/>
      <c r="QGF67" s="645"/>
      <c r="QGG67" s="574"/>
      <c r="QGH67" s="448"/>
      <c r="QGI67" s="448"/>
      <c r="QGJ67" s="448"/>
      <c r="QGK67" s="575"/>
      <c r="QGL67" s="448"/>
      <c r="QGM67" s="448"/>
      <c r="QGN67" s="448"/>
      <c r="QGO67" s="448"/>
      <c r="QGP67" s="448"/>
      <c r="QGQ67" s="448"/>
      <c r="QGR67" s="448"/>
      <c r="QGS67" s="448"/>
      <c r="QGT67" s="448"/>
      <c r="QGU67" s="645"/>
      <c r="QGV67" s="645"/>
      <c r="QGW67" s="645"/>
      <c r="QGX67" s="574"/>
      <c r="QGY67" s="448"/>
      <c r="QGZ67" s="448"/>
      <c r="QHA67" s="448"/>
      <c r="QHB67" s="575"/>
      <c r="QHC67" s="448"/>
      <c r="QHD67" s="448"/>
      <c r="QHE67" s="448"/>
      <c r="QHF67" s="448"/>
      <c r="QHG67" s="448"/>
      <c r="QHH67" s="448"/>
      <c r="QHI67" s="448"/>
      <c r="QHJ67" s="448"/>
      <c r="QHK67" s="448"/>
      <c r="QHL67" s="645"/>
      <c r="QHM67" s="645"/>
      <c r="QHN67" s="645"/>
      <c r="QHO67" s="574"/>
      <c r="QHP67" s="448"/>
      <c r="QHQ67" s="448"/>
      <c r="QHR67" s="448"/>
      <c r="QHS67" s="575"/>
      <c r="QHT67" s="448"/>
      <c r="QHU67" s="448"/>
      <c r="QHV67" s="448"/>
      <c r="QHW67" s="448"/>
      <c r="QHX67" s="448"/>
      <c r="QHY67" s="448"/>
      <c r="QHZ67" s="448"/>
      <c r="QIA67" s="448"/>
      <c r="QIB67" s="448"/>
      <c r="QIC67" s="645"/>
      <c r="QID67" s="645"/>
      <c r="QIE67" s="645"/>
      <c r="QIF67" s="574"/>
      <c r="QIG67" s="448"/>
      <c r="QIH67" s="448"/>
      <c r="QII67" s="448"/>
      <c r="QIJ67" s="575"/>
      <c r="QIK67" s="448"/>
      <c r="QIL67" s="448"/>
      <c r="QIM67" s="448"/>
      <c r="QIN67" s="448"/>
      <c r="QIO67" s="448"/>
      <c r="QIP67" s="448"/>
      <c r="QIQ67" s="448"/>
      <c r="QIR67" s="448"/>
      <c r="QIS67" s="448"/>
      <c r="QIT67" s="645"/>
      <c r="QIU67" s="645"/>
      <c r="QIV67" s="645"/>
      <c r="QIW67" s="574"/>
      <c r="QIX67" s="448"/>
      <c r="QIY67" s="448"/>
      <c r="QIZ67" s="448"/>
      <c r="QJA67" s="575"/>
      <c r="QJB67" s="448"/>
      <c r="QJC67" s="448"/>
      <c r="QJD67" s="448"/>
      <c r="QJE67" s="448"/>
      <c r="QJF67" s="448"/>
      <c r="QJG67" s="448"/>
      <c r="QJH67" s="448"/>
      <c r="QJI67" s="448"/>
      <c r="QJJ67" s="448"/>
      <c r="QJK67" s="645"/>
      <c r="QJL67" s="645"/>
      <c r="QJM67" s="645"/>
      <c r="QJN67" s="574"/>
      <c r="QJO67" s="448"/>
      <c r="QJP67" s="448"/>
      <c r="QJQ67" s="448"/>
      <c r="QJR67" s="575"/>
      <c r="QJS67" s="448"/>
      <c r="QJT67" s="448"/>
      <c r="QJU67" s="448"/>
      <c r="QJV67" s="448"/>
      <c r="QJW67" s="448"/>
      <c r="QJX67" s="448"/>
      <c r="QJY67" s="448"/>
      <c r="QJZ67" s="448"/>
      <c r="QKA67" s="448"/>
      <c r="QKB67" s="645"/>
      <c r="QKC67" s="645"/>
      <c r="QKD67" s="645"/>
      <c r="QKE67" s="574"/>
      <c r="QKF67" s="448"/>
      <c r="QKG67" s="448"/>
      <c r="QKH67" s="448"/>
      <c r="QKI67" s="575"/>
      <c r="QKJ67" s="448"/>
      <c r="QKK67" s="448"/>
      <c r="QKL67" s="448"/>
      <c r="QKM67" s="448"/>
      <c r="QKN67" s="448"/>
      <c r="QKO67" s="448"/>
      <c r="QKP67" s="448"/>
      <c r="QKQ67" s="448"/>
      <c r="QKR67" s="448"/>
      <c r="QKS67" s="645"/>
      <c r="QKT67" s="645"/>
      <c r="QKU67" s="645"/>
      <c r="QKV67" s="574"/>
      <c r="QKW67" s="448"/>
      <c r="QKX67" s="448"/>
      <c r="QKY67" s="448"/>
      <c r="QKZ67" s="575"/>
      <c r="QLA67" s="448"/>
      <c r="QLB67" s="448"/>
      <c r="QLC67" s="448"/>
      <c r="QLD67" s="448"/>
      <c r="QLE67" s="448"/>
      <c r="QLF67" s="448"/>
      <c r="QLG67" s="448"/>
      <c r="QLH67" s="448"/>
      <c r="QLI67" s="448"/>
      <c r="QLJ67" s="645"/>
      <c r="QLK67" s="645"/>
      <c r="QLL67" s="645"/>
      <c r="QLM67" s="574"/>
      <c r="QLN67" s="448"/>
      <c r="QLO67" s="448"/>
      <c r="QLP67" s="448"/>
      <c r="QLQ67" s="575"/>
      <c r="QLR67" s="448"/>
      <c r="QLS67" s="448"/>
      <c r="QLT67" s="448"/>
      <c r="QLU67" s="448"/>
      <c r="QLV67" s="448"/>
      <c r="QLW67" s="448"/>
      <c r="QLX67" s="448"/>
      <c r="QLY67" s="448"/>
      <c r="QLZ67" s="448"/>
      <c r="QMA67" s="645"/>
      <c r="QMB67" s="645"/>
      <c r="QMC67" s="645"/>
      <c r="QMD67" s="574"/>
      <c r="QME67" s="448"/>
      <c r="QMF67" s="448"/>
      <c r="QMG67" s="448"/>
      <c r="QMH67" s="575"/>
      <c r="QMI67" s="448"/>
      <c r="QMJ67" s="448"/>
      <c r="QMK67" s="448"/>
      <c r="QML67" s="448"/>
      <c r="QMM67" s="448"/>
      <c r="QMN67" s="448"/>
      <c r="QMO67" s="448"/>
      <c r="QMP67" s="448"/>
      <c r="QMQ67" s="448"/>
      <c r="QMR67" s="645"/>
      <c r="QMS67" s="645"/>
      <c r="QMT67" s="645"/>
      <c r="QMU67" s="574"/>
      <c r="QMV67" s="448"/>
      <c r="QMW67" s="448"/>
      <c r="QMX67" s="448"/>
      <c r="QMY67" s="575"/>
      <c r="QMZ67" s="448"/>
      <c r="QNA67" s="448"/>
      <c r="QNB67" s="448"/>
      <c r="QNC67" s="448"/>
      <c r="QND67" s="448"/>
      <c r="QNE67" s="448"/>
      <c r="QNF67" s="448"/>
      <c r="QNG67" s="448"/>
      <c r="QNH67" s="448"/>
      <c r="QNI67" s="645"/>
      <c r="QNJ67" s="645"/>
      <c r="QNK67" s="645"/>
      <c r="QNL67" s="574"/>
      <c r="QNM67" s="448"/>
      <c r="QNN67" s="448"/>
      <c r="QNO67" s="448"/>
      <c r="QNP67" s="575"/>
      <c r="QNQ67" s="448"/>
      <c r="QNR67" s="448"/>
      <c r="QNS67" s="448"/>
      <c r="QNT67" s="448"/>
      <c r="QNU67" s="448"/>
      <c r="QNV67" s="448"/>
      <c r="QNW67" s="448"/>
      <c r="QNX67" s="448"/>
      <c r="QNY67" s="448"/>
      <c r="QNZ67" s="645"/>
      <c r="QOA67" s="645"/>
      <c r="QOB67" s="645"/>
      <c r="QOC67" s="574"/>
      <c r="QOD67" s="448"/>
      <c r="QOE67" s="448"/>
      <c r="QOF67" s="448"/>
      <c r="QOG67" s="575"/>
      <c r="QOH67" s="448"/>
      <c r="QOI67" s="448"/>
      <c r="QOJ67" s="448"/>
      <c r="QOK67" s="448"/>
      <c r="QOL67" s="448"/>
      <c r="QOM67" s="448"/>
      <c r="QON67" s="448"/>
      <c r="QOO67" s="448"/>
      <c r="QOP67" s="448"/>
      <c r="QOQ67" s="645"/>
      <c r="QOR67" s="645"/>
      <c r="QOS67" s="645"/>
      <c r="QOT67" s="574"/>
      <c r="QOU67" s="448"/>
      <c r="QOV67" s="448"/>
      <c r="QOW67" s="448"/>
      <c r="QOX67" s="575"/>
      <c r="QOY67" s="448"/>
      <c r="QOZ67" s="448"/>
      <c r="QPA67" s="448"/>
      <c r="QPB67" s="448"/>
      <c r="QPC67" s="448"/>
      <c r="QPD67" s="448"/>
      <c r="QPE67" s="448"/>
      <c r="QPF67" s="448"/>
      <c r="QPG67" s="448"/>
      <c r="QPH67" s="645"/>
      <c r="QPI67" s="645"/>
      <c r="QPJ67" s="645"/>
      <c r="QPK67" s="574"/>
      <c r="QPL67" s="448"/>
      <c r="QPM67" s="448"/>
      <c r="QPN67" s="448"/>
      <c r="QPO67" s="575"/>
      <c r="QPP67" s="448"/>
      <c r="QPQ67" s="448"/>
      <c r="QPR67" s="448"/>
      <c r="QPS67" s="448"/>
      <c r="QPT67" s="448"/>
      <c r="QPU67" s="448"/>
      <c r="QPV67" s="448"/>
      <c r="QPW67" s="448"/>
      <c r="QPX67" s="448"/>
      <c r="QPY67" s="645"/>
      <c r="QPZ67" s="645"/>
      <c r="QQA67" s="645"/>
      <c r="QQB67" s="574"/>
      <c r="QQC67" s="448"/>
      <c r="QQD67" s="448"/>
      <c r="QQE67" s="448"/>
      <c r="QQF67" s="575"/>
      <c r="QQG67" s="448"/>
      <c r="QQH67" s="448"/>
      <c r="QQI67" s="448"/>
      <c r="QQJ67" s="448"/>
      <c r="QQK67" s="448"/>
      <c r="QQL67" s="448"/>
      <c r="QQM67" s="448"/>
      <c r="QQN67" s="448"/>
      <c r="QQO67" s="448"/>
      <c r="QQP67" s="645"/>
      <c r="QQQ67" s="645"/>
      <c r="QQR67" s="645"/>
      <c r="QQS67" s="574"/>
      <c r="QQT67" s="448"/>
      <c r="QQU67" s="448"/>
      <c r="QQV67" s="448"/>
      <c r="QQW67" s="575"/>
      <c r="QQX67" s="448"/>
      <c r="QQY67" s="448"/>
      <c r="QQZ67" s="448"/>
      <c r="QRA67" s="448"/>
      <c r="QRB67" s="448"/>
      <c r="QRC67" s="448"/>
      <c r="QRD67" s="448"/>
      <c r="QRE67" s="448"/>
      <c r="QRF67" s="448"/>
      <c r="QRG67" s="645"/>
      <c r="QRH67" s="645"/>
      <c r="QRI67" s="645"/>
      <c r="QRJ67" s="574"/>
      <c r="QRK67" s="448"/>
      <c r="QRL67" s="448"/>
      <c r="QRM67" s="448"/>
      <c r="QRN67" s="575"/>
      <c r="QRO67" s="448"/>
      <c r="QRP67" s="448"/>
      <c r="QRQ67" s="448"/>
      <c r="QRR67" s="448"/>
      <c r="QRS67" s="448"/>
      <c r="QRT67" s="448"/>
      <c r="QRU67" s="448"/>
      <c r="QRV67" s="448"/>
      <c r="QRW67" s="448"/>
      <c r="QRX67" s="645"/>
      <c r="QRY67" s="645"/>
      <c r="QRZ67" s="645"/>
      <c r="QSA67" s="574"/>
      <c r="QSB67" s="448"/>
      <c r="QSC67" s="448"/>
      <c r="QSD67" s="448"/>
      <c r="QSE67" s="575"/>
      <c r="QSF67" s="448"/>
      <c r="QSG67" s="448"/>
      <c r="QSH67" s="448"/>
      <c r="QSI67" s="448"/>
      <c r="QSJ67" s="448"/>
      <c r="QSK67" s="448"/>
      <c r="QSL67" s="448"/>
      <c r="QSM67" s="448"/>
      <c r="QSN67" s="448"/>
      <c r="QSO67" s="645"/>
      <c r="QSP67" s="645"/>
      <c r="QSQ67" s="645"/>
      <c r="QSR67" s="574"/>
      <c r="QSS67" s="448"/>
      <c r="QST67" s="448"/>
      <c r="QSU67" s="448"/>
      <c r="QSV67" s="575"/>
      <c r="QSW67" s="448"/>
      <c r="QSX67" s="448"/>
      <c r="QSY67" s="448"/>
      <c r="QSZ67" s="448"/>
      <c r="QTA67" s="448"/>
      <c r="QTB67" s="448"/>
      <c r="QTC67" s="448"/>
      <c r="QTD67" s="448"/>
      <c r="QTE67" s="448"/>
      <c r="QTF67" s="645"/>
      <c r="QTG67" s="645"/>
      <c r="QTH67" s="645"/>
      <c r="QTI67" s="574"/>
      <c r="QTJ67" s="448"/>
      <c r="QTK67" s="448"/>
      <c r="QTL67" s="448"/>
      <c r="QTM67" s="575"/>
      <c r="QTN67" s="448"/>
      <c r="QTO67" s="448"/>
      <c r="QTP67" s="448"/>
      <c r="QTQ67" s="448"/>
      <c r="QTR67" s="448"/>
      <c r="QTS67" s="448"/>
      <c r="QTT67" s="448"/>
      <c r="QTU67" s="448"/>
      <c r="QTV67" s="448"/>
      <c r="QTW67" s="645"/>
      <c r="QTX67" s="645"/>
      <c r="QTY67" s="645"/>
      <c r="QTZ67" s="574"/>
      <c r="QUA67" s="448"/>
      <c r="QUB67" s="448"/>
      <c r="QUC67" s="448"/>
      <c r="QUD67" s="575"/>
      <c r="QUE67" s="448"/>
      <c r="QUF67" s="448"/>
      <c r="QUG67" s="448"/>
      <c r="QUH67" s="448"/>
      <c r="QUI67" s="448"/>
      <c r="QUJ67" s="448"/>
      <c r="QUK67" s="448"/>
      <c r="QUL67" s="448"/>
      <c r="QUM67" s="448"/>
      <c r="QUN67" s="645"/>
      <c r="QUO67" s="645"/>
      <c r="QUP67" s="645"/>
      <c r="QUQ67" s="574"/>
      <c r="QUR67" s="448"/>
      <c r="QUS67" s="448"/>
      <c r="QUT67" s="448"/>
      <c r="QUU67" s="575"/>
      <c r="QUV67" s="448"/>
      <c r="QUW67" s="448"/>
      <c r="QUX67" s="448"/>
      <c r="QUY67" s="448"/>
      <c r="QUZ67" s="448"/>
      <c r="QVA67" s="448"/>
      <c r="QVB67" s="448"/>
      <c r="QVC67" s="448"/>
      <c r="QVD67" s="448"/>
      <c r="QVE67" s="645"/>
      <c r="QVF67" s="645"/>
      <c r="QVG67" s="645"/>
      <c r="QVH67" s="574"/>
      <c r="QVI67" s="448"/>
      <c r="QVJ67" s="448"/>
      <c r="QVK67" s="448"/>
      <c r="QVL67" s="575"/>
      <c r="QVM67" s="448"/>
      <c r="QVN67" s="448"/>
      <c r="QVO67" s="448"/>
      <c r="QVP67" s="448"/>
      <c r="QVQ67" s="448"/>
      <c r="QVR67" s="448"/>
      <c r="QVS67" s="448"/>
      <c r="QVT67" s="448"/>
      <c r="QVU67" s="448"/>
      <c r="QVV67" s="645"/>
      <c r="QVW67" s="645"/>
      <c r="QVX67" s="645"/>
      <c r="QVY67" s="574"/>
      <c r="QVZ67" s="448"/>
      <c r="QWA67" s="448"/>
      <c r="QWB67" s="448"/>
      <c r="QWC67" s="575"/>
      <c r="QWD67" s="448"/>
      <c r="QWE67" s="448"/>
      <c r="QWF67" s="448"/>
      <c r="QWG67" s="448"/>
      <c r="QWH67" s="448"/>
      <c r="QWI67" s="448"/>
      <c r="QWJ67" s="448"/>
      <c r="QWK67" s="448"/>
      <c r="QWL67" s="448"/>
      <c r="QWM67" s="645"/>
      <c r="QWN67" s="645"/>
      <c r="QWO67" s="645"/>
      <c r="QWP67" s="574"/>
      <c r="QWQ67" s="448"/>
      <c r="QWR67" s="448"/>
      <c r="QWS67" s="448"/>
      <c r="QWT67" s="575"/>
      <c r="QWU67" s="448"/>
      <c r="QWV67" s="448"/>
      <c r="QWW67" s="448"/>
      <c r="QWX67" s="448"/>
      <c r="QWY67" s="448"/>
      <c r="QWZ67" s="448"/>
      <c r="QXA67" s="448"/>
      <c r="QXB67" s="448"/>
      <c r="QXC67" s="448"/>
      <c r="QXD67" s="645"/>
      <c r="QXE67" s="645"/>
      <c r="QXF67" s="645"/>
      <c r="QXG67" s="574"/>
      <c r="QXH67" s="448"/>
      <c r="QXI67" s="448"/>
      <c r="QXJ67" s="448"/>
      <c r="QXK67" s="575"/>
      <c r="QXL67" s="448"/>
      <c r="QXM67" s="448"/>
      <c r="QXN67" s="448"/>
      <c r="QXO67" s="448"/>
      <c r="QXP67" s="448"/>
      <c r="QXQ67" s="448"/>
      <c r="QXR67" s="448"/>
      <c r="QXS67" s="448"/>
      <c r="QXT67" s="448"/>
      <c r="QXU67" s="645"/>
      <c r="QXV67" s="645"/>
      <c r="QXW67" s="645"/>
      <c r="QXX67" s="574"/>
      <c r="QXY67" s="448"/>
      <c r="QXZ67" s="448"/>
      <c r="QYA67" s="448"/>
      <c r="QYB67" s="575"/>
      <c r="QYC67" s="448"/>
      <c r="QYD67" s="448"/>
      <c r="QYE67" s="448"/>
      <c r="QYF67" s="448"/>
      <c r="QYG67" s="448"/>
      <c r="QYH67" s="448"/>
      <c r="QYI67" s="448"/>
      <c r="QYJ67" s="448"/>
      <c r="QYK67" s="448"/>
      <c r="QYL67" s="645"/>
      <c r="QYM67" s="645"/>
      <c r="QYN67" s="645"/>
      <c r="QYO67" s="574"/>
      <c r="QYP67" s="448"/>
      <c r="QYQ67" s="448"/>
      <c r="QYR67" s="448"/>
      <c r="QYS67" s="575"/>
      <c r="QYT67" s="448"/>
      <c r="QYU67" s="448"/>
      <c r="QYV67" s="448"/>
      <c r="QYW67" s="448"/>
      <c r="QYX67" s="448"/>
      <c r="QYY67" s="448"/>
      <c r="QYZ67" s="448"/>
      <c r="QZA67" s="448"/>
      <c r="QZB67" s="448"/>
      <c r="QZC67" s="645"/>
      <c r="QZD67" s="645"/>
      <c r="QZE67" s="645"/>
      <c r="QZF67" s="574"/>
      <c r="QZG67" s="448"/>
      <c r="QZH67" s="448"/>
      <c r="QZI67" s="448"/>
      <c r="QZJ67" s="575"/>
      <c r="QZK67" s="448"/>
      <c r="QZL67" s="448"/>
      <c r="QZM67" s="448"/>
      <c r="QZN67" s="448"/>
      <c r="QZO67" s="448"/>
      <c r="QZP67" s="448"/>
      <c r="QZQ67" s="448"/>
      <c r="QZR67" s="448"/>
      <c r="QZS67" s="448"/>
      <c r="QZT67" s="645"/>
      <c r="QZU67" s="645"/>
      <c r="QZV67" s="645"/>
      <c r="QZW67" s="574"/>
      <c r="QZX67" s="448"/>
      <c r="QZY67" s="448"/>
      <c r="QZZ67" s="448"/>
      <c r="RAA67" s="575"/>
      <c r="RAB67" s="448"/>
      <c r="RAC67" s="448"/>
      <c r="RAD67" s="448"/>
      <c r="RAE67" s="448"/>
      <c r="RAF67" s="448"/>
      <c r="RAG67" s="448"/>
      <c r="RAH67" s="448"/>
      <c r="RAI67" s="448"/>
      <c r="RAJ67" s="448"/>
      <c r="RAK67" s="645"/>
      <c r="RAL67" s="645"/>
      <c r="RAM67" s="645"/>
      <c r="RAN67" s="574"/>
      <c r="RAO67" s="448"/>
      <c r="RAP67" s="448"/>
      <c r="RAQ67" s="448"/>
      <c r="RAR67" s="575"/>
      <c r="RAS67" s="448"/>
      <c r="RAT67" s="448"/>
      <c r="RAU67" s="448"/>
      <c r="RAV67" s="448"/>
      <c r="RAW67" s="448"/>
      <c r="RAX67" s="448"/>
      <c r="RAY67" s="448"/>
      <c r="RAZ67" s="448"/>
      <c r="RBA67" s="448"/>
      <c r="RBB67" s="645"/>
      <c r="RBC67" s="645"/>
      <c r="RBD67" s="645"/>
      <c r="RBE67" s="574"/>
      <c r="RBF67" s="448"/>
      <c r="RBG67" s="448"/>
      <c r="RBH67" s="448"/>
      <c r="RBI67" s="575"/>
      <c r="RBJ67" s="448"/>
      <c r="RBK67" s="448"/>
      <c r="RBL67" s="448"/>
      <c r="RBM67" s="448"/>
      <c r="RBN67" s="448"/>
      <c r="RBO67" s="448"/>
      <c r="RBP67" s="448"/>
      <c r="RBQ67" s="448"/>
      <c r="RBR67" s="448"/>
      <c r="RBS67" s="645"/>
      <c r="RBT67" s="645"/>
      <c r="RBU67" s="645"/>
      <c r="RBV67" s="574"/>
      <c r="RBW67" s="448"/>
      <c r="RBX67" s="448"/>
      <c r="RBY67" s="448"/>
      <c r="RBZ67" s="575"/>
      <c r="RCA67" s="448"/>
      <c r="RCB67" s="448"/>
      <c r="RCC67" s="448"/>
      <c r="RCD67" s="448"/>
      <c r="RCE67" s="448"/>
      <c r="RCF67" s="448"/>
      <c r="RCG67" s="448"/>
      <c r="RCH67" s="448"/>
      <c r="RCI67" s="448"/>
      <c r="RCJ67" s="645"/>
      <c r="RCK67" s="645"/>
      <c r="RCL67" s="645"/>
      <c r="RCM67" s="574"/>
      <c r="RCN67" s="448"/>
      <c r="RCO67" s="448"/>
      <c r="RCP67" s="448"/>
      <c r="RCQ67" s="575"/>
      <c r="RCR67" s="448"/>
      <c r="RCS67" s="448"/>
      <c r="RCT67" s="448"/>
      <c r="RCU67" s="448"/>
      <c r="RCV67" s="448"/>
      <c r="RCW67" s="448"/>
      <c r="RCX67" s="448"/>
      <c r="RCY67" s="448"/>
      <c r="RCZ67" s="448"/>
      <c r="RDA67" s="645"/>
      <c r="RDB67" s="645"/>
      <c r="RDC67" s="645"/>
      <c r="RDD67" s="574"/>
      <c r="RDE67" s="448"/>
      <c r="RDF67" s="448"/>
      <c r="RDG67" s="448"/>
      <c r="RDH67" s="575"/>
      <c r="RDI67" s="448"/>
      <c r="RDJ67" s="448"/>
      <c r="RDK67" s="448"/>
      <c r="RDL67" s="448"/>
      <c r="RDM67" s="448"/>
      <c r="RDN67" s="448"/>
      <c r="RDO67" s="448"/>
      <c r="RDP67" s="448"/>
      <c r="RDQ67" s="448"/>
      <c r="RDR67" s="645"/>
      <c r="RDS67" s="645"/>
      <c r="RDT67" s="645"/>
      <c r="RDU67" s="574"/>
      <c r="RDV67" s="448"/>
      <c r="RDW67" s="448"/>
      <c r="RDX67" s="448"/>
      <c r="RDY67" s="575"/>
      <c r="RDZ67" s="448"/>
      <c r="REA67" s="448"/>
      <c r="REB67" s="448"/>
      <c r="REC67" s="448"/>
      <c r="RED67" s="448"/>
      <c r="REE67" s="448"/>
      <c r="REF67" s="448"/>
      <c r="REG67" s="448"/>
      <c r="REH67" s="448"/>
      <c r="REI67" s="645"/>
      <c r="REJ67" s="645"/>
      <c r="REK67" s="645"/>
      <c r="REL67" s="574"/>
      <c r="REM67" s="448"/>
      <c r="REN67" s="448"/>
      <c r="REO67" s="448"/>
      <c r="REP67" s="575"/>
      <c r="REQ67" s="448"/>
      <c r="RER67" s="448"/>
      <c r="RES67" s="448"/>
      <c r="RET67" s="448"/>
      <c r="REU67" s="448"/>
      <c r="REV67" s="448"/>
      <c r="REW67" s="448"/>
      <c r="REX67" s="448"/>
      <c r="REY67" s="448"/>
      <c r="REZ67" s="645"/>
      <c r="RFA67" s="645"/>
      <c r="RFB67" s="645"/>
      <c r="RFC67" s="574"/>
      <c r="RFD67" s="448"/>
      <c r="RFE67" s="448"/>
      <c r="RFF67" s="448"/>
      <c r="RFG67" s="575"/>
      <c r="RFH67" s="448"/>
      <c r="RFI67" s="448"/>
      <c r="RFJ67" s="448"/>
      <c r="RFK67" s="448"/>
      <c r="RFL67" s="448"/>
      <c r="RFM67" s="448"/>
      <c r="RFN67" s="448"/>
      <c r="RFO67" s="448"/>
      <c r="RFP67" s="448"/>
      <c r="RFQ67" s="645"/>
      <c r="RFR67" s="645"/>
      <c r="RFS67" s="645"/>
      <c r="RFT67" s="574"/>
      <c r="RFU67" s="448"/>
      <c r="RFV67" s="448"/>
      <c r="RFW67" s="448"/>
      <c r="RFX67" s="575"/>
      <c r="RFY67" s="448"/>
      <c r="RFZ67" s="448"/>
      <c r="RGA67" s="448"/>
      <c r="RGB67" s="448"/>
      <c r="RGC67" s="448"/>
      <c r="RGD67" s="448"/>
      <c r="RGE67" s="448"/>
      <c r="RGF67" s="448"/>
      <c r="RGG67" s="448"/>
      <c r="RGH67" s="645"/>
      <c r="RGI67" s="645"/>
      <c r="RGJ67" s="645"/>
      <c r="RGK67" s="574"/>
      <c r="RGL67" s="448"/>
      <c r="RGM67" s="448"/>
      <c r="RGN67" s="448"/>
      <c r="RGO67" s="575"/>
      <c r="RGP67" s="448"/>
      <c r="RGQ67" s="448"/>
      <c r="RGR67" s="448"/>
      <c r="RGS67" s="448"/>
      <c r="RGT67" s="448"/>
      <c r="RGU67" s="448"/>
      <c r="RGV67" s="448"/>
      <c r="RGW67" s="448"/>
      <c r="RGX67" s="448"/>
      <c r="RGY67" s="645"/>
      <c r="RGZ67" s="645"/>
      <c r="RHA67" s="645"/>
      <c r="RHB67" s="574"/>
      <c r="RHC67" s="448"/>
      <c r="RHD67" s="448"/>
      <c r="RHE67" s="448"/>
      <c r="RHF67" s="575"/>
      <c r="RHG67" s="448"/>
      <c r="RHH67" s="448"/>
      <c r="RHI67" s="448"/>
      <c r="RHJ67" s="448"/>
      <c r="RHK67" s="448"/>
      <c r="RHL67" s="448"/>
      <c r="RHM67" s="448"/>
      <c r="RHN67" s="448"/>
      <c r="RHO67" s="448"/>
      <c r="RHP67" s="645"/>
      <c r="RHQ67" s="645"/>
      <c r="RHR67" s="645"/>
      <c r="RHS67" s="574"/>
      <c r="RHT67" s="448"/>
      <c r="RHU67" s="448"/>
      <c r="RHV67" s="448"/>
      <c r="RHW67" s="575"/>
      <c r="RHX67" s="448"/>
      <c r="RHY67" s="448"/>
      <c r="RHZ67" s="448"/>
      <c r="RIA67" s="448"/>
      <c r="RIB67" s="448"/>
      <c r="RIC67" s="448"/>
      <c r="RID67" s="448"/>
      <c r="RIE67" s="448"/>
      <c r="RIF67" s="448"/>
      <c r="RIG67" s="645"/>
      <c r="RIH67" s="645"/>
      <c r="RII67" s="645"/>
      <c r="RIJ67" s="574"/>
      <c r="RIK67" s="448"/>
      <c r="RIL67" s="448"/>
      <c r="RIM67" s="448"/>
      <c r="RIN67" s="575"/>
      <c r="RIO67" s="448"/>
      <c r="RIP67" s="448"/>
      <c r="RIQ67" s="448"/>
      <c r="RIR67" s="448"/>
      <c r="RIS67" s="448"/>
      <c r="RIT67" s="448"/>
      <c r="RIU67" s="448"/>
      <c r="RIV67" s="448"/>
      <c r="RIW67" s="448"/>
      <c r="RIX67" s="645"/>
      <c r="RIY67" s="645"/>
      <c r="RIZ67" s="645"/>
      <c r="RJA67" s="574"/>
      <c r="RJB67" s="448"/>
      <c r="RJC67" s="448"/>
      <c r="RJD67" s="448"/>
      <c r="RJE67" s="575"/>
      <c r="RJF67" s="448"/>
      <c r="RJG67" s="448"/>
      <c r="RJH67" s="448"/>
      <c r="RJI67" s="448"/>
      <c r="RJJ67" s="448"/>
      <c r="RJK67" s="448"/>
      <c r="RJL67" s="448"/>
      <c r="RJM67" s="448"/>
      <c r="RJN67" s="448"/>
      <c r="RJO67" s="645"/>
      <c r="RJP67" s="645"/>
      <c r="RJQ67" s="645"/>
      <c r="RJR67" s="574"/>
      <c r="RJS67" s="448"/>
      <c r="RJT67" s="448"/>
      <c r="RJU67" s="448"/>
      <c r="RJV67" s="575"/>
      <c r="RJW67" s="448"/>
      <c r="RJX67" s="448"/>
      <c r="RJY67" s="448"/>
      <c r="RJZ67" s="448"/>
      <c r="RKA67" s="448"/>
      <c r="RKB67" s="448"/>
      <c r="RKC67" s="448"/>
      <c r="RKD67" s="448"/>
      <c r="RKE67" s="448"/>
      <c r="RKF67" s="645"/>
      <c r="RKG67" s="645"/>
      <c r="RKH67" s="645"/>
      <c r="RKI67" s="574"/>
      <c r="RKJ67" s="448"/>
      <c r="RKK67" s="448"/>
      <c r="RKL67" s="448"/>
      <c r="RKM67" s="575"/>
      <c r="RKN67" s="448"/>
      <c r="RKO67" s="448"/>
      <c r="RKP67" s="448"/>
      <c r="RKQ67" s="448"/>
      <c r="RKR67" s="448"/>
      <c r="RKS67" s="448"/>
      <c r="RKT67" s="448"/>
      <c r="RKU67" s="448"/>
      <c r="RKV67" s="448"/>
      <c r="RKW67" s="645"/>
      <c r="RKX67" s="645"/>
      <c r="RKY67" s="645"/>
      <c r="RKZ67" s="574"/>
      <c r="RLA67" s="448"/>
      <c r="RLB67" s="448"/>
      <c r="RLC67" s="448"/>
      <c r="RLD67" s="575"/>
      <c r="RLE67" s="448"/>
      <c r="RLF67" s="448"/>
      <c r="RLG67" s="448"/>
      <c r="RLH67" s="448"/>
      <c r="RLI67" s="448"/>
      <c r="RLJ67" s="448"/>
      <c r="RLK67" s="448"/>
      <c r="RLL67" s="448"/>
      <c r="RLM67" s="448"/>
      <c r="RLN67" s="645"/>
      <c r="RLO67" s="645"/>
      <c r="RLP67" s="645"/>
      <c r="RLQ67" s="574"/>
      <c r="RLR67" s="448"/>
      <c r="RLS67" s="448"/>
      <c r="RLT67" s="448"/>
      <c r="RLU67" s="575"/>
      <c r="RLV67" s="448"/>
      <c r="RLW67" s="448"/>
      <c r="RLX67" s="448"/>
      <c r="RLY67" s="448"/>
      <c r="RLZ67" s="448"/>
      <c r="RMA67" s="448"/>
      <c r="RMB67" s="448"/>
      <c r="RMC67" s="448"/>
      <c r="RMD67" s="448"/>
      <c r="RME67" s="645"/>
      <c r="RMF67" s="645"/>
      <c r="RMG67" s="645"/>
      <c r="RMH67" s="574"/>
      <c r="RMI67" s="448"/>
      <c r="RMJ67" s="448"/>
      <c r="RMK67" s="448"/>
      <c r="RML67" s="575"/>
      <c r="RMM67" s="448"/>
      <c r="RMN67" s="448"/>
      <c r="RMO67" s="448"/>
      <c r="RMP67" s="448"/>
      <c r="RMQ67" s="448"/>
      <c r="RMR67" s="448"/>
      <c r="RMS67" s="448"/>
      <c r="RMT67" s="448"/>
      <c r="RMU67" s="448"/>
      <c r="RMV67" s="645"/>
      <c r="RMW67" s="645"/>
      <c r="RMX67" s="645"/>
      <c r="RMY67" s="574"/>
      <c r="RMZ67" s="448"/>
      <c r="RNA67" s="448"/>
      <c r="RNB67" s="448"/>
      <c r="RNC67" s="575"/>
      <c r="RND67" s="448"/>
      <c r="RNE67" s="448"/>
      <c r="RNF67" s="448"/>
      <c r="RNG67" s="448"/>
      <c r="RNH67" s="448"/>
      <c r="RNI67" s="448"/>
      <c r="RNJ67" s="448"/>
      <c r="RNK67" s="448"/>
      <c r="RNL67" s="448"/>
      <c r="RNM67" s="645"/>
      <c r="RNN67" s="645"/>
      <c r="RNO67" s="645"/>
      <c r="RNP67" s="574"/>
      <c r="RNQ67" s="448"/>
      <c r="RNR67" s="448"/>
      <c r="RNS67" s="448"/>
      <c r="RNT67" s="575"/>
      <c r="RNU67" s="448"/>
      <c r="RNV67" s="448"/>
      <c r="RNW67" s="448"/>
      <c r="RNX67" s="448"/>
      <c r="RNY67" s="448"/>
      <c r="RNZ67" s="448"/>
      <c r="ROA67" s="448"/>
      <c r="ROB67" s="448"/>
      <c r="ROC67" s="448"/>
      <c r="ROD67" s="645"/>
      <c r="ROE67" s="645"/>
      <c r="ROF67" s="645"/>
      <c r="ROG67" s="574"/>
      <c r="ROH67" s="448"/>
      <c r="ROI67" s="448"/>
      <c r="ROJ67" s="448"/>
      <c r="ROK67" s="575"/>
      <c r="ROL67" s="448"/>
      <c r="ROM67" s="448"/>
      <c r="RON67" s="448"/>
      <c r="ROO67" s="448"/>
      <c r="ROP67" s="448"/>
      <c r="ROQ67" s="448"/>
      <c r="ROR67" s="448"/>
      <c r="ROS67" s="448"/>
      <c r="ROT67" s="448"/>
      <c r="ROU67" s="645"/>
      <c r="ROV67" s="645"/>
      <c r="ROW67" s="645"/>
      <c r="ROX67" s="574"/>
      <c r="ROY67" s="448"/>
      <c r="ROZ67" s="448"/>
      <c r="RPA67" s="448"/>
      <c r="RPB67" s="575"/>
      <c r="RPC67" s="448"/>
      <c r="RPD67" s="448"/>
      <c r="RPE67" s="448"/>
      <c r="RPF67" s="448"/>
      <c r="RPG67" s="448"/>
      <c r="RPH67" s="448"/>
      <c r="RPI67" s="448"/>
      <c r="RPJ67" s="448"/>
      <c r="RPK67" s="448"/>
      <c r="RPL67" s="645"/>
      <c r="RPM67" s="645"/>
      <c r="RPN67" s="645"/>
      <c r="RPO67" s="574"/>
      <c r="RPP67" s="448"/>
      <c r="RPQ67" s="448"/>
      <c r="RPR67" s="448"/>
      <c r="RPS67" s="575"/>
      <c r="RPT67" s="448"/>
      <c r="RPU67" s="448"/>
      <c r="RPV67" s="448"/>
      <c r="RPW67" s="448"/>
      <c r="RPX67" s="448"/>
      <c r="RPY67" s="448"/>
      <c r="RPZ67" s="448"/>
      <c r="RQA67" s="448"/>
      <c r="RQB67" s="448"/>
      <c r="RQC67" s="645"/>
      <c r="RQD67" s="645"/>
      <c r="RQE67" s="645"/>
      <c r="RQF67" s="574"/>
      <c r="RQG67" s="448"/>
      <c r="RQH67" s="448"/>
      <c r="RQI67" s="448"/>
      <c r="RQJ67" s="575"/>
      <c r="RQK67" s="448"/>
      <c r="RQL67" s="448"/>
      <c r="RQM67" s="448"/>
      <c r="RQN67" s="448"/>
      <c r="RQO67" s="448"/>
      <c r="RQP67" s="448"/>
      <c r="RQQ67" s="448"/>
      <c r="RQR67" s="448"/>
      <c r="RQS67" s="448"/>
      <c r="RQT67" s="645"/>
      <c r="RQU67" s="645"/>
      <c r="RQV67" s="645"/>
      <c r="RQW67" s="574"/>
      <c r="RQX67" s="448"/>
      <c r="RQY67" s="448"/>
      <c r="RQZ67" s="448"/>
      <c r="RRA67" s="575"/>
      <c r="RRB67" s="448"/>
      <c r="RRC67" s="448"/>
      <c r="RRD67" s="448"/>
      <c r="RRE67" s="448"/>
      <c r="RRF67" s="448"/>
      <c r="RRG67" s="448"/>
      <c r="RRH67" s="448"/>
      <c r="RRI67" s="448"/>
      <c r="RRJ67" s="448"/>
      <c r="RRK67" s="645"/>
      <c r="RRL67" s="645"/>
      <c r="RRM67" s="645"/>
      <c r="RRN67" s="574"/>
      <c r="RRO67" s="448"/>
      <c r="RRP67" s="448"/>
      <c r="RRQ67" s="448"/>
      <c r="RRR67" s="575"/>
      <c r="RRS67" s="448"/>
      <c r="RRT67" s="448"/>
      <c r="RRU67" s="448"/>
      <c r="RRV67" s="448"/>
      <c r="RRW67" s="448"/>
      <c r="RRX67" s="448"/>
      <c r="RRY67" s="448"/>
      <c r="RRZ67" s="448"/>
      <c r="RSA67" s="448"/>
      <c r="RSB67" s="645"/>
      <c r="RSC67" s="645"/>
      <c r="RSD67" s="645"/>
      <c r="RSE67" s="574"/>
      <c r="RSF67" s="448"/>
      <c r="RSG67" s="448"/>
      <c r="RSH67" s="448"/>
      <c r="RSI67" s="575"/>
      <c r="RSJ67" s="448"/>
      <c r="RSK67" s="448"/>
      <c r="RSL67" s="448"/>
      <c r="RSM67" s="448"/>
      <c r="RSN67" s="448"/>
      <c r="RSO67" s="448"/>
      <c r="RSP67" s="448"/>
      <c r="RSQ67" s="448"/>
      <c r="RSR67" s="448"/>
      <c r="RSS67" s="645"/>
      <c r="RST67" s="645"/>
      <c r="RSU67" s="645"/>
      <c r="RSV67" s="574"/>
      <c r="RSW67" s="448"/>
      <c r="RSX67" s="448"/>
      <c r="RSY67" s="448"/>
      <c r="RSZ67" s="575"/>
      <c r="RTA67" s="448"/>
      <c r="RTB67" s="448"/>
      <c r="RTC67" s="448"/>
      <c r="RTD67" s="448"/>
      <c r="RTE67" s="448"/>
      <c r="RTF67" s="448"/>
      <c r="RTG67" s="448"/>
      <c r="RTH67" s="448"/>
      <c r="RTI67" s="448"/>
      <c r="RTJ67" s="645"/>
      <c r="RTK67" s="645"/>
      <c r="RTL67" s="645"/>
      <c r="RTM67" s="574"/>
      <c r="RTN67" s="448"/>
      <c r="RTO67" s="448"/>
      <c r="RTP67" s="448"/>
      <c r="RTQ67" s="575"/>
      <c r="RTR67" s="448"/>
      <c r="RTS67" s="448"/>
      <c r="RTT67" s="448"/>
      <c r="RTU67" s="448"/>
      <c r="RTV67" s="448"/>
      <c r="RTW67" s="448"/>
      <c r="RTX67" s="448"/>
      <c r="RTY67" s="448"/>
      <c r="RTZ67" s="448"/>
      <c r="RUA67" s="645"/>
      <c r="RUB67" s="645"/>
      <c r="RUC67" s="645"/>
      <c r="RUD67" s="574"/>
      <c r="RUE67" s="448"/>
      <c r="RUF67" s="448"/>
      <c r="RUG67" s="448"/>
      <c r="RUH67" s="575"/>
      <c r="RUI67" s="448"/>
      <c r="RUJ67" s="448"/>
      <c r="RUK67" s="448"/>
      <c r="RUL67" s="448"/>
      <c r="RUM67" s="448"/>
      <c r="RUN67" s="448"/>
      <c r="RUO67" s="448"/>
      <c r="RUP67" s="448"/>
      <c r="RUQ67" s="448"/>
      <c r="RUR67" s="645"/>
      <c r="RUS67" s="645"/>
      <c r="RUT67" s="645"/>
      <c r="RUU67" s="574"/>
      <c r="RUV67" s="448"/>
      <c r="RUW67" s="448"/>
      <c r="RUX67" s="448"/>
      <c r="RUY67" s="575"/>
      <c r="RUZ67" s="448"/>
      <c r="RVA67" s="448"/>
      <c r="RVB67" s="448"/>
      <c r="RVC67" s="448"/>
      <c r="RVD67" s="448"/>
      <c r="RVE67" s="448"/>
      <c r="RVF67" s="448"/>
      <c r="RVG67" s="448"/>
      <c r="RVH67" s="448"/>
      <c r="RVI67" s="645"/>
      <c r="RVJ67" s="645"/>
      <c r="RVK67" s="645"/>
      <c r="RVL67" s="574"/>
      <c r="RVM67" s="448"/>
      <c r="RVN67" s="448"/>
      <c r="RVO67" s="448"/>
      <c r="RVP67" s="575"/>
      <c r="RVQ67" s="448"/>
      <c r="RVR67" s="448"/>
      <c r="RVS67" s="448"/>
      <c r="RVT67" s="448"/>
      <c r="RVU67" s="448"/>
      <c r="RVV67" s="448"/>
      <c r="RVW67" s="448"/>
      <c r="RVX67" s="448"/>
      <c r="RVY67" s="448"/>
      <c r="RVZ67" s="645"/>
      <c r="RWA67" s="645"/>
      <c r="RWB67" s="645"/>
      <c r="RWC67" s="574"/>
      <c r="RWD67" s="448"/>
      <c r="RWE67" s="448"/>
      <c r="RWF67" s="448"/>
      <c r="RWG67" s="575"/>
      <c r="RWH67" s="448"/>
      <c r="RWI67" s="448"/>
      <c r="RWJ67" s="448"/>
      <c r="RWK67" s="448"/>
      <c r="RWL67" s="448"/>
      <c r="RWM67" s="448"/>
      <c r="RWN67" s="448"/>
      <c r="RWO67" s="448"/>
      <c r="RWP67" s="448"/>
      <c r="RWQ67" s="645"/>
      <c r="RWR67" s="645"/>
      <c r="RWS67" s="645"/>
      <c r="RWT67" s="574"/>
      <c r="RWU67" s="448"/>
      <c r="RWV67" s="448"/>
      <c r="RWW67" s="448"/>
      <c r="RWX67" s="575"/>
      <c r="RWY67" s="448"/>
      <c r="RWZ67" s="448"/>
      <c r="RXA67" s="448"/>
      <c r="RXB67" s="448"/>
      <c r="RXC67" s="448"/>
      <c r="RXD67" s="448"/>
      <c r="RXE67" s="448"/>
      <c r="RXF67" s="448"/>
      <c r="RXG67" s="448"/>
      <c r="RXH67" s="645"/>
      <c r="RXI67" s="645"/>
      <c r="RXJ67" s="645"/>
      <c r="RXK67" s="574"/>
      <c r="RXL67" s="448"/>
      <c r="RXM67" s="448"/>
      <c r="RXN67" s="448"/>
      <c r="RXO67" s="575"/>
      <c r="RXP67" s="448"/>
      <c r="RXQ67" s="448"/>
      <c r="RXR67" s="448"/>
      <c r="RXS67" s="448"/>
      <c r="RXT67" s="448"/>
      <c r="RXU67" s="448"/>
      <c r="RXV67" s="448"/>
      <c r="RXW67" s="448"/>
      <c r="RXX67" s="448"/>
      <c r="RXY67" s="645"/>
      <c r="RXZ67" s="645"/>
      <c r="RYA67" s="645"/>
      <c r="RYB67" s="574"/>
      <c r="RYC67" s="448"/>
      <c r="RYD67" s="448"/>
      <c r="RYE67" s="448"/>
      <c r="RYF67" s="575"/>
      <c r="RYG67" s="448"/>
      <c r="RYH67" s="448"/>
      <c r="RYI67" s="448"/>
      <c r="RYJ67" s="448"/>
      <c r="RYK67" s="448"/>
      <c r="RYL67" s="448"/>
      <c r="RYM67" s="448"/>
      <c r="RYN67" s="448"/>
      <c r="RYO67" s="448"/>
      <c r="RYP67" s="645"/>
      <c r="RYQ67" s="645"/>
      <c r="RYR67" s="645"/>
      <c r="RYS67" s="574"/>
      <c r="RYT67" s="448"/>
      <c r="RYU67" s="448"/>
      <c r="RYV67" s="448"/>
      <c r="RYW67" s="575"/>
      <c r="RYX67" s="448"/>
      <c r="RYY67" s="448"/>
      <c r="RYZ67" s="448"/>
      <c r="RZA67" s="448"/>
      <c r="RZB67" s="448"/>
      <c r="RZC67" s="448"/>
      <c r="RZD67" s="448"/>
      <c r="RZE67" s="448"/>
      <c r="RZF67" s="448"/>
      <c r="RZG67" s="645"/>
      <c r="RZH67" s="645"/>
      <c r="RZI67" s="645"/>
      <c r="RZJ67" s="574"/>
      <c r="RZK67" s="448"/>
      <c r="RZL67" s="448"/>
      <c r="RZM67" s="448"/>
      <c r="RZN67" s="575"/>
      <c r="RZO67" s="448"/>
      <c r="RZP67" s="448"/>
      <c r="RZQ67" s="448"/>
      <c r="RZR67" s="448"/>
      <c r="RZS67" s="448"/>
      <c r="RZT67" s="448"/>
      <c r="RZU67" s="448"/>
      <c r="RZV67" s="448"/>
      <c r="RZW67" s="448"/>
      <c r="RZX67" s="645"/>
      <c r="RZY67" s="645"/>
      <c r="RZZ67" s="645"/>
      <c r="SAA67" s="574"/>
      <c r="SAB67" s="448"/>
      <c r="SAC67" s="448"/>
      <c r="SAD67" s="448"/>
      <c r="SAE67" s="575"/>
      <c r="SAF67" s="448"/>
      <c r="SAG67" s="448"/>
      <c r="SAH67" s="448"/>
      <c r="SAI67" s="448"/>
      <c r="SAJ67" s="448"/>
      <c r="SAK67" s="448"/>
      <c r="SAL67" s="448"/>
      <c r="SAM67" s="448"/>
      <c r="SAN67" s="448"/>
      <c r="SAO67" s="645"/>
      <c r="SAP67" s="645"/>
      <c r="SAQ67" s="645"/>
      <c r="SAR67" s="574"/>
      <c r="SAS67" s="448"/>
      <c r="SAT67" s="448"/>
      <c r="SAU67" s="448"/>
      <c r="SAV67" s="575"/>
      <c r="SAW67" s="448"/>
      <c r="SAX67" s="448"/>
      <c r="SAY67" s="448"/>
      <c r="SAZ67" s="448"/>
      <c r="SBA67" s="448"/>
      <c r="SBB67" s="448"/>
      <c r="SBC67" s="448"/>
      <c r="SBD67" s="448"/>
      <c r="SBE67" s="448"/>
      <c r="SBF67" s="645"/>
      <c r="SBG67" s="645"/>
      <c r="SBH67" s="645"/>
      <c r="SBI67" s="574"/>
      <c r="SBJ67" s="448"/>
      <c r="SBK67" s="448"/>
      <c r="SBL67" s="448"/>
      <c r="SBM67" s="575"/>
      <c r="SBN67" s="448"/>
      <c r="SBO67" s="448"/>
      <c r="SBP67" s="448"/>
      <c r="SBQ67" s="448"/>
      <c r="SBR67" s="448"/>
      <c r="SBS67" s="448"/>
      <c r="SBT67" s="448"/>
      <c r="SBU67" s="448"/>
      <c r="SBV67" s="448"/>
      <c r="SBW67" s="645"/>
      <c r="SBX67" s="645"/>
      <c r="SBY67" s="645"/>
      <c r="SBZ67" s="574"/>
      <c r="SCA67" s="448"/>
      <c r="SCB67" s="448"/>
      <c r="SCC67" s="448"/>
      <c r="SCD67" s="575"/>
      <c r="SCE67" s="448"/>
      <c r="SCF67" s="448"/>
      <c r="SCG67" s="448"/>
      <c r="SCH67" s="448"/>
      <c r="SCI67" s="448"/>
      <c r="SCJ67" s="448"/>
      <c r="SCK67" s="448"/>
      <c r="SCL67" s="448"/>
      <c r="SCM67" s="448"/>
      <c r="SCN67" s="645"/>
      <c r="SCO67" s="645"/>
      <c r="SCP67" s="645"/>
      <c r="SCQ67" s="574"/>
      <c r="SCR67" s="448"/>
      <c r="SCS67" s="448"/>
      <c r="SCT67" s="448"/>
      <c r="SCU67" s="575"/>
      <c r="SCV67" s="448"/>
      <c r="SCW67" s="448"/>
      <c r="SCX67" s="448"/>
      <c r="SCY67" s="448"/>
      <c r="SCZ67" s="448"/>
      <c r="SDA67" s="448"/>
      <c r="SDB67" s="448"/>
      <c r="SDC67" s="448"/>
      <c r="SDD67" s="448"/>
      <c r="SDE67" s="645"/>
      <c r="SDF67" s="645"/>
      <c r="SDG67" s="645"/>
      <c r="SDH67" s="574"/>
      <c r="SDI67" s="448"/>
      <c r="SDJ67" s="448"/>
      <c r="SDK67" s="448"/>
      <c r="SDL67" s="575"/>
      <c r="SDM67" s="448"/>
      <c r="SDN67" s="448"/>
      <c r="SDO67" s="448"/>
      <c r="SDP67" s="448"/>
      <c r="SDQ67" s="448"/>
      <c r="SDR67" s="448"/>
      <c r="SDS67" s="448"/>
      <c r="SDT67" s="448"/>
      <c r="SDU67" s="448"/>
      <c r="SDV67" s="645"/>
      <c r="SDW67" s="645"/>
      <c r="SDX67" s="645"/>
      <c r="SDY67" s="574"/>
      <c r="SDZ67" s="448"/>
      <c r="SEA67" s="448"/>
      <c r="SEB67" s="448"/>
      <c r="SEC67" s="575"/>
      <c r="SED67" s="448"/>
      <c r="SEE67" s="448"/>
      <c r="SEF67" s="448"/>
      <c r="SEG67" s="448"/>
      <c r="SEH67" s="448"/>
      <c r="SEI67" s="448"/>
      <c r="SEJ67" s="448"/>
      <c r="SEK67" s="448"/>
      <c r="SEL67" s="448"/>
      <c r="SEM67" s="645"/>
      <c r="SEN67" s="645"/>
      <c r="SEO67" s="645"/>
      <c r="SEP67" s="574"/>
      <c r="SEQ67" s="448"/>
      <c r="SER67" s="448"/>
      <c r="SES67" s="448"/>
      <c r="SET67" s="575"/>
      <c r="SEU67" s="448"/>
      <c r="SEV67" s="448"/>
      <c r="SEW67" s="448"/>
      <c r="SEX67" s="448"/>
      <c r="SEY67" s="448"/>
      <c r="SEZ67" s="448"/>
      <c r="SFA67" s="448"/>
      <c r="SFB67" s="448"/>
      <c r="SFC67" s="448"/>
      <c r="SFD67" s="645"/>
      <c r="SFE67" s="645"/>
      <c r="SFF67" s="645"/>
      <c r="SFG67" s="574"/>
      <c r="SFH67" s="448"/>
      <c r="SFI67" s="448"/>
      <c r="SFJ67" s="448"/>
      <c r="SFK67" s="575"/>
      <c r="SFL67" s="448"/>
      <c r="SFM67" s="448"/>
      <c r="SFN67" s="448"/>
      <c r="SFO67" s="448"/>
      <c r="SFP67" s="448"/>
      <c r="SFQ67" s="448"/>
      <c r="SFR67" s="448"/>
      <c r="SFS67" s="448"/>
      <c r="SFT67" s="448"/>
      <c r="SFU67" s="645"/>
      <c r="SFV67" s="645"/>
      <c r="SFW67" s="645"/>
      <c r="SFX67" s="574"/>
      <c r="SFY67" s="448"/>
      <c r="SFZ67" s="448"/>
      <c r="SGA67" s="448"/>
      <c r="SGB67" s="575"/>
      <c r="SGC67" s="448"/>
      <c r="SGD67" s="448"/>
      <c r="SGE67" s="448"/>
      <c r="SGF67" s="448"/>
      <c r="SGG67" s="448"/>
      <c r="SGH67" s="448"/>
      <c r="SGI67" s="448"/>
      <c r="SGJ67" s="448"/>
      <c r="SGK67" s="448"/>
      <c r="SGL67" s="645"/>
      <c r="SGM67" s="645"/>
      <c r="SGN67" s="645"/>
      <c r="SGO67" s="574"/>
      <c r="SGP67" s="448"/>
      <c r="SGQ67" s="448"/>
      <c r="SGR67" s="448"/>
      <c r="SGS67" s="575"/>
      <c r="SGT67" s="448"/>
      <c r="SGU67" s="448"/>
      <c r="SGV67" s="448"/>
      <c r="SGW67" s="448"/>
      <c r="SGX67" s="448"/>
      <c r="SGY67" s="448"/>
      <c r="SGZ67" s="448"/>
      <c r="SHA67" s="448"/>
      <c r="SHB67" s="448"/>
      <c r="SHC67" s="645"/>
      <c r="SHD67" s="645"/>
      <c r="SHE67" s="645"/>
      <c r="SHF67" s="574"/>
      <c r="SHG67" s="448"/>
      <c r="SHH67" s="448"/>
      <c r="SHI67" s="448"/>
      <c r="SHJ67" s="575"/>
      <c r="SHK67" s="448"/>
      <c r="SHL67" s="448"/>
      <c r="SHM67" s="448"/>
      <c r="SHN67" s="448"/>
      <c r="SHO67" s="448"/>
      <c r="SHP67" s="448"/>
      <c r="SHQ67" s="448"/>
      <c r="SHR67" s="448"/>
      <c r="SHS67" s="448"/>
      <c r="SHT67" s="645"/>
      <c r="SHU67" s="645"/>
      <c r="SHV67" s="645"/>
      <c r="SHW67" s="574"/>
      <c r="SHX67" s="448"/>
      <c r="SHY67" s="448"/>
      <c r="SHZ67" s="448"/>
      <c r="SIA67" s="575"/>
      <c r="SIB67" s="448"/>
      <c r="SIC67" s="448"/>
      <c r="SID67" s="448"/>
      <c r="SIE67" s="448"/>
      <c r="SIF67" s="448"/>
      <c r="SIG67" s="448"/>
      <c r="SIH67" s="448"/>
      <c r="SII67" s="448"/>
      <c r="SIJ67" s="448"/>
      <c r="SIK67" s="645"/>
      <c r="SIL67" s="645"/>
      <c r="SIM67" s="645"/>
      <c r="SIN67" s="574"/>
      <c r="SIO67" s="448"/>
      <c r="SIP67" s="448"/>
      <c r="SIQ67" s="448"/>
      <c r="SIR67" s="575"/>
      <c r="SIS67" s="448"/>
      <c r="SIT67" s="448"/>
      <c r="SIU67" s="448"/>
      <c r="SIV67" s="448"/>
      <c r="SIW67" s="448"/>
      <c r="SIX67" s="448"/>
      <c r="SIY67" s="448"/>
      <c r="SIZ67" s="448"/>
      <c r="SJA67" s="448"/>
      <c r="SJB67" s="645"/>
      <c r="SJC67" s="645"/>
      <c r="SJD67" s="645"/>
      <c r="SJE67" s="574"/>
      <c r="SJF67" s="448"/>
      <c r="SJG67" s="448"/>
      <c r="SJH67" s="448"/>
      <c r="SJI67" s="575"/>
      <c r="SJJ67" s="448"/>
      <c r="SJK67" s="448"/>
      <c r="SJL67" s="448"/>
      <c r="SJM67" s="448"/>
      <c r="SJN67" s="448"/>
      <c r="SJO67" s="448"/>
      <c r="SJP67" s="448"/>
      <c r="SJQ67" s="448"/>
      <c r="SJR67" s="448"/>
      <c r="SJS67" s="645"/>
      <c r="SJT67" s="645"/>
      <c r="SJU67" s="645"/>
      <c r="SJV67" s="574"/>
      <c r="SJW67" s="448"/>
      <c r="SJX67" s="448"/>
      <c r="SJY67" s="448"/>
      <c r="SJZ67" s="575"/>
      <c r="SKA67" s="448"/>
      <c r="SKB67" s="448"/>
      <c r="SKC67" s="448"/>
      <c r="SKD67" s="448"/>
      <c r="SKE67" s="448"/>
      <c r="SKF67" s="448"/>
      <c r="SKG67" s="448"/>
      <c r="SKH67" s="448"/>
      <c r="SKI67" s="448"/>
      <c r="SKJ67" s="645"/>
      <c r="SKK67" s="645"/>
      <c r="SKL67" s="645"/>
      <c r="SKM67" s="574"/>
      <c r="SKN67" s="448"/>
      <c r="SKO67" s="448"/>
      <c r="SKP67" s="448"/>
      <c r="SKQ67" s="575"/>
      <c r="SKR67" s="448"/>
      <c r="SKS67" s="448"/>
      <c r="SKT67" s="448"/>
      <c r="SKU67" s="448"/>
      <c r="SKV67" s="448"/>
      <c r="SKW67" s="448"/>
      <c r="SKX67" s="448"/>
      <c r="SKY67" s="448"/>
      <c r="SKZ67" s="448"/>
      <c r="SLA67" s="645"/>
      <c r="SLB67" s="645"/>
      <c r="SLC67" s="645"/>
      <c r="SLD67" s="574"/>
      <c r="SLE67" s="448"/>
      <c r="SLF67" s="448"/>
      <c r="SLG67" s="448"/>
      <c r="SLH67" s="575"/>
      <c r="SLI67" s="448"/>
      <c r="SLJ67" s="448"/>
      <c r="SLK67" s="448"/>
      <c r="SLL67" s="448"/>
      <c r="SLM67" s="448"/>
      <c r="SLN67" s="448"/>
      <c r="SLO67" s="448"/>
      <c r="SLP67" s="448"/>
      <c r="SLQ67" s="448"/>
      <c r="SLR67" s="645"/>
      <c r="SLS67" s="645"/>
      <c r="SLT67" s="645"/>
      <c r="SLU67" s="574"/>
      <c r="SLV67" s="448"/>
      <c r="SLW67" s="448"/>
      <c r="SLX67" s="448"/>
      <c r="SLY67" s="575"/>
      <c r="SLZ67" s="448"/>
      <c r="SMA67" s="448"/>
      <c r="SMB67" s="448"/>
      <c r="SMC67" s="448"/>
      <c r="SMD67" s="448"/>
      <c r="SME67" s="448"/>
      <c r="SMF67" s="448"/>
      <c r="SMG67" s="448"/>
      <c r="SMH67" s="448"/>
      <c r="SMI67" s="645"/>
      <c r="SMJ67" s="645"/>
      <c r="SMK67" s="645"/>
      <c r="SML67" s="574"/>
      <c r="SMM67" s="448"/>
      <c r="SMN67" s="448"/>
      <c r="SMO67" s="448"/>
      <c r="SMP67" s="575"/>
      <c r="SMQ67" s="448"/>
      <c r="SMR67" s="448"/>
      <c r="SMS67" s="448"/>
      <c r="SMT67" s="448"/>
      <c r="SMU67" s="448"/>
      <c r="SMV67" s="448"/>
      <c r="SMW67" s="448"/>
      <c r="SMX67" s="448"/>
      <c r="SMY67" s="448"/>
      <c r="SMZ67" s="645"/>
      <c r="SNA67" s="645"/>
      <c r="SNB67" s="645"/>
      <c r="SNC67" s="574"/>
      <c r="SND67" s="448"/>
      <c r="SNE67" s="448"/>
      <c r="SNF67" s="448"/>
      <c r="SNG67" s="575"/>
      <c r="SNH67" s="448"/>
      <c r="SNI67" s="448"/>
      <c r="SNJ67" s="448"/>
      <c r="SNK67" s="448"/>
      <c r="SNL67" s="448"/>
      <c r="SNM67" s="448"/>
      <c r="SNN67" s="448"/>
      <c r="SNO67" s="448"/>
      <c r="SNP67" s="448"/>
      <c r="SNQ67" s="645"/>
      <c r="SNR67" s="645"/>
      <c r="SNS67" s="645"/>
      <c r="SNT67" s="574"/>
      <c r="SNU67" s="448"/>
      <c r="SNV67" s="448"/>
      <c r="SNW67" s="448"/>
      <c r="SNX67" s="575"/>
      <c r="SNY67" s="448"/>
      <c r="SNZ67" s="448"/>
      <c r="SOA67" s="448"/>
      <c r="SOB67" s="448"/>
      <c r="SOC67" s="448"/>
      <c r="SOD67" s="448"/>
      <c r="SOE67" s="448"/>
      <c r="SOF67" s="448"/>
      <c r="SOG67" s="448"/>
      <c r="SOH67" s="645"/>
      <c r="SOI67" s="645"/>
      <c r="SOJ67" s="645"/>
      <c r="SOK67" s="574"/>
      <c r="SOL67" s="448"/>
      <c r="SOM67" s="448"/>
      <c r="SON67" s="448"/>
      <c r="SOO67" s="575"/>
      <c r="SOP67" s="448"/>
      <c r="SOQ67" s="448"/>
      <c r="SOR67" s="448"/>
      <c r="SOS67" s="448"/>
      <c r="SOT67" s="448"/>
      <c r="SOU67" s="448"/>
      <c r="SOV67" s="448"/>
      <c r="SOW67" s="448"/>
      <c r="SOX67" s="448"/>
      <c r="SOY67" s="645"/>
      <c r="SOZ67" s="645"/>
      <c r="SPA67" s="645"/>
      <c r="SPB67" s="574"/>
      <c r="SPC67" s="448"/>
      <c r="SPD67" s="448"/>
      <c r="SPE67" s="448"/>
      <c r="SPF67" s="575"/>
      <c r="SPG67" s="448"/>
      <c r="SPH67" s="448"/>
      <c r="SPI67" s="448"/>
      <c r="SPJ67" s="448"/>
      <c r="SPK67" s="448"/>
      <c r="SPL67" s="448"/>
      <c r="SPM67" s="448"/>
      <c r="SPN67" s="448"/>
      <c r="SPO67" s="448"/>
      <c r="SPP67" s="645"/>
      <c r="SPQ67" s="645"/>
      <c r="SPR67" s="645"/>
      <c r="SPS67" s="574"/>
      <c r="SPT67" s="448"/>
      <c r="SPU67" s="448"/>
      <c r="SPV67" s="448"/>
      <c r="SPW67" s="575"/>
      <c r="SPX67" s="448"/>
      <c r="SPY67" s="448"/>
      <c r="SPZ67" s="448"/>
      <c r="SQA67" s="448"/>
      <c r="SQB67" s="448"/>
      <c r="SQC67" s="448"/>
      <c r="SQD67" s="448"/>
      <c r="SQE67" s="448"/>
      <c r="SQF67" s="448"/>
      <c r="SQG67" s="645"/>
      <c r="SQH67" s="645"/>
      <c r="SQI67" s="645"/>
      <c r="SQJ67" s="574"/>
      <c r="SQK67" s="448"/>
      <c r="SQL67" s="448"/>
      <c r="SQM67" s="448"/>
      <c r="SQN67" s="575"/>
      <c r="SQO67" s="448"/>
      <c r="SQP67" s="448"/>
      <c r="SQQ67" s="448"/>
      <c r="SQR67" s="448"/>
      <c r="SQS67" s="448"/>
      <c r="SQT67" s="448"/>
      <c r="SQU67" s="448"/>
      <c r="SQV67" s="448"/>
      <c r="SQW67" s="448"/>
      <c r="SQX67" s="645"/>
      <c r="SQY67" s="645"/>
      <c r="SQZ67" s="645"/>
      <c r="SRA67" s="574"/>
      <c r="SRB67" s="448"/>
      <c r="SRC67" s="448"/>
      <c r="SRD67" s="448"/>
      <c r="SRE67" s="575"/>
      <c r="SRF67" s="448"/>
      <c r="SRG67" s="448"/>
      <c r="SRH67" s="448"/>
      <c r="SRI67" s="448"/>
      <c r="SRJ67" s="448"/>
      <c r="SRK67" s="448"/>
      <c r="SRL67" s="448"/>
      <c r="SRM67" s="448"/>
      <c r="SRN67" s="448"/>
      <c r="SRO67" s="645"/>
      <c r="SRP67" s="645"/>
      <c r="SRQ67" s="645"/>
      <c r="SRR67" s="574"/>
      <c r="SRS67" s="448"/>
      <c r="SRT67" s="448"/>
      <c r="SRU67" s="448"/>
      <c r="SRV67" s="575"/>
      <c r="SRW67" s="448"/>
      <c r="SRX67" s="448"/>
      <c r="SRY67" s="448"/>
      <c r="SRZ67" s="448"/>
      <c r="SSA67" s="448"/>
      <c r="SSB67" s="448"/>
      <c r="SSC67" s="448"/>
      <c r="SSD67" s="448"/>
      <c r="SSE67" s="448"/>
      <c r="SSF67" s="645"/>
      <c r="SSG67" s="645"/>
      <c r="SSH67" s="645"/>
      <c r="SSI67" s="574"/>
      <c r="SSJ67" s="448"/>
      <c r="SSK67" s="448"/>
      <c r="SSL67" s="448"/>
      <c r="SSM67" s="575"/>
      <c r="SSN67" s="448"/>
      <c r="SSO67" s="448"/>
      <c r="SSP67" s="448"/>
      <c r="SSQ67" s="448"/>
      <c r="SSR67" s="448"/>
      <c r="SSS67" s="448"/>
      <c r="SST67" s="448"/>
      <c r="SSU67" s="448"/>
      <c r="SSV67" s="448"/>
      <c r="SSW67" s="645"/>
      <c r="SSX67" s="645"/>
      <c r="SSY67" s="645"/>
      <c r="SSZ67" s="574"/>
      <c r="STA67" s="448"/>
      <c r="STB67" s="448"/>
      <c r="STC67" s="448"/>
      <c r="STD67" s="575"/>
      <c r="STE67" s="448"/>
      <c r="STF67" s="448"/>
      <c r="STG67" s="448"/>
      <c r="STH67" s="448"/>
      <c r="STI67" s="448"/>
      <c r="STJ67" s="448"/>
      <c r="STK67" s="448"/>
      <c r="STL67" s="448"/>
      <c r="STM67" s="448"/>
      <c r="STN67" s="645"/>
      <c r="STO67" s="645"/>
      <c r="STP67" s="645"/>
      <c r="STQ67" s="574"/>
      <c r="STR67" s="448"/>
      <c r="STS67" s="448"/>
      <c r="STT67" s="448"/>
      <c r="STU67" s="575"/>
      <c r="STV67" s="448"/>
      <c r="STW67" s="448"/>
      <c r="STX67" s="448"/>
      <c r="STY67" s="448"/>
      <c r="STZ67" s="448"/>
      <c r="SUA67" s="448"/>
      <c r="SUB67" s="448"/>
      <c r="SUC67" s="448"/>
      <c r="SUD67" s="448"/>
      <c r="SUE67" s="645"/>
      <c r="SUF67" s="645"/>
      <c r="SUG67" s="645"/>
      <c r="SUH67" s="574"/>
      <c r="SUI67" s="448"/>
      <c r="SUJ67" s="448"/>
      <c r="SUK67" s="448"/>
      <c r="SUL67" s="575"/>
      <c r="SUM67" s="448"/>
      <c r="SUN67" s="448"/>
      <c r="SUO67" s="448"/>
      <c r="SUP67" s="448"/>
      <c r="SUQ67" s="448"/>
      <c r="SUR67" s="448"/>
      <c r="SUS67" s="448"/>
      <c r="SUT67" s="448"/>
      <c r="SUU67" s="448"/>
      <c r="SUV67" s="645"/>
      <c r="SUW67" s="645"/>
      <c r="SUX67" s="645"/>
      <c r="SUY67" s="574"/>
      <c r="SUZ67" s="448"/>
      <c r="SVA67" s="448"/>
      <c r="SVB67" s="448"/>
      <c r="SVC67" s="575"/>
      <c r="SVD67" s="448"/>
      <c r="SVE67" s="448"/>
      <c r="SVF67" s="448"/>
      <c r="SVG67" s="448"/>
      <c r="SVH67" s="448"/>
      <c r="SVI67" s="448"/>
      <c r="SVJ67" s="448"/>
      <c r="SVK67" s="448"/>
      <c r="SVL67" s="448"/>
      <c r="SVM67" s="645"/>
      <c r="SVN67" s="645"/>
      <c r="SVO67" s="645"/>
      <c r="SVP67" s="574"/>
      <c r="SVQ67" s="448"/>
      <c r="SVR67" s="448"/>
      <c r="SVS67" s="448"/>
      <c r="SVT67" s="575"/>
      <c r="SVU67" s="448"/>
      <c r="SVV67" s="448"/>
      <c r="SVW67" s="448"/>
      <c r="SVX67" s="448"/>
      <c r="SVY67" s="448"/>
      <c r="SVZ67" s="448"/>
      <c r="SWA67" s="448"/>
      <c r="SWB67" s="448"/>
      <c r="SWC67" s="448"/>
      <c r="SWD67" s="645"/>
      <c r="SWE67" s="645"/>
      <c r="SWF67" s="645"/>
      <c r="SWG67" s="574"/>
      <c r="SWH67" s="448"/>
      <c r="SWI67" s="448"/>
      <c r="SWJ67" s="448"/>
      <c r="SWK67" s="575"/>
      <c r="SWL67" s="448"/>
      <c r="SWM67" s="448"/>
      <c r="SWN67" s="448"/>
      <c r="SWO67" s="448"/>
      <c r="SWP67" s="448"/>
      <c r="SWQ67" s="448"/>
      <c r="SWR67" s="448"/>
      <c r="SWS67" s="448"/>
      <c r="SWT67" s="448"/>
      <c r="SWU67" s="645"/>
      <c r="SWV67" s="645"/>
      <c r="SWW67" s="645"/>
      <c r="SWX67" s="574"/>
      <c r="SWY67" s="448"/>
      <c r="SWZ67" s="448"/>
      <c r="SXA67" s="448"/>
      <c r="SXB67" s="575"/>
      <c r="SXC67" s="448"/>
      <c r="SXD67" s="448"/>
      <c r="SXE67" s="448"/>
      <c r="SXF67" s="448"/>
      <c r="SXG67" s="448"/>
      <c r="SXH67" s="448"/>
      <c r="SXI67" s="448"/>
      <c r="SXJ67" s="448"/>
      <c r="SXK67" s="448"/>
      <c r="SXL67" s="645"/>
      <c r="SXM67" s="645"/>
      <c r="SXN67" s="645"/>
      <c r="SXO67" s="574"/>
      <c r="SXP67" s="448"/>
      <c r="SXQ67" s="448"/>
      <c r="SXR67" s="448"/>
      <c r="SXS67" s="575"/>
      <c r="SXT67" s="448"/>
      <c r="SXU67" s="448"/>
      <c r="SXV67" s="448"/>
      <c r="SXW67" s="448"/>
      <c r="SXX67" s="448"/>
      <c r="SXY67" s="448"/>
      <c r="SXZ67" s="448"/>
      <c r="SYA67" s="448"/>
      <c r="SYB67" s="448"/>
      <c r="SYC67" s="645"/>
      <c r="SYD67" s="645"/>
      <c r="SYE67" s="645"/>
      <c r="SYF67" s="574"/>
      <c r="SYG67" s="448"/>
      <c r="SYH67" s="448"/>
      <c r="SYI67" s="448"/>
      <c r="SYJ67" s="575"/>
      <c r="SYK67" s="448"/>
      <c r="SYL67" s="448"/>
      <c r="SYM67" s="448"/>
      <c r="SYN67" s="448"/>
      <c r="SYO67" s="448"/>
      <c r="SYP67" s="448"/>
      <c r="SYQ67" s="448"/>
      <c r="SYR67" s="448"/>
      <c r="SYS67" s="448"/>
      <c r="SYT67" s="645"/>
      <c r="SYU67" s="645"/>
      <c r="SYV67" s="645"/>
      <c r="SYW67" s="574"/>
      <c r="SYX67" s="448"/>
      <c r="SYY67" s="448"/>
      <c r="SYZ67" s="448"/>
      <c r="SZA67" s="575"/>
      <c r="SZB67" s="448"/>
      <c r="SZC67" s="448"/>
      <c r="SZD67" s="448"/>
      <c r="SZE67" s="448"/>
      <c r="SZF67" s="448"/>
      <c r="SZG67" s="448"/>
      <c r="SZH67" s="448"/>
      <c r="SZI67" s="448"/>
      <c r="SZJ67" s="448"/>
      <c r="SZK67" s="645"/>
      <c r="SZL67" s="645"/>
      <c r="SZM67" s="645"/>
      <c r="SZN67" s="574"/>
      <c r="SZO67" s="448"/>
      <c r="SZP67" s="448"/>
      <c r="SZQ67" s="448"/>
      <c r="SZR67" s="575"/>
      <c r="SZS67" s="448"/>
      <c r="SZT67" s="448"/>
      <c r="SZU67" s="448"/>
      <c r="SZV67" s="448"/>
      <c r="SZW67" s="448"/>
      <c r="SZX67" s="448"/>
      <c r="SZY67" s="448"/>
      <c r="SZZ67" s="448"/>
      <c r="TAA67" s="448"/>
      <c r="TAB67" s="645"/>
      <c r="TAC67" s="645"/>
      <c r="TAD67" s="645"/>
      <c r="TAE67" s="574"/>
      <c r="TAF67" s="448"/>
      <c r="TAG67" s="448"/>
      <c r="TAH67" s="448"/>
      <c r="TAI67" s="575"/>
      <c r="TAJ67" s="448"/>
      <c r="TAK67" s="448"/>
      <c r="TAL67" s="448"/>
      <c r="TAM67" s="448"/>
      <c r="TAN67" s="448"/>
      <c r="TAO67" s="448"/>
      <c r="TAP67" s="448"/>
      <c r="TAQ67" s="448"/>
      <c r="TAR67" s="448"/>
      <c r="TAS67" s="645"/>
      <c r="TAT67" s="645"/>
      <c r="TAU67" s="645"/>
      <c r="TAV67" s="574"/>
      <c r="TAW67" s="448"/>
      <c r="TAX67" s="448"/>
      <c r="TAY67" s="448"/>
      <c r="TAZ67" s="575"/>
      <c r="TBA67" s="448"/>
      <c r="TBB67" s="448"/>
      <c r="TBC67" s="448"/>
      <c r="TBD67" s="448"/>
      <c r="TBE67" s="448"/>
      <c r="TBF67" s="448"/>
      <c r="TBG67" s="448"/>
      <c r="TBH67" s="448"/>
      <c r="TBI67" s="448"/>
      <c r="TBJ67" s="645"/>
      <c r="TBK67" s="645"/>
      <c r="TBL67" s="645"/>
      <c r="TBM67" s="574"/>
      <c r="TBN67" s="448"/>
      <c r="TBO67" s="448"/>
      <c r="TBP67" s="448"/>
      <c r="TBQ67" s="575"/>
      <c r="TBR67" s="448"/>
      <c r="TBS67" s="448"/>
      <c r="TBT67" s="448"/>
      <c r="TBU67" s="448"/>
      <c r="TBV67" s="448"/>
      <c r="TBW67" s="448"/>
      <c r="TBX67" s="448"/>
      <c r="TBY67" s="448"/>
      <c r="TBZ67" s="448"/>
      <c r="TCA67" s="645"/>
      <c r="TCB67" s="645"/>
      <c r="TCC67" s="645"/>
      <c r="TCD67" s="574"/>
      <c r="TCE67" s="448"/>
      <c r="TCF67" s="448"/>
      <c r="TCG67" s="448"/>
      <c r="TCH67" s="575"/>
      <c r="TCI67" s="448"/>
      <c r="TCJ67" s="448"/>
      <c r="TCK67" s="448"/>
      <c r="TCL67" s="448"/>
      <c r="TCM67" s="448"/>
      <c r="TCN67" s="448"/>
      <c r="TCO67" s="448"/>
      <c r="TCP67" s="448"/>
      <c r="TCQ67" s="448"/>
      <c r="TCR67" s="645"/>
      <c r="TCS67" s="645"/>
      <c r="TCT67" s="645"/>
      <c r="TCU67" s="574"/>
      <c r="TCV67" s="448"/>
      <c r="TCW67" s="448"/>
      <c r="TCX67" s="448"/>
      <c r="TCY67" s="575"/>
      <c r="TCZ67" s="448"/>
      <c r="TDA67" s="448"/>
      <c r="TDB67" s="448"/>
      <c r="TDC67" s="448"/>
      <c r="TDD67" s="448"/>
      <c r="TDE67" s="448"/>
      <c r="TDF67" s="448"/>
      <c r="TDG67" s="448"/>
      <c r="TDH67" s="448"/>
      <c r="TDI67" s="645"/>
      <c r="TDJ67" s="645"/>
      <c r="TDK67" s="645"/>
      <c r="TDL67" s="574"/>
      <c r="TDM67" s="448"/>
      <c r="TDN67" s="448"/>
      <c r="TDO67" s="448"/>
      <c r="TDP67" s="575"/>
      <c r="TDQ67" s="448"/>
      <c r="TDR67" s="448"/>
      <c r="TDS67" s="448"/>
      <c r="TDT67" s="448"/>
      <c r="TDU67" s="448"/>
      <c r="TDV67" s="448"/>
      <c r="TDW67" s="448"/>
      <c r="TDX67" s="448"/>
      <c r="TDY67" s="448"/>
      <c r="TDZ67" s="645"/>
      <c r="TEA67" s="645"/>
      <c r="TEB67" s="645"/>
      <c r="TEC67" s="574"/>
      <c r="TED67" s="448"/>
      <c r="TEE67" s="448"/>
      <c r="TEF67" s="448"/>
      <c r="TEG67" s="575"/>
      <c r="TEH67" s="448"/>
      <c r="TEI67" s="448"/>
      <c r="TEJ67" s="448"/>
      <c r="TEK67" s="448"/>
      <c r="TEL67" s="448"/>
      <c r="TEM67" s="448"/>
      <c r="TEN67" s="448"/>
      <c r="TEO67" s="448"/>
      <c r="TEP67" s="448"/>
      <c r="TEQ67" s="645"/>
      <c r="TER67" s="645"/>
      <c r="TES67" s="645"/>
      <c r="TET67" s="574"/>
      <c r="TEU67" s="448"/>
      <c r="TEV67" s="448"/>
      <c r="TEW67" s="448"/>
      <c r="TEX67" s="575"/>
      <c r="TEY67" s="448"/>
      <c r="TEZ67" s="448"/>
      <c r="TFA67" s="448"/>
      <c r="TFB67" s="448"/>
      <c r="TFC67" s="448"/>
      <c r="TFD67" s="448"/>
      <c r="TFE67" s="448"/>
      <c r="TFF67" s="448"/>
      <c r="TFG67" s="448"/>
      <c r="TFH67" s="645"/>
      <c r="TFI67" s="645"/>
      <c r="TFJ67" s="645"/>
      <c r="TFK67" s="574"/>
      <c r="TFL67" s="448"/>
      <c r="TFM67" s="448"/>
      <c r="TFN67" s="448"/>
      <c r="TFO67" s="575"/>
      <c r="TFP67" s="448"/>
      <c r="TFQ67" s="448"/>
      <c r="TFR67" s="448"/>
      <c r="TFS67" s="448"/>
      <c r="TFT67" s="448"/>
      <c r="TFU67" s="448"/>
      <c r="TFV67" s="448"/>
      <c r="TFW67" s="448"/>
      <c r="TFX67" s="448"/>
      <c r="TFY67" s="645"/>
      <c r="TFZ67" s="645"/>
      <c r="TGA67" s="645"/>
      <c r="TGB67" s="574"/>
      <c r="TGC67" s="448"/>
      <c r="TGD67" s="448"/>
      <c r="TGE67" s="448"/>
      <c r="TGF67" s="575"/>
      <c r="TGG67" s="448"/>
      <c r="TGH67" s="448"/>
      <c r="TGI67" s="448"/>
      <c r="TGJ67" s="448"/>
      <c r="TGK67" s="448"/>
      <c r="TGL67" s="448"/>
      <c r="TGM67" s="448"/>
      <c r="TGN67" s="448"/>
      <c r="TGO67" s="448"/>
      <c r="TGP67" s="645"/>
      <c r="TGQ67" s="645"/>
      <c r="TGR67" s="645"/>
      <c r="TGS67" s="574"/>
      <c r="TGT67" s="448"/>
      <c r="TGU67" s="448"/>
      <c r="TGV67" s="448"/>
      <c r="TGW67" s="575"/>
      <c r="TGX67" s="448"/>
      <c r="TGY67" s="448"/>
      <c r="TGZ67" s="448"/>
      <c r="THA67" s="448"/>
      <c r="THB67" s="448"/>
      <c r="THC67" s="448"/>
      <c r="THD67" s="448"/>
      <c r="THE67" s="448"/>
      <c r="THF67" s="448"/>
      <c r="THG67" s="645"/>
      <c r="THH67" s="645"/>
      <c r="THI67" s="645"/>
      <c r="THJ67" s="574"/>
      <c r="THK67" s="448"/>
      <c r="THL67" s="448"/>
      <c r="THM67" s="448"/>
      <c r="THN67" s="575"/>
      <c r="THO67" s="448"/>
      <c r="THP67" s="448"/>
      <c r="THQ67" s="448"/>
      <c r="THR67" s="448"/>
      <c r="THS67" s="448"/>
      <c r="THT67" s="448"/>
      <c r="THU67" s="448"/>
      <c r="THV67" s="448"/>
      <c r="THW67" s="448"/>
      <c r="THX67" s="645"/>
      <c r="THY67" s="645"/>
      <c r="THZ67" s="645"/>
      <c r="TIA67" s="574"/>
      <c r="TIB67" s="448"/>
      <c r="TIC67" s="448"/>
      <c r="TID67" s="448"/>
      <c r="TIE67" s="575"/>
      <c r="TIF67" s="448"/>
      <c r="TIG67" s="448"/>
      <c r="TIH67" s="448"/>
      <c r="TII67" s="448"/>
      <c r="TIJ67" s="448"/>
      <c r="TIK67" s="448"/>
      <c r="TIL67" s="448"/>
      <c r="TIM67" s="448"/>
      <c r="TIN67" s="448"/>
      <c r="TIO67" s="645"/>
      <c r="TIP67" s="645"/>
      <c r="TIQ67" s="645"/>
      <c r="TIR67" s="574"/>
      <c r="TIS67" s="448"/>
      <c r="TIT67" s="448"/>
      <c r="TIU67" s="448"/>
      <c r="TIV67" s="575"/>
      <c r="TIW67" s="448"/>
      <c r="TIX67" s="448"/>
      <c r="TIY67" s="448"/>
      <c r="TIZ67" s="448"/>
      <c r="TJA67" s="448"/>
      <c r="TJB67" s="448"/>
      <c r="TJC67" s="448"/>
      <c r="TJD67" s="448"/>
      <c r="TJE67" s="448"/>
      <c r="TJF67" s="645"/>
      <c r="TJG67" s="645"/>
      <c r="TJH67" s="645"/>
      <c r="TJI67" s="574"/>
      <c r="TJJ67" s="448"/>
      <c r="TJK67" s="448"/>
      <c r="TJL67" s="448"/>
      <c r="TJM67" s="575"/>
      <c r="TJN67" s="448"/>
      <c r="TJO67" s="448"/>
      <c r="TJP67" s="448"/>
      <c r="TJQ67" s="448"/>
      <c r="TJR67" s="448"/>
      <c r="TJS67" s="448"/>
      <c r="TJT67" s="448"/>
      <c r="TJU67" s="448"/>
      <c r="TJV67" s="448"/>
      <c r="TJW67" s="645"/>
      <c r="TJX67" s="645"/>
      <c r="TJY67" s="645"/>
      <c r="TJZ67" s="574"/>
      <c r="TKA67" s="448"/>
      <c r="TKB67" s="448"/>
      <c r="TKC67" s="448"/>
      <c r="TKD67" s="575"/>
      <c r="TKE67" s="448"/>
      <c r="TKF67" s="448"/>
      <c r="TKG67" s="448"/>
      <c r="TKH67" s="448"/>
      <c r="TKI67" s="448"/>
      <c r="TKJ67" s="448"/>
      <c r="TKK67" s="448"/>
      <c r="TKL67" s="448"/>
      <c r="TKM67" s="448"/>
      <c r="TKN67" s="645"/>
      <c r="TKO67" s="645"/>
      <c r="TKP67" s="645"/>
      <c r="TKQ67" s="574"/>
      <c r="TKR67" s="448"/>
      <c r="TKS67" s="448"/>
      <c r="TKT67" s="448"/>
      <c r="TKU67" s="575"/>
      <c r="TKV67" s="448"/>
      <c r="TKW67" s="448"/>
      <c r="TKX67" s="448"/>
      <c r="TKY67" s="448"/>
      <c r="TKZ67" s="448"/>
      <c r="TLA67" s="448"/>
      <c r="TLB67" s="448"/>
      <c r="TLC67" s="448"/>
      <c r="TLD67" s="448"/>
      <c r="TLE67" s="645"/>
      <c r="TLF67" s="645"/>
      <c r="TLG67" s="645"/>
      <c r="TLH67" s="574"/>
      <c r="TLI67" s="448"/>
      <c r="TLJ67" s="448"/>
      <c r="TLK67" s="448"/>
      <c r="TLL67" s="575"/>
      <c r="TLM67" s="448"/>
      <c r="TLN67" s="448"/>
      <c r="TLO67" s="448"/>
      <c r="TLP67" s="448"/>
      <c r="TLQ67" s="448"/>
      <c r="TLR67" s="448"/>
      <c r="TLS67" s="448"/>
      <c r="TLT67" s="448"/>
      <c r="TLU67" s="448"/>
      <c r="TLV67" s="645"/>
      <c r="TLW67" s="645"/>
      <c r="TLX67" s="645"/>
      <c r="TLY67" s="574"/>
      <c r="TLZ67" s="448"/>
      <c r="TMA67" s="448"/>
      <c r="TMB67" s="448"/>
      <c r="TMC67" s="575"/>
      <c r="TMD67" s="448"/>
      <c r="TME67" s="448"/>
      <c r="TMF67" s="448"/>
      <c r="TMG67" s="448"/>
      <c r="TMH67" s="448"/>
      <c r="TMI67" s="448"/>
      <c r="TMJ67" s="448"/>
      <c r="TMK67" s="448"/>
      <c r="TML67" s="448"/>
      <c r="TMM67" s="645"/>
      <c r="TMN67" s="645"/>
      <c r="TMO67" s="645"/>
      <c r="TMP67" s="574"/>
      <c r="TMQ67" s="448"/>
      <c r="TMR67" s="448"/>
      <c r="TMS67" s="448"/>
      <c r="TMT67" s="575"/>
      <c r="TMU67" s="448"/>
      <c r="TMV67" s="448"/>
      <c r="TMW67" s="448"/>
      <c r="TMX67" s="448"/>
      <c r="TMY67" s="448"/>
      <c r="TMZ67" s="448"/>
      <c r="TNA67" s="448"/>
      <c r="TNB67" s="448"/>
      <c r="TNC67" s="448"/>
      <c r="TND67" s="645"/>
      <c r="TNE67" s="645"/>
      <c r="TNF67" s="645"/>
      <c r="TNG67" s="574"/>
      <c r="TNH67" s="448"/>
      <c r="TNI67" s="448"/>
      <c r="TNJ67" s="448"/>
      <c r="TNK67" s="575"/>
      <c r="TNL67" s="448"/>
      <c r="TNM67" s="448"/>
      <c r="TNN67" s="448"/>
      <c r="TNO67" s="448"/>
      <c r="TNP67" s="448"/>
      <c r="TNQ67" s="448"/>
      <c r="TNR67" s="448"/>
      <c r="TNS67" s="448"/>
      <c r="TNT67" s="448"/>
      <c r="TNU67" s="645"/>
      <c r="TNV67" s="645"/>
      <c r="TNW67" s="645"/>
      <c r="TNX67" s="574"/>
      <c r="TNY67" s="448"/>
      <c r="TNZ67" s="448"/>
      <c r="TOA67" s="448"/>
      <c r="TOB67" s="575"/>
      <c r="TOC67" s="448"/>
      <c r="TOD67" s="448"/>
      <c r="TOE67" s="448"/>
      <c r="TOF67" s="448"/>
      <c r="TOG67" s="448"/>
      <c r="TOH67" s="448"/>
      <c r="TOI67" s="448"/>
      <c r="TOJ67" s="448"/>
      <c r="TOK67" s="448"/>
      <c r="TOL67" s="645"/>
      <c r="TOM67" s="645"/>
      <c r="TON67" s="645"/>
      <c r="TOO67" s="574"/>
      <c r="TOP67" s="448"/>
      <c r="TOQ67" s="448"/>
      <c r="TOR67" s="448"/>
      <c r="TOS67" s="575"/>
      <c r="TOT67" s="448"/>
      <c r="TOU67" s="448"/>
      <c r="TOV67" s="448"/>
      <c r="TOW67" s="448"/>
      <c r="TOX67" s="448"/>
      <c r="TOY67" s="448"/>
      <c r="TOZ67" s="448"/>
      <c r="TPA67" s="448"/>
      <c r="TPB67" s="448"/>
      <c r="TPC67" s="645"/>
      <c r="TPD67" s="645"/>
      <c r="TPE67" s="645"/>
      <c r="TPF67" s="574"/>
      <c r="TPG67" s="448"/>
      <c r="TPH67" s="448"/>
      <c r="TPI67" s="448"/>
      <c r="TPJ67" s="575"/>
      <c r="TPK67" s="448"/>
      <c r="TPL67" s="448"/>
      <c r="TPM67" s="448"/>
      <c r="TPN67" s="448"/>
      <c r="TPO67" s="448"/>
      <c r="TPP67" s="448"/>
      <c r="TPQ67" s="448"/>
      <c r="TPR67" s="448"/>
      <c r="TPS67" s="448"/>
      <c r="TPT67" s="645"/>
      <c r="TPU67" s="645"/>
      <c r="TPV67" s="645"/>
      <c r="TPW67" s="574"/>
      <c r="TPX67" s="448"/>
      <c r="TPY67" s="448"/>
      <c r="TPZ67" s="448"/>
      <c r="TQA67" s="575"/>
      <c r="TQB67" s="448"/>
      <c r="TQC67" s="448"/>
      <c r="TQD67" s="448"/>
      <c r="TQE67" s="448"/>
      <c r="TQF67" s="448"/>
      <c r="TQG67" s="448"/>
      <c r="TQH67" s="448"/>
      <c r="TQI67" s="448"/>
      <c r="TQJ67" s="448"/>
      <c r="TQK67" s="645"/>
      <c r="TQL67" s="645"/>
      <c r="TQM67" s="645"/>
      <c r="TQN67" s="574"/>
      <c r="TQO67" s="448"/>
      <c r="TQP67" s="448"/>
      <c r="TQQ67" s="448"/>
      <c r="TQR67" s="575"/>
      <c r="TQS67" s="448"/>
      <c r="TQT67" s="448"/>
      <c r="TQU67" s="448"/>
      <c r="TQV67" s="448"/>
      <c r="TQW67" s="448"/>
      <c r="TQX67" s="448"/>
      <c r="TQY67" s="448"/>
      <c r="TQZ67" s="448"/>
      <c r="TRA67" s="448"/>
      <c r="TRB67" s="645"/>
      <c r="TRC67" s="645"/>
      <c r="TRD67" s="645"/>
      <c r="TRE67" s="574"/>
      <c r="TRF67" s="448"/>
      <c r="TRG67" s="448"/>
      <c r="TRH67" s="448"/>
      <c r="TRI67" s="575"/>
      <c r="TRJ67" s="448"/>
      <c r="TRK67" s="448"/>
      <c r="TRL67" s="448"/>
      <c r="TRM67" s="448"/>
      <c r="TRN67" s="448"/>
      <c r="TRO67" s="448"/>
      <c r="TRP67" s="448"/>
      <c r="TRQ67" s="448"/>
      <c r="TRR67" s="448"/>
      <c r="TRS67" s="645"/>
      <c r="TRT67" s="645"/>
      <c r="TRU67" s="645"/>
      <c r="TRV67" s="574"/>
      <c r="TRW67" s="448"/>
      <c r="TRX67" s="448"/>
      <c r="TRY67" s="448"/>
      <c r="TRZ67" s="575"/>
      <c r="TSA67" s="448"/>
      <c r="TSB67" s="448"/>
      <c r="TSC67" s="448"/>
      <c r="TSD67" s="448"/>
      <c r="TSE67" s="448"/>
      <c r="TSF67" s="448"/>
      <c r="TSG67" s="448"/>
      <c r="TSH67" s="448"/>
      <c r="TSI67" s="448"/>
      <c r="TSJ67" s="645"/>
      <c r="TSK67" s="645"/>
      <c r="TSL67" s="645"/>
      <c r="TSM67" s="574"/>
      <c r="TSN67" s="448"/>
      <c r="TSO67" s="448"/>
      <c r="TSP67" s="448"/>
      <c r="TSQ67" s="575"/>
      <c r="TSR67" s="448"/>
      <c r="TSS67" s="448"/>
      <c r="TST67" s="448"/>
      <c r="TSU67" s="448"/>
      <c r="TSV67" s="448"/>
      <c r="TSW67" s="448"/>
      <c r="TSX67" s="448"/>
      <c r="TSY67" s="448"/>
      <c r="TSZ67" s="448"/>
      <c r="TTA67" s="645"/>
      <c r="TTB67" s="645"/>
      <c r="TTC67" s="645"/>
      <c r="TTD67" s="574"/>
      <c r="TTE67" s="448"/>
      <c r="TTF67" s="448"/>
      <c r="TTG67" s="448"/>
      <c r="TTH67" s="575"/>
      <c r="TTI67" s="448"/>
      <c r="TTJ67" s="448"/>
      <c r="TTK67" s="448"/>
      <c r="TTL67" s="448"/>
      <c r="TTM67" s="448"/>
      <c r="TTN67" s="448"/>
      <c r="TTO67" s="448"/>
      <c r="TTP67" s="448"/>
      <c r="TTQ67" s="448"/>
      <c r="TTR67" s="645"/>
      <c r="TTS67" s="645"/>
      <c r="TTT67" s="645"/>
      <c r="TTU67" s="574"/>
      <c r="TTV67" s="448"/>
      <c r="TTW67" s="448"/>
      <c r="TTX67" s="448"/>
      <c r="TTY67" s="575"/>
      <c r="TTZ67" s="448"/>
      <c r="TUA67" s="448"/>
      <c r="TUB67" s="448"/>
      <c r="TUC67" s="448"/>
      <c r="TUD67" s="448"/>
      <c r="TUE67" s="448"/>
      <c r="TUF67" s="448"/>
      <c r="TUG67" s="448"/>
      <c r="TUH67" s="448"/>
      <c r="TUI67" s="645"/>
      <c r="TUJ67" s="645"/>
      <c r="TUK67" s="645"/>
      <c r="TUL67" s="574"/>
      <c r="TUM67" s="448"/>
      <c r="TUN67" s="448"/>
      <c r="TUO67" s="448"/>
      <c r="TUP67" s="575"/>
      <c r="TUQ67" s="448"/>
      <c r="TUR67" s="448"/>
      <c r="TUS67" s="448"/>
      <c r="TUT67" s="448"/>
      <c r="TUU67" s="448"/>
      <c r="TUV67" s="448"/>
      <c r="TUW67" s="448"/>
      <c r="TUX67" s="448"/>
      <c r="TUY67" s="448"/>
      <c r="TUZ67" s="645"/>
      <c r="TVA67" s="645"/>
      <c r="TVB67" s="645"/>
      <c r="TVC67" s="574"/>
      <c r="TVD67" s="448"/>
      <c r="TVE67" s="448"/>
      <c r="TVF67" s="448"/>
      <c r="TVG67" s="575"/>
      <c r="TVH67" s="448"/>
      <c r="TVI67" s="448"/>
      <c r="TVJ67" s="448"/>
      <c r="TVK67" s="448"/>
      <c r="TVL67" s="448"/>
      <c r="TVM67" s="448"/>
      <c r="TVN67" s="448"/>
      <c r="TVO67" s="448"/>
      <c r="TVP67" s="448"/>
      <c r="TVQ67" s="645"/>
      <c r="TVR67" s="645"/>
      <c r="TVS67" s="645"/>
      <c r="TVT67" s="574"/>
      <c r="TVU67" s="448"/>
      <c r="TVV67" s="448"/>
      <c r="TVW67" s="448"/>
      <c r="TVX67" s="575"/>
      <c r="TVY67" s="448"/>
      <c r="TVZ67" s="448"/>
      <c r="TWA67" s="448"/>
      <c r="TWB67" s="448"/>
      <c r="TWC67" s="448"/>
      <c r="TWD67" s="448"/>
      <c r="TWE67" s="448"/>
      <c r="TWF67" s="448"/>
      <c r="TWG67" s="448"/>
      <c r="TWH67" s="645"/>
      <c r="TWI67" s="645"/>
      <c r="TWJ67" s="645"/>
      <c r="TWK67" s="574"/>
      <c r="TWL67" s="448"/>
      <c r="TWM67" s="448"/>
      <c r="TWN67" s="448"/>
      <c r="TWO67" s="575"/>
      <c r="TWP67" s="448"/>
      <c r="TWQ67" s="448"/>
      <c r="TWR67" s="448"/>
      <c r="TWS67" s="448"/>
      <c r="TWT67" s="448"/>
      <c r="TWU67" s="448"/>
      <c r="TWV67" s="448"/>
      <c r="TWW67" s="448"/>
      <c r="TWX67" s="448"/>
      <c r="TWY67" s="645"/>
      <c r="TWZ67" s="645"/>
      <c r="TXA67" s="645"/>
      <c r="TXB67" s="574"/>
      <c r="TXC67" s="448"/>
      <c r="TXD67" s="448"/>
      <c r="TXE67" s="448"/>
      <c r="TXF67" s="575"/>
      <c r="TXG67" s="448"/>
      <c r="TXH67" s="448"/>
      <c r="TXI67" s="448"/>
      <c r="TXJ67" s="448"/>
      <c r="TXK67" s="448"/>
      <c r="TXL67" s="448"/>
      <c r="TXM67" s="448"/>
      <c r="TXN67" s="448"/>
      <c r="TXO67" s="448"/>
      <c r="TXP67" s="645"/>
      <c r="TXQ67" s="645"/>
      <c r="TXR67" s="645"/>
      <c r="TXS67" s="574"/>
      <c r="TXT67" s="448"/>
      <c r="TXU67" s="448"/>
      <c r="TXV67" s="448"/>
      <c r="TXW67" s="575"/>
      <c r="TXX67" s="448"/>
      <c r="TXY67" s="448"/>
      <c r="TXZ67" s="448"/>
      <c r="TYA67" s="448"/>
      <c r="TYB67" s="448"/>
      <c r="TYC67" s="448"/>
      <c r="TYD67" s="448"/>
      <c r="TYE67" s="448"/>
      <c r="TYF67" s="448"/>
      <c r="TYG67" s="645"/>
      <c r="TYH67" s="645"/>
      <c r="TYI67" s="645"/>
      <c r="TYJ67" s="574"/>
      <c r="TYK67" s="448"/>
      <c r="TYL67" s="448"/>
      <c r="TYM67" s="448"/>
      <c r="TYN67" s="575"/>
      <c r="TYO67" s="448"/>
      <c r="TYP67" s="448"/>
      <c r="TYQ67" s="448"/>
      <c r="TYR67" s="448"/>
      <c r="TYS67" s="448"/>
      <c r="TYT67" s="448"/>
      <c r="TYU67" s="448"/>
      <c r="TYV67" s="448"/>
      <c r="TYW67" s="448"/>
      <c r="TYX67" s="645"/>
      <c r="TYY67" s="645"/>
      <c r="TYZ67" s="645"/>
      <c r="TZA67" s="574"/>
      <c r="TZB67" s="448"/>
      <c r="TZC67" s="448"/>
      <c r="TZD67" s="448"/>
      <c r="TZE67" s="575"/>
      <c r="TZF67" s="448"/>
      <c r="TZG67" s="448"/>
      <c r="TZH67" s="448"/>
      <c r="TZI67" s="448"/>
      <c r="TZJ67" s="448"/>
      <c r="TZK67" s="448"/>
      <c r="TZL67" s="448"/>
      <c r="TZM67" s="448"/>
      <c r="TZN67" s="448"/>
      <c r="TZO67" s="645"/>
      <c r="TZP67" s="645"/>
      <c r="TZQ67" s="645"/>
      <c r="TZR67" s="574"/>
      <c r="TZS67" s="448"/>
      <c r="TZT67" s="448"/>
      <c r="TZU67" s="448"/>
      <c r="TZV67" s="575"/>
      <c r="TZW67" s="448"/>
      <c r="TZX67" s="448"/>
      <c r="TZY67" s="448"/>
      <c r="TZZ67" s="448"/>
      <c r="UAA67" s="448"/>
      <c r="UAB67" s="448"/>
      <c r="UAC67" s="448"/>
      <c r="UAD67" s="448"/>
      <c r="UAE67" s="448"/>
      <c r="UAF67" s="645"/>
      <c r="UAG67" s="645"/>
      <c r="UAH67" s="645"/>
      <c r="UAI67" s="574"/>
      <c r="UAJ67" s="448"/>
      <c r="UAK67" s="448"/>
      <c r="UAL67" s="448"/>
      <c r="UAM67" s="575"/>
      <c r="UAN67" s="448"/>
      <c r="UAO67" s="448"/>
      <c r="UAP67" s="448"/>
      <c r="UAQ67" s="448"/>
      <c r="UAR67" s="448"/>
      <c r="UAS67" s="448"/>
      <c r="UAT67" s="448"/>
      <c r="UAU67" s="448"/>
      <c r="UAV67" s="448"/>
      <c r="UAW67" s="645"/>
      <c r="UAX67" s="645"/>
      <c r="UAY67" s="645"/>
      <c r="UAZ67" s="574"/>
      <c r="UBA67" s="448"/>
      <c r="UBB67" s="448"/>
      <c r="UBC67" s="448"/>
      <c r="UBD67" s="575"/>
      <c r="UBE67" s="448"/>
      <c r="UBF67" s="448"/>
      <c r="UBG67" s="448"/>
      <c r="UBH67" s="448"/>
      <c r="UBI67" s="448"/>
      <c r="UBJ67" s="448"/>
      <c r="UBK67" s="448"/>
      <c r="UBL67" s="448"/>
      <c r="UBM67" s="448"/>
      <c r="UBN67" s="645"/>
      <c r="UBO67" s="645"/>
      <c r="UBP67" s="645"/>
      <c r="UBQ67" s="574"/>
      <c r="UBR67" s="448"/>
      <c r="UBS67" s="448"/>
      <c r="UBT67" s="448"/>
      <c r="UBU67" s="575"/>
      <c r="UBV67" s="448"/>
      <c r="UBW67" s="448"/>
      <c r="UBX67" s="448"/>
      <c r="UBY67" s="448"/>
      <c r="UBZ67" s="448"/>
      <c r="UCA67" s="448"/>
      <c r="UCB67" s="448"/>
      <c r="UCC67" s="448"/>
      <c r="UCD67" s="448"/>
      <c r="UCE67" s="645"/>
      <c r="UCF67" s="645"/>
      <c r="UCG67" s="645"/>
      <c r="UCH67" s="574"/>
      <c r="UCI67" s="448"/>
      <c r="UCJ67" s="448"/>
      <c r="UCK67" s="448"/>
      <c r="UCL67" s="575"/>
      <c r="UCM67" s="448"/>
      <c r="UCN67" s="448"/>
      <c r="UCO67" s="448"/>
      <c r="UCP67" s="448"/>
      <c r="UCQ67" s="448"/>
      <c r="UCR67" s="448"/>
      <c r="UCS67" s="448"/>
      <c r="UCT67" s="448"/>
      <c r="UCU67" s="448"/>
      <c r="UCV67" s="645"/>
      <c r="UCW67" s="645"/>
      <c r="UCX67" s="645"/>
      <c r="UCY67" s="574"/>
      <c r="UCZ67" s="448"/>
      <c r="UDA67" s="448"/>
      <c r="UDB67" s="448"/>
      <c r="UDC67" s="575"/>
      <c r="UDD67" s="448"/>
      <c r="UDE67" s="448"/>
      <c r="UDF67" s="448"/>
      <c r="UDG67" s="448"/>
      <c r="UDH67" s="448"/>
      <c r="UDI67" s="448"/>
      <c r="UDJ67" s="448"/>
      <c r="UDK67" s="448"/>
      <c r="UDL67" s="448"/>
      <c r="UDM67" s="645"/>
      <c r="UDN67" s="645"/>
      <c r="UDO67" s="645"/>
      <c r="UDP67" s="574"/>
      <c r="UDQ67" s="448"/>
      <c r="UDR67" s="448"/>
      <c r="UDS67" s="448"/>
      <c r="UDT67" s="575"/>
      <c r="UDU67" s="448"/>
      <c r="UDV67" s="448"/>
      <c r="UDW67" s="448"/>
      <c r="UDX67" s="448"/>
      <c r="UDY67" s="448"/>
      <c r="UDZ67" s="448"/>
      <c r="UEA67" s="448"/>
      <c r="UEB67" s="448"/>
      <c r="UEC67" s="448"/>
      <c r="UED67" s="645"/>
      <c r="UEE67" s="645"/>
      <c r="UEF67" s="645"/>
      <c r="UEG67" s="574"/>
      <c r="UEH67" s="448"/>
      <c r="UEI67" s="448"/>
      <c r="UEJ67" s="448"/>
      <c r="UEK67" s="575"/>
      <c r="UEL67" s="448"/>
      <c r="UEM67" s="448"/>
      <c r="UEN67" s="448"/>
      <c r="UEO67" s="448"/>
      <c r="UEP67" s="448"/>
      <c r="UEQ67" s="448"/>
      <c r="UER67" s="448"/>
      <c r="UES67" s="448"/>
      <c r="UET67" s="448"/>
      <c r="UEU67" s="645"/>
      <c r="UEV67" s="645"/>
      <c r="UEW67" s="645"/>
      <c r="UEX67" s="574"/>
      <c r="UEY67" s="448"/>
      <c r="UEZ67" s="448"/>
      <c r="UFA67" s="448"/>
      <c r="UFB67" s="575"/>
      <c r="UFC67" s="448"/>
      <c r="UFD67" s="448"/>
      <c r="UFE67" s="448"/>
      <c r="UFF67" s="448"/>
      <c r="UFG67" s="448"/>
      <c r="UFH67" s="448"/>
      <c r="UFI67" s="448"/>
      <c r="UFJ67" s="448"/>
      <c r="UFK67" s="448"/>
      <c r="UFL67" s="645"/>
      <c r="UFM67" s="645"/>
      <c r="UFN67" s="645"/>
      <c r="UFO67" s="574"/>
      <c r="UFP67" s="448"/>
      <c r="UFQ67" s="448"/>
      <c r="UFR67" s="448"/>
      <c r="UFS67" s="575"/>
      <c r="UFT67" s="448"/>
      <c r="UFU67" s="448"/>
      <c r="UFV67" s="448"/>
      <c r="UFW67" s="448"/>
      <c r="UFX67" s="448"/>
      <c r="UFY67" s="448"/>
      <c r="UFZ67" s="448"/>
      <c r="UGA67" s="448"/>
      <c r="UGB67" s="448"/>
      <c r="UGC67" s="645"/>
      <c r="UGD67" s="645"/>
      <c r="UGE67" s="645"/>
      <c r="UGF67" s="574"/>
      <c r="UGG67" s="448"/>
      <c r="UGH67" s="448"/>
      <c r="UGI67" s="448"/>
      <c r="UGJ67" s="575"/>
      <c r="UGK67" s="448"/>
      <c r="UGL67" s="448"/>
      <c r="UGM67" s="448"/>
      <c r="UGN67" s="448"/>
      <c r="UGO67" s="448"/>
      <c r="UGP67" s="448"/>
      <c r="UGQ67" s="448"/>
      <c r="UGR67" s="448"/>
      <c r="UGS67" s="448"/>
      <c r="UGT67" s="645"/>
      <c r="UGU67" s="645"/>
      <c r="UGV67" s="645"/>
      <c r="UGW67" s="574"/>
      <c r="UGX67" s="448"/>
      <c r="UGY67" s="448"/>
      <c r="UGZ67" s="448"/>
      <c r="UHA67" s="575"/>
      <c r="UHB67" s="448"/>
      <c r="UHC67" s="448"/>
      <c r="UHD67" s="448"/>
      <c r="UHE67" s="448"/>
      <c r="UHF67" s="448"/>
      <c r="UHG67" s="448"/>
      <c r="UHH67" s="448"/>
      <c r="UHI67" s="448"/>
      <c r="UHJ67" s="448"/>
      <c r="UHK67" s="645"/>
      <c r="UHL67" s="645"/>
      <c r="UHM67" s="645"/>
      <c r="UHN67" s="574"/>
      <c r="UHO67" s="448"/>
      <c r="UHP67" s="448"/>
      <c r="UHQ67" s="448"/>
      <c r="UHR67" s="575"/>
      <c r="UHS67" s="448"/>
      <c r="UHT67" s="448"/>
      <c r="UHU67" s="448"/>
      <c r="UHV67" s="448"/>
      <c r="UHW67" s="448"/>
      <c r="UHX67" s="448"/>
      <c r="UHY67" s="448"/>
      <c r="UHZ67" s="448"/>
      <c r="UIA67" s="448"/>
      <c r="UIB67" s="645"/>
      <c r="UIC67" s="645"/>
      <c r="UID67" s="645"/>
      <c r="UIE67" s="574"/>
      <c r="UIF67" s="448"/>
      <c r="UIG67" s="448"/>
      <c r="UIH67" s="448"/>
      <c r="UII67" s="575"/>
      <c r="UIJ67" s="448"/>
      <c r="UIK67" s="448"/>
      <c r="UIL67" s="448"/>
      <c r="UIM67" s="448"/>
      <c r="UIN67" s="448"/>
      <c r="UIO67" s="448"/>
      <c r="UIP67" s="448"/>
      <c r="UIQ67" s="448"/>
      <c r="UIR67" s="448"/>
      <c r="UIS67" s="645"/>
      <c r="UIT67" s="645"/>
      <c r="UIU67" s="645"/>
      <c r="UIV67" s="574"/>
      <c r="UIW67" s="448"/>
      <c r="UIX67" s="448"/>
      <c r="UIY67" s="448"/>
      <c r="UIZ67" s="575"/>
      <c r="UJA67" s="448"/>
      <c r="UJB67" s="448"/>
      <c r="UJC67" s="448"/>
      <c r="UJD67" s="448"/>
      <c r="UJE67" s="448"/>
      <c r="UJF67" s="448"/>
      <c r="UJG67" s="448"/>
      <c r="UJH67" s="448"/>
      <c r="UJI67" s="448"/>
      <c r="UJJ67" s="645"/>
      <c r="UJK67" s="645"/>
      <c r="UJL67" s="645"/>
      <c r="UJM67" s="574"/>
      <c r="UJN67" s="448"/>
      <c r="UJO67" s="448"/>
      <c r="UJP67" s="448"/>
      <c r="UJQ67" s="575"/>
      <c r="UJR67" s="448"/>
      <c r="UJS67" s="448"/>
      <c r="UJT67" s="448"/>
      <c r="UJU67" s="448"/>
      <c r="UJV67" s="448"/>
      <c r="UJW67" s="448"/>
      <c r="UJX67" s="448"/>
      <c r="UJY67" s="448"/>
      <c r="UJZ67" s="448"/>
      <c r="UKA67" s="645"/>
      <c r="UKB67" s="645"/>
      <c r="UKC67" s="645"/>
      <c r="UKD67" s="574"/>
      <c r="UKE67" s="448"/>
      <c r="UKF67" s="448"/>
      <c r="UKG67" s="448"/>
      <c r="UKH67" s="575"/>
      <c r="UKI67" s="448"/>
      <c r="UKJ67" s="448"/>
      <c r="UKK67" s="448"/>
      <c r="UKL67" s="448"/>
      <c r="UKM67" s="448"/>
      <c r="UKN67" s="448"/>
      <c r="UKO67" s="448"/>
      <c r="UKP67" s="448"/>
      <c r="UKQ67" s="448"/>
      <c r="UKR67" s="645"/>
      <c r="UKS67" s="645"/>
      <c r="UKT67" s="645"/>
      <c r="UKU67" s="574"/>
      <c r="UKV67" s="448"/>
      <c r="UKW67" s="448"/>
      <c r="UKX67" s="448"/>
      <c r="UKY67" s="575"/>
      <c r="UKZ67" s="448"/>
      <c r="ULA67" s="448"/>
      <c r="ULB67" s="448"/>
      <c r="ULC67" s="448"/>
      <c r="ULD67" s="448"/>
      <c r="ULE67" s="448"/>
      <c r="ULF67" s="448"/>
      <c r="ULG67" s="448"/>
      <c r="ULH67" s="448"/>
      <c r="ULI67" s="645"/>
      <c r="ULJ67" s="645"/>
      <c r="ULK67" s="645"/>
      <c r="ULL67" s="574"/>
      <c r="ULM67" s="448"/>
      <c r="ULN67" s="448"/>
      <c r="ULO67" s="448"/>
      <c r="ULP67" s="575"/>
      <c r="ULQ67" s="448"/>
      <c r="ULR67" s="448"/>
      <c r="ULS67" s="448"/>
      <c r="ULT67" s="448"/>
      <c r="ULU67" s="448"/>
      <c r="ULV67" s="448"/>
      <c r="ULW67" s="448"/>
      <c r="ULX67" s="448"/>
      <c r="ULY67" s="448"/>
      <c r="ULZ67" s="645"/>
      <c r="UMA67" s="645"/>
      <c r="UMB67" s="645"/>
      <c r="UMC67" s="574"/>
      <c r="UMD67" s="448"/>
      <c r="UME67" s="448"/>
      <c r="UMF67" s="448"/>
      <c r="UMG67" s="575"/>
      <c r="UMH67" s="448"/>
      <c r="UMI67" s="448"/>
      <c r="UMJ67" s="448"/>
      <c r="UMK67" s="448"/>
      <c r="UML67" s="448"/>
      <c r="UMM67" s="448"/>
      <c r="UMN67" s="448"/>
      <c r="UMO67" s="448"/>
      <c r="UMP67" s="448"/>
      <c r="UMQ67" s="645"/>
      <c r="UMR67" s="645"/>
      <c r="UMS67" s="645"/>
      <c r="UMT67" s="574"/>
      <c r="UMU67" s="448"/>
      <c r="UMV67" s="448"/>
      <c r="UMW67" s="448"/>
      <c r="UMX67" s="575"/>
      <c r="UMY67" s="448"/>
      <c r="UMZ67" s="448"/>
      <c r="UNA67" s="448"/>
      <c r="UNB67" s="448"/>
      <c r="UNC67" s="448"/>
      <c r="UND67" s="448"/>
      <c r="UNE67" s="448"/>
      <c r="UNF67" s="448"/>
      <c r="UNG67" s="448"/>
      <c r="UNH67" s="645"/>
      <c r="UNI67" s="645"/>
      <c r="UNJ67" s="645"/>
      <c r="UNK67" s="574"/>
      <c r="UNL67" s="448"/>
      <c r="UNM67" s="448"/>
      <c r="UNN67" s="448"/>
      <c r="UNO67" s="575"/>
      <c r="UNP67" s="448"/>
      <c r="UNQ67" s="448"/>
      <c r="UNR67" s="448"/>
      <c r="UNS67" s="448"/>
      <c r="UNT67" s="448"/>
      <c r="UNU67" s="448"/>
      <c r="UNV67" s="448"/>
      <c r="UNW67" s="448"/>
      <c r="UNX67" s="448"/>
      <c r="UNY67" s="645"/>
      <c r="UNZ67" s="645"/>
      <c r="UOA67" s="645"/>
      <c r="UOB67" s="574"/>
      <c r="UOC67" s="448"/>
      <c r="UOD67" s="448"/>
      <c r="UOE67" s="448"/>
      <c r="UOF67" s="575"/>
      <c r="UOG67" s="448"/>
      <c r="UOH67" s="448"/>
      <c r="UOI67" s="448"/>
      <c r="UOJ67" s="448"/>
      <c r="UOK67" s="448"/>
      <c r="UOL67" s="448"/>
      <c r="UOM67" s="448"/>
      <c r="UON67" s="448"/>
      <c r="UOO67" s="448"/>
      <c r="UOP67" s="645"/>
      <c r="UOQ67" s="645"/>
      <c r="UOR67" s="645"/>
      <c r="UOS67" s="574"/>
      <c r="UOT67" s="448"/>
      <c r="UOU67" s="448"/>
      <c r="UOV67" s="448"/>
      <c r="UOW67" s="575"/>
      <c r="UOX67" s="448"/>
      <c r="UOY67" s="448"/>
      <c r="UOZ67" s="448"/>
      <c r="UPA67" s="448"/>
      <c r="UPB67" s="448"/>
      <c r="UPC67" s="448"/>
      <c r="UPD67" s="448"/>
      <c r="UPE67" s="448"/>
      <c r="UPF67" s="448"/>
      <c r="UPG67" s="645"/>
      <c r="UPH67" s="645"/>
      <c r="UPI67" s="645"/>
      <c r="UPJ67" s="574"/>
      <c r="UPK67" s="448"/>
      <c r="UPL67" s="448"/>
      <c r="UPM67" s="448"/>
      <c r="UPN67" s="575"/>
      <c r="UPO67" s="448"/>
      <c r="UPP67" s="448"/>
      <c r="UPQ67" s="448"/>
      <c r="UPR67" s="448"/>
      <c r="UPS67" s="448"/>
      <c r="UPT67" s="448"/>
      <c r="UPU67" s="448"/>
      <c r="UPV67" s="448"/>
      <c r="UPW67" s="448"/>
      <c r="UPX67" s="645"/>
      <c r="UPY67" s="645"/>
      <c r="UPZ67" s="645"/>
      <c r="UQA67" s="574"/>
      <c r="UQB67" s="448"/>
      <c r="UQC67" s="448"/>
      <c r="UQD67" s="448"/>
      <c r="UQE67" s="575"/>
      <c r="UQF67" s="448"/>
      <c r="UQG67" s="448"/>
      <c r="UQH67" s="448"/>
      <c r="UQI67" s="448"/>
      <c r="UQJ67" s="448"/>
      <c r="UQK67" s="448"/>
      <c r="UQL67" s="448"/>
      <c r="UQM67" s="448"/>
      <c r="UQN67" s="448"/>
      <c r="UQO67" s="645"/>
      <c r="UQP67" s="645"/>
      <c r="UQQ67" s="645"/>
      <c r="UQR67" s="574"/>
      <c r="UQS67" s="448"/>
      <c r="UQT67" s="448"/>
      <c r="UQU67" s="448"/>
      <c r="UQV67" s="575"/>
      <c r="UQW67" s="448"/>
      <c r="UQX67" s="448"/>
      <c r="UQY67" s="448"/>
      <c r="UQZ67" s="448"/>
      <c r="URA67" s="448"/>
      <c r="URB67" s="448"/>
      <c r="URC67" s="448"/>
      <c r="URD67" s="448"/>
      <c r="URE67" s="448"/>
      <c r="URF67" s="645"/>
      <c r="URG67" s="645"/>
      <c r="URH67" s="645"/>
      <c r="URI67" s="574"/>
      <c r="URJ67" s="448"/>
      <c r="URK67" s="448"/>
      <c r="URL67" s="448"/>
      <c r="URM67" s="575"/>
      <c r="URN67" s="448"/>
      <c r="URO67" s="448"/>
      <c r="URP67" s="448"/>
      <c r="URQ67" s="448"/>
      <c r="URR67" s="448"/>
      <c r="URS67" s="448"/>
      <c r="URT67" s="448"/>
      <c r="URU67" s="448"/>
      <c r="URV67" s="448"/>
      <c r="URW67" s="645"/>
      <c r="URX67" s="645"/>
      <c r="URY67" s="645"/>
      <c r="URZ67" s="574"/>
      <c r="USA67" s="448"/>
      <c r="USB67" s="448"/>
      <c r="USC67" s="448"/>
      <c r="USD67" s="575"/>
      <c r="USE67" s="448"/>
      <c r="USF67" s="448"/>
      <c r="USG67" s="448"/>
      <c r="USH67" s="448"/>
      <c r="USI67" s="448"/>
      <c r="USJ67" s="448"/>
      <c r="USK67" s="448"/>
      <c r="USL67" s="448"/>
      <c r="USM67" s="448"/>
      <c r="USN67" s="645"/>
      <c r="USO67" s="645"/>
      <c r="USP67" s="645"/>
      <c r="USQ67" s="574"/>
      <c r="USR67" s="448"/>
      <c r="USS67" s="448"/>
      <c r="UST67" s="448"/>
      <c r="USU67" s="575"/>
      <c r="USV67" s="448"/>
      <c r="USW67" s="448"/>
      <c r="USX67" s="448"/>
      <c r="USY67" s="448"/>
      <c r="USZ67" s="448"/>
      <c r="UTA67" s="448"/>
      <c r="UTB67" s="448"/>
      <c r="UTC67" s="448"/>
      <c r="UTD67" s="448"/>
      <c r="UTE67" s="645"/>
      <c r="UTF67" s="645"/>
      <c r="UTG67" s="645"/>
      <c r="UTH67" s="574"/>
      <c r="UTI67" s="448"/>
      <c r="UTJ67" s="448"/>
      <c r="UTK67" s="448"/>
      <c r="UTL67" s="575"/>
      <c r="UTM67" s="448"/>
      <c r="UTN67" s="448"/>
      <c r="UTO67" s="448"/>
      <c r="UTP67" s="448"/>
      <c r="UTQ67" s="448"/>
      <c r="UTR67" s="448"/>
      <c r="UTS67" s="448"/>
      <c r="UTT67" s="448"/>
      <c r="UTU67" s="448"/>
      <c r="UTV67" s="645"/>
      <c r="UTW67" s="645"/>
      <c r="UTX67" s="645"/>
      <c r="UTY67" s="574"/>
      <c r="UTZ67" s="448"/>
      <c r="UUA67" s="448"/>
      <c r="UUB67" s="448"/>
      <c r="UUC67" s="575"/>
      <c r="UUD67" s="448"/>
      <c r="UUE67" s="448"/>
      <c r="UUF67" s="448"/>
      <c r="UUG67" s="448"/>
      <c r="UUH67" s="448"/>
      <c r="UUI67" s="448"/>
      <c r="UUJ67" s="448"/>
      <c r="UUK67" s="448"/>
      <c r="UUL67" s="448"/>
      <c r="UUM67" s="645"/>
      <c r="UUN67" s="645"/>
      <c r="UUO67" s="645"/>
      <c r="UUP67" s="574"/>
      <c r="UUQ67" s="448"/>
      <c r="UUR67" s="448"/>
      <c r="UUS67" s="448"/>
      <c r="UUT67" s="575"/>
      <c r="UUU67" s="448"/>
      <c r="UUV67" s="448"/>
      <c r="UUW67" s="448"/>
      <c r="UUX67" s="448"/>
      <c r="UUY67" s="448"/>
      <c r="UUZ67" s="448"/>
      <c r="UVA67" s="448"/>
      <c r="UVB67" s="448"/>
      <c r="UVC67" s="448"/>
      <c r="UVD67" s="645"/>
      <c r="UVE67" s="645"/>
      <c r="UVF67" s="645"/>
      <c r="UVG67" s="574"/>
      <c r="UVH67" s="448"/>
      <c r="UVI67" s="448"/>
      <c r="UVJ67" s="448"/>
      <c r="UVK67" s="575"/>
      <c r="UVL67" s="448"/>
      <c r="UVM67" s="448"/>
      <c r="UVN67" s="448"/>
      <c r="UVO67" s="448"/>
      <c r="UVP67" s="448"/>
      <c r="UVQ67" s="448"/>
      <c r="UVR67" s="448"/>
      <c r="UVS67" s="448"/>
      <c r="UVT67" s="448"/>
      <c r="UVU67" s="645"/>
      <c r="UVV67" s="645"/>
      <c r="UVW67" s="645"/>
      <c r="UVX67" s="574"/>
      <c r="UVY67" s="448"/>
      <c r="UVZ67" s="448"/>
      <c r="UWA67" s="448"/>
      <c r="UWB67" s="575"/>
      <c r="UWC67" s="448"/>
      <c r="UWD67" s="448"/>
      <c r="UWE67" s="448"/>
      <c r="UWF67" s="448"/>
      <c r="UWG67" s="448"/>
      <c r="UWH67" s="448"/>
      <c r="UWI67" s="448"/>
      <c r="UWJ67" s="448"/>
      <c r="UWK67" s="448"/>
      <c r="UWL67" s="645"/>
      <c r="UWM67" s="645"/>
      <c r="UWN67" s="645"/>
      <c r="UWO67" s="574"/>
      <c r="UWP67" s="448"/>
      <c r="UWQ67" s="448"/>
      <c r="UWR67" s="448"/>
      <c r="UWS67" s="575"/>
      <c r="UWT67" s="448"/>
      <c r="UWU67" s="448"/>
      <c r="UWV67" s="448"/>
      <c r="UWW67" s="448"/>
      <c r="UWX67" s="448"/>
      <c r="UWY67" s="448"/>
      <c r="UWZ67" s="448"/>
      <c r="UXA67" s="448"/>
      <c r="UXB67" s="448"/>
      <c r="UXC67" s="645"/>
      <c r="UXD67" s="645"/>
      <c r="UXE67" s="645"/>
      <c r="UXF67" s="574"/>
      <c r="UXG67" s="448"/>
      <c r="UXH67" s="448"/>
      <c r="UXI67" s="448"/>
      <c r="UXJ67" s="575"/>
      <c r="UXK67" s="448"/>
      <c r="UXL67" s="448"/>
      <c r="UXM67" s="448"/>
      <c r="UXN67" s="448"/>
      <c r="UXO67" s="448"/>
      <c r="UXP67" s="448"/>
      <c r="UXQ67" s="448"/>
      <c r="UXR67" s="448"/>
      <c r="UXS67" s="448"/>
      <c r="UXT67" s="645"/>
      <c r="UXU67" s="645"/>
      <c r="UXV67" s="645"/>
      <c r="UXW67" s="574"/>
      <c r="UXX67" s="448"/>
      <c r="UXY67" s="448"/>
      <c r="UXZ67" s="448"/>
      <c r="UYA67" s="575"/>
      <c r="UYB67" s="448"/>
      <c r="UYC67" s="448"/>
      <c r="UYD67" s="448"/>
      <c r="UYE67" s="448"/>
      <c r="UYF67" s="448"/>
      <c r="UYG67" s="448"/>
      <c r="UYH67" s="448"/>
      <c r="UYI67" s="448"/>
      <c r="UYJ67" s="448"/>
      <c r="UYK67" s="645"/>
      <c r="UYL67" s="645"/>
      <c r="UYM67" s="645"/>
      <c r="UYN67" s="574"/>
      <c r="UYO67" s="448"/>
      <c r="UYP67" s="448"/>
      <c r="UYQ67" s="448"/>
      <c r="UYR67" s="575"/>
      <c r="UYS67" s="448"/>
      <c r="UYT67" s="448"/>
      <c r="UYU67" s="448"/>
      <c r="UYV67" s="448"/>
      <c r="UYW67" s="448"/>
      <c r="UYX67" s="448"/>
      <c r="UYY67" s="448"/>
      <c r="UYZ67" s="448"/>
      <c r="UZA67" s="448"/>
      <c r="UZB67" s="645"/>
      <c r="UZC67" s="645"/>
      <c r="UZD67" s="645"/>
      <c r="UZE67" s="574"/>
      <c r="UZF67" s="448"/>
      <c r="UZG67" s="448"/>
      <c r="UZH67" s="448"/>
      <c r="UZI67" s="575"/>
      <c r="UZJ67" s="448"/>
      <c r="UZK67" s="448"/>
      <c r="UZL67" s="448"/>
      <c r="UZM67" s="448"/>
      <c r="UZN67" s="448"/>
      <c r="UZO67" s="448"/>
      <c r="UZP67" s="448"/>
      <c r="UZQ67" s="448"/>
      <c r="UZR67" s="448"/>
      <c r="UZS67" s="645"/>
      <c r="UZT67" s="645"/>
      <c r="UZU67" s="645"/>
      <c r="UZV67" s="574"/>
      <c r="UZW67" s="448"/>
      <c r="UZX67" s="448"/>
      <c r="UZY67" s="448"/>
      <c r="UZZ67" s="575"/>
      <c r="VAA67" s="448"/>
      <c r="VAB67" s="448"/>
      <c r="VAC67" s="448"/>
      <c r="VAD67" s="448"/>
      <c r="VAE67" s="448"/>
      <c r="VAF67" s="448"/>
      <c r="VAG67" s="448"/>
      <c r="VAH67" s="448"/>
      <c r="VAI67" s="448"/>
      <c r="VAJ67" s="645"/>
      <c r="VAK67" s="645"/>
      <c r="VAL67" s="645"/>
      <c r="VAM67" s="574"/>
      <c r="VAN67" s="448"/>
      <c r="VAO67" s="448"/>
      <c r="VAP67" s="448"/>
      <c r="VAQ67" s="575"/>
      <c r="VAR67" s="448"/>
      <c r="VAS67" s="448"/>
      <c r="VAT67" s="448"/>
      <c r="VAU67" s="448"/>
      <c r="VAV67" s="448"/>
      <c r="VAW67" s="448"/>
      <c r="VAX67" s="448"/>
      <c r="VAY67" s="448"/>
      <c r="VAZ67" s="448"/>
      <c r="VBA67" s="645"/>
      <c r="VBB67" s="645"/>
      <c r="VBC67" s="645"/>
      <c r="VBD67" s="574"/>
      <c r="VBE67" s="448"/>
      <c r="VBF67" s="448"/>
      <c r="VBG67" s="448"/>
      <c r="VBH67" s="575"/>
      <c r="VBI67" s="448"/>
      <c r="VBJ67" s="448"/>
      <c r="VBK67" s="448"/>
      <c r="VBL67" s="448"/>
      <c r="VBM67" s="448"/>
      <c r="VBN67" s="448"/>
      <c r="VBO67" s="448"/>
      <c r="VBP67" s="448"/>
      <c r="VBQ67" s="448"/>
      <c r="VBR67" s="645"/>
      <c r="VBS67" s="645"/>
      <c r="VBT67" s="645"/>
      <c r="VBU67" s="574"/>
      <c r="VBV67" s="448"/>
      <c r="VBW67" s="448"/>
      <c r="VBX67" s="448"/>
      <c r="VBY67" s="575"/>
      <c r="VBZ67" s="448"/>
      <c r="VCA67" s="448"/>
      <c r="VCB67" s="448"/>
      <c r="VCC67" s="448"/>
      <c r="VCD67" s="448"/>
      <c r="VCE67" s="448"/>
      <c r="VCF67" s="448"/>
      <c r="VCG67" s="448"/>
      <c r="VCH67" s="448"/>
      <c r="VCI67" s="645"/>
      <c r="VCJ67" s="645"/>
      <c r="VCK67" s="645"/>
      <c r="VCL67" s="574"/>
      <c r="VCM67" s="448"/>
      <c r="VCN67" s="448"/>
      <c r="VCO67" s="448"/>
      <c r="VCP67" s="575"/>
      <c r="VCQ67" s="448"/>
      <c r="VCR67" s="448"/>
      <c r="VCS67" s="448"/>
      <c r="VCT67" s="448"/>
      <c r="VCU67" s="448"/>
      <c r="VCV67" s="448"/>
      <c r="VCW67" s="448"/>
      <c r="VCX67" s="448"/>
      <c r="VCY67" s="448"/>
      <c r="VCZ67" s="645"/>
      <c r="VDA67" s="645"/>
      <c r="VDB67" s="645"/>
      <c r="VDC67" s="574"/>
      <c r="VDD67" s="448"/>
      <c r="VDE67" s="448"/>
      <c r="VDF67" s="448"/>
      <c r="VDG67" s="575"/>
      <c r="VDH67" s="448"/>
      <c r="VDI67" s="448"/>
      <c r="VDJ67" s="448"/>
      <c r="VDK67" s="448"/>
      <c r="VDL67" s="448"/>
      <c r="VDM67" s="448"/>
      <c r="VDN67" s="448"/>
      <c r="VDO67" s="448"/>
      <c r="VDP67" s="448"/>
      <c r="VDQ67" s="645"/>
      <c r="VDR67" s="645"/>
      <c r="VDS67" s="645"/>
      <c r="VDT67" s="574"/>
      <c r="VDU67" s="448"/>
      <c r="VDV67" s="448"/>
      <c r="VDW67" s="448"/>
      <c r="VDX67" s="575"/>
      <c r="VDY67" s="448"/>
      <c r="VDZ67" s="448"/>
      <c r="VEA67" s="448"/>
      <c r="VEB67" s="448"/>
      <c r="VEC67" s="448"/>
      <c r="VED67" s="448"/>
      <c r="VEE67" s="448"/>
      <c r="VEF67" s="448"/>
      <c r="VEG67" s="448"/>
      <c r="VEH67" s="645"/>
      <c r="VEI67" s="645"/>
      <c r="VEJ67" s="645"/>
      <c r="VEK67" s="574"/>
      <c r="VEL67" s="448"/>
      <c r="VEM67" s="448"/>
      <c r="VEN67" s="448"/>
      <c r="VEO67" s="575"/>
      <c r="VEP67" s="448"/>
      <c r="VEQ67" s="448"/>
      <c r="VER67" s="448"/>
      <c r="VES67" s="448"/>
      <c r="VET67" s="448"/>
      <c r="VEU67" s="448"/>
      <c r="VEV67" s="448"/>
      <c r="VEW67" s="448"/>
      <c r="VEX67" s="448"/>
      <c r="VEY67" s="645"/>
      <c r="VEZ67" s="645"/>
      <c r="VFA67" s="645"/>
      <c r="VFB67" s="574"/>
      <c r="VFC67" s="448"/>
      <c r="VFD67" s="448"/>
      <c r="VFE67" s="448"/>
      <c r="VFF67" s="575"/>
      <c r="VFG67" s="448"/>
      <c r="VFH67" s="448"/>
      <c r="VFI67" s="448"/>
      <c r="VFJ67" s="448"/>
      <c r="VFK67" s="448"/>
      <c r="VFL67" s="448"/>
      <c r="VFM67" s="448"/>
      <c r="VFN67" s="448"/>
      <c r="VFO67" s="448"/>
      <c r="VFP67" s="645"/>
      <c r="VFQ67" s="645"/>
      <c r="VFR67" s="645"/>
      <c r="VFS67" s="574"/>
      <c r="VFT67" s="448"/>
      <c r="VFU67" s="448"/>
      <c r="VFV67" s="448"/>
      <c r="VFW67" s="575"/>
      <c r="VFX67" s="448"/>
      <c r="VFY67" s="448"/>
      <c r="VFZ67" s="448"/>
      <c r="VGA67" s="448"/>
      <c r="VGB67" s="448"/>
      <c r="VGC67" s="448"/>
      <c r="VGD67" s="448"/>
      <c r="VGE67" s="448"/>
      <c r="VGF67" s="448"/>
      <c r="VGG67" s="645"/>
      <c r="VGH67" s="645"/>
      <c r="VGI67" s="645"/>
      <c r="VGJ67" s="574"/>
      <c r="VGK67" s="448"/>
      <c r="VGL67" s="448"/>
      <c r="VGM67" s="448"/>
      <c r="VGN67" s="575"/>
      <c r="VGO67" s="448"/>
      <c r="VGP67" s="448"/>
      <c r="VGQ67" s="448"/>
      <c r="VGR67" s="448"/>
      <c r="VGS67" s="448"/>
      <c r="VGT67" s="448"/>
      <c r="VGU67" s="448"/>
      <c r="VGV67" s="448"/>
      <c r="VGW67" s="448"/>
      <c r="VGX67" s="645"/>
      <c r="VGY67" s="645"/>
      <c r="VGZ67" s="645"/>
      <c r="VHA67" s="574"/>
      <c r="VHB67" s="448"/>
      <c r="VHC67" s="448"/>
      <c r="VHD67" s="448"/>
      <c r="VHE67" s="575"/>
      <c r="VHF67" s="448"/>
      <c r="VHG67" s="448"/>
      <c r="VHH67" s="448"/>
      <c r="VHI67" s="448"/>
      <c r="VHJ67" s="448"/>
      <c r="VHK67" s="448"/>
      <c r="VHL67" s="448"/>
      <c r="VHM67" s="448"/>
      <c r="VHN67" s="448"/>
      <c r="VHO67" s="645"/>
      <c r="VHP67" s="645"/>
      <c r="VHQ67" s="645"/>
      <c r="VHR67" s="574"/>
      <c r="VHS67" s="448"/>
      <c r="VHT67" s="448"/>
      <c r="VHU67" s="448"/>
      <c r="VHV67" s="575"/>
      <c r="VHW67" s="448"/>
      <c r="VHX67" s="448"/>
      <c r="VHY67" s="448"/>
      <c r="VHZ67" s="448"/>
      <c r="VIA67" s="448"/>
      <c r="VIB67" s="448"/>
      <c r="VIC67" s="448"/>
      <c r="VID67" s="448"/>
      <c r="VIE67" s="448"/>
      <c r="VIF67" s="645"/>
      <c r="VIG67" s="645"/>
      <c r="VIH67" s="645"/>
      <c r="VII67" s="574"/>
      <c r="VIJ67" s="448"/>
      <c r="VIK67" s="448"/>
      <c r="VIL67" s="448"/>
      <c r="VIM67" s="575"/>
      <c r="VIN67" s="448"/>
      <c r="VIO67" s="448"/>
      <c r="VIP67" s="448"/>
      <c r="VIQ67" s="448"/>
      <c r="VIR67" s="448"/>
      <c r="VIS67" s="448"/>
      <c r="VIT67" s="448"/>
      <c r="VIU67" s="448"/>
      <c r="VIV67" s="448"/>
      <c r="VIW67" s="645"/>
      <c r="VIX67" s="645"/>
      <c r="VIY67" s="645"/>
      <c r="VIZ67" s="574"/>
      <c r="VJA67" s="448"/>
      <c r="VJB67" s="448"/>
      <c r="VJC67" s="448"/>
      <c r="VJD67" s="575"/>
      <c r="VJE67" s="448"/>
      <c r="VJF67" s="448"/>
      <c r="VJG67" s="448"/>
      <c r="VJH67" s="448"/>
      <c r="VJI67" s="448"/>
      <c r="VJJ67" s="448"/>
      <c r="VJK67" s="448"/>
      <c r="VJL67" s="448"/>
      <c r="VJM67" s="448"/>
      <c r="VJN67" s="645"/>
      <c r="VJO67" s="645"/>
      <c r="VJP67" s="645"/>
      <c r="VJQ67" s="574"/>
      <c r="VJR67" s="448"/>
      <c r="VJS67" s="448"/>
      <c r="VJT67" s="448"/>
      <c r="VJU67" s="575"/>
      <c r="VJV67" s="448"/>
      <c r="VJW67" s="448"/>
      <c r="VJX67" s="448"/>
      <c r="VJY67" s="448"/>
      <c r="VJZ67" s="448"/>
      <c r="VKA67" s="448"/>
      <c r="VKB67" s="448"/>
      <c r="VKC67" s="448"/>
      <c r="VKD67" s="448"/>
      <c r="VKE67" s="645"/>
      <c r="VKF67" s="645"/>
      <c r="VKG67" s="645"/>
      <c r="VKH67" s="574"/>
      <c r="VKI67" s="448"/>
      <c r="VKJ67" s="448"/>
      <c r="VKK67" s="448"/>
      <c r="VKL67" s="575"/>
      <c r="VKM67" s="448"/>
      <c r="VKN67" s="448"/>
      <c r="VKO67" s="448"/>
      <c r="VKP67" s="448"/>
      <c r="VKQ67" s="448"/>
      <c r="VKR67" s="448"/>
      <c r="VKS67" s="448"/>
      <c r="VKT67" s="448"/>
      <c r="VKU67" s="448"/>
      <c r="VKV67" s="645"/>
      <c r="VKW67" s="645"/>
      <c r="VKX67" s="645"/>
      <c r="VKY67" s="574"/>
      <c r="VKZ67" s="448"/>
      <c r="VLA67" s="448"/>
      <c r="VLB67" s="448"/>
      <c r="VLC67" s="575"/>
      <c r="VLD67" s="448"/>
      <c r="VLE67" s="448"/>
      <c r="VLF67" s="448"/>
      <c r="VLG67" s="448"/>
      <c r="VLH67" s="448"/>
      <c r="VLI67" s="448"/>
      <c r="VLJ67" s="448"/>
      <c r="VLK67" s="448"/>
      <c r="VLL67" s="448"/>
      <c r="VLM67" s="645"/>
      <c r="VLN67" s="645"/>
      <c r="VLO67" s="645"/>
      <c r="VLP67" s="574"/>
      <c r="VLQ67" s="448"/>
      <c r="VLR67" s="448"/>
      <c r="VLS67" s="448"/>
      <c r="VLT67" s="575"/>
      <c r="VLU67" s="448"/>
      <c r="VLV67" s="448"/>
      <c r="VLW67" s="448"/>
      <c r="VLX67" s="448"/>
      <c r="VLY67" s="448"/>
      <c r="VLZ67" s="448"/>
      <c r="VMA67" s="448"/>
      <c r="VMB67" s="448"/>
      <c r="VMC67" s="448"/>
      <c r="VMD67" s="645"/>
      <c r="VME67" s="645"/>
      <c r="VMF67" s="645"/>
      <c r="VMG67" s="574"/>
      <c r="VMH67" s="448"/>
      <c r="VMI67" s="448"/>
      <c r="VMJ67" s="448"/>
      <c r="VMK67" s="575"/>
      <c r="VML67" s="448"/>
      <c r="VMM67" s="448"/>
      <c r="VMN67" s="448"/>
      <c r="VMO67" s="448"/>
      <c r="VMP67" s="448"/>
      <c r="VMQ67" s="448"/>
      <c r="VMR67" s="448"/>
      <c r="VMS67" s="448"/>
      <c r="VMT67" s="448"/>
      <c r="VMU67" s="645"/>
      <c r="VMV67" s="645"/>
      <c r="VMW67" s="645"/>
      <c r="VMX67" s="574"/>
      <c r="VMY67" s="448"/>
      <c r="VMZ67" s="448"/>
      <c r="VNA67" s="448"/>
      <c r="VNB67" s="575"/>
      <c r="VNC67" s="448"/>
      <c r="VND67" s="448"/>
      <c r="VNE67" s="448"/>
      <c r="VNF67" s="448"/>
      <c r="VNG67" s="448"/>
      <c r="VNH67" s="448"/>
      <c r="VNI67" s="448"/>
      <c r="VNJ67" s="448"/>
      <c r="VNK67" s="448"/>
      <c r="VNL67" s="645"/>
      <c r="VNM67" s="645"/>
      <c r="VNN67" s="645"/>
      <c r="VNO67" s="574"/>
      <c r="VNP67" s="448"/>
      <c r="VNQ67" s="448"/>
      <c r="VNR67" s="448"/>
      <c r="VNS67" s="575"/>
      <c r="VNT67" s="448"/>
      <c r="VNU67" s="448"/>
      <c r="VNV67" s="448"/>
      <c r="VNW67" s="448"/>
      <c r="VNX67" s="448"/>
      <c r="VNY67" s="448"/>
      <c r="VNZ67" s="448"/>
      <c r="VOA67" s="448"/>
      <c r="VOB67" s="448"/>
      <c r="VOC67" s="645"/>
      <c r="VOD67" s="645"/>
      <c r="VOE67" s="645"/>
      <c r="VOF67" s="574"/>
      <c r="VOG67" s="448"/>
      <c r="VOH67" s="448"/>
      <c r="VOI67" s="448"/>
      <c r="VOJ67" s="575"/>
      <c r="VOK67" s="448"/>
      <c r="VOL67" s="448"/>
      <c r="VOM67" s="448"/>
      <c r="VON67" s="448"/>
      <c r="VOO67" s="448"/>
      <c r="VOP67" s="448"/>
      <c r="VOQ67" s="448"/>
      <c r="VOR67" s="448"/>
      <c r="VOS67" s="448"/>
      <c r="VOT67" s="645"/>
      <c r="VOU67" s="645"/>
      <c r="VOV67" s="645"/>
      <c r="VOW67" s="574"/>
      <c r="VOX67" s="448"/>
      <c r="VOY67" s="448"/>
      <c r="VOZ67" s="448"/>
      <c r="VPA67" s="575"/>
      <c r="VPB67" s="448"/>
      <c r="VPC67" s="448"/>
      <c r="VPD67" s="448"/>
      <c r="VPE67" s="448"/>
      <c r="VPF67" s="448"/>
      <c r="VPG67" s="448"/>
      <c r="VPH67" s="448"/>
      <c r="VPI67" s="448"/>
      <c r="VPJ67" s="448"/>
      <c r="VPK67" s="645"/>
      <c r="VPL67" s="645"/>
      <c r="VPM67" s="645"/>
      <c r="VPN67" s="574"/>
      <c r="VPO67" s="448"/>
      <c r="VPP67" s="448"/>
      <c r="VPQ67" s="448"/>
      <c r="VPR67" s="575"/>
      <c r="VPS67" s="448"/>
      <c r="VPT67" s="448"/>
      <c r="VPU67" s="448"/>
      <c r="VPV67" s="448"/>
      <c r="VPW67" s="448"/>
      <c r="VPX67" s="448"/>
      <c r="VPY67" s="448"/>
      <c r="VPZ67" s="448"/>
      <c r="VQA67" s="448"/>
      <c r="VQB67" s="645"/>
      <c r="VQC67" s="645"/>
      <c r="VQD67" s="645"/>
      <c r="VQE67" s="574"/>
      <c r="VQF67" s="448"/>
      <c r="VQG67" s="448"/>
      <c r="VQH67" s="448"/>
      <c r="VQI67" s="575"/>
      <c r="VQJ67" s="448"/>
      <c r="VQK67" s="448"/>
      <c r="VQL67" s="448"/>
      <c r="VQM67" s="448"/>
      <c r="VQN67" s="448"/>
      <c r="VQO67" s="448"/>
      <c r="VQP67" s="448"/>
      <c r="VQQ67" s="448"/>
      <c r="VQR67" s="448"/>
      <c r="VQS67" s="645"/>
      <c r="VQT67" s="645"/>
      <c r="VQU67" s="645"/>
      <c r="VQV67" s="574"/>
      <c r="VQW67" s="448"/>
      <c r="VQX67" s="448"/>
      <c r="VQY67" s="448"/>
      <c r="VQZ67" s="575"/>
      <c r="VRA67" s="448"/>
      <c r="VRB67" s="448"/>
      <c r="VRC67" s="448"/>
      <c r="VRD67" s="448"/>
      <c r="VRE67" s="448"/>
      <c r="VRF67" s="448"/>
      <c r="VRG67" s="448"/>
      <c r="VRH67" s="448"/>
      <c r="VRI67" s="448"/>
      <c r="VRJ67" s="645"/>
      <c r="VRK67" s="645"/>
      <c r="VRL67" s="645"/>
      <c r="VRM67" s="574"/>
      <c r="VRN67" s="448"/>
      <c r="VRO67" s="448"/>
      <c r="VRP67" s="448"/>
      <c r="VRQ67" s="575"/>
      <c r="VRR67" s="448"/>
      <c r="VRS67" s="448"/>
      <c r="VRT67" s="448"/>
      <c r="VRU67" s="448"/>
      <c r="VRV67" s="448"/>
      <c r="VRW67" s="448"/>
      <c r="VRX67" s="448"/>
      <c r="VRY67" s="448"/>
      <c r="VRZ67" s="448"/>
      <c r="VSA67" s="645"/>
      <c r="VSB67" s="645"/>
      <c r="VSC67" s="645"/>
      <c r="VSD67" s="574"/>
      <c r="VSE67" s="448"/>
      <c r="VSF67" s="448"/>
      <c r="VSG67" s="448"/>
      <c r="VSH67" s="575"/>
      <c r="VSI67" s="448"/>
      <c r="VSJ67" s="448"/>
      <c r="VSK67" s="448"/>
      <c r="VSL67" s="448"/>
      <c r="VSM67" s="448"/>
      <c r="VSN67" s="448"/>
      <c r="VSO67" s="448"/>
      <c r="VSP67" s="448"/>
      <c r="VSQ67" s="448"/>
      <c r="VSR67" s="645"/>
      <c r="VSS67" s="645"/>
      <c r="VST67" s="645"/>
      <c r="VSU67" s="574"/>
      <c r="VSV67" s="448"/>
      <c r="VSW67" s="448"/>
      <c r="VSX67" s="448"/>
      <c r="VSY67" s="575"/>
      <c r="VSZ67" s="448"/>
      <c r="VTA67" s="448"/>
      <c r="VTB67" s="448"/>
      <c r="VTC67" s="448"/>
      <c r="VTD67" s="448"/>
      <c r="VTE67" s="448"/>
      <c r="VTF67" s="448"/>
      <c r="VTG67" s="448"/>
      <c r="VTH67" s="448"/>
      <c r="VTI67" s="645"/>
      <c r="VTJ67" s="645"/>
      <c r="VTK67" s="645"/>
      <c r="VTL67" s="574"/>
      <c r="VTM67" s="448"/>
      <c r="VTN67" s="448"/>
      <c r="VTO67" s="448"/>
      <c r="VTP67" s="575"/>
      <c r="VTQ67" s="448"/>
      <c r="VTR67" s="448"/>
      <c r="VTS67" s="448"/>
      <c r="VTT67" s="448"/>
      <c r="VTU67" s="448"/>
      <c r="VTV67" s="448"/>
      <c r="VTW67" s="448"/>
      <c r="VTX67" s="448"/>
      <c r="VTY67" s="448"/>
      <c r="VTZ67" s="645"/>
      <c r="VUA67" s="645"/>
      <c r="VUB67" s="645"/>
      <c r="VUC67" s="574"/>
      <c r="VUD67" s="448"/>
      <c r="VUE67" s="448"/>
      <c r="VUF67" s="448"/>
      <c r="VUG67" s="575"/>
      <c r="VUH67" s="448"/>
      <c r="VUI67" s="448"/>
      <c r="VUJ67" s="448"/>
      <c r="VUK67" s="448"/>
      <c r="VUL67" s="448"/>
      <c r="VUM67" s="448"/>
      <c r="VUN67" s="448"/>
      <c r="VUO67" s="448"/>
      <c r="VUP67" s="448"/>
      <c r="VUQ67" s="645"/>
      <c r="VUR67" s="645"/>
      <c r="VUS67" s="645"/>
      <c r="VUT67" s="574"/>
      <c r="VUU67" s="448"/>
      <c r="VUV67" s="448"/>
      <c r="VUW67" s="448"/>
      <c r="VUX67" s="575"/>
      <c r="VUY67" s="448"/>
      <c r="VUZ67" s="448"/>
      <c r="VVA67" s="448"/>
      <c r="VVB67" s="448"/>
      <c r="VVC67" s="448"/>
      <c r="VVD67" s="448"/>
      <c r="VVE67" s="448"/>
      <c r="VVF67" s="448"/>
      <c r="VVG67" s="448"/>
      <c r="VVH67" s="645"/>
      <c r="VVI67" s="645"/>
      <c r="VVJ67" s="645"/>
      <c r="VVK67" s="574"/>
      <c r="VVL67" s="448"/>
      <c r="VVM67" s="448"/>
      <c r="VVN67" s="448"/>
      <c r="VVO67" s="575"/>
      <c r="VVP67" s="448"/>
      <c r="VVQ67" s="448"/>
      <c r="VVR67" s="448"/>
      <c r="VVS67" s="448"/>
      <c r="VVT67" s="448"/>
      <c r="VVU67" s="448"/>
      <c r="VVV67" s="448"/>
      <c r="VVW67" s="448"/>
      <c r="VVX67" s="448"/>
      <c r="VVY67" s="645"/>
      <c r="VVZ67" s="645"/>
      <c r="VWA67" s="645"/>
      <c r="VWB67" s="574"/>
      <c r="VWC67" s="448"/>
      <c r="VWD67" s="448"/>
      <c r="VWE67" s="448"/>
      <c r="VWF67" s="575"/>
      <c r="VWG67" s="448"/>
      <c r="VWH67" s="448"/>
      <c r="VWI67" s="448"/>
      <c r="VWJ67" s="448"/>
      <c r="VWK67" s="448"/>
      <c r="VWL67" s="448"/>
      <c r="VWM67" s="448"/>
      <c r="VWN67" s="448"/>
      <c r="VWO67" s="448"/>
      <c r="VWP67" s="645"/>
      <c r="VWQ67" s="645"/>
      <c r="VWR67" s="645"/>
      <c r="VWS67" s="574"/>
      <c r="VWT67" s="448"/>
      <c r="VWU67" s="448"/>
      <c r="VWV67" s="448"/>
      <c r="VWW67" s="575"/>
      <c r="VWX67" s="448"/>
      <c r="VWY67" s="448"/>
      <c r="VWZ67" s="448"/>
      <c r="VXA67" s="448"/>
      <c r="VXB67" s="448"/>
      <c r="VXC67" s="448"/>
      <c r="VXD67" s="448"/>
      <c r="VXE67" s="448"/>
      <c r="VXF67" s="448"/>
      <c r="VXG67" s="645"/>
      <c r="VXH67" s="645"/>
      <c r="VXI67" s="645"/>
      <c r="VXJ67" s="574"/>
      <c r="VXK67" s="448"/>
      <c r="VXL67" s="448"/>
      <c r="VXM67" s="448"/>
      <c r="VXN67" s="575"/>
      <c r="VXO67" s="448"/>
      <c r="VXP67" s="448"/>
      <c r="VXQ67" s="448"/>
      <c r="VXR67" s="448"/>
      <c r="VXS67" s="448"/>
      <c r="VXT67" s="448"/>
      <c r="VXU67" s="448"/>
      <c r="VXV67" s="448"/>
      <c r="VXW67" s="448"/>
      <c r="VXX67" s="645"/>
      <c r="VXY67" s="645"/>
      <c r="VXZ67" s="645"/>
      <c r="VYA67" s="574"/>
      <c r="VYB67" s="448"/>
      <c r="VYC67" s="448"/>
      <c r="VYD67" s="448"/>
      <c r="VYE67" s="575"/>
      <c r="VYF67" s="448"/>
      <c r="VYG67" s="448"/>
      <c r="VYH67" s="448"/>
      <c r="VYI67" s="448"/>
      <c r="VYJ67" s="448"/>
      <c r="VYK67" s="448"/>
      <c r="VYL67" s="448"/>
      <c r="VYM67" s="448"/>
      <c r="VYN67" s="448"/>
      <c r="VYO67" s="645"/>
      <c r="VYP67" s="645"/>
      <c r="VYQ67" s="645"/>
      <c r="VYR67" s="574"/>
      <c r="VYS67" s="448"/>
      <c r="VYT67" s="448"/>
      <c r="VYU67" s="448"/>
      <c r="VYV67" s="575"/>
      <c r="VYW67" s="448"/>
      <c r="VYX67" s="448"/>
      <c r="VYY67" s="448"/>
      <c r="VYZ67" s="448"/>
      <c r="VZA67" s="448"/>
      <c r="VZB67" s="448"/>
      <c r="VZC67" s="448"/>
      <c r="VZD67" s="448"/>
      <c r="VZE67" s="448"/>
      <c r="VZF67" s="645"/>
      <c r="VZG67" s="645"/>
      <c r="VZH67" s="645"/>
      <c r="VZI67" s="574"/>
      <c r="VZJ67" s="448"/>
      <c r="VZK67" s="448"/>
      <c r="VZL67" s="448"/>
      <c r="VZM67" s="575"/>
      <c r="VZN67" s="448"/>
      <c r="VZO67" s="448"/>
      <c r="VZP67" s="448"/>
      <c r="VZQ67" s="448"/>
      <c r="VZR67" s="448"/>
      <c r="VZS67" s="448"/>
      <c r="VZT67" s="448"/>
      <c r="VZU67" s="448"/>
      <c r="VZV67" s="448"/>
      <c r="VZW67" s="645"/>
      <c r="VZX67" s="645"/>
      <c r="VZY67" s="645"/>
      <c r="VZZ67" s="574"/>
      <c r="WAA67" s="448"/>
      <c r="WAB67" s="448"/>
      <c r="WAC67" s="448"/>
      <c r="WAD67" s="575"/>
      <c r="WAE67" s="448"/>
      <c r="WAF67" s="448"/>
      <c r="WAG67" s="448"/>
      <c r="WAH67" s="448"/>
      <c r="WAI67" s="448"/>
      <c r="WAJ67" s="448"/>
      <c r="WAK67" s="448"/>
      <c r="WAL67" s="448"/>
      <c r="WAM67" s="448"/>
      <c r="WAN67" s="645"/>
      <c r="WAO67" s="645"/>
      <c r="WAP67" s="645"/>
      <c r="WAQ67" s="574"/>
      <c r="WAR67" s="448"/>
      <c r="WAS67" s="448"/>
      <c r="WAT67" s="448"/>
      <c r="WAU67" s="575"/>
      <c r="WAV67" s="448"/>
      <c r="WAW67" s="448"/>
      <c r="WAX67" s="448"/>
      <c r="WAY67" s="448"/>
      <c r="WAZ67" s="448"/>
      <c r="WBA67" s="448"/>
      <c r="WBB67" s="448"/>
      <c r="WBC67" s="448"/>
      <c r="WBD67" s="448"/>
      <c r="WBE67" s="645"/>
      <c r="WBF67" s="645"/>
      <c r="WBG67" s="645"/>
      <c r="WBH67" s="574"/>
      <c r="WBI67" s="448"/>
      <c r="WBJ67" s="448"/>
      <c r="WBK67" s="448"/>
      <c r="WBL67" s="575"/>
      <c r="WBM67" s="448"/>
      <c r="WBN67" s="448"/>
      <c r="WBO67" s="448"/>
      <c r="WBP67" s="448"/>
      <c r="WBQ67" s="448"/>
      <c r="WBR67" s="448"/>
      <c r="WBS67" s="448"/>
      <c r="WBT67" s="448"/>
      <c r="WBU67" s="448"/>
      <c r="WBV67" s="645"/>
      <c r="WBW67" s="645"/>
      <c r="WBX67" s="645"/>
      <c r="WBY67" s="574"/>
      <c r="WBZ67" s="448"/>
      <c r="WCA67" s="448"/>
      <c r="WCB67" s="448"/>
      <c r="WCC67" s="575"/>
      <c r="WCD67" s="448"/>
      <c r="WCE67" s="448"/>
      <c r="WCF67" s="448"/>
      <c r="WCG67" s="448"/>
      <c r="WCH67" s="448"/>
      <c r="WCI67" s="448"/>
      <c r="WCJ67" s="448"/>
      <c r="WCK67" s="448"/>
      <c r="WCL67" s="448"/>
      <c r="WCM67" s="645"/>
      <c r="WCN67" s="645"/>
      <c r="WCO67" s="645"/>
      <c r="WCP67" s="574"/>
      <c r="WCQ67" s="448"/>
      <c r="WCR67" s="448"/>
      <c r="WCS67" s="448"/>
      <c r="WCT67" s="575"/>
      <c r="WCU67" s="448"/>
      <c r="WCV67" s="448"/>
      <c r="WCW67" s="448"/>
      <c r="WCX67" s="448"/>
      <c r="WCY67" s="448"/>
      <c r="WCZ67" s="448"/>
      <c r="WDA67" s="448"/>
      <c r="WDB67" s="448"/>
      <c r="WDC67" s="448"/>
      <c r="WDD67" s="645"/>
      <c r="WDE67" s="645"/>
      <c r="WDF67" s="645"/>
      <c r="WDG67" s="574"/>
      <c r="WDH67" s="448"/>
      <c r="WDI67" s="448"/>
      <c r="WDJ67" s="448"/>
      <c r="WDK67" s="575"/>
      <c r="WDL67" s="448"/>
      <c r="WDM67" s="448"/>
      <c r="WDN67" s="448"/>
      <c r="WDO67" s="448"/>
      <c r="WDP67" s="448"/>
      <c r="WDQ67" s="448"/>
      <c r="WDR67" s="448"/>
      <c r="WDS67" s="448"/>
      <c r="WDT67" s="448"/>
      <c r="WDU67" s="645"/>
      <c r="WDV67" s="645"/>
      <c r="WDW67" s="645"/>
      <c r="WDX67" s="574"/>
      <c r="WDY67" s="448"/>
      <c r="WDZ67" s="448"/>
      <c r="WEA67" s="448"/>
      <c r="WEB67" s="575"/>
      <c r="WEC67" s="448"/>
      <c r="WED67" s="448"/>
      <c r="WEE67" s="448"/>
      <c r="WEF67" s="448"/>
      <c r="WEG67" s="448"/>
      <c r="WEH67" s="448"/>
      <c r="WEI67" s="448"/>
      <c r="WEJ67" s="448"/>
      <c r="WEK67" s="448"/>
      <c r="WEL67" s="645"/>
      <c r="WEM67" s="645"/>
      <c r="WEN67" s="645"/>
      <c r="WEO67" s="574"/>
      <c r="WEP67" s="448"/>
      <c r="WEQ67" s="448"/>
      <c r="WER67" s="448"/>
      <c r="WES67" s="575"/>
      <c r="WET67" s="448"/>
      <c r="WEU67" s="448"/>
      <c r="WEV67" s="448"/>
      <c r="WEW67" s="448"/>
      <c r="WEX67" s="448"/>
      <c r="WEY67" s="448"/>
      <c r="WEZ67" s="448"/>
      <c r="WFA67" s="448"/>
      <c r="WFB67" s="448"/>
      <c r="WFC67" s="645"/>
      <c r="WFD67" s="645"/>
      <c r="WFE67" s="645"/>
      <c r="WFF67" s="574"/>
      <c r="WFG67" s="448"/>
      <c r="WFH67" s="448"/>
      <c r="WFI67" s="448"/>
      <c r="WFJ67" s="575"/>
      <c r="WFK67" s="448"/>
      <c r="WFL67" s="448"/>
      <c r="WFM67" s="448"/>
      <c r="WFN67" s="448"/>
      <c r="WFO67" s="448"/>
      <c r="WFP67" s="448"/>
      <c r="WFQ67" s="448"/>
      <c r="WFR67" s="448"/>
      <c r="WFS67" s="448"/>
      <c r="WFT67" s="645"/>
      <c r="WFU67" s="645"/>
      <c r="WFV67" s="645"/>
      <c r="WFW67" s="574"/>
      <c r="WFX67" s="448"/>
      <c r="WFY67" s="448"/>
      <c r="WFZ67" s="448"/>
      <c r="WGA67" s="575"/>
      <c r="WGB67" s="448"/>
      <c r="WGC67" s="448"/>
      <c r="WGD67" s="448"/>
      <c r="WGE67" s="448"/>
      <c r="WGF67" s="448"/>
      <c r="WGG67" s="448"/>
      <c r="WGH67" s="448"/>
      <c r="WGI67" s="448"/>
      <c r="WGJ67" s="448"/>
      <c r="WGK67" s="645"/>
      <c r="WGL67" s="645"/>
      <c r="WGM67" s="645"/>
      <c r="WGN67" s="574"/>
      <c r="WGO67" s="448"/>
      <c r="WGP67" s="448"/>
      <c r="WGQ67" s="448"/>
      <c r="WGR67" s="575"/>
      <c r="WGS67" s="448"/>
      <c r="WGT67" s="448"/>
      <c r="WGU67" s="448"/>
      <c r="WGV67" s="448"/>
      <c r="WGW67" s="448"/>
      <c r="WGX67" s="448"/>
      <c r="WGY67" s="448"/>
      <c r="WGZ67" s="448"/>
      <c r="WHA67" s="448"/>
      <c r="WHB67" s="645"/>
      <c r="WHC67" s="645"/>
      <c r="WHD67" s="645"/>
      <c r="WHE67" s="574"/>
      <c r="WHF67" s="448"/>
      <c r="WHG67" s="448"/>
      <c r="WHH67" s="448"/>
      <c r="WHI67" s="575"/>
      <c r="WHJ67" s="448"/>
      <c r="WHK67" s="448"/>
      <c r="WHL67" s="448"/>
      <c r="WHM67" s="448"/>
      <c r="WHN67" s="448"/>
      <c r="WHO67" s="448"/>
      <c r="WHP67" s="448"/>
      <c r="WHQ67" s="448"/>
      <c r="WHR67" s="448"/>
      <c r="WHS67" s="645"/>
      <c r="WHT67" s="645"/>
      <c r="WHU67" s="645"/>
      <c r="WHV67" s="574"/>
      <c r="WHW67" s="448"/>
      <c r="WHX67" s="448"/>
      <c r="WHY67" s="448"/>
      <c r="WHZ67" s="575"/>
      <c r="WIA67" s="448"/>
      <c r="WIB67" s="448"/>
      <c r="WIC67" s="448"/>
      <c r="WID67" s="448"/>
      <c r="WIE67" s="448"/>
      <c r="WIF67" s="448"/>
      <c r="WIG67" s="448"/>
      <c r="WIH67" s="448"/>
      <c r="WII67" s="448"/>
      <c r="WIJ67" s="645"/>
      <c r="WIK67" s="645"/>
      <c r="WIL67" s="645"/>
      <c r="WIM67" s="574"/>
      <c r="WIN67" s="448"/>
      <c r="WIO67" s="448"/>
      <c r="WIP67" s="448"/>
      <c r="WIQ67" s="575"/>
      <c r="WIR67" s="448"/>
      <c r="WIS67" s="448"/>
      <c r="WIT67" s="448"/>
      <c r="WIU67" s="448"/>
      <c r="WIV67" s="448"/>
      <c r="WIW67" s="448"/>
      <c r="WIX67" s="448"/>
      <c r="WIY67" s="448"/>
      <c r="WIZ67" s="448"/>
      <c r="WJA67" s="645"/>
      <c r="WJB67" s="645"/>
      <c r="WJC67" s="645"/>
      <c r="WJD67" s="574"/>
      <c r="WJE67" s="448"/>
      <c r="WJF67" s="448"/>
      <c r="WJG67" s="448"/>
      <c r="WJH67" s="575"/>
      <c r="WJI67" s="448"/>
      <c r="WJJ67" s="448"/>
      <c r="WJK67" s="448"/>
      <c r="WJL67" s="448"/>
      <c r="WJM67" s="448"/>
      <c r="WJN67" s="448"/>
      <c r="WJO67" s="448"/>
      <c r="WJP67" s="448"/>
      <c r="WJQ67" s="448"/>
      <c r="WJR67" s="645"/>
      <c r="WJS67" s="645"/>
      <c r="WJT67" s="645"/>
      <c r="WJU67" s="574"/>
      <c r="WJV67" s="448"/>
      <c r="WJW67" s="448"/>
      <c r="WJX67" s="448"/>
      <c r="WJY67" s="575"/>
      <c r="WJZ67" s="448"/>
      <c r="WKA67" s="448"/>
      <c r="WKB67" s="448"/>
      <c r="WKC67" s="448"/>
      <c r="WKD67" s="448"/>
      <c r="WKE67" s="448"/>
      <c r="WKF67" s="448"/>
      <c r="WKG67" s="448"/>
      <c r="WKH67" s="448"/>
      <c r="WKI67" s="645"/>
      <c r="WKJ67" s="645"/>
      <c r="WKK67" s="645"/>
      <c r="WKL67" s="574"/>
      <c r="WKM67" s="448"/>
      <c r="WKN67" s="448"/>
      <c r="WKO67" s="448"/>
      <c r="WKP67" s="575"/>
      <c r="WKQ67" s="448"/>
      <c r="WKR67" s="448"/>
      <c r="WKS67" s="448"/>
      <c r="WKT67" s="448"/>
      <c r="WKU67" s="448"/>
      <c r="WKV67" s="448"/>
      <c r="WKW67" s="448"/>
      <c r="WKX67" s="448"/>
      <c r="WKY67" s="448"/>
      <c r="WKZ67" s="645"/>
      <c r="WLA67" s="645"/>
      <c r="WLB67" s="645"/>
      <c r="WLC67" s="574"/>
      <c r="WLD67" s="448"/>
      <c r="WLE67" s="448"/>
      <c r="WLF67" s="448"/>
      <c r="WLG67" s="575"/>
      <c r="WLH67" s="448"/>
      <c r="WLI67" s="448"/>
      <c r="WLJ67" s="448"/>
      <c r="WLK67" s="448"/>
      <c r="WLL67" s="448"/>
      <c r="WLM67" s="448"/>
      <c r="WLN67" s="448"/>
      <c r="WLO67" s="448"/>
      <c r="WLP67" s="448"/>
      <c r="WLQ67" s="645"/>
      <c r="WLR67" s="645"/>
      <c r="WLS67" s="645"/>
      <c r="WLT67" s="574"/>
      <c r="WLU67" s="448"/>
      <c r="WLV67" s="448"/>
      <c r="WLW67" s="448"/>
      <c r="WLX67" s="575"/>
      <c r="WLY67" s="448"/>
      <c r="WLZ67" s="448"/>
      <c r="WMA67" s="448"/>
      <c r="WMB67" s="448"/>
      <c r="WMC67" s="448"/>
      <c r="WMD67" s="448"/>
      <c r="WME67" s="448"/>
      <c r="WMF67" s="448"/>
      <c r="WMG67" s="448"/>
      <c r="WMH67" s="645"/>
      <c r="WMI67" s="645"/>
      <c r="WMJ67" s="645"/>
      <c r="WMK67" s="574"/>
      <c r="WML67" s="448"/>
      <c r="WMM67" s="448"/>
      <c r="WMN67" s="448"/>
      <c r="WMO67" s="575"/>
      <c r="WMP67" s="448"/>
      <c r="WMQ67" s="448"/>
      <c r="WMR67" s="448"/>
      <c r="WMS67" s="448"/>
      <c r="WMT67" s="448"/>
      <c r="WMU67" s="448"/>
      <c r="WMV67" s="448"/>
      <c r="WMW67" s="448"/>
      <c r="WMX67" s="448"/>
      <c r="WMY67" s="645"/>
      <c r="WMZ67" s="645"/>
      <c r="WNA67" s="645"/>
      <c r="WNB67" s="574"/>
      <c r="WNC67" s="448"/>
      <c r="WND67" s="448"/>
      <c r="WNE67" s="448"/>
      <c r="WNF67" s="575"/>
      <c r="WNG67" s="448"/>
      <c r="WNH67" s="448"/>
      <c r="WNI67" s="448"/>
      <c r="WNJ67" s="448"/>
      <c r="WNK67" s="448"/>
      <c r="WNL67" s="448"/>
      <c r="WNM67" s="448"/>
      <c r="WNN67" s="448"/>
      <c r="WNO67" s="448"/>
      <c r="WNP67" s="645"/>
      <c r="WNQ67" s="645"/>
      <c r="WNR67" s="645"/>
      <c r="WNS67" s="574"/>
      <c r="WNT67" s="448"/>
      <c r="WNU67" s="448"/>
      <c r="WNV67" s="448"/>
      <c r="WNW67" s="575"/>
      <c r="WNX67" s="448"/>
      <c r="WNY67" s="448"/>
      <c r="WNZ67" s="448"/>
      <c r="WOA67" s="448"/>
      <c r="WOB67" s="448"/>
      <c r="WOC67" s="448"/>
      <c r="WOD67" s="448"/>
      <c r="WOE67" s="448"/>
      <c r="WOF67" s="448"/>
      <c r="WOG67" s="645"/>
      <c r="WOH67" s="645"/>
      <c r="WOI67" s="645"/>
      <c r="WOJ67" s="574"/>
      <c r="WOK67" s="448"/>
      <c r="WOL67" s="448"/>
      <c r="WOM67" s="448"/>
      <c r="WON67" s="575"/>
      <c r="WOO67" s="448"/>
      <c r="WOP67" s="448"/>
      <c r="WOQ67" s="448"/>
      <c r="WOR67" s="448"/>
      <c r="WOS67" s="448"/>
      <c r="WOT67" s="448"/>
      <c r="WOU67" s="448"/>
      <c r="WOV67" s="448"/>
      <c r="WOW67" s="448"/>
      <c r="WOX67" s="645"/>
      <c r="WOY67" s="645"/>
      <c r="WOZ67" s="645"/>
      <c r="WPA67" s="574"/>
      <c r="WPB67" s="448"/>
      <c r="WPC67" s="448"/>
      <c r="WPD67" s="448"/>
      <c r="WPE67" s="575"/>
      <c r="WPF67" s="448"/>
      <c r="WPG67" s="448"/>
      <c r="WPH67" s="448"/>
      <c r="WPI67" s="448"/>
      <c r="WPJ67" s="448"/>
      <c r="WPK67" s="448"/>
      <c r="WPL67" s="448"/>
      <c r="WPM67" s="448"/>
      <c r="WPN67" s="448"/>
      <c r="WPO67" s="645"/>
      <c r="WPP67" s="645"/>
      <c r="WPQ67" s="645"/>
      <c r="WPR67" s="574"/>
      <c r="WPS67" s="448"/>
      <c r="WPT67" s="448"/>
      <c r="WPU67" s="448"/>
      <c r="WPV67" s="575"/>
      <c r="WPW67" s="448"/>
      <c r="WPX67" s="448"/>
      <c r="WPY67" s="448"/>
      <c r="WPZ67" s="448"/>
      <c r="WQA67" s="448"/>
      <c r="WQB67" s="448"/>
      <c r="WQC67" s="448"/>
      <c r="WQD67" s="448"/>
      <c r="WQE67" s="448"/>
      <c r="WQF67" s="645"/>
      <c r="WQG67" s="645"/>
      <c r="WQH67" s="645"/>
      <c r="WQI67" s="574"/>
      <c r="WQJ67" s="448"/>
      <c r="WQK67" s="448"/>
      <c r="WQL67" s="448"/>
      <c r="WQM67" s="575"/>
      <c r="WQN67" s="448"/>
      <c r="WQO67" s="448"/>
      <c r="WQP67" s="448"/>
      <c r="WQQ67" s="448"/>
      <c r="WQR67" s="448"/>
      <c r="WQS67" s="448"/>
      <c r="WQT67" s="448"/>
      <c r="WQU67" s="448"/>
      <c r="WQV67" s="448"/>
      <c r="WQW67" s="645"/>
      <c r="WQX67" s="645"/>
      <c r="WQY67" s="645"/>
      <c r="WQZ67" s="574"/>
      <c r="WRA67" s="448"/>
      <c r="WRB67" s="448"/>
      <c r="WRC67" s="448"/>
      <c r="WRD67" s="575"/>
      <c r="WRE67" s="448"/>
      <c r="WRF67" s="448"/>
      <c r="WRG67" s="448"/>
      <c r="WRH67" s="448"/>
      <c r="WRI67" s="448"/>
      <c r="WRJ67" s="448"/>
      <c r="WRK67" s="448"/>
      <c r="WRL67" s="448"/>
      <c r="WRM67" s="448"/>
      <c r="WRN67" s="645"/>
      <c r="WRO67" s="645"/>
      <c r="WRP67" s="645"/>
      <c r="WRQ67" s="574"/>
      <c r="WRR67" s="448"/>
      <c r="WRS67" s="448"/>
      <c r="WRT67" s="448"/>
      <c r="WRU67" s="575"/>
      <c r="WRV67" s="448"/>
      <c r="WRW67" s="448"/>
      <c r="WRX67" s="448"/>
      <c r="WRY67" s="448"/>
      <c r="WRZ67" s="448"/>
      <c r="WSA67" s="448"/>
      <c r="WSB67" s="448"/>
      <c r="WSC67" s="448"/>
      <c r="WSD67" s="448"/>
      <c r="WSE67" s="645"/>
      <c r="WSF67" s="645"/>
      <c r="WSG67" s="645"/>
      <c r="WSH67" s="574"/>
      <c r="WSI67" s="448"/>
      <c r="WSJ67" s="448"/>
      <c r="WSK67" s="448"/>
      <c r="WSL67" s="575"/>
      <c r="WSM67" s="448"/>
      <c r="WSN67" s="448"/>
      <c r="WSO67" s="448"/>
      <c r="WSP67" s="448"/>
      <c r="WSQ67" s="448"/>
      <c r="WSR67" s="448"/>
      <c r="WSS67" s="448"/>
      <c r="WST67" s="448"/>
      <c r="WSU67" s="448"/>
      <c r="WSV67" s="645"/>
      <c r="WSW67" s="645"/>
      <c r="WSX67" s="645"/>
      <c r="WSY67" s="574"/>
      <c r="WSZ67" s="448"/>
      <c r="WTA67" s="448"/>
      <c r="WTB67" s="448"/>
      <c r="WTC67" s="575"/>
      <c r="WTD67" s="448"/>
      <c r="WTE67" s="448"/>
      <c r="WTF67" s="448"/>
      <c r="WTG67" s="448"/>
      <c r="WTH67" s="448"/>
      <c r="WTI67" s="448"/>
      <c r="WTJ67" s="448"/>
      <c r="WTK67" s="448"/>
      <c r="WTL67" s="448"/>
      <c r="WTM67" s="645"/>
      <c r="WTN67" s="645"/>
      <c r="WTO67" s="645"/>
      <c r="WTP67" s="574"/>
      <c r="WTQ67" s="448"/>
      <c r="WTR67" s="448"/>
      <c r="WTS67" s="448"/>
      <c r="WTT67" s="575"/>
      <c r="WTU67" s="448"/>
      <c r="WTV67" s="448"/>
      <c r="WTW67" s="448"/>
      <c r="WTX67" s="448"/>
      <c r="WTY67" s="448"/>
      <c r="WTZ67" s="448"/>
      <c r="WUA67" s="448"/>
      <c r="WUB67" s="448"/>
      <c r="WUC67" s="448"/>
      <c r="WUD67" s="645"/>
      <c r="WUE67" s="645"/>
      <c r="WUF67" s="645"/>
      <c r="WUG67" s="574"/>
      <c r="WUH67" s="448"/>
      <c r="WUI67" s="448"/>
      <c r="WUJ67" s="448"/>
      <c r="WUK67" s="575"/>
      <c r="WUL67" s="448"/>
      <c r="WUM67" s="448"/>
      <c r="WUN67" s="448"/>
      <c r="WUO67" s="448"/>
      <c r="WUP67" s="448"/>
      <c r="WUQ67" s="448"/>
      <c r="WUR67" s="448"/>
      <c r="WUS67" s="448"/>
      <c r="WUT67" s="448"/>
      <c r="WUU67" s="645"/>
      <c r="WUV67" s="645"/>
      <c r="WUW67" s="645"/>
      <c r="WUX67" s="574"/>
      <c r="WUY67" s="448"/>
      <c r="WUZ67" s="448"/>
      <c r="WVA67" s="448"/>
      <c r="WVB67" s="575"/>
      <c r="WVC67" s="448"/>
      <c r="WVD67" s="448"/>
      <c r="WVE67" s="448"/>
      <c r="WVF67" s="448"/>
      <c r="WVG67" s="448"/>
      <c r="WVH67" s="448"/>
      <c r="WVI67" s="448"/>
      <c r="WVJ67" s="448"/>
      <c r="WVK67" s="448"/>
      <c r="WVL67" s="645"/>
      <c r="WVM67" s="645"/>
      <c r="WVN67" s="645"/>
      <c r="WVO67" s="574"/>
      <c r="WVP67" s="448"/>
      <c r="WVQ67" s="448"/>
      <c r="WVR67" s="448"/>
      <c r="WVS67" s="575"/>
      <c r="WVT67" s="448"/>
      <c r="WVU67" s="448"/>
      <c r="WVV67" s="448"/>
      <c r="WVW67" s="448"/>
      <c r="WVX67" s="448"/>
      <c r="WVY67" s="448"/>
      <c r="WVZ67" s="448"/>
      <c r="WWA67" s="448"/>
      <c r="WWB67" s="448"/>
      <c r="WWC67" s="645"/>
      <c r="WWD67" s="645"/>
      <c r="WWE67" s="645"/>
      <c r="WWF67" s="574"/>
      <c r="WWG67" s="448"/>
      <c r="WWH67" s="448"/>
      <c r="WWI67" s="448"/>
      <c r="WWJ67" s="575"/>
      <c r="WWK67" s="448"/>
      <c r="WWL67" s="448"/>
      <c r="WWM67" s="448"/>
      <c r="WWN67" s="448"/>
      <c r="WWO67" s="448"/>
      <c r="WWP67" s="448"/>
      <c r="WWQ67" s="448"/>
      <c r="WWR67" s="448"/>
      <c r="WWS67" s="448"/>
      <c r="WWT67" s="645"/>
      <c r="WWU67" s="645"/>
      <c r="WWV67" s="645"/>
      <c r="WWW67" s="574"/>
      <c r="WWX67" s="448"/>
      <c r="WWY67" s="448"/>
      <c r="WWZ67" s="448"/>
      <c r="WXA67" s="575"/>
      <c r="WXB67" s="448"/>
      <c r="WXC67" s="448"/>
      <c r="WXD67" s="448"/>
      <c r="WXE67" s="448"/>
      <c r="WXF67" s="448"/>
      <c r="WXG67" s="448"/>
      <c r="WXH67" s="448"/>
      <c r="WXI67" s="448"/>
      <c r="WXJ67" s="448"/>
      <c r="WXK67" s="645"/>
      <c r="WXL67" s="645"/>
      <c r="WXM67" s="645"/>
      <c r="WXN67" s="574"/>
      <c r="WXO67" s="448"/>
      <c r="WXP67" s="448"/>
      <c r="WXQ67" s="448"/>
      <c r="WXR67" s="575"/>
      <c r="WXS67" s="448"/>
      <c r="WXT67" s="448"/>
      <c r="WXU67" s="448"/>
      <c r="WXV67" s="448"/>
      <c r="WXW67" s="448"/>
      <c r="WXX67" s="448"/>
      <c r="WXY67" s="448"/>
      <c r="WXZ67" s="448"/>
      <c r="WYA67" s="448"/>
      <c r="WYB67" s="645"/>
      <c r="WYC67" s="645"/>
      <c r="WYD67" s="645"/>
      <c r="WYE67" s="574"/>
      <c r="WYF67" s="448"/>
      <c r="WYG67" s="448"/>
      <c r="WYH67" s="448"/>
      <c r="WYI67" s="575"/>
      <c r="WYJ67" s="448"/>
      <c r="WYK67" s="448"/>
      <c r="WYL67" s="448"/>
      <c r="WYM67" s="448"/>
      <c r="WYN67" s="448"/>
      <c r="WYO67" s="448"/>
      <c r="WYP67" s="448"/>
      <c r="WYQ67" s="448"/>
      <c r="WYR67" s="448"/>
      <c r="WYS67" s="645"/>
      <c r="WYT67" s="645"/>
      <c r="WYU67" s="645"/>
      <c r="WYV67" s="574"/>
      <c r="WYW67" s="448"/>
      <c r="WYX67" s="448"/>
      <c r="WYY67" s="448"/>
      <c r="WYZ67" s="575"/>
      <c r="WZA67" s="448"/>
      <c r="WZB67" s="448"/>
      <c r="WZC67" s="448"/>
      <c r="WZD67" s="448"/>
      <c r="WZE67" s="448"/>
      <c r="WZF67" s="448"/>
      <c r="WZG67" s="448"/>
      <c r="WZH67" s="448"/>
      <c r="WZI67" s="448"/>
      <c r="WZJ67" s="645"/>
      <c r="WZK67" s="645"/>
      <c r="WZL67" s="645"/>
      <c r="WZM67" s="574"/>
      <c r="WZN67" s="448"/>
      <c r="WZO67" s="448"/>
      <c r="WZP67" s="448"/>
      <c r="WZQ67" s="575"/>
      <c r="WZR67" s="448"/>
      <c r="WZS67" s="448"/>
      <c r="WZT67" s="448"/>
      <c r="WZU67" s="448"/>
      <c r="WZV67" s="448"/>
      <c r="WZW67" s="448"/>
      <c r="WZX67" s="448"/>
      <c r="WZY67" s="448"/>
      <c r="WZZ67" s="448"/>
      <c r="XAA67" s="645"/>
      <c r="XAB67" s="645"/>
      <c r="XAC67" s="645"/>
      <c r="XAD67" s="574"/>
      <c r="XAE67" s="448"/>
      <c r="XAF67" s="448"/>
      <c r="XAG67" s="448"/>
      <c r="XAH67" s="575"/>
      <c r="XAI67" s="448"/>
      <c r="XAJ67" s="448"/>
      <c r="XAK67" s="448"/>
      <c r="XAL67" s="448"/>
      <c r="XAM67" s="448"/>
      <c r="XAN67" s="448"/>
      <c r="XAO67" s="448"/>
      <c r="XAP67" s="448"/>
      <c r="XAQ67" s="448"/>
      <c r="XAR67" s="645"/>
      <c r="XAS67" s="645"/>
      <c r="XAT67" s="645"/>
      <c r="XAU67" s="574"/>
      <c r="XAV67" s="448"/>
      <c r="XAW67" s="448"/>
      <c r="XAX67" s="448"/>
      <c r="XAY67" s="575"/>
      <c r="XAZ67" s="448"/>
      <c r="XBA67" s="448"/>
      <c r="XBB67" s="448"/>
      <c r="XBC67" s="448"/>
      <c r="XBD67" s="448"/>
      <c r="XBE67" s="448"/>
      <c r="XBF67" s="448"/>
      <c r="XBG67" s="448"/>
      <c r="XBH67" s="448"/>
      <c r="XBI67" s="645"/>
      <c r="XBJ67" s="645"/>
      <c r="XBK67" s="645"/>
      <c r="XBL67" s="574"/>
      <c r="XBM67" s="448"/>
      <c r="XBN67" s="448"/>
      <c r="XBO67" s="448"/>
      <c r="XBP67" s="575"/>
      <c r="XBQ67" s="448"/>
      <c r="XBR67" s="448"/>
      <c r="XBS67" s="448"/>
      <c r="XBT67" s="448"/>
      <c r="XBU67" s="448"/>
      <c r="XBV67" s="448"/>
      <c r="XBW67" s="448"/>
      <c r="XBX67" s="448"/>
      <c r="XBY67" s="448"/>
      <c r="XBZ67" s="645"/>
      <c r="XCA67" s="645"/>
      <c r="XCB67" s="645"/>
      <c r="XCC67" s="574"/>
      <c r="XCD67" s="448"/>
      <c r="XCE67" s="448"/>
      <c r="XCF67" s="448"/>
      <c r="XCG67" s="575"/>
      <c r="XCH67" s="448"/>
      <c r="XCI67" s="448"/>
      <c r="XCJ67" s="448"/>
      <c r="XCK67" s="448"/>
      <c r="XCL67" s="448"/>
      <c r="XCM67" s="448"/>
      <c r="XCN67" s="448"/>
      <c r="XCO67" s="448"/>
      <c r="XCP67" s="448"/>
      <c r="XCQ67" s="645"/>
      <c r="XCR67" s="645"/>
      <c r="XCS67" s="645"/>
      <c r="XCT67" s="574"/>
      <c r="XCU67" s="448"/>
      <c r="XCV67" s="448"/>
      <c r="XCW67" s="448"/>
      <c r="XCX67" s="575"/>
      <c r="XCY67" s="448"/>
      <c r="XCZ67" s="448"/>
      <c r="XDA67" s="448"/>
      <c r="XDB67" s="448"/>
      <c r="XDC67" s="448"/>
      <c r="XDD67" s="448"/>
      <c r="XDE67" s="448"/>
      <c r="XDF67" s="448"/>
      <c r="XDG67" s="448"/>
      <c r="XDH67" s="645"/>
      <c r="XDI67" s="645"/>
      <c r="XDJ67" s="645"/>
      <c r="XDK67" s="574"/>
      <c r="XDL67" s="448"/>
      <c r="XDM67" s="448"/>
      <c r="XDN67" s="448"/>
      <c r="XDO67" s="575"/>
      <c r="XDP67" s="448"/>
      <c r="XDQ67" s="448"/>
      <c r="XDR67" s="448"/>
      <c r="XDS67" s="448"/>
      <c r="XDT67" s="448"/>
      <c r="XDU67" s="448"/>
      <c r="XDV67" s="448"/>
      <c r="XDW67" s="448"/>
      <c r="XDX67" s="448"/>
      <c r="XDY67" s="645"/>
      <c r="XDZ67" s="645"/>
      <c r="XEA67" s="645"/>
      <c r="XEB67" s="574"/>
      <c r="XEC67" s="448"/>
      <c r="XED67" s="448"/>
      <c r="XEE67" s="448"/>
      <c r="XEF67" s="575"/>
      <c r="XEG67" s="448"/>
      <c r="XEH67" s="448"/>
      <c r="XEI67" s="448"/>
      <c r="XEJ67" s="448"/>
      <c r="XEK67" s="448"/>
      <c r="XEL67" s="448"/>
      <c r="XEM67" s="448"/>
      <c r="XEN67" s="448"/>
      <c r="XEO67" s="448"/>
      <c r="XEP67" s="645"/>
      <c r="XEQ67" s="645"/>
      <c r="XER67" s="645"/>
      <c r="XES67" s="574"/>
      <c r="XET67" s="448"/>
      <c r="XEU67" s="448"/>
      <c r="XEV67" s="448"/>
      <c r="XEW67" s="575"/>
      <c r="XEX67" s="448"/>
      <c r="XEY67" s="448"/>
      <c r="XEZ67" s="448"/>
      <c r="XFA67" s="448"/>
      <c r="XFB67" s="448"/>
    </row>
    <row r="68" spans="1:16382" x14ac:dyDescent="0.25">
      <c r="A68" s="4" t="s">
        <v>103</v>
      </c>
      <c r="B68" s="849" t="s">
        <v>803</v>
      </c>
      <c r="C68" s="849"/>
      <c r="D68" s="449">
        <f>+G68+J68+M68</f>
        <v>1500</v>
      </c>
      <c r="E68" s="449">
        <f t="shared" ref="E68:F68" si="31">+H68+K68+N68</f>
        <v>0</v>
      </c>
      <c r="F68" s="449">
        <f t="shared" si="31"/>
        <v>1500</v>
      </c>
      <c r="G68" s="449">
        <f>+'6.a. mell. PH'!D61</f>
        <v>1500</v>
      </c>
      <c r="H68" s="449">
        <f>+'6.a. mell. PH'!E61</f>
        <v>0</v>
      </c>
      <c r="I68" s="449">
        <f>+'6.a. mell. PH'!F61</f>
        <v>1500</v>
      </c>
      <c r="J68" s="449"/>
      <c r="K68" s="449"/>
      <c r="L68" s="449"/>
      <c r="M68" s="449"/>
      <c r="N68" s="449"/>
      <c r="O68" s="449"/>
      <c r="P68" s="638"/>
      <c r="Q68" s="638"/>
      <c r="R68" s="638"/>
      <c r="S68" s="574"/>
      <c r="T68" s="448"/>
      <c r="U68" s="448"/>
      <c r="V68" s="448"/>
      <c r="W68" s="575"/>
      <c r="X68" s="448"/>
      <c r="Y68" s="448"/>
      <c r="Z68" s="448"/>
      <c r="AA68" s="448"/>
      <c r="AB68" s="448"/>
      <c r="AC68" s="448"/>
      <c r="AD68" s="448"/>
      <c r="AE68" s="448"/>
      <c r="AF68" s="448"/>
      <c r="AG68" s="638"/>
      <c r="AH68" s="638"/>
      <c r="AI68" s="638"/>
      <c r="AJ68" s="574"/>
      <c r="AK68" s="448"/>
      <c r="AL68" s="448"/>
      <c r="AM68" s="448"/>
      <c r="AN68" s="575"/>
      <c r="AO68" s="448"/>
      <c r="AP68" s="448"/>
      <c r="AQ68" s="448"/>
      <c r="AR68" s="448"/>
      <c r="AS68" s="448"/>
      <c r="AT68" s="448"/>
      <c r="AU68" s="448"/>
      <c r="AV68" s="448"/>
      <c r="AW68" s="448"/>
      <c r="AX68" s="638"/>
      <c r="AY68" s="638"/>
      <c r="AZ68" s="638"/>
      <c r="BA68" s="574"/>
      <c r="BB68" s="448"/>
      <c r="BC68" s="448"/>
      <c r="BD68" s="448"/>
      <c r="BE68" s="575"/>
      <c r="BF68" s="448"/>
      <c r="BG68" s="448"/>
      <c r="BH68" s="448"/>
      <c r="BI68" s="448"/>
      <c r="BJ68" s="448"/>
      <c r="BK68" s="448"/>
      <c r="BL68" s="448"/>
      <c r="BM68" s="448"/>
      <c r="BN68" s="448"/>
      <c r="BO68" s="638"/>
      <c r="BP68" s="638"/>
      <c r="BQ68" s="638"/>
      <c r="BR68" s="574"/>
      <c r="BS68" s="448"/>
      <c r="BT68" s="448"/>
      <c r="BU68" s="448"/>
      <c r="BV68" s="575"/>
      <c r="BW68" s="448"/>
      <c r="BX68" s="448"/>
      <c r="BY68" s="448"/>
      <c r="BZ68" s="448"/>
      <c r="CA68" s="448"/>
      <c r="CB68" s="448"/>
      <c r="CC68" s="448"/>
      <c r="CD68" s="448"/>
      <c r="CE68" s="448"/>
      <c r="CF68" s="638"/>
      <c r="CG68" s="638"/>
      <c r="CH68" s="638"/>
      <c r="CI68" s="574"/>
      <c r="CJ68" s="448"/>
      <c r="CK68" s="448"/>
      <c r="CL68" s="448"/>
      <c r="CM68" s="575"/>
      <c r="CN68" s="448"/>
      <c r="CO68" s="448"/>
      <c r="CP68" s="448"/>
      <c r="CQ68" s="448"/>
      <c r="CR68" s="448"/>
      <c r="CS68" s="448"/>
      <c r="CT68" s="448"/>
      <c r="CU68" s="448"/>
      <c r="CV68" s="448"/>
      <c r="CW68" s="638"/>
      <c r="CX68" s="638"/>
      <c r="CY68" s="638"/>
      <c r="CZ68" s="574"/>
      <c r="DA68" s="448"/>
      <c r="DB68" s="448"/>
      <c r="DC68" s="448"/>
      <c r="DD68" s="575"/>
      <c r="DE68" s="448"/>
      <c r="DF68" s="448"/>
      <c r="DG68" s="448"/>
      <c r="DH68" s="448"/>
      <c r="DI68" s="448"/>
      <c r="DJ68" s="448"/>
      <c r="DK68" s="448"/>
      <c r="DL68" s="448"/>
      <c r="DM68" s="448"/>
      <c r="DN68" s="638"/>
      <c r="DO68" s="638"/>
      <c r="DP68" s="638"/>
      <c r="DQ68" s="574"/>
      <c r="DR68" s="448"/>
      <c r="DS68" s="448"/>
      <c r="DT68" s="448"/>
      <c r="DU68" s="575"/>
      <c r="DV68" s="448"/>
      <c r="DW68" s="448"/>
      <c r="DX68" s="448"/>
      <c r="DY68" s="448"/>
      <c r="DZ68" s="448"/>
      <c r="EA68" s="448"/>
      <c r="EB68" s="448"/>
      <c r="EC68" s="448"/>
      <c r="ED68" s="448"/>
      <c r="EE68" s="638"/>
      <c r="EF68" s="638"/>
      <c r="EG68" s="638"/>
      <c r="EH68" s="574"/>
      <c r="EI68" s="448"/>
      <c r="EJ68" s="448"/>
      <c r="EK68" s="448"/>
      <c r="EL68" s="575"/>
      <c r="EM68" s="448"/>
      <c r="EN68" s="448"/>
      <c r="EO68" s="448"/>
      <c r="EP68" s="448"/>
      <c r="EQ68" s="448"/>
      <c r="ER68" s="448"/>
      <c r="ES68" s="448"/>
      <c r="ET68" s="448"/>
      <c r="EU68" s="448"/>
      <c r="EV68" s="638"/>
      <c r="EW68" s="638"/>
      <c r="EX68" s="638"/>
      <c r="EY68" s="574"/>
      <c r="EZ68" s="448"/>
      <c r="FA68" s="448"/>
      <c r="FB68" s="448"/>
      <c r="FC68" s="575"/>
      <c r="FD68" s="448"/>
      <c r="FE68" s="448"/>
      <c r="FF68" s="448"/>
      <c r="FG68" s="448"/>
      <c r="FH68" s="448"/>
      <c r="FI68" s="448"/>
      <c r="FJ68" s="448"/>
      <c r="FK68" s="448"/>
      <c r="FL68" s="448"/>
      <c r="FM68" s="638"/>
      <c r="FN68" s="638"/>
      <c r="FO68" s="638"/>
      <c r="FP68" s="574"/>
      <c r="FQ68" s="448"/>
      <c r="FR68" s="448"/>
      <c r="FS68" s="448"/>
      <c r="FT68" s="575"/>
      <c r="FU68" s="448"/>
      <c r="FV68" s="448"/>
      <c r="FW68" s="448"/>
      <c r="FX68" s="448"/>
      <c r="FY68" s="448"/>
      <c r="FZ68" s="448"/>
      <c r="GA68" s="448"/>
      <c r="GB68" s="448"/>
      <c r="GC68" s="448"/>
      <c r="GD68" s="638"/>
      <c r="GE68" s="638"/>
      <c r="GF68" s="638"/>
      <c r="GG68" s="574"/>
      <c r="GH68" s="448"/>
      <c r="GI68" s="448"/>
      <c r="GJ68" s="448"/>
      <c r="GK68" s="575"/>
      <c r="GL68" s="448"/>
      <c r="GM68" s="448"/>
      <c r="GN68" s="448"/>
      <c r="GO68" s="448"/>
      <c r="GP68" s="448"/>
      <c r="GQ68" s="448"/>
      <c r="GR68" s="448"/>
      <c r="GS68" s="448"/>
      <c r="GT68" s="448"/>
      <c r="GU68" s="638"/>
      <c r="GV68" s="638"/>
      <c r="GW68" s="638"/>
      <c r="GX68" s="574"/>
      <c r="GY68" s="448"/>
      <c r="GZ68" s="448"/>
      <c r="HA68" s="448"/>
      <c r="HB68" s="575"/>
      <c r="HC68" s="448"/>
      <c r="HD68" s="448"/>
      <c r="HE68" s="448"/>
      <c r="HF68" s="448"/>
      <c r="HG68" s="448"/>
      <c r="HH68" s="448"/>
      <c r="HI68" s="448"/>
      <c r="HJ68" s="448"/>
      <c r="HK68" s="448"/>
      <c r="HL68" s="638"/>
      <c r="HM68" s="638"/>
      <c r="HN68" s="638"/>
      <c r="HO68" s="574"/>
      <c r="HP68" s="448"/>
      <c r="HQ68" s="448"/>
      <c r="HR68" s="448"/>
      <c r="HS68" s="575"/>
      <c r="HT68" s="448"/>
      <c r="HU68" s="448"/>
      <c r="HV68" s="448"/>
      <c r="HW68" s="448"/>
      <c r="HX68" s="448"/>
      <c r="HY68" s="448"/>
      <c r="HZ68" s="448"/>
      <c r="IA68" s="448"/>
      <c r="IB68" s="448"/>
      <c r="IC68" s="638"/>
      <c r="ID68" s="638"/>
      <c r="IE68" s="638"/>
      <c r="IF68" s="574"/>
      <c r="IG68" s="448"/>
      <c r="IH68" s="448"/>
      <c r="II68" s="448"/>
      <c r="IJ68" s="575"/>
      <c r="IK68" s="448"/>
      <c r="IL68" s="448"/>
      <c r="IM68" s="448"/>
      <c r="IN68" s="448"/>
      <c r="IO68" s="448"/>
      <c r="IP68" s="448"/>
      <c r="IQ68" s="448"/>
      <c r="IR68" s="448"/>
      <c r="IS68" s="448"/>
      <c r="IT68" s="638"/>
      <c r="IU68" s="638"/>
      <c r="IV68" s="638"/>
      <c r="IW68" s="574"/>
      <c r="IX68" s="448"/>
      <c r="IY68" s="448"/>
      <c r="IZ68" s="448"/>
      <c r="JA68" s="575"/>
      <c r="JB68" s="448"/>
      <c r="JC68" s="448"/>
      <c r="JD68" s="448"/>
      <c r="JE68" s="448"/>
      <c r="JF68" s="448"/>
      <c r="JG68" s="448"/>
      <c r="JH68" s="448"/>
      <c r="JI68" s="448"/>
      <c r="JJ68" s="448"/>
      <c r="JK68" s="638"/>
      <c r="JL68" s="638"/>
      <c r="JM68" s="638"/>
      <c r="JN68" s="574"/>
      <c r="JO68" s="448"/>
      <c r="JP68" s="448"/>
      <c r="JQ68" s="448"/>
      <c r="JR68" s="575"/>
      <c r="JS68" s="448"/>
      <c r="JT68" s="448"/>
      <c r="JU68" s="448"/>
      <c r="JV68" s="448"/>
      <c r="JW68" s="448"/>
      <c r="JX68" s="448"/>
      <c r="JY68" s="448"/>
      <c r="JZ68" s="448"/>
      <c r="KA68" s="448"/>
      <c r="KB68" s="638"/>
      <c r="KC68" s="638"/>
      <c r="KD68" s="638"/>
      <c r="KE68" s="574"/>
      <c r="KF68" s="448"/>
      <c r="KG68" s="448"/>
      <c r="KH68" s="448"/>
      <c r="KI68" s="575"/>
      <c r="KJ68" s="448"/>
      <c r="KK68" s="448"/>
      <c r="KL68" s="448"/>
      <c r="KM68" s="448"/>
      <c r="KN68" s="448"/>
      <c r="KO68" s="448"/>
      <c r="KP68" s="448"/>
      <c r="KQ68" s="448"/>
      <c r="KR68" s="448"/>
      <c r="KS68" s="638"/>
      <c r="KT68" s="638"/>
      <c r="KU68" s="638"/>
      <c r="KV68" s="574"/>
      <c r="KW68" s="448"/>
      <c r="KX68" s="448"/>
      <c r="KY68" s="448"/>
      <c r="KZ68" s="575"/>
      <c r="LA68" s="448"/>
      <c r="LB68" s="448"/>
      <c r="LC68" s="448"/>
      <c r="LD68" s="448"/>
      <c r="LE68" s="448"/>
      <c r="LF68" s="448"/>
      <c r="LG68" s="448"/>
      <c r="LH68" s="448"/>
      <c r="LI68" s="448"/>
      <c r="LJ68" s="638"/>
      <c r="LK68" s="638"/>
      <c r="LL68" s="638"/>
      <c r="LM68" s="574"/>
      <c r="LN68" s="448"/>
      <c r="LO68" s="448"/>
      <c r="LP68" s="448"/>
      <c r="LQ68" s="575"/>
      <c r="LR68" s="448"/>
      <c r="LS68" s="448"/>
      <c r="LT68" s="448"/>
      <c r="LU68" s="448"/>
      <c r="LV68" s="448"/>
      <c r="LW68" s="448"/>
      <c r="LX68" s="448"/>
      <c r="LY68" s="448"/>
      <c r="LZ68" s="448"/>
      <c r="MA68" s="638"/>
      <c r="MB68" s="638"/>
      <c r="MC68" s="638"/>
      <c r="MD68" s="574"/>
      <c r="ME68" s="448"/>
      <c r="MF68" s="448"/>
      <c r="MG68" s="448"/>
      <c r="MH68" s="575"/>
      <c r="MI68" s="448"/>
      <c r="MJ68" s="448"/>
      <c r="MK68" s="448"/>
      <c r="ML68" s="448"/>
      <c r="MM68" s="448"/>
      <c r="MN68" s="448"/>
      <c r="MO68" s="448"/>
      <c r="MP68" s="448"/>
      <c r="MQ68" s="448"/>
      <c r="MR68" s="638"/>
      <c r="MS68" s="638"/>
      <c r="MT68" s="638"/>
      <c r="MU68" s="574"/>
      <c r="MV68" s="448"/>
      <c r="MW68" s="448"/>
      <c r="MX68" s="448"/>
      <c r="MY68" s="575"/>
      <c r="MZ68" s="448"/>
      <c r="NA68" s="448"/>
      <c r="NB68" s="448"/>
      <c r="NC68" s="448"/>
      <c r="ND68" s="448"/>
      <c r="NE68" s="448"/>
      <c r="NF68" s="448"/>
      <c r="NG68" s="448"/>
      <c r="NH68" s="448"/>
      <c r="NI68" s="638"/>
      <c r="NJ68" s="638"/>
      <c r="NK68" s="638"/>
      <c r="NL68" s="574"/>
      <c r="NM68" s="448"/>
      <c r="NN68" s="448"/>
      <c r="NO68" s="448"/>
      <c r="NP68" s="575"/>
      <c r="NQ68" s="448"/>
      <c r="NR68" s="448"/>
      <c r="NS68" s="448"/>
      <c r="NT68" s="448"/>
      <c r="NU68" s="448"/>
      <c r="NV68" s="448"/>
      <c r="NW68" s="448"/>
      <c r="NX68" s="448"/>
      <c r="NY68" s="448"/>
      <c r="NZ68" s="638"/>
      <c r="OA68" s="638"/>
      <c r="OB68" s="638"/>
      <c r="OC68" s="574"/>
      <c r="OD68" s="448"/>
      <c r="OE68" s="448"/>
      <c r="OF68" s="448"/>
      <c r="OG68" s="575"/>
      <c r="OH68" s="448"/>
      <c r="OI68" s="448"/>
      <c r="OJ68" s="448"/>
      <c r="OK68" s="448"/>
      <c r="OL68" s="448"/>
      <c r="OM68" s="448"/>
      <c r="ON68" s="448"/>
      <c r="OO68" s="448"/>
      <c r="OP68" s="448"/>
      <c r="OQ68" s="638"/>
      <c r="OR68" s="638"/>
      <c r="OS68" s="638"/>
      <c r="OT68" s="574"/>
      <c r="OU68" s="448"/>
      <c r="OV68" s="448"/>
      <c r="OW68" s="448"/>
      <c r="OX68" s="575"/>
      <c r="OY68" s="448"/>
      <c r="OZ68" s="448"/>
      <c r="PA68" s="448"/>
      <c r="PB68" s="448"/>
      <c r="PC68" s="448"/>
      <c r="PD68" s="448"/>
      <c r="PE68" s="448"/>
      <c r="PF68" s="448"/>
      <c r="PG68" s="448"/>
      <c r="PH68" s="638"/>
      <c r="PI68" s="638"/>
      <c r="PJ68" s="638"/>
      <c r="PK68" s="574"/>
      <c r="PL68" s="448"/>
      <c r="PM68" s="448"/>
      <c r="PN68" s="448"/>
      <c r="PO68" s="575"/>
      <c r="PP68" s="448"/>
      <c r="PQ68" s="448"/>
      <c r="PR68" s="448"/>
      <c r="PS68" s="448"/>
      <c r="PT68" s="448"/>
      <c r="PU68" s="448"/>
      <c r="PV68" s="448"/>
      <c r="PW68" s="448"/>
      <c r="PX68" s="448"/>
      <c r="PY68" s="638"/>
      <c r="PZ68" s="638"/>
      <c r="QA68" s="638"/>
      <c r="QB68" s="574"/>
      <c r="QC68" s="448"/>
      <c r="QD68" s="448"/>
      <c r="QE68" s="448"/>
      <c r="QF68" s="575"/>
      <c r="QG68" s="448"/>
      <c r="QH68" s="448"/>
      <c r="QI68" s="448"/>
      <c r="QJ68" s="448"/>
      <c r="QK68" s="448"/>
      <c r="QL68" s="448"/>
      <c r="QM68" s="448"/>
      <c r="QN68" s="448"/>
      <c r="QO68" s="448"/>
      <c r="QP68" s="638"/>
      <c r="QQ68" s="638"/>
      <c r="QR68" s="638"/>
      <c r="QS68" s="574"/>
      <c r="QT68" s="448"/>
      <c r="QU68" s="448"/>
      <c r="QV68" s="448"/>
      <c r="QW68" s="575"/>
      <c r="QX68" s="448"/>
      <c r="QY68" s="448"/>
      <c r="QZ68" s="448"/>
      <c r="RA68" s="448"/>
      <c r="RB68" s="448"/>
      <c r="RC68" s="448"/>
      <c r="RD68" s="448"/>
      <c r="RE68" s="448"/>
      <c r="RF68" s="448"/>
      <c r="RG68" s="638"/>
      <c r="RH68" s="638"/>
      <c r="RI68" s="638"/>
      <c r="RJ68" s="574"/>
      <c r="RK68" s="448"/>
      <c r="RL68" s="448"/>
      <c r="RM68" s="448"/>
      <c r="RN68" s="575"/>
      <c r="RO68" s="448"/>
      <c r="RP68" s="448"/>
      <c r="RQ68" s="448"/>
      <c r="RR68" s="448"/>
      <c r="RS68" s="448"/>
      <c r="RT68" s="448"/>
      <c r="RU68" s="448"/>
      <c r="RV68" s="448"/>
      <c r="RW68" s="448"/>
      <c r="RX68" s="638"/>
      <c r="RY68" s="638"/>
      <c r="RZ68" s="638"/>
      <c r="SA68" s="574"/>
      <c r="SB68" s="448"/>
      <c r="SC68" s="448"/>
      <c r="SD68" s="448"/>
      <c r="SE68" s="575"/>
      <c r="SF68" s="448"/>
      <c r="SG68" s="448"/>
      <c r="SH68" s="448"/>
      <c r="SI68" s="448"/>
      <c r="SJ68" s="448"/>
      <c r="SK68" s="448"/>
      <c r="SL68" s="448"/>
      <c r="SM68" s="448"/>
      <c r="SN68" s="448"/>
      <c r="SO68" s="638"/>
      <c r="SP68" s="638"/>
      <c r="SQ68" s="638"/>
      <c r="SR68" s="574"/>
      <c r="SS68" s="448"/>
      <c r="ST68" s="448"/>
      <c r="SU68" s="448"/>
      <c r="SV68" s="575"/>
      <c r="SW68" s="448"/>
      <c r="SX68" s="448"/>
      <c r="SY68" s="448"/>
      <c r="SZ68" s="448"/>
      <c r="TA68" s="448"/>
      <c r="TB68" s="448"/>
      <c r="TC68" s="448"/>
      <c r="TD68" s="448"/>
      <c r="TE68" s="448"/>
      <c r="TF68" s="638"/>
      <c r="TG68" s="638"/>
      <c r="TH68" s="638"/>
      <c r="TI68" s="574"/>
      <c r="TJ68" s="448"/>
      <c r="TK68" s="448"/>
      <c r="TL68" s="448"/>
      <c r="TM68" s="575"/>
      <c r="TN68" s="448"/>
      <c r="TO68" s="448"/>
      <c r="TP68" s="448"/>
      <c r="TQ68" s="448"/>
      <c r="TR68" s="448"/>
      <c r="TS68" s="448"/>
      <c r="TT68" s="448"/>
      <c r="TU68" s="448"/>
      <c r="TV68" s="448"/>
      <c r="TW68" s="638"/>
      <c r="TX68" s="638"/>
      <c r="TY68" s="638"/>
      <c r="TZ68" s="574"/>
      <c r="UA68" s="448"/>
      <c r="UB68" s="448"/>
      <c r="UC68" s="448"/>
      <c r="UD68" s="575"/>
      <c r="UE68" s="448"/>
      <c r="UF68" s="448"/>
      <c r="UG68" s="448"/>
      <c r="UH68" s="448"/>
      <c r="UI68" s="448"/>
      <c r="UJ68" s="448"/>
      <c r="UK68" s="448"/>
      <c r="UL68" s="448"/>
      <c r="UM68" s="448"/>
      <c r="UN68" s="638"/>
      <c r="UO68" s="638"/>
      <c r="UP68" s="638"/>
      <c r="UQ68" s="574"/>
      <c r="UR68" s="448"/>
      <c r="US68" s="448"/>
      <c r="UT68" s="448"/>
      <c r="UU68" s="575"/>
      <c r="UV68" s="448"/>
      <c r="UW68" s="448"/>
      <c r="UX68" s="448"/>
      <c r="UY68" s="448"/>
      <c r="UZ68" s="448"/>
      <c r="VA68" s="448"/>
      <c r="VB68" s="448"/>
      <c r="VC68" s="448"/>
      <c r="VD68" s="448"/>
      <c r="VE68" s="638"/>
      <c r="VF68" s="638"/>
      <c r="VG68" s="638"/>
      <c r="VH68" s="574"/>
      <c r="VI68" s="448"/>
      <c r="VJ68" s="448"/>
      <c r="VK68" s="448"/>
      <c r="VL68" s="575"/>
      <c r="VM68" s="448"/>
      <c r="VN68" s="448"/>
      <c r="VO68" s="448"/>
      <c r="VP68" s="448"/>
      <c r="VQ68" s="448"/>
      <c r="VR68" s="448"/>
      <c r="VS68" s="448"/>
      <c r="VT68" s="448"/>
      <c r="VU68" s="448"/>
      <c r="VV68" s="638"/>
      <c r="VW68" s="638"/>
      <c r="VX68" s="638"/>
      <c r="VY68" s="574"/>
      <c r="VZ68" s="448"/>
      <c r="WA68" s="448"/>
      <c r="WB68" s="448"/>
      <c r="WC68" s="575"/>
      <c r="WD68" s="448"/>
      <c r="WE68" s="448"/>
      <c r="WF68" s="448"/>
      <c r="WG68" s="448"/>
      <c r="WH68" s="448"/>
      <c r="WI68" s="448"/>
      <c r="WJ68" s="448"/>
      <c r="WK68" s="448"/>
      <c r="WL68" s="448"/>
      <c r="WM68" s="638"/>
      <c r="WN68" s="638"/>
      <c r="WO68" s="638"/>
      <c r="WP68" s="574"/>
      <c r="WQ68" s="448"/>
      <c r="WR68" s="448"/>
      <c r="WS68" s="448"/>
      <c r="WT68" s="575"/>
      <c r="WU68" s="448"/>
      <c r="WV68" s="448"/>
      <c r="WW68" s="448"/>
      <c r="WX68" s="448"/>
      <c r="WY68" s="448"/>
      <c r="WZ68" s="448"/>
      <c r="XA68" s="448"/>
      <c r="XB68" s="448"/>
      <c r="XC68" s="448"/>
      <c r="XD68" s="638"/>
      <c r="XE68" s="638"/>
      <c r="XF68" s="638"/>
      <c r="XG68" s="574"/>
      <c r="XH68" s="448"/>
      <c r="XI68" s="448"/>
      <c r="XJ68" s="448"/>
      <c r="XK68" s="575"/>
      <c r="XL68" s="448"/>
      <c r="XM68" s="448"/>
      <c r="XN68" s="448"/>
      <c r="XO68" s="448"/>
      <c r="XP68" s="448"/>
      <c r="XQ68" s="448"/>
      <c r="XR68" s="448"/>
      <c r="XS68" s="448"/>
      <c r="XT68" s="448"/>
      <c r="XU68" s="638"/>
      <c r="XV68" s="638"/>
      <c r="XW68" s="638"/>
      <c r="XX68" s="574"/>
      <c r="XY68" s="448"/>
      <c r="XZ68" s="448"/>
      <c r="YA68" s="448"/>
      <c r="YB68" s="575"/>
      <c r="YC68" s="448"/>
      <c r="YD68" s="448"/>
      <c r="YE68" s="448"/>
      <c r="YF68" s="448"/>
      <c r="YG68" s="448"/>
      <c r="YH68" s="448"/>
      <c r="YI68" s="448"/>
      <c r="YJ68" s="448"/>
      <c r="YK68" s="448"/>
      <c r="YL68" s="638"/>
      <c r="YM68" s="638"/>
      <c r="YN68" s="638"/>
      <c r="YO68" s="574"/>
      <c r="YP68" s="448"/>
      <c r="YQ68" s="448"/>
      <c r="YR68" s="448"/>
      <c r="YS68" s="575"/>
      <c r="YT68" s="448"/>
      <c r="YU68" s="448"/>
      <c r="YV68" s="448"/>
      <c r="YW68" s="448"/>
      <c r="YX68" s="448"/>
      <c r="YY68" s="448"/>
      <c r="YZ68" s="448"/>
      <c r="ZA68" s="448"/>
      <c r="ZB68" s="448"/>
      <c r="ZC68" s="638"/>
      <c r="ZD68" s="638"/>
      <c r="ZE68" s="638"/>
      <c r="ZF68" s="574"/>
      <c r="ZG68" s="448"/>
      <c r="ZH68" s="448"/>
      <c r="ZI68" s="448"/>
      <c r="ZJ68" s="575"/>
      <c r="ZK68" s="448"/>
      <c r="ZL68" s="448"/>
      <c r="ZM68" s="448"/>
      <c r="ZN68" s="448"/>
      <c r="ZO68" s="448"/>
      <c r="ZP68" s="448"/>
      <c r="ZQ68" s="448"/>
      <c r="ZR68" s="448"/>
      <c r="ZS68" s="448"/>
      <c r="ZT68" s="638"/>
      <c r="ZU68" s="638"/>
      <c r="ZV68" s="638"/>
      <c r="ZW68" s="574"/>
      <c r="ZX68" s="448"/>
      <c r="ZY68" s="448"/>
      <c r="ZZ68" s="448"/>
      <c r="AAA68" s="575"/>
      <c r="AAB68" s="448"/>
      <c r="AAC68" s="448"/>
      <c r="AAD68" s="448"/>
      <c r="AAE68" s="448"/>
      <c r="AAF68" s="448"/>
      <c r="AAG68" s="448"/>
      <c r="AAH68" s="448"/>
      <c r="AAI68" s="448"/>
      <c r="AAJ68" s="448"/>
      <c r="AAK68" s="638"/>
      <c r="AAL68" s="638"/>
      <c r="AAM68" s="638"/>
      <c r="AAN68" s="574"/>
      <c r="AAO68" s="448"/>
      <c r="AAP68" s="448"/>
      <c r="AAQ68" s="448"/>
      <c r="AAR68" s="575"/>
      <c r="AAS68" s="448"/>
      <c r="AAT68" s="448"/>
      <c r="AAU68" s="448"/>
      <c r="AAV68" s="448"/>
      <c r="AAW68" s="448"/>
      <c r="AAX68" s="448"/>
      <c r="AAY68" s="448"/>
      <c r="AAZ68" s="448"/>
      <c r="ABA68" s="448"/>
      <c r="ABB68" s="638"/>
      <c r="ABC68" s="638"/>
      <c r="ABD68" s="638"/>
      <c r="ABE68" s="574"/>
      <c r="ABF68" s="448"/>
      <c r="ABG68" s="448"/>
      <c r="ABH68" s="448"/>
      <c r="ABI68" s="575"/>
      <c r="ABJ68" s="448"/>
      <c r="ABK68" s="448"/>
      <c r="ABL68" s="448"/>
      <c r="ABM68" s="448"/>
      <c r="ABN68" s="448"/>
      <c r="ABO68" s="448"/>
      <c r="ABP68" s="448"/>
      <c r="ABQ68" s="448"/>
      <c r="ABR68" s="448"/>
      <c r="ABS68" s="638"/>
      <c r="ABT68" s="638"/>
      <c r="ABU68" s="638"/>
      <c r="ABV68" s="574"/>
      <c r="ABW68" s="448"/>
      <c r="ABX68" s="448"/>
      <c r="ABY68" s="448"/>
      <c r="ABZ68" s="575"/>
      <c r="ACA68" s="448"/>
      <c r="ACB68" s="448"/>
      <c r="ACC68" s="448"/>
      <c r="ACD68" s="448"/>
      <c r="ACE68" s="448"/>
      <c r="ACF68" s="448"/>
      <c r="ACG68" s="448"/>
      <c r="ACH68" s="448"/>
      <c r="ACI68" s="448"/>
      <c r="ACJ68" s="638"/>
      <c r="ACK68" s="638"/>
      <c r="ACL68" s="638"/>
      <c r="ACM68" s="574"/>
      <c r="ACN68" s="448"/>
      <c r="ACO68" s="448"/>
      <c r="ACP68" s="448"/>
      <c r="ACQ68" s="575"/>
      <c r="ACR68" s="448"/>
      <c r="ACS68" s="448"/>
      <c r="ACT68" s="448"/>
      <c r="ACU68" s="448"/>
      <c r="ACV68" s="448"/>
      <c r="ACW68" s="448"/>
      <c r="ACX68" s="448"/>
      <c r="ACY68" s="448"/>
      <c r="ACZ68" s="448"/>
      <c r="ADA68" s="638"/>
      <c r="ADB68" s="638"/>
      <c r="ADC68" s="638"/>
      <c r="ADD68" s="574"/>
      <c r="ADE68" s="448"/>
      <c r="ADF68" s="448"/>
      <c r="ADG68" s="448"/>
      <c r="ADH68" s="575"/>
      <c r="ADI68" s="448"/>
      <c r="ADJ68" s="448"/>
      <c r="ADK68" s="448"/>
      <c r="ADL68" s="448"/>
      <c r="ADM68" s="448"/>
      <c r="ADN68" s="448"/>
      <c r="ADO68" s="448"/>
      <c r="ADP68" s="448"/>
      <c r="ADQ68" s="448"/>
      <c r="ADR68" s="638"/>
      <c r="ADS68" s="638"/>
      <c r="ADT68" s="638"/>
      <c r="ADU68" s="574"/>
      <c r="ADV68" s="448"/>
      <c r="ADW68" s="448"/>
      <c r="ADX68" s="448"/>
      <c r="ADY68" s="575"/>
      <c r="ADZ68" s="448"/>
      <c r="AEA68" s="448"/>
      <c r="AEB68" s="448"/>
      <c r="AEC68" s="448"/>
      <c r="AED68" s="448"/>
      <c r="AEE68" s="448"/>
      <c r="AEF68" s="448"/>
      <c r="AEG68" s="448"/>
      <c r="AEH68" s="448"/>
      <c r="AEI68" s="638"/>
      <c r="AEJ68" s="638"/>
      <c r="AEK68" s="638"/>
      <c r="AEL68" s="574"/>
      <c r="AEM68" s="448"/>
      <c r="AEN68" s="448"/>
      <c r="AEO68" s="448"/>
      <c r="AEP68" s="575"/>
      <c r="AEQ68" s="448"/>
      <c r="AER68" s="448"/>
      <c r="AES68" s="448"/>
      <c r="AET68" s="448"/>
      <c r="AEU68" s="448"/>
      <c r="AEV68" s="448"/>
      <c r="AEW68" s="448"/>
      <c r="AEX68" s="448"/>
      <c r="AEY68" s="448"/>
      <c r="AEZ68" s="638"/>
      <c r="AFA68" s="638"/>
      <c r="AFB68" s="638"/>
      <c r="AFC68" s="574"/>
      <c r="AFD68" s="448"/>
      <c r="AFE68" s="448"/>
      <c r="AFF68" s="448"/>
      <c r="AFG68" s="575"/>
      <c r="AFH68" s="448"/>
      <c r="AFI68" s="448"/>
      <c r="AFJ68" s="448"/>
      <c r="AFK68" s="448"/>
      <c r="AFL68" s="448"/>
      <c r="AFM68" s="448"/>
      <c r="AFN68" s="448"/>
      <c r="AFO68" s="448"/>
      <c r="AFP68" s="448"/>
      <c r="AFQ68" s="638"/>
      <c r="AFR68" s="638"/>
      <c r="AFS68" s="638"/>
      <c r="AFT68" s="574"/>
      <c r="AFU68" s="448"/>
      <c r="AFV68" s="448"/>
      <c r="AFW68" s="448"/>
      <c r="AFX68" s="575"/>
      <c r="AFY68" s="448"/>
      <c r="AFZ68" s="448"/>
      <c r="AGA68" s="448"/>
      <c r="AGB68" s="448"/>
      <c r="AGC68" s="448"/>
      <c r="AGD68" s="448"/>
      <c r="AGE68" s="448"/>
      <c r="AGF68" s="448"/>
      <c r="AGG68" s="448"/>
      <c r="AGH68" s="638"/>
      <c r="AGI68" s="638"/>
      <c r="AGJ68" s="638"/>
      <c r="AGK68" s="574"/>
      <c r="AGL68" s="448"/>
      <c r="AGM68" s="448"/>
      <c r="AGN68" s="448"/>
      <c r="AGO68" s="575"/>
      <c r="AGP68" s="448"/>
      <c r="AGQ68" s="448"/>
      <c r="AGR68" s="448"/>
      <c r="AGS68" s="448"/>
      <c r="AGT68" s="448"/>
      <c r="AGU68" s="448"/>
      <c r="AGV68" s="448"/>
      <c r="AGW68" s="448"/>
      <c r="AGX68" s="448"/>
      <c r="AGY68" s="638"/>
      <c r="AGZ68" s="638"/>
      <c r="AHA68" s="638"/>
      <c r="AHB68" s="574"/>
      <c r="AHC68" s="448"/>
      <c r="AHD68" s="448"/>
      <c r="AHE68" s="448"/>
      <c r="AHF68" s="575"/>
      <c r="AHG68" s="448"/>
      <c r="AHH68" s="448"/>
      <c r="AHI68" s="448"/>
      <c r="AHJ68" s="448"/>
      <c r="AHK68" s="448"/>
      <c r="AHL68" s="448"/>
      <c r="AHM68" s="448"/>
      <c r="AHN68" s="448"/>
      <c r="AHO68" s="448"/>
      <c r="AHP68" s="638"/>
      <c r="AHQ68" s="638"/>
      <c r="AHR68" s="638"/>
      <c r="AHS68" s="574"/>
      <c r="AHT68" s="448"/>
      <c r="AHU68" s="448"/>
      <c r="AHV68" s="448"/>
      <c r="AHW68" s="575"/>
      <c r="AHX68" s="448"/>
      <c r="AHY68" s="448"/>
      <c r="AHZ68" s="448"/>
      <c r="AIA68" s="448"/>
      <c r="AIB68" s="448"/>
      <c r="AIC68" s="448"/>
      <c r="AID68" s="448"/>
      <c r="AIE68" s="448"/>
      <c r="AIF68" s="448"/>
      <c r="AIG68" s="638"/>
      <c r="AIH68" s="638"/>
      <c r="AII68" s="638"/>
      <c r="AIJ68" s="574"/>
      <c r="AIK68" s="448"/>
      <c r="AIL68" s="448"/>
      <c r="AIM68" s="448"/>
      <c r="AIN68" s="575"/>
      <c r="AIO68" s="448"/>
      <c r="AIP68" s="448"/>
      <c r="AIQ68" s="448"/>
      <c r="AIR68" s="448"/>
      <c r="AIS68" s="448"/>
      <c r="AIT68" s="448"/>
      <c r="AIU68" s="448"/>
      <c r="AIV68" s="448"/>
      <c r="AIW68" s="448"/>
      <c r="AIX68" s="638"/>
      <c r="AIY68" s="638"/>
      <c r="AIZ68" s="638"/>
      <c r="AJA68" s="574"/>
      <c r="AJB68" s="448"/>
      <c r="AJC68" s="448"/>
      <c r="AJD68" s="448"/>
      <c r="AJE68" s="575"/>
      <c r="AJF68" s="448"/>
      <c r="AJG68" s="448"/>
      <c r="AJH68" s="448"/>
      <c r="AJI68" s="448"/>
      <c r="AJJ68" s="448"/>
      <c r="AJK68" s="448"/>
      <c r="AJL68" s="448"/>
      <c r="AJM68" s="448"/>
      <c r="AJN68" s="448"/>
      <c r="AJO68" s="638"/>
      <c r="AJP68" s="638"/>
      <c r="AJQ68" s="638"/>
      <c r="AJR68" s="574"/>
      <c r="AJS68" s="448"/>
      <c r="AJT68" s="448"/>
      <c r="AJU68" s="448"/>
      <c r="AJV68" s="575"/>
      <c r="AJW68" s="448"/>
      <c r="AJX68" s="448"/>
      <c r="AJY68" s="448"/>
      <c r="AJZ68" s="448"/>
      <c r="AKA68" s="448"/>
      <c r="AKB68" s="448"/>
      <c r="AKC68" s="448"/>
      <c r="AKD68" s="448"/>
      <c r="AKE68" s="448"/>
      <c r="AKF68" s="638"/>
      <c r="AKG68" s="638"/>
      <c r="AKH68" s="638"/>
      <c r="AKI68" s="574"/>
      <c r="AKJ68" s="448"/>
      <c r="AKK68" s="448"/>
      <c r="AKL68" s="448"/>
      <c r="AKM68" s="575"/>
      <c r="AKN68" s="448"/>
      <c r="AKO68" s="448"/>
      <c r="AKP68" s="448"/>
      <c r="AKQ68" s="448"/>
      <c r="AKR68" s="448"/>
      <c r="AKS68" s="448"/>
      <c r="AKT68" s="448"/>
      <c r="AKU68" s="448"/>
      <c r="AKV68" s="448"/>
      <c r="AKW68" s="638"/>
      <c r="AKX68" s="638"/>
      <c r="AKY68" s="638"/>
      <c r="AKZ68" s="574"/>
      <c r="ALA68" s="448"/>
      <c r="ALB68" s="448"/>
      <c r="ALC68" s="448"/>
      <c r="ALD68" s="575"/>
      <c r="ALE68" s="448"/>
      <c r="ALF68" s="448"/>
      <c r="ALG68" s="448"/>
      <c r="ALH68" s="448"/>
      <c r="ALI68" s="448"/>
      <c r="ALJ68" s="448"/>
      <c r="ALK68" s="448"/>
      <c r="ALL68" s="448"/>
      <c r="ALM68" s="448"/>
      <c r="ALN68" s="638"/>
      <c r="ALO68" s="638"/>
      <c r="ALP68" s="638"/>
      <c r="ALQ68" s="574"/>
      <c r="ALR68" s="448"/>
      <c r="ALS68" s="448"/>
      <c r="ALT68" s="448"/>
      <c r="ALU68" s="575"/>
      <c r="ALV68" s="448"/>
      <c r="ALW68" s="448"/>
      <c r="ALX68" s="448"/>
      <c r="ALY68" s="448"/>
      <c r="ALZ68" s="448"/>
      <c r="AMA68" s="448"/>
      <c r="AMB68" s="448"/>
      <c r="AMC68" s="448"/>
      <c r="AMD68" s="448"/>
      <c r="AME68" s="638"/>
      <c r="AMF68" s="638"/>
      <c r="AMG68" s="638"/>
      <c r="AMH68" s="574"/>
      <c r="AMI68" s="448"/>
      <c r="AMJ68" s="448"/>
      <c r="AMK68" s="448"/>
      <c r="AML68" s="575"/>
      <c r="AMM68" s="448"/>
      <c r="AMN68" s="448"/>
      <c r="AMO68" s="448"/>
      <c r="AMP68" s="448"/>
      <c r="AMQ68" s="448"/>
      <c r="AMR68" s="448"/>
      <c r="AMS68" s="448"/>
      <c r="AMT68" s="448"/>
      <c r="AMU68" s="448"/>
      <c r="AMV68" s="638"/>
      <c r="AMW68" s="638"/>
      <c r="AMX68" s="638"/>
      <c r="AMY68" s="574"/>
      <c r="AMZ68" s="448"/>
      <c r="ANA68" s="448"/>
      <c r="ANB68" s="448"/>
      <c r="ANC68" s="575"/>
      <c r="AND68" s="448"/>
      <c r="ANE68" s="448"/>
      <c r="ANF68" s="448"/>
      <c r="ANG68" s="448"/>
      <c r="ANH68" s="448"/>
      <c r="ANI68" s="448"/>
      <c r="ANJ68" s="448"/>
      <c r="ANK68" s="448"/>
      <c r="ANL68" s="448"/>
      <c r="ANM68" s="638"/>
      <c r="ANN68" s="638"/>
      <c r="ANO68" s="638"/>
      <c r="ANP68" s="574"/>
      <c r="ANQ68" s="448"/>
      <c r="ANR68" s="448"/>
      <c r="ANS68" s="448"/>
      <c r="ANT68" s="575"/>
      <c r="ANU68" s="448"/>
      <c r="ANV68" s="448"/>
      <c r="ANW68" s="448"/>
      <c r="ANX68" s="448"/>
      <c r="ANY68" s="448"/>
      <c r="ANZ68" s="448"/>
      <c r="AOA68" s="448"/>
      <c r="AOB68" s="448"/>
      <c r="AOC68" s="448"/>
      <c r="AOD68" s="638"/>
      <c r="AOE68" s="638"/>
      <c r="AOF68" s="638"/>
      <c r="AOG68" s="574"/>
      <c r="AOH68" s="448"/>
      <c r="AOI68" s="448"/>
      <c r="AOJ68" s="448"/>
      <c r="AOK68" s="575"/>
      <c r="AOL68" s="448"/>
      <c r="AOM68" s="448"/>
      <c r="AON68" s="448"/>
      <c r="AOO68" s="448"/>
      <c r="AOP68" s="448"/>
      <c r="AOQ68" s="448"/>
      <c r="AOR68" s="448"/>
      <c r="AOS68" s="448"/>
      <c r="AOT68" s="448"/>
      <c r="AOU68" s="638"/>
      <c r="AOV68" s="638"/>
      <c r="AOW68" s="638"/>
      <c r="AOX68" s="574"/>
      <c r="AOY68" s="448"/>
      <c r="AOZ68" s="448"/>
      <c r="APA68" s="448"/>
      <c r="APB68" s="575"/>
      <c r="APC68" s="448"/>
      <c r="APD68" s="448"/>
      <c r="APE68" s="448"/>
      <c r="APF68" s="448"/>
      <c r="APG68" s="448"/>
      <c r="APH68" s="448"/>
      <c r="API68" s="448"/>
      <c r="APJ68" s="448"/>
      <c r="APK68" s="448"/>
      <c r="APL68" s="638"/>
      <c r="APM68" s="638"/>
      <c r="APN68" s="638"/>
      <c r="APO68" s="574"/>
      <c r="APP68" s="448"/>
      <c r="APQ68" s="448"/>
      <c r="APR68" s="448"/>
      <c r="APS68" s="575"/>
      <c r="APT68" s="448"/>
      <c r="APU68" s="448"/>
      <c r="APV68" s="448"/>
      <c r="APW68" s="448"/>
      <c r="APX68" s="448"/>
      <c r="APY68" s="448"/>
      <c r="APZ68" s="448"/>
      <c r="AQA68" s="448"/>
      <c r="AQB68" s="448"/>
      <c r="AQC68" s="638"/>
      <c r="AQD68" s="638"/>
      <c r="AQE68" s="638"/>
      <c r="AQF68" s="574"/>
      <c r="AQG68" s="448"/>
      <c r="AQH68" s="448"/>
      <c r="AQI68" s="448"/>
      <c r="AQJ68" s="575"/>
      <c r="AQK68" s="448"/>
      <c r="AQL68" s="448"/>
      <c r="AQM68" s="448"/>
      <c r="AQN68" s="448"/>
      <c r="AQO68" s="448"/>
      <c r="AQP68" s="448"/>
      <c r="AQQ68" s="448"/>
      <c r="AQR68" s="448"/>
      <c r="AQS68" s="448"/>
      <c r="AQT68" s="638"/>
      <c r="AQU68" s="638"/>
      <c r="AQV68" s="638"/>
      <c r="AQW68" s="574"/>
      <c r="AQX68" s="448"/>
      <c r="AQY68" s="448"/>
      <c r="AQZ68" s="448"/>
      <c r="ARA68" s="575"/>
      <c r="ARB68" s="448"/>
      <c r="ARC68" s="448"/>
      <c r="ARD68" s="448"/>
      <c r="ARE68" s="448"/>
      <c r="ARF68" s="448"/>
      <c r="ARG68" s="448"/>
      <c r="ARH68" s="448"/>
      <c r="ARI68" s="448"/>
      <c r="ARJ68" s="448"/>
      <c r="ARK68" s="638"/>
      <c r="ARL68" s="638"/>
      <c r="ARM68" s="638"/>
      <c r="ARN68" s="574"/>
      <c r="ARO68" s="448"/>
      <c r="ARP68" s="448"/>
      <c r="ARQ68" s="448"/>
      <c r="ARR68" s="575"/>
      <c r="ARS68" s="448"/>
      <c r="ART68" s="448"/>
      <c r="ARU68" s="448"/>
      <c r="ARV68" s="448"/>
      <c r="ARW68" s="448"/>
      <c r="ARX68" s="448"/>
      <c r="ARY68" s="448"/>
      <c r="ARZ68" s="448"/>
      <c r="ASA68" s="448"/>
      <c r="ASB68" s="638"/>
      <c r="ASC68" s="638"/>
      <c r="ASD68" s="638"/>
      <c r="ASE68" s="574"/>
      <c r="ASF68" s="448"/>
      <c r="ASG68" s="448"/>
      <c r="ASH68" s="448"/>
      <c r="ASI68" s="575"/>
      <c r="ASJ68" s="448"/>
      <c r="ASK68" s="448"/>
      <c r="ASL68" s="448"/>
      <c r="ASM68" s="448"/>
      <c r="ASN68" s="448"/>
      <c r="ASO68" s="448"/>
      <c r="ASP68" s="448"/>
      <c r="ASQ68" s="448"/>
      <c r="ASR68" s="448"/>
      <c r="ASS68" s="638"/>
      <c r="AST68" s="638"/>
      <c r="ASU68" s="638"/>
      <c r="ASV68" s="574"/>
      <c r="ASW68" s="448"/>
      <c r="ASX68" s="448"/>
      <c r="ASY68" s="448"/>
      <c r="ASZ68" s="575"/>
      <c r="ATA68" s="448"/>
      <c r="ATB68" s="448"/>
      <c r="ATC68" s="448"/>
      <c r="ATD68" s="448"/>
      <c r="ATE68" s="448"/>
      <c r="ATF68" s="448"/>
      <c r="ATG68" s="448"/>
      <c r="ATH68" s="448"/>
      <c r="ATI68" s="448"/>
      <c r="ATJ68" s="638"/>
      <c r="ATK68" s="638"/>
      <c r="ATL68" s="638"/>
      <c r="ATM68" s="574"/>
      <c r="ATN68" s="448"/>
      <c r="ATO68" s="448"/>
      <c r="ATP68" s="448"/>
      <c r="ATQ68" s="575"/>
      <c r="ATR68" s="448"/>
      <c r="ATS68" s="448"/>
      <c r="ATT68" s="448"/>
      <c r="ATU68" s="448"/>
      <c r="ATV68" s="448"/>
      <c r="ATW68" s="448"/>
      <c r="ATX68" s="448"/>
      <c r="ATY68" s="448"/>
      <c r="ATZ68" s="448"/>
      <c r="AUA68" s="638"/>
      <c r="AUB68" s="638"/>
      <c r="AUC68" s="638"/>
      <c r="AUD68" s="574"/>
      <c r="AUE68" s="448"/>
      <c r="AUF68" s="448"/>
      <c r="AUG68" s="448"/>
      <c r="AUH68" s="575"/>
      <c r="AUI68" s="448"/>
      <c r="AUJ68" s="448"/>
      <c r="AUK68" s="448"/>
      <c r="AUL68" s="448"/>
      <c r="AUM68" s="448"/>
      <c r="AUN68" s="448"/>
      <c r="AUO68" s="448"/>
      <c r="AUP68" s="448"/>
      <c r="AUQ68" s="448"/>
      <c r="AUR68" s="638"/>
      <c r="AUS68" s="638"/>
      <c r="AUT68" s="638"/>
      <c r="AUU68" s="574"/>
      <c r="AUV68" s="448"/>
      <c r="AUW68" s="448"/>
      <c r="AUX68" s="448"/>
      <c r="AUY68" s="575"/>
      <c r="AUZ68" s="448"/>
      <c r="AVA68" s="448"/>
      <c r="AVB68" s="448"/>
      <c r="AVC68" s="448"/>
      <c r="AVD68" s="448"/>
      <c r="AVE68" s="448"/>
      <c r="AVF68" s="448"/>
      <c r="AVG68" s="448"/>
      <c r="AVH68" s="448"/>
      <c r="AVI68" s="638"/>
      <c r="AVJ68" s="638"/>
      <c r="AVK68" s="638"/>
      <c r="AVL68" s="574"/>
      <c r="AVM68" s="448"/>
      <c r="AVN68" s="448"/>
      <c r="AVO68" s="448"/>
      <c r="AVP68" s="575"/>
      <c r="AVQ68" s="448"/>
      <c r="AVR68" s="448"/>
      <c r="AVS68" s="448"/>
      <c r="AVT68" s="448"/>
      <c r="AVU68" s="448"/>
      <c r="AVV68" s="448"/>
      <c r="AVW68" s="448"/>
      <c r="AVX68" s="448"/>
      <c r="AVY68" s="448"/>
      <c r="AVZ68" s="638"/>
      <c r="AWA68" s="638"/>
      <c r="AWB68" s="638"/>
      <c r="AWC68" s="574"/>
      <c r="AWD68" s="448"/>
      <c r="AWE68" s="448"/>
      <c r="AWF68" s="448"/>
      <c r="AWG68" s="575"/>
      <c r="AWH68" s="448"/>
      <c r="AWI68" s="448"/>
      <c r="AWJ68" s="448"/>
      <c r="AWK68" s="448"/>
      <c r="AWL68" s="448"/>
      <c r="AWM68" s="448"/>
      <c r="AWN68" s="448"/>
      <c r="AWO68" s="448"/>
      <c r="AWP68" s="448"/>
      <c r="AWQ68" s="638"/>
      <c r="AWR68" s="638"/>
      <c r="AWS68" s="638"/>
      <c r="AWT68" s="574"/>
      <c r="AWU68" s="448"/>
      <c r="AWV68" s="448"/>
      <c r="AWW68" s="448"/>
      <c r="AWX68" s="575"/>
      <c r="AWY68" s="448"/>
      <c r="AWZ68" s="448"/>
      <c r="AXA68" s="448"/>
      <c r="AXB68" s="448"/>
      <c r="AXC68" s="448"/>
      <c r="AXD68" s="448"/>
      <c r="AXE68" s="448"/>
      <c r="AXF68" s="448"/>
      <c r="AXG68" s="448"/>
      <c r="AXH68" s="638"/>
      <c r="AXI68" s="638"/>
      <c r="AXJ68" s="638"/>
      <c r="AXK68" s="574"/>
      <c r="AXL68" s="448"/>
      <c r="AXM68" s="448"/>
      <c r="AXN68" s="448"/>
      <c r="AXO68" s="575"/>
      <c r="AXP68" s="448"/>
      <c r="AXQ68" s="448"/>
      <c r="AXR68" s="448"/>
      <c r="AXS68" s="448"/>
      <c r="AXT68" s="448"/>
      <c r="AXU68" s="448"/>
      <c r="AXV68" s="448"/>
      <c r="AXW68" s="448"/>
      <c r="AXX68" s="448"/>
      <c r="AXY68" s="638"/>
      <c r="AXZ68" s="638"/>
      <c r="AYA68" s="638"/>
      <c r="AYB68" s="574"/>
      <c r="AYC68" s="448"/>
      <c r="AYD68" s="448"/>
      <c r="AYE68" s="448"/>
      <c r="AYF68" s="575"/>
      <c r="AYG68" s="448"/>
      <c r="AYH68" s="448"/>
      <c r="AYI68" s="448"/>
      <c r="AYJ68" s="448"/>
      <c r="AYK68" s="448"/>
      <c r="AYL68" s="448"/>
      <c r="AYM68" s="448"/>
      <c r="AYN68" s="448"/>
      <c r="AYO68" s="448"/>
      <c r="AYP68" s="638"/>
      <c r="AYQ68" s="638"/>
      <c r="AYR68" s="638"/>
      <c r="AYS68" s="574"/>
      <c r="AYT68" s="448"/>
      <c r="AYU68" s="448"/>
      <c r="AYV68" s="448"/>
      <c r="AYW68" s="575"/>
      <c r="AYX68" s="448"/>
      <c r="AYY68" s="448"/>
      <c r="AYZ68" s="448"/>
      <c r="AZA68" s="448"/>
      <c r="AZB68" s="448"/>
      <c r="AZC68" s="448"/>
      <c r="AZD68" s="448"/>
      <c r="AZE68" s="448"/>
      <c r="AZF68" s="448"/>
      <c r="AZG68" s="638"/>
      <c r="AZH68" s="638"/>
      <c r="AZI68" s="638"/>
      <c r="AZJ68" s="574"/>
      <c r="AZK68" s="448"/>
      <c r="AZL68" s="448"/>
      <c r="AZM68" s="448"/>
      <c r="AZN68" s="575"/>
      <c r="AZO68" s="448"/>
      <c r="AZP68" s="448"/>
      <c r="AZQ68" s="448"/>
      <c r="AZR68" s="448"/>
      <c r="AZS68" s="448"/>
      <c r="AZT68" s="448"/>
      <c r="AZU68" s="448"/>
      <c r="AZV68" s="448"/>
      <c r="AZW68" s="448"/>
      <c r="AZX68" s="638"/>
      <c r="AZY68" s="638"/>
      <c r="AZZ68" s="638"/>
      <c r="BAA68" s="574"/>
      <c r="BAB68" s="448"/>
      <c r="BAC68" s="448"/>
      <c r="BAD68" s="448"/>
      <c r="BAE68" s="575"/>
      <c r="BAF68" s="448"/>
      <c r="BAG68" s="448"/>
      <c r="BAH68" s="448"/>
      <c r="BAI68" s="448"/>
      <c r="BAJ68" s="448"/>
      <c r="BAK68" s="448"/>
      <c r="BAL68" s="448"/>
      <c r="BAM68" s="448"/>
      <c r="BAN68" s="448"/>
      <c r="BAO68" s="638"/>
      <c r="BAP68" s="638"/>
      <c r="BAQ68" s="638"/>
      <c r="BAR68" s="574"/>
      <c r="BAS68" s="448"/>
      <c r="BAT68" s="448"/>
      <c r="BAU68" s="448"/>
      <c r="BAV68" s="575"/>
      <c r="BAW68" s="448"/>
      <c r="BAX68" s="448"/>
      <c r="BAY68" s="448"/>
      <c r="BAZ68" s="448"/>
      <c r="BBA68" s="448"/>
      <c r="BBB68" s="448"/>
      <c r="BBC68" s="448"/>
      <c r="BBD68" s="448"/>
      <c r="BBE68" s="448"/>
      <c r="BBF68" s="638"/>
      <c r="BBG68" s="638"/>
      <c r="BBH68" s="638"/>
      <c r="BBI68" s="574"/>
      <c r="BBJ68" s="448"/>
      <c r="BBK68" s="448"/>
      <c r="BBL68" s="448"/>
      <c r="BBM68" s="575"/>
      <c r="BBN68" s="448"/>
      <c r="BBO68" s="448"/>
      <c r="BBP68" s="448"/>
      <c r="BBQ68" s="448"/>
      <c r="BBR68" s="448"/>
      <c r="BBS68" s="448"/>
      <c r="BBT68" s="448"/>
      <c r="BBU68" s="448"/>
      <c r="BBV68" s="448"/>
      <c r="BBW68" s="638"/>
      <c r="BBX68" s="638"/>
      <c r="BBY68" s="638"/>
      <c r="BBZ68" s="574"/>
      <c r="BCA68" s="448"/>
      <c r="BCB68" s="448"/>
      <c r="BCC68" s="448"/>
      <c r="BCD68" s="575"/>
      <c r="BCE68" s="448"/>
      <c r="BCF68" s="448"/>
      <c r="BCG68" s="448"/>
      <c r="BCH68" s="448"/>
      <c r="BCI68" s="448"/>
      <c r="BCJ68" s="448"/>
      <c r="BCK68" s="448"/>
      <c r="BCL68" s="448"/>
      <c r="BCM68" s="448"/>
      <c r="BCN68" s="638"/>
      <c r="BCO68" s="638"/>
      <c r="BCP68" s="638"/>
      <c r="BCQ68" s="574"/>
      <c r="BCR68" s="448"/>
      <c r="BCS68" s="448"/>
      <c r="BCT68" s="448"/>
      <c r="BCU68" s="575"/>
      <c r="BCV68" s="448"/>
      <c r="BCW68" s="448"/>
      <c r="BCX68" s="448"/>
      <c r="BCY68" s="448"/>
      <c r="BCZ68" s="448"/>
      <c r="BDA68" s="448"/>
      <c r="BDB68" s="448"/>
      <c r="BDC68" s="448"/>
      <c r="BDD68" s="448"/>
      <c r="BDE68" s="638"/>
      <c r="BDF68" s="638"/>
      <c r="BDG68" s="638"/>
      <c r="BDH68" s="574"/>
      <c r="BDI68" s="448"/>
      <c r="BDJ68" s="448"/>
      <c r="BDK68" s="448"/>
      <c r="BDL68" s="575"/>
      <c r="BDM68" s="448"/>
      <c r="BDN68" s="448"/>
      <c r="BDO68" s="448"/>
      <c r="BDP68" s="448"/>
      <c r="BDQ68" s="448"/>
      <c r="BDR68" s="448"/>
      <c r="BDS68" s="448"/>
      <c r="BDT68" s="448"/>
      <c r="BDU68" s="448"/>
      <c r="BDV68" s="638"/>
      <c r="BDW68" s="638"/>
      <c r="BDX68" s="638"/>
      <c r="BDY68" s="574"/>
      <c r="BDZ68" s="448"/>
      <c r="BEA68" s="448"/>
      <c r="BEB68" s="448"/>
      <c r="BEC68" s="575"/>
      <c r="BED68" s="448"/>
      <c r="BEE68" s="448"/>
      <c r="BEF68" s="448"/>
      <c r="BEG68" s="448"/>
      <c r="BEH68" s="448"/>
      <c r="BEI68" s="448"/>
      <c r="BEJ68" s="448"/>
      <c r="BEK68" s="448"/>
      <c r="BEL68" s="448"/>
      <c r="BEM68" s="638"/>
      <c r="BEN68" s="638"/>
      <c r="BEO68" s="638"/>
      <c r="BEP68" s="574"/>
      <c r="BEQ68" s="448"/>
      <c r="BER68" s="448"/>
      <c r="BES68" s="448"/>
      <c r="BET68" s="575"/>
      <c r="BEU68" s="448"/>
      <c r="BEV68" s="448"/>
      <c r="BEW68" s="448"/>
      <c r="BEX68" s="448"/>
      <c r="BEY68" s="448"/>
      <c r="BEZ68" s="448"/>
      <c r="BFA68" s="448"/>
      <c r="BFB68" s="448"/>
      <c r="BFC68" s="448"/>
      <c r="BFD68" s="638"/>
      <c r="BFE68" s="638"/>
      <c r="BFF68" s="638"/>
      <c r="BFG68" s="574"/>
      <c r="BFH68" s="448"/>
      <c r="BFI68" s="448"/>
      <c r="BFJ68" s="448"/>
      <c r="BFK68" s="575"/>
      <c r="BFL68" s="448"/>
      <c r="BFM68" s="448"/>
      <c r="BFN68" s="448"/>
      <c r="BFO68" s="448"/>
      <c r="BFP68" s="448"/>
      <c r="BFQ68" s="448"/>
      <c r="BFR68" s="448"/>
      <c r="BFS68" s="448"/>
      <c r="BFT68" s="448"/>
      <c r="BFU68" s="638"/>
      <c r="BFV68" s="638"/>
      <c r="BFW68" s="638"/>
      <c r="BFX68" s="574"/>
      <c r="BFY68" s="448"/>
      <c r="BFZ68" s="448"/>
      <c r="BGA68" s="448"/>
      <c r="BGB68" s="575"/>
      <c r="BGC68" s="448"/>
      <c r="BGD68" s="448"/>
      <c r="BGE68" s="448"/>
      <c r="BGF68" s="448"/>
      <c r="BGG68" s="448"/>
      <c r="BGH68" s="448"/>
      <c r="BGI68" s="448"/>
      <c r="BGJ68" s="448"/>
      <c r="BGK68" s="448"/>
      <c r="BGL68" s="638"/>
      <c r="BGM68" s="638"/>
      <c r="BGN68" s="638"/>
      <c r="BGO68" s="574"/>
      <c r="BGP68" s="448"/>
      <c r="BGQ68" s="448"/>
      <c r="BGR68" s="448"/>
      <c r="BGS68" s="575"/>
      <c r="BGT68" s="448"/>
      <c r="BGU68" s="448"/>
      <c r="BGV68" s="448"/>
      <c r="BGW68" s="448"/>
      <c r="BGX68" s="448"/>
      <c r="BGY68" s="448"/>
      <c r="BGZ68" s="448"/>
      <c r="BHA68" s="448"/>
      <c r="BHB68" s="448"/>
      <c r="BHC68" s="638"/>
      <c r="BHD68" s="638"/>
      <c r="BHE68" s="638"/>
      <c r="BHF68" s="574"/>
      <c r="BHG68" s="448"/>
      <c r="BHH68" s="448"/>
      <c r="BHI68" s="448"/>
      <c r="BHJ68" s="575"/>
      <c r="BHK68" s="448"/>
      <c r="BHL68" s="448"/>
      <c r="BHM68" s="448"/>
      <c r="BHN68" s="448"/>
      <c r="BHO68" s="448"/>
      <c r="BHP68" s="448"/>
      <c r="BHQ68" s="448"/>
      <c r="BHR68" s="448"/>
      <c r="BHS68" s="448"/>
      <c r="BHT68" s="638"/>
      <c r="BHU68" s="638"/>
      <c r="BHV68" s="638"/>
      <c r="BHW68" s="574"/>
      <c r="BHX68" s="448"/>
      <c r="BHY68" s="448"/>
      <c r="BHZ68" s="448"/>
      <c r="BIA68" s="575"/>
      <c r="BIB68" s="448"/>
      <c r="BIC68" s="448"/>
      <c r="BID68" s="448"/>
      <c r="BIE68" s="448"/>
      <c r="BIF68" s="448"/>
      <c r="BIG68" s="448"/>
      <c r="BIH68" s="448"/>
      <c r="BII68" s="448"/>
      <c r="BIJ68" s="448"/>
      <c r="BIK68" s="638"/>
      <c r="BIL68" s="638"/>
      <c r="BIM68" s="638"/>
      <c r="BIN68" s="574"/>
      <c r="BIO68" s="448"/>
      <c r="BIP68" s="448"/>
      <c r="BIQ68" s="448"/>
      <c r="BIR68" s="575"/>
      <c r="BIS68" s="448"/>
      <c r="BIT68" s="448"/>
      <c r="BIU68" s="448"/>
      <c r="BIV68" s="448"/>
      <c r="BIW68" s="448"/>
      <c r="BIX68" s="448"/>
      <c r="BIY68" s="448"/>
      <c r="BIZ68" s="448"/>
      <c r="BJA68" s="448"/>
      <c r="BJB68" s="638"/>
      <c r="BJC68" s="638"/>
      <c r="BJD68" s="638"/>
      <c r="BJE68" s="574"/>
      <c r="BJF68" s="448"/>
      <c r="BJG68" s="448"/>
      <c r="BJH68" s="448"/>
      <c r="BJI68" s="575"/>
      <c r="BJJ68" s="448"/>
      <c r="BJK68" s="448"/>
      <c r="BJL68" s="448"/>
      <c r="BJM68" s="448"/>
      <c r="BJN68" s="448"/>
      <c r="BJO68" s="448"/>
      <c r="BJP68" s="448"/>
      <c r="BJQ68" s="448"/>
      <c r="BJR68" s="448"/>
      <c r="BJS68" s="638"/>
      <c r="BJT68" s="638"/>
      <c r="BJU68" s="638"/>
      <c r="BJV68" s="574"/>
      <c r="BJW68" s="448"/>
      <c r="BJX68" s="448"/>
      <c r="BJY68" s="448"/>
      <c r="BJZ68" s="575"/>
      <c r="BKA68" s="448"/>
      <c r="BKB68" s="448"/>
      <c r="BKC68" s="448"/>
      <c r="BKD68" s="448"/>
      <c r="BKE68" s="448"/>
      <c r="BKF68" s="448"/>
      <c r="BKG68" s="448"/>
      <c r="BKH68" s="448"/>
      <c r="BKI68" s="448"/>
      <c r="BKJ68" s="638"/>
      <c r="BKK68" s="638"/>
      <c r="BKL68" s="638"/>
      <c r="BKM68" s="574"/>
      <c r="BKN68" s="448"/>
      <c r="BKO68" s="448"/>
      <c r="BKP68" s="448"/>
      <c r="BKQ68" s="575"/>
      <c r="BKR68" s="448"/>
      <c r="BKS68" s="448"/>
      <c r="BKT68" s="448"/>
      <c r="BKU68" s="448"/>
      <c r="BKV68" s="448"/>
      <c r="BKW68" s="448"/>
      <c r="BKX68" s="448"/>
      <c r="BKY68" s="448"/>
      <c r="BKZ68" s="448"/>
      <c r="BLA68" s="638"/>
      <c r="BLB68" s="638"/>
      <c r="BLC68" s="638"/>
      <c r="BLD68" s="574"/>
      <c r="BLE68" s="448"/>
      <c r="BLF68" s="448"/>
      <c r="BLG68" s="448"/>
      <c r="BLH68" s="575"/>
      <c r="BLI68" s="448"/>
      <c r="BLJ68" s="448"/>
      <c r="BLK68" s="448"/>
      <c r="BLL68" s="448"/>
      <c r="BLM68" s="448"/>
      <c r="BLN68" s="448"/>
      <c r="BLO68" s="448"/>
      <c r="BLP68" s="448"/>
      <c r="BLQ68" s="448"/>
      <c r="BLR68" s="638"/>
      <c r="BLS68" s="638"/>
      <c r="BLT68" s="638"/>
      <c r="BLU68" s="574"/>
      <c r="BLV68" s="448"/>
      <c r="BLW68" s="448"/>
      <c r="BLX68" s="448"/>
      <c r="BLY68" s="575"/>
      <c r="BLZ68" s="448"/>
      <c r="BMA68" s="448"/>
      <c r="BMB68" s="448"/>
      <c r="BMC68" s="448"/>
      <c r="BMD68" s="448"/>
      <c r="BME68" s="448"/>
      <c r="BMF68" s="448"/>
      <c r="BMG68" s="448"/>
      <c r="BMH68" s="448"/>
      <c r="BMI68" s="638"/>
      <c r="BMJ68" s="638"/>
      <c r="BMK68" s="638"/>
      <c r="BML68" s="574"/>
      <c r="BMM68" s="448"/>
      <c r="BMN68" s="448"/>
      <c r="BMO68" s="448"/>
      <c r="BMP68" s="575"/>
      <c r="BMQ68" s="448"/>
      <c r="BMR68" s="448"/>
      <c r="BMS68" s="448"/>
      <c r="BMT68" s="448"/>
      <c r="BMU68" s="448"/>
      <c r="BMV68" s="448"/>
      <c r="BMW68" s="448"/>
      <c r="BMX68" s="448"/>
      <c r="BMY68" s="448"/>
      <c r="BMZ68" s="638"/>
      <c r="BNA68" s="638"/>
      <c r="BNB68" s="638"/>
      <c r="BNC68" s="574"/>
      <c r="BND68" s="448"/>
      <c r="BNE68" s="448"/>
      <c r="BNF68" s="448"/>
      <c r="BNG68" s="575"/>
      <c r="BNH68" s="448"/>
      <c r="BNI68" s="448"/>
      <c r="BNJ68" s="448"/>
      <c r="BNK68" s="448"/>
      <c r="BNL68" s="448"/>
      <c r="BNM68" s="448"/>
      <c r="BNN68" s="448"/>
      <c r="BNO68" s="448"/>
      <c r="BNP68" s="448"/>
      <c r="BNQ68" s="638"/>
      <c r="BNR68" s="638"/>
      <c r="BNS68" s="638"/>
      <c r="BNT68" s="574"/>
      <c r="BNU68" s="448"/>
      <c r="BNV68" s="448"/>
      <c r="BNW68" s="448"/>
      <c r="BNX68" s="575"/>
      <c r="BNY68" s="448"/>
      <c r="BNZ68" s="448"/>
      <c r="BOA68" s="448"/>
      <c r="BOB68" s="448"/>
      <c r="BOC68" s="448"/>
      <c r="BOD68" s="448"/>
      <c r="BOE68" s="448"/>
      <c r="BOF68" s="448"/>
      <c r="BOG68" s="448"/>
      <c r="BOH68" s="638"/>
      <c r="BOI68" s="638"/>
      <c r="BOJ68" s="638"/>
      <c r="BOK68" s="574"/>
      <c r="BOL68" s="448"/>
      <c r="BOM68" s="448"/>
      <c r="BON68" s="448"/>
      <c r="BOO68" s="575"/>
      <c r="BOP68" s="448"/>
      <c r="BOQ68" s="448"/>
      <c r="BOR68" s="448"/>
      <c r="BOS68" s="448"/>
      <c r="BOT68" s="448"/>
      <c r="BOU68" s="448"/>
      <c r="BOV68" s="448"/>
      <c r="BOW68" s="448"/>
      <c r="BOX68" s="448"/>
      <c r="BOY68" s="638"/>
      <c r="BOZ68" s="638"/>
      <c r="BPA68" s="638"/>
      <c r="BPB68" s="574"/>
      <c r="BPC68" s="448"/>
      <c r="BPD68" s="448"/>
      <c r="BPE68" s="448"/>
      <c r="BPF68" s="575"/>
      <c r="BPG68" s="448"/>
      <c r="BPH68" s="448"/>
      <c r="BPI68" s="448"/>
      <c r="BPJ68" s="448"/>
      <c r="BPK68" s="448"/>
      <c r="BPL68" s="448"/>
      <c r="BPM68" s="448"/>
      <c r="BPN68" s="448"/>
      <c r="BPO68" s="448"/>
      <c r="BPP68" s="638"/>
      <c r="BPQ68" s="638"/>
      <c r="BPR68" s="638"/>
      <c r="BPS68" s="574"/>
      <c r="BPT68" s="448"/>
      <c r="BPU68" s="448"/>
      <c r="BPV68" s="448"/>
      <c r="BPW68" s="575"/>
      <c r="BPX68" s="448"/>
      <c r="BPY68" s="448"/>
      <c r="BPZ68" s="448"/>
      <c r="BQA68" s="448"/>
      <c r="BQB68" s="448"/>
      <c r="BQC68" s="448"/>
      <c r="BQD68" s="448"/>
      <c r="BQE68" s="448"/>
      <c r="BQF68" s="448"/>
      <c r="BQG68" s="638"/>
      <c r="BQH68" s="638"/>
      <c r="BQI68" s="638"/>
      <c r="BQJ68" s="574"/>
      <c r="BQK68" s="448"/>
      <c r="BQL68" s="448"/>
      <c r="BQM68" s="448"/>
      <c r="BQN68" s="575"/>
      <c r="BQO68" s="448"/>
      <c r="BQP68" s="448"/>
      <c r="BQQ68" s="448"/>
      <c r="BQR68" s="448"/>
      <c r="BQS68" s="448"/>
      <c r="BQT68" s="448"/>
      <c r="BQU68" s="448"/>
      <c r="BQV68" s="448"/>
      <c r="BQW68" s="448"/>
      <c r="BQX68" s="638"/>
      <c r="BQY68" s="638"/>
      <c r="BQZ68" s="638"/>
      <c r="BRA68" s="574"/>
      <c r="BRB68" s="448"/>
      <c r="BRC68" s="448"/>
      <c r="BRD68" s="448"/>
      <c r="BRE68" s="575"/>
      <c r="BRF68" s="448"/>
      <c r="BRG68" s="448"/>
      <c r="BRH68" s="448"/>
      <c r="BRI68" s="448"/>
      <c r="BRJ68" s="448"/>
      <c r="BRK68" s="448"/>
      <c r="BRL68" s="448"/>
      <c r="BRM68" s="448"/>
      <c r="BRN68" s="448"/>
      <c r="BRO68" s="638"/>
      <c r="BRP68" s="638"/>
      <c r="BRQ68" s="638"/>
      <c r="BRR68" s="574"/>
      <c r="BRS68" s="448"/>
      <c r="BRT68" s="448"/>
      <c r="BRU68" s="448"/>
      <c r="BRV68" s="575"/>
      <c r="BRW68" s="448"/>
      <c r="BRX68" s="448"/>
      <c r="BRY68" s="448"/>
      <c r="BRZ68" s="448"/>
      <c r="BSA68" s="448"/>
      <c r="BSB68" s="448"/>
      <c r="BSC68" s="448"/>
      <c r="BSD68" s="448"/>
      <c r="BSE68" s="448"/>
      <c r="BSF68" s="638"/>
      <c r="BSG68" s="638"/>
      <c r="BSH68" s="638"/>
      <c r="BSI68" s="574"/>
      <c r="BSJ68" s="448"/>
      <c r="BSK68" s="448"/>
      <c r="BSL68" s="448"/>
      <c r="BSM68" s="575"/>
      <c r="BSN68" s="448"/>
      <c r="BSO68" s="448"/>
      <c r="BSP68" s="448"/>
      <c r="BSQ68" s="448"/>
      <c r="BSR68" s="448"/>
      <c r="BSS68" s="448"/>
      <c r="BST68" s="448"/>
      <c r="BSU68" s="448"/>
      <c r="BSV68" s="448"/>
      <c r="BSW68" s="638"/>
      <c r="BSX68" s="638"/>
      <c r="BSY68" s="638"/>
      <c r="BSZ68" s="574"/>
      <c r="BTA68" s="448"/>
      <c r="BTB68" s="448"/>
      <c r="BTC68" s="448"/>
      <c r="BTD68" s="575"/>
      <c r="BTE68" s="448"/>
      <c r="BTF68" s="448"/>
      <c r="BTG68" s="448"/>
      <c r="BTH68" s="448"/>
      <c r="BTI68" s="448"/>
      <c r="BTJ68" s="448"/>
      <c r="BTK68" s="448"/>
      <c r="BTL68" s="448"/>
      <c r="BTM68" s="448"/>
      <c r="BTN68" s="638"/>
      <c r="BTO68" s="638"/>
      <c r="BTP68" s="638"/>
      <c r="BTQ68" s="574"/>
      <c r="BTR68" s="448"/>
      <c r="BTS68" s="448"/>
      <c r="BTT68" s="448"/>
      <c r="BTU68" s="575"/>
      <c r="BTV68" s="448"/>
      <c r="BTW68" s="448"/>
      <c r="BTX68" s="448"/>
      <c r="BTY68" s="448"/>
      <c r="BTZ68" s="448"/>
      <c r="BUA68" s="448"/>
      <c r="BUB68" s="448"/>
      <c r="BUC68" s="448"/>
      <c r="BUD68" s="448"/>
      <c r="BUE68" s="638"/>
      <c r="BUF68" s="638"/>
      <c r="BUG68" s="638"/>
      <c r="BUH68" s="574"/>
      <c r="BUI68" s="448"/>
      <c r="BUJ68" s="448"/>
      <c r="BUK68" s="448"/>
      <c r="BUL68" s="575"/>
      <c r="BUM68" s="448"/>
      <c r="BUN68" s="448"/>
      <c r="BUO68" s="448"/>
      <c r="BUP68" s="448"/>
      <c r="BUQ68" s="448"/>
      <c r="BUR68" s="448"/>
      <c r="BUS68" s="448"/>
      <c r="BUT68" s="448"/>
      <c r="BUU68" s="448"/>
      <c r="BUV68" s="638"/>
      <c r="BUW68" s="638"/>
      <c r="BUX68" s="638"/>
      <c r="BUY68" s="574"/>
      <c r="BUZ68" s="448"/>
      <c r="BVA68" s="448"/>
      <c r="BVB68" s="448"/>
      <c r="BVC68" s="575"/>
      <c r="BVD68" s="448"/>
      <c r="BVE68" s="448"/>
      <c r="BVF68" s="448"/>
      <c r="BVG68" s="448"/>
      <c r="BVH68" s="448"/>
      <c r="BVI68" s="448"/>
      <c r="BVJ68" s="448"/>
      <c r="BVK68" s="448"/>
      <c r="BVL68" s="448"/>
      <c r="BVM68" s="638"/>
      <c r="BVN68" s="638"/>
      <c r="BVO68" s="638"/>
      <c r="BVP68" s="574"/>
      <c r="BVQ68" s="448"/>
      <c r="BVR68" s="448"/>
      <c r="BVS68" s="448"/>
      <c r="BVT68" s="575"/>
      <c r="BVU68" s="448"/>
      <c r="BVV68" s="448"/>
      <c r="BVW68" s="448"/>
      <c r="BVX68" s="448"/>
      <c r="BVY68" s="448"/>
      <c r="BVZ68" s="448"/>
      <c r="BWA68" s="448"/>
      <c r="BWB68" s="448"/>
      <c r="BWC68" s="448"/>
      <c r="BWD68" s="638"/>
      <c r="BWE68" s="638"/>
      <c r="BWF68" s="638"/>
      <c r="BWG68" s="574"/>
      <c r="BWH68" s="448"/>
      <c r="BWI68" s="448"/>
      <c r="BWJ68" s="448"/>
      <c r="BWK68" s="575"/>
      <c r="BWL68" s="448"/>
      <c r="BWM68" s="448"/>
      <c r="BWN68" s="448"/>
      <c r="BWO68" s="448"/>
      <c r="BWP68" s="448"/>
      <c r="BWQ68" s="448"/>
      <c r="BWR68" s="448"/>
      <c r="BWS68" s="448"/>
      <c r="BWT68" s="448"/>
      <c r="BWU68" s="638"/>
      <c r="BWV68" s="638"/>
      <c r="BWW68" s="638"/>
      <c r="BWX68" s="574"/>
      <c r="BWY68" s="448"/>
      <c r="BWZ68" s="448"/>
      <c r="BXA68" s="448"/>
      <c r="BXB68" s="575"/>
      <c r="BXC68" s="448"/>
      <c r="BXD68" s="448"/>
      <c r="BXE68" s="448"/>
      <c r="BXF68" s="448"/>
      <c r="BXG68" s="448"/>
      <c r="BXH68" s="448"/>
      <c r="BXI68" s="448"/>
      <c r="BXJ68" s="448"/>
      <c r="BXK68" s="448"/>
      <c r="BXL68" s="638"/>
      <c r="BXM68" s="638"/>
      <c r="BXN68" s="638"/>
      <c r="BXO68" s="574"/>
      <c r="BXP68" s="448"/>
      <c r="BXQ68" s="448"/>
      <c r="BXR68" s="448"/>
      <c r="BXS68" s="575"/>
      <c r="BXT68" s="448"/>
      <c r="BXU68" s="448"/>
      <c r="BXV68" s="448"/>
      <c r="BXW68" s="448"/>
      <c r="BXX68" s="448"/>
      <c r="BXY68" s="448"/>
      <c r="BXZ68" s="448"/>
      <c r="BYA68" s="448"/>
      <c r="BYB68" s="448"/>
      <c r="BYC68" s="638"/>
      <c r="BYD68" s="638"/>
      <c r="BYE68" s="638"/>
      <c r="BYF68" s="574"/>
      <c r="BYG68" s="448"/>
      <c r="BYH68" s="448"/>
      <c r="BYI68" s="448"/>
      <c r="BYJ68" s="575"/>
      <c r="BYK68" s="448"/>
      <c r="BYL68" s="448"/>
      <c r="BYM68" s="448"/>
      <c r="BYN68" s="448"/>
      <c r="BYO68" s="448"/>
      <c r="BYP68" s="448"/>
      <c r="BYQ68" s="448"/>
      <c r="BYR68" s="448"/>
      <c r="BYS68" s="448"/>
      <c r="BYT68" s="638"/>
      <c r="BYU68" s="638"/>
      <c r="BYV68" s="638"/>
      <c r="BYW68" s="574"/>
      <c r="BYX68" s="448"/>
      <c r="BYY68" s="448"/>
      <c r="BYZ68" s="448"/>
      <c r="BZA68" s="575"/>
      <c r="BZB68" s="448"/>
      <c r="BZC68" s="448"/>
      <c r="BZD68" s="448"/>
      <c r="BZE68" s="448"/>
      <c r="BZF68" s="448"/>
      <c r="BZG68" s="448"/>
      <c r="BZH68" s="448"/>
      <c r="BZI68" s="448"/>
      <c r="BZJ68" s="448"/>
      <c r="BZK68" s="638"/>
      <c r="BZL68" s="638"/>
      <c r="BZM68" s="638"/>
      <c r="BZN68" s="574"/>
      <c r="BZO68" s="448"/>
      <c r="BZP68" s="448"/>
      <c r="BZQ68" s="448"/>
      <c r="BZR68" s="575"/>
      <c r="BZS68" s="448"/>
      <c r="BZT68" s="448"/>
      <c r="BZU68" s="448"/>
      <c r="BZV68" s="448"/>
      <c r="BZW68" s="448"/>
      <c r="BZX68" s="448"/>
      <c r="BZY68" s="448"/>
      <c r="BZZ68" s="448"/>
      <c r="CAA68" s="448"/>
      <c r="CAB68" s="638"/>
      <c r="CAC68" s="638"/>
      <c r="CAD68" s="638"/>
      <c r="CAE68" s="574"/>
      <c r="CAF68" s="448"/>
      <c r="CAG68" s="448"/>
      <c r="CAH68" s="448"/>
      <c r="CAI68" s="575"/>
      <c r="CAJ68" s="448"/>
      <c r="CAK68" s="448"/>
      <c r="CAL68" s="448"/>
      <c r="CAM68" s="448"/>
      <c r="CAN68" s="448"/>
      <c r="CAO68" s="448"/>
      <c r="CAP68" s="448"/>
      <c r="CAQ68" s="448"/>
      <c r="CAR68" s="448"/>
      <c r="CAS68" s="638"/>
      <c r="CAT68" s="638"/>
      <c r="CAU68" s="638"/>
      <c r="CAV68" s="574"/>
      <c r="CAW68" s="448"/>
      <c r="CAX68" s="448"/>
      <c r="CAY68" s="448"/>
      <c r="CAZ68" s="575"/>
      <c r="CBA68" s="448"/>
      <c r="CBB68" s="448"/>
      <c r="CBC68" s="448"/>
      <c r="CBD68" s="448"/>
      <c r="CBE68" s="448"/>
      <c r="CBF68" s="448"/>
      <c r="CBG68" s="448"/>
      <c r="CBH68" s="448"/>
      <c r="CBI68" s="448"/>
      <c r="CBJ68" s="638"/>
      <c r="CBK68" s="638"/>
      <c r="CBL68" s="638"/>
      <c r="CBM68" s="574"/>
      <c r="CBN68" s="448"/>
      <c r="CBO68" s="448"/>
      <c r="CBP68" s="448"/>
      <c r="CBQ68" s="575"/>
      <c r="CBR68" s="448"/>
      <c r="CBS68" s="448"/>
      <c r="CBT68" s="448"/>
      <c r="CBU68" s="448"/>
      <c r="CBV68" s="448"/>
      <c r="CBW68" s="448"/>
      <c r="CBX68" s="448"/>
      <c r="CBY68" s="448"/>
      <c r="CBZ68" s="448"/>
      <c r="CCA68" s="638"/>
      <c r="CCB68" s="638"/>
      <c r="CCC68" s="638"/>
      <c r="CCD68" s="574"/>
      <c r="CCE68" s="448"/>
      <c r="CCF68" s="448"/>
      <c r="CCG68" s="448"/>
      <c r="CCH68" s="575"/>
      <c r="CCI68" s="448"/>
      <c r="CCJ68" s="448"/>
      <c r="CCK68" s="448"/>
      <c r="CCL68" s="448"/>
      <c r="CCM68" s="448"/>
      <c r="CCN68" s="448"/>
      <c r="CCO68" s="448"/>
      <c r="CCP68" s="448"/>
      <c r="CCQ68" s="448"/>
      <c r="CCR68" s="638"/>
      <c r="CCS68" s="638"/>
      <c r="CCT68" s="638"/>
      <c r="CCU68" s="574"/>
      <c r="CCV68" s="448"/>
      <c r="CCW68" s="448"/>
      <c r="CCX68" s="448"/>
      <c r="CCY68" s="575"/>
      <c r="CCZ68" s="448"/>
      <c r="CDA68" s="448"/>
      <c r="CDB68" s="448"/>
      <c r="CDC68" s="448"/>
      <c r="CDD68" s="448"/>
      <c r="CDE68" s="448"/>
      <c r="CDF68" s="448"/>
      <c r="CDG68" s="448"/>
      <c r="CDH68" s="448"/>
      <c r="CDI68" s="638"/>
      <c r="CDJ68" s="638"/>
      <c r="CDK68" s="638"/>
      <c r="CDL68" s="574"/>
      <c r="CDM68" s="448"/>
      <c r="CDN68" s="448"/>
      <c r="CDO68" s="448"/>
      <c r="CDP68" s="575"/>
      <c r="CDQ68" s="448"/>
      <c r="CDR68" s="448"/>
      <c r="CDS68" s="448"/>
      <c r="CDT68" s="448"/>
      <c r="CDU68" s="448"/>
      <c r="CDV68" s="448"/>
      <c r="CDW68" s="448"/>
      <c r="CDX68" s="448"/>
      <c r="CDY68" s="448"/>
      <c r="CDZ68" s="638"/>
      <c r="CEA68" s="638"/>
      <c r="CEB68" s="638"/>
      <c r="CEC68" s="574"/>
      <c r="CED68" s="448"/>
      <c r="CEE68" s="448"/>
      <c r="CEF68" s="448"/>
      <c r="CEG68" s="575"/>
      <c r="CEH68" s="448"/>
      <c r="CEI68" s="448"/>
      <c r="CEJ68" s="448"/>
      <c r="CEK68" s="448"/>
      <c r="CEL68" s="448"/>
      <c r="CEM68" s="448"/>
      <c r="CEN68" s="448"/>
      <c r="CEO68" s="448"/>
      <c r="CEP68" s="448"/>
      <c r="CEQ68" s="638"/>
      <c r="CER68" s="638"/>
      <c r="CES68" s="638"/>
      <c r="CET68" s="574"/>
      <c r="CEU68" s="448"/>
      <c r="CEV68" s="448"/>
      <c r="CEW68" s="448"/>
      <c r="CEX68" s="575"/>
      <c r="CEY68" s="448"/>
      <c r="CEZ68" s="448"/>
      <c r="CFA68" s="448"/>
      <c r="CFB68" s="448"/>
      <c r="CFC68" s="448"/>
      <c r="CFD68" s="448"/>
      <c r="CFE68" s="448"/>
      <c r="CFF68" s="448"/>
      <c r="CFG68" s="448"/>
      <c r="CFH68" s="638"/>
      <c r="CFI68" s="638"/>
      <c r="CFJ68" s="638"/>
      <c r="CFK68" s="574"/>
      <c r="CFL68" s="448"/>
      <c r="CFM68" s="448"/>
      <c r="CFN68" s="448"/>
      <c r="CFO68" s="575"/>
      <c r="CFP68" s="448"/>
      <c r="CFQ68" s="448"/>
      <c r="CFR68" s="448"/>
      <c r="CFS68" s="448"/>
      <c r="CFT68" s="448"/>
      <c r="CFU68" s="448"/>
      <c r="CFV68" s="448"/>
      <c r="CFW68" s="448"/>
      <c r="CFX68" s="448"/>
      <c r="CFY68" s="638"/>
      <c r="CFZ68" s="638"/>
      <c r="CGA68" s="638"/>
      <c r="CGB68" s="574"/>
      <c r="CGC68" s="448"/>
      <c r="CGD68" s="448"/>
      <c r="CGE68" s="448"/>
      <c r="CGF68" s="575"/>
      <c r="CGG68" s="448"/>
      <c r="CGH68" s="448"/>
      <c r="CGI68" s="448"/>
      <c r="CGJ68" s="448"/>
      <c r="CGK68" s="448"/>
      <c r="CGL68" s="448"/>
      <c r="CGM68" s="448"/>
      <c r="CGN68" s="448"/>
      <c r="CGO68" s="448"/>
      <c r="CGP68" s="638"/>
      <c r="CGQ68" s="638"/>
      <c r="CGR68" s="638"/>
      <c r="CGS68" s="574"/>
      <c r="CGT68" s="448"/>
      <c r="CGU68" s="448"/>
      <c r="CGV68" s="448"/>
      <c r="CGW68" s="575"/>
      <c r="CGX68" s="448"/>
      <c r="CGY68" s="448"/>
      <c r="CGZ68" s="448"/>
      <c r="CHA68" s="448"/>
      <c r="CHB68" s="448"/>
      <c r="CHC68" s="448"/>
      <c r="CHD68" s="448"/>
      <c r="CHE68" s="448"/>
      <c r="CHF68" s="448"/>
      <c r="CHG68" s="638"/>
      <c r="CHH68" s="638"/>
      <c r="CHI68" s="638"/>
      <c r="CHJ68" s="574"/>
      <c r="CHK68" s="448"/>
      <c r="CHL68" s="448"/>
      <c r="CHM68" s="448"/>
      <c r="CHN68" s="575"/>
      <c r="CHO68" s="448"/>
      <c r="CHP68" s="448"/>
      <c r="CHQ68" s="448"/>
      <c r="CHR68" s="448"/>
      <c r="CHS68" s="448"/>
      <c r="CHT68" s="448"/>
      <c r="CHU68" s="448"/>
      <c r="CHV68" s="448"/>
      <c r="CHW68" s="448"/>
      <c r="CHX68" s="638"/>
      <c r="CHY68" s="638"/>
      <c r="CHZ68" s="638"/>
      <c r="CIA68" s="574"/>
      <c r="CIB68" s="448"/>
      <c r="CIC68" s="448"/>
      <c r="CID68" s="448"/>
      <c r="CIE68" s="575"/>
      <c r="CIF68" s="448"/>
      <c r="CIG68" s="448"/>
      <c r="CIH68" s="448"/>
      <c r="CII68" s="448"/>
      <c r="CIJ68" s="448"/>
      <c r="CIK68" s="448"/>
      <c r="CIL68" s="448"/>
      <c r="CIM68" s="448"/>
      <c r="CIN68" s="448"/>
      <c r="CIO68" s="638"/>
      <c r="CIP68" s="638"/>
      <c r="CIQ68" s="638"/>
      <c r="CIR68" s="574"/>
      <c r="CIS68" s="448"/>
      <c r="CIT68" s="448"/>
      <c r="CIU68" s="448"/>
      <c r="CIV68" s="575"/>
      <c r="CIW68" s="448"/>
      <c r="CIX68" s="448"/>
      <c r="CIY68" s="448"/>
      <c r="CIZ68" s="448"/>
      <c r="CJA68" s="448"/>
      <c r="CJB68" s="448"/>
      <c r="CJC68" s="448"/>
      <c r="CJD68" s="448"/>
      <c r="CJE68" s="448"/>
      <c r="CJF68" s="638"/>
      <c r="CJG68" s="638"/>
      <c r="CJH68" s="638"/>
      <c r="CJI68" s="574"/>
      <c r="CJJ68" s="448"/>
      <c r="CJK68" s="448"/>
      <c r="CJL68" s="448"/>
      <c r="CJM68" s="575"/>
      <c r="CJN68" s="448"/>
      <c r="CJO68" s="448"/>
      <c r="CJP68" s="448"/>
      <c r="CJQ68" s="448"/>
      <c r="CJR68" s="448"/>
      <c r="CJS68" s="448"/>
      <c r="CJT68" s="448"/>
      <c r="CJU68" s="448"/>
      <c r="CJV68" s="448"/>
      <c r="CJW68" s="638"/>
      <c r="CJX68" s="638"/>
      <c r="CJY68" s="638"/>
      <c r="CJZ68" s="574"/>
      <c r="CKA68" s="448"/>
      <c r="CKB68" s="448"/>
      <c r="CKC68" s="448"/>
      <c r="CKD68" s="575"/>
      <c r="CKE68" s="448"/>
      <c r="CKF68" s="448"/>
      <c r="CKG68" s="448"/>
      <c r="CKH68" s="448"/>
      <c r="CKI68" s="448"/>
      <c r="CKJ68" s="448"/>
      <c r="CKK68" s="448"/>
      <c r="CKL68" s="448"/>
      <c r="CKM68" s="448"/>
      <c r="CKN68" s="638"/>
      <c r="CKO68" s="638"/>
      <c r="CKP68" s="638"/>
      <c r="CKQ68" s="574"/>
      <c r="CKR68" s="448"/>
      <c r="CKS68" s="448"/>
      <c r="CKT68" s="448"/>
      <c r="CKU68" s="575"/>
      <c r="CKV68" s="448"/>
      <c r="CKW68" s="448"/>
      <c r="CKX68" s="448"/>
      <c r="CKY68" s="448"/>
      <c r="CKZ68" s="448"/>
      <c r="CLA68" s="448"/>
      <c r="CLB68" s="448"/>
      <c r="CLC68" s="448"/>
      <c r="CLD68" s="448"/>
      <c r="CLE68" s="638"/>
      <c r="CLF68" s="638"/>
      <c r="CLG68" s="638"/>
      <c r="CLH68" s="574"/>
      <c r="CLI68" s="448"/>
      <c r="CLJ68" s="448"/>
      <c r="CLK68" s="448"/>
      <c r="CLL68" s="575"/>
      <c r="CLM68" s="448"/>
      <c r="CLN68" s="448"/>
      <c r="CLO68" s="448"/>
      <c r="CLP68" s="448"/>
      <c r="CLQ68" s="448"/>
      <c r="CLR68" s="448"/>
      <c r="CLS68" s="448"/>
      <c r="CLT68" s="448"/>
      <c r="CLU68" s="448"/>
      <c r="CLV68" s="638"/>
      <c r="CLW68" s="638"/>
      <c r="CLX68" s="638"/>
      <c r="CLY68" s="574"/>
      <c r="CLZ68" s="448"/>
      <c r="CMA68" s="448"/>
      <c r="CMB68" s="448"/>
      <c r="CMC68" s="575"/>
      <c r="CMD68" s="448"/>
      <c r="CME68" s="448"/>
      <c r="CMF68" s="448"/>
      <c r="CMG68" s="448"/>
      <c r="CMH68" s="448"/>
      <c r="CMI68" s="448"/>
      <c r="CMJ68" s="448"/>
      <c r="CMK68" s="448"/>
      <c r="CML68" s="448"/>
      <c r="CMM68" s="638"/>
      <c r="CMN68" s="638"/>
      <c r="CMO68" s="638"/>
      <c r="CMP68" s="574"/>
      <c r="CMQ68" s="448"/>
      <c r="CMR68" s="448"/>
      <c r="CMS68" s="448"/>
      <c r="CMT68" s="575"/>
      <c r="CMU68" s="448"/>
      <c r="CMV68" s="448"/>
      <c r="CMW68" s="448"/>
      <c r="CMX68" s="448"/>
      <c r="CMY68" s="448"/>
      <c r="CMZ68" s="448"/>
      <c r="CNA68" s="448"/>
      <c r="CNB68" s="448"/>
      <c r="CNC68" s="448"/>
      <c r="CND68" s="638"/>
      <c r="CNE68" s="638"/>
      <c r="CNF68" s="638"/>
      <c r="CNG68" s="574"/>
      <c r="CNH68" s="448"/>
      <c r="CNI68" s="448"/>
      <c r="CNJ68" s="448"/>
      <c r="CNK68" s="575"/>
      <c r="CNL68" s="448"/>
      <c r="CNM68" s="448"/>
      <c r="CNN68" s="448"/>
      <c r="CNO68" s="448"/>
      <c r="CNP68" s="448"/>
      <c r="CNQ68" s="448"/>
      <c r="CNR68" s="448"/>
      <c r="CNS68" s="448"/>
      <c r="CNT68" s="448"/>
      <c r="CNU68" s="638"/>
      <c r="CNV68" s="638"/>
      <c r="CNW68" s="638"/>
      <c r="CNX68" s="574"/>
      <c r="CNY68" s="448"/>
      <c r="CNZ68" s="448"/>
      <c r="COA68" s="448"/>
      <c r="COB68" s="575"/>
      <c r="COC68" s="448"/>
      <c r="COD68" s="448"/>
      <c r="COE68" s="448"/>
      <c r="COF68" s="448"/>
      <c r="COG68" s="448"/>
      <c r="COH68" s="448"/>
      <c r="COI68" s="448"/>
      <c r="COJ68" s="448"/>
      <c r="COK68" s="448"/>
      <c r="COL68" s="638"/>
      <c r="COM68" s="638"/>
      <c r="CON68" s="638"/>
      <c r="COO68" s="574"/>
      <c r="COP68" s="448"/>
      <c r="COQ68" s="448"/>
      <c r="COR68" s="448"/>
      <c r="COS68" s="575"/>
      <c r="COT68" s="448"/>
      <c r="COU68" s="448"/>
      <c r="COV68" s="448"/>
      <c r="COW68" s="448"/>
      <c r="COX68" s="448"/>
      <c r="COY68" s="448"/>
      <c r="COZ68" s="448"/>
      <c r="CPA68" s="448"/>
      <c r="CPB68" s="448"/>
      <c r="CPC68" s="638"/>
      <c r="CPD68" s="638"/>
      <c r="CPE68" s="638"/>
      <c r="CPF68" s="574"/>
      <c r="CPG68" s="448"/>
      <c r="CPH68" s="448"/>
      <c r="CPI68" s="448"/>
      <c r="CPJ68" s="575"/>
      <c r="CPK68" s="448"/>
      <c r="CPL68" s="448"/>
      <c r="CPM68" s="448"/>
      <c r="CPN68" s="448"/>
      <c r="CPO68" s="448"/>
      <c r="CPP68" s="448"/>
      <c r="CPQ68" s="448"/>
      <c r="CPR68" s="448"/>
      <c r="CPS68" s="448"/>
      <c r="CPT68" s="638"/>
      <c r="CPU68" s="638"/>
      <c r="CPV68" s="638"/>
      <c r="CPW68" s="574"/>
      <c r="CPX68" s="448"/>
      <c r="CPY68" s="448"/>
      <c r="CPZ68" s="448"/>
      <c r="CQA68" s="575"/>
      <c r="CQB68" s="448"/>
      <c r="CQC68" s="448"/>
      <c r="CQD68" s="448"/>
      <c r="CQE68" s="448"/>
      <c r="CQF68" s="448"/>
      <c r="CQG68" s="448"/>
      <c r="CQH68" s="448"/>
      <c r="CQI68" s="448"/>
      <c r="CQJ68" s="448"/>
      <c r="CQK68" s="638"/>
      <c r="CQL68" s="638"/>
      <c r="CQM68" s="638"/>
      <c r="CQN68" s="574"/>
      <c r="CQO68" s="448"/>
      <c r="CQP68" s="448"/>
      <c r="CQQ68" s="448"/>
      <c r="CQR68" s="575"/>
      <c r="CQS68" s="448"/>
      <c r="CQT68" s="448"/>
      <c r="CQU68" s="448"/>
      <c r="CQV68" s="448"/>
      <c r="CQW68" s="448"/>
      <c r="CQX68" s="448"/>
      <c r="CQY68" s="448"/>
      <c r="CQZ68" s="448"/>
      <c r="CRA68" s="448"/>
      <c r="CRB68" s="638"/>
      <c r="CRC68" s="638"/>
      <c r="CRD68" s="638"/>
      <c r="CRE68" s="574"/>
      <c r="CRF68" s="448"/>
      <c r="CRG68" s="448"/>
      <c r="CRH68" s="448"/>
      <c r="CRI68" s="575"/>
      <c r="CRJ68" s="448"/>
      <c r="CRK68" s="448"/>
      <c r="CRL68" s="448"/>
      <c r="CRM68" s="448"/>
      <c r="CRN68" s="448"/>
      <c r="CRO68" s="448"/>
      <c r="CRP68" s="448"/>
      <c r="CRQ68" s="448"/>
      <c r="CRR68" s="448"/>
      <c r="CRS68" s="638"/>
      <c r="CRT68" s="638"/>
      <c r="CRU68" s="638"/>
      <c r="CRV68" s="574"/>
      <c r="CRW68" s="448"/>
      <c r="CRX68" s="448"/>
      <c r="CRY68" s="448"/>
      <c r="CRZ68" s="575"/>
      <c r="CSA68" s="448"/>
      <c r="CSB68" s="448"/>
      <c r="CSC68" s="448"/>
      <c r="CSD68" s="448"/>
      <c r="CSE68" s="448"/>
      <c r="CSF68" s="448"/>
      <c r="CSG68" s="448"/>
      <c r="CSH68" s="448"/>
      <c r="CSI68" s="448"/>
      <c r="CSJ68" s="638"/>
      <c r="CSK68" s="638"/>
      <c r="CSL68" s="638"/>
      <c r="CSM68" s="574"/>
      <c r="CSN68" s="448"/>
      <c r="CSO68" s="448"/>
      <c r="CSP68" s="448"/>
      <c r="CSQ68" s="575"/>
      <c r="CSR68" s="448"/>
      <c r="CSS68" s="448"/>
      <c r="CST68" s="448"/>
      <c r="CSU68" s="448"/>
      <c r="CSV68" s="448"/>
      <c r="CSW68" s="448"/>
      <c r="CSX68" s="448"/>
      <c r="CSY68" s="448"/>
      <c r="CSZ68" s="448"/>
      <c r="CTA68" s="638"/>
      <c r="CTB68" s="638"/>
      <c r="CTC68" s="638"/>
      <c r="CTD68" s="574"/>
      <c r="CTE68" s="448"/>
      <c r="CTF68" s="448"/>
      <c r="CTG68" s="448"/>
      <c r="CTH68" s="575"/>
      <c r="CTI68" s="448"/>
      <c r="CTJ68" s="448"/>
      <c r="CTK68" s="448"/>
      <c r="CTL68" s="448"/>
      <c r="CTM68" s="448"/>
      <c r="CTN68" s="448"/>
      <c r="CTO68" s="448"/>
      <c r="CTP68" s="448"/>
      <c r="CTQ68" s="448"/>
      <c r="CTR68" s="638"/>
      <c r="CTS68" s="638"/>
      <c r="CTT68" s="638"/>
      <c r="CTU68" s="574"/>
      <c r="CTV68" s="448"/>
      <c r="CTW68" s="448"/>
      <c r="CTX68" s="448"/>
      <c r="CTY68" s="575"/>
      <c r="CTZ68" s="448"/>
      <c r="CUA68" s="448"/>
      <c r="CUB68" s="448"/>
      <c r="CUC68" s="448"/>
      <c r="CUD68" s="448"/>
      <c r="CUE68" s="448"/>
      <c r="CUF68" s="448"/>
      <c r="CUG68" s="448"/>
      <c r="CUH68" s="448"/>
      <c r="CUI68" s="638"/>
      <c r="CUJ68" s="638"/>
      <c r="CUK68" s="638"/>
      <c r="CUL68" s="574"/>
      <c r="CUM68" s="448"/>
      <c r="CUN68" s="448"/>
      <c r="CUO68" s="448"/>
      <c r="CUP68" s="575"/>
      <c r="CUQ68" s="448"/>
      <c r="CUR68" s="448"/>
      <c r="CUS68" s="448"/>
      <c r="CUT68" s="448"/>
      <c r="CUU68" s="448"/>
      <c r="CUV68" s="448"/>
      <c r="CUW68" s="448"/>
      <c r="CUX68" s="448"/>
      <c r="CUY68" s="448"/>
      <c r="CUZ68" s="638"/>
      <c r="CVA68" s="638"/>
      <c r="CVB68" s="638"/>
      <c r="CVC68" s="574"/>
      <c r="CVD68" s="448"/>
      <c r="CVE68" s="448"/>
      <c r="CVF68" s="448"/>
      <c r="CVG68" s="575"/>
      <c r="CVH68" s="448"/>
      <c r="CVI68" s="448"/>
      <c r="CVJ68" s="448"/>
      <c r="CVK68" s="448"/>
      <c r="CVL68" s="448"/>
      <c r="CVM68" s="448"/>
      <c r="CVN68" s="448"/>
      <c r="CVO68" s="448"/>
      <c r="CVP68" s="448"/>
      <c r="CVQ68" s="638"/>
      <c r="CVR68" s="638"/>
      <c r="CVS68" s="638"/>
      <c r="CVT68" s="574"/>
      <c r="CVU68" s="448"/>
      <c r="CVV68" s="448"/>
      <c r="CVW68" s="448"/>
      <c r="CVX68" s="575"/>
      <c r="CVY68" s="448"/>
      <c r="CVZ68" s="448"/>
      <c r="CWA68" s="448"/>
      <c r="CWB68" s="448"/>
      <c r="CWC68" s="448"/>
      <c r="CWD68" s="448"/>
      <c r="CWE68" s="448"/>
      <c r="CWF68" s="448"/>
      <c r="CWG68" s="448"/>
      <c r="CWH68" s="638"/>
      <c r="CWI68" s="638"/>
      <c r="CWJ68" s="638"/>
      <c r="CWK68" s="574"/>
      <c r="CWL68" s="448"/>
      <c r="CWM68" s="448"/>
      <c r="CWN68" s="448"/>
      <c r="CWO68" s="575"/>
      <c r="CWP68" s="448"/>
      <c r="CWQ68" s="448"/>
      <c r="CWR68" s="448"/>
      <c r="CWS68" s="448"/>
      <c r="CWT68" s="448"/>
      <c r="CWU68" s="448"/>
      <c r="CWV68" s="448"/>
      <c r="CWW68" s="448"/>
      <c r="CWX68" s="448"/>
      <c r="CWY68" s="638"/>
      <c r="CWZ68" s="638"/>
      <c r="CXA68" s="638"/>
      <c r="CXB68" s="574"/>
      <c r="CXC68" s="448"/>
      <c r="CXD68" s="448"/>
      <c r="CXE68" s="448"/>
      <c r="CXF68" s="575"/>
      <c r="CXG68" s="448"/>
      <c r="CXH68" s="448"/>
      <c r="CXI68" s="448"/>
      <c r="CXJ68" s="448"/>
      <c r="CXK68" s="448"/>
      <c r="CXL68" s="448"/>
      <c r="CXM68" s="448"/>
      <c r="CXN68" s="448"/>
      <c r="CXO68" s="448"/>
      <c r="CXP68" s="638"/>
      <c r="CXQ68" s="638"/>
      <c r="CXR68" s="638"/>
      <c r="CXS68" s="574"/>
      <c r="CXT68" s="448"/>
      <c r="CXU68" s="448"/>
      <c r="CXV68" s="448"/>
      <c r="CXW68" s="575"/>
      <c r="CXX68" s="448"/>
      <c r="CXY68" s="448"/>
      <c r="CXZ68" s="448"/>
      <c r="CYA68" s="448"/>
      <c r="CYB68" s="448"/>
      <c r="CYC68" s="448"/>
      <c r="CYD68" s="448"/>
      <c r="CYE68" s="448"/>
      <c r="CYF68" s="448"/>
      <c r="CYG68" s="638"/>
      <c r="CYH68" s="638"/>
      <c r="CYI68" s="638"/>
      <c r="CYJ68" s="574"/>
      <c r="CYK68" s="448"/>
      <c r="CYL68" s="448"/>
      <c r="CYM68" s="448"/>
      <c r="CYN68" s="575"/>
      <c r="CYO68" s="448"/>
      <c r="CYP68" s="448"/>
      <c r="CYQ68" s="448"/>
      <c r="CYR68" s="448"/>
      <c r="CYS68" s="448"/>
      <c r="CYT68" s="448"/>
      <c r="CYU68" s="448"/>
      <c r="CYV68" s="448"/>
      <c r="CYW68" s="448"/>
      <c r="CYX68" s="638"/>
      <c r="CYY68" s="638"/>
      <c r="CYZ68" s="638"/>
      <c r="CZA68" s="574"/>
      <c r="CZB68" s="448"/>
      <c r="CZC68" s="448"/>
      <c r="CZD68" s="448"/>
      <c r="CZE68" s="575"/>
      <c r="CZF68" s="448"/>
      <c r="CZG68" s="448"/>
      <c r="CZH68" s="448"/>
      <c r="CZI68" s="448"/>
      <c r="CZJ68" s="448"/>
      <c r="CZK68" s="448"/>
      <c r="CZL68" s="448"/>
      <c r="CZM68" s="448"/>
      <c r="CZN68" s="448"/>
      <c r="CZO68" s="638"/>
      <c r="CZP68" s="638"/>
      <c r="CZQ68" s="638"/>
      <c r="CZR68" s="574"/>
      <c r="CZS68" s="448"/>
      <c r="CZT68" s="448"/>
      <c r="CZU68" s="448"/>
      <c r="CZV68" s="575"/>
      <c r="CZW68" s="448"/>
      <c r="CZX68" s="448"/>
      <c r="CZY68" s="448"/>
      <c r="CZZ68" s="448"/>
      <c r="DAA68" s="448"/>
      <c r="DAB68" s="448"/>
      <c r="DAC68" s="448"/>
      <c r="DAD68" s="448"/>
      <c r="DAE68" s="448"/>
      <c r="DAF68" s="638"/>
      <c r="DAG68" s="638"/>
      <c r="DAH68" s="638"/>
      <c r="DAI68" s="574"/>
      <c r="DAJ68" s="448"/>
      <c r="DAK68" s="448"/>
      <c r="DAL68" s="448"/>
      <c r="DAM68" s="575"/>
      <c r="DAN68" s="448"/>
      <c r="DAO68" s="448"/>
      <c r="DAP68" s="448"/>
      <c r="DAQ68" s="448"/>
      <c r="DAR68" s="448"/>
      <c r="DAS68" s="448"/>
      <c r="DAT68" s="448"/>
      <c r="DAU68" s="448"/>
      <c r="DAV68" s="448"/>
      <c r="DAW68" s="638"/>
      <c r="DAX68" s="638"/>
      <c r="DAY68" s="638"/>
      <c r="DAZ68" s="574"/>
      <c r="DBA68" s="448"/>
      <c r="DBB68" s="448"/>
      <c r="DBC68" s="448"/>
      <c r="DBD68" s="575"/>
      <c r="DBE68" s="448"/>
      <c r="DBF68" s="448"/>
      <c r="DBG68" s="448"/>
      <c r="DBH68" s="448"/>
      <c r="DBI68" s="448"/>
      <c r="DBJ68" s="448"/>
      <c r="DBK68" s="448"/>
      <c r="DBL68" s="448"/>
      <c r="DBM68" s="448"/>
      <c r="DBN68" s="638"/>
      <c r="DBO68" s="638"/>
      <c r="DBP68" s="638"/>
      <c r="DBQ68" s="574"/>
      <c r="DBR68" s="448"/>
      <c r="DBS68" s="448"/>
      <c r="DBT68" s="448"/>
      <c r="DBU68" s="575"/>
      <c r="DBV68" s="448"/>
      <c r="DBW68" s="448"/>
      <c r="DBX68" s="448"/>
      <c r="DBY68" s="448"/>
      <c r="DBZ68" s="448"/>
      <c r="DCA68" s="448"/>
      <c r="DCB68" s="448"/>
      <c r="DCC68" s="448"/>
      <c r="DCD68" s="448"/>
      <c r="DCE68" s="638"/>
      <c r="DCF68" s="638"/>
      <c r="DCG68" s="638"/>
      <c r="DCH68" s="574"/>
      <c r="DCI68" s="448"/>
      <c r="DCJ68" s="448"/>
      <c r="DCK68" s="448"/>
      <c r="DCL68" s="575"/>
      <c r="DCM68" s="448"/>
      <c r="DCN68" s="448"/>
      <c r="DCO68" s="448"/>
      <c r="DCP68" s="448"/>
      <c r="DCQ68" s="448"/>
      <c r="DCR68" s="448"/>
      <c r="DCS68" s="448"/>
      <c r="DCT68" s="448"/>
      <c r="DCU68" s="448"/>
      <c r="DCV68" s="638"/>
      <c r="DCW68" s="638"/>
      <c r="DCX68" s="638"/>
      <c r="DCY68" s="574"/>
      <c r="DCZ68" s="448"/>
      <c r="DDA68" s="448"/>
      <c r="DDB68" s="448"/>
      <c r="DDC68" s="575"/>
      <c r="DDD68" s="448"/>
      <c r="DDE68" s="448"/>
      <c r="DDF68" s="448"/>
      <c r="DDG68" s="448"/>
      <c r="DDH68" s="448"/>
      <c r="DDI68" s="448"/>
      <c r="DDJ68" s="448"/>
      <c r="DDK68" s="448"/>
      <c r="DDL68" s="448"/>
      <c r="DDM68" s="638"/>
      <c r="DDN68" s="638"/>
      <c r="DDO68" s="638"/>
      <c r="DDP68" s="574"/>
      <c r="DDQ68" s="448"/>
      <c r="DDR68" s="448"/>
      <c r="DDS68" s="448"/>
      <c r="DDT68" s="575"/>
      <c r="DDU68" s="448"/>
      <c r="DDV68" s="448"/>
      <c r="DDW68" s="448"/>
      <c r="DDX68" s="448"/>
      <c r="DDY68" s="448"/>
      <c r="DDZ68" s="448"/>
      <c r="DEA68" s="448"/>
      <c r="DEB68" s="448"/>
      <c r="DEC68" s="448"/>
      <c r="DED68" s="638"/>
      <c r="DEE68" s="638"/>
      <c r="DEF68" s="638"/>
      <c r="DEG68" s="574"/>
      <c r="DEH68" s="448"/>
      <c r="DEI68" s="448"/>
      <c r="DEJ68" s="448"/>
      <c r="DEK68" s="575"/>
      <c r="DEL68" s="448"/>
      <c r="DEM68" s="448"/>
      <c r="DEN68" s="448"/>
      <c r="DEO68" s="448"/>
      <c r="DEP68" s="448"/>
      <c r="DEQ68" s="448"/>
      <c r="DER68" s="448"/>
      <c r="DES68" s="448"/>
      <c r="DET68" s="448"/>
      <c r="DEU68" s="638"/>
      <c r="DEV68" s="638"/>
      <c r="DEW68" s="638"/>
      <c r="DEX68" s="574"/>
      <c r="DEY68" s="448"/>
      <c r="DEZ68" s="448"/>
      <c r="DFA68" s="448"/>
      <c r="DFB68" s="575"/>
      <c r="DFC68" s="448"/>
      <c r="DFD68" s="448"/>
      <c r="DFE68" s="448"/>
      <c r="DFF68" s="448"/>
      <c r="DFG68" s="448"/>
      <c r="DFH68" s="448"/>
      <c r="DFI68" s="448"/>
      <c r="DFJ68" s="448"/>
      <c r="DFK68" s="448"/>
      <c r="DFL68" s="638"/>
      <c r="DFM68" s="638"/>
      <c r="DFN68" s="638"/>
      <c r="DFO68" s="574"/>
      <c r="DFP68" s="448"/>
      <c r="DFQ68" s="448"/>
      <c r="DFR68" s="448"/>
      <c r="DFS68" s="575"/>
      <c r="DFT68" s="448"/>
      <c r="DFU68" s="448"/>
      <c r="DFV68" s="448"/>
      <c r="DFW68" s="448"/>
      <c r="DFX68" s="448"/>
      <c r="DFY68" s="448"/>
      <c r="DFZ68" s="448"/>
      <c r="DGA68" s="448"/>
      <c r="DGB68" s="448"/>
      <c r="DGC68" s="638"/>
      <c r="DGD68" s="638"/>
      <c r="DGE68" s="638"/>
      <c r="DGF68" s="574"/>
      <c r="DGG68" s="448"/>
      <c r="DGH68" s="448"/>
      <c r="DGI68" s="448"/>
      <c r="DGJ68" s="575"/>
      <c r="DGK68" s="448"/>
      <c r="DGL68" s="448"/>
      <c r="DGM68" s="448"/>
      <c r="DGN68" s="448"/>
      <c r="DGO68" s="448"/>
      <c r="DGP68" s="448"/>
      <c r="DGQ68" s="448"/>
      <c r="DGR68" s="448"/>
      <c r="DGS68" s="448"/>
      <c r="DGT68" s="638"/>
      <c r="DGU68" s="638"/>
      <c r="DGV68" s="638"/>
      <c r="DGW68" s="574"/>
      <c r="DGX68" s="448"/>
      <c r="DGY68" s="448"/>
      <c r="DGZ68" s="448"/>
      <c r="DHA68" s="575"/>
      <c r="DHB68" s="448"/>
      <c r="DHC68" s="448"/>
      <c r="DHD68" s="448"/>
      <c r="DHE68" s="448"/>
      <c r="DHF68" s="448"/>
      <c r="DHG68" s="448"/>
      <c r="DHH68" s="448"/>
      <c r="DHI68" s="448"/>
      <c r="DHJ68" s="448"/>
      <c r="DHK68" s="638"/>
      <c r="DHL68" s="638"/>
      <c r="DHM68" s="638"/>
      <c r="DHN68" s="574"/>
      <c r="DHO68" s="448"/>
      <c r="DHP68" s="448"/>
      <c r="DHQ68" s="448"/>
      <c r="DHR68" s="575"/>
      <c r="DHS68" s="448"/>
      <c r="DHT68" s="448"/>
      <c r="DHU68" s="448"/>
      <c r="DHV68" s="448"/>
      <c r="DHW68" s="448"/>
      <c r="DHX68" s="448"/>
      <c r="DHY68" s="448"/>
      <c r="DHZ68" s="448"/>
      <c r="DIA68" s="448"/>
      <c r="DIB68" s="638"/>
      <c r="DIC68" s="638"/>
      <c r="DID68" s="638"/>
      <c r="DIE68" s="574"/>
      <c r="DIF68" s="448"/>
      <c r="DIG68" s="448"/>
      <c r="DIH68" s="448"/>
      <c r="DII68" s="575"/>
      <c r="DIJ68" s="448"/>
      <c r="DIK68" s="448"/>
      <c r="DIL68" s="448"/>
      <c r="DIM68" s="448"/>
      <c r="DIN68" s="448"/>
      <c r="DIO68" s="448"/>
      <c r="DIP68" s="448"/>
      <c r="DIQ68" s="448"/>
      <c r="DIR68" s="448"/>
      <c r="DIS68" s="638"/>
      <c r="DIT68" s="638"/>
      <c r="DIU68" s="638"/>
      <c r="DIV68" s="574"/>
      <c r="DIW68" s="448"/>
      <c r="DIX68" s="448"/>
      <c r="DIY68" s="448"/>
      <c r="DIZ68" s="575"/>
      <c r="DJA68" s="448"/>
      <c r="DJB68" s="448"/>
      <c r="DJC68" s="448"/>
      <c r="DJD68" s="448"/>
      <c r="DJE68" s="448"/>
      <c r="DJF68" s="448"/>
      <c r="DJG68" s="448"/>
      <c r="DJH68" s="448"/>
      <c r="DJI68" s="448"/>
      <c r="DJJ68" s="638"/>
      <c r="DJK68" s="638"/>
      <c r="DJL68" s="638"/>
      <c r="DJM68" s="574"/>
      <c r="DJN68" s="448"/>
      <c r="DJO68" s="448"/>
      <c r="DJP68" s="448"/>
      <c r="DJQ68" s="575"/>
      <c r="DJR68" s="448"/>
      <c r="DJS68" s="448"/>
      <c r="DJT68" s="448"/>
      <c r="DJU68" s="448"/>
      <c r="DJV68" s="448"/>
      <c r="DJW68" s="448"/>
      <c r="DJX68" s="448"/>
      <c r="DJY68" s="448"/>
      <c r="DJZ68" s="448"/>
      <c r="DKA68" s="638"/>
      <c r="DKB68" s="638"/>
      <c r="DKC68" s="638"/>
      <c r="DKD68" s="574"/>
      <c r="DKE68" s="448"/>
      <c r="DKF68" s="448"/>
      <c r="DKG68" s="448"/>
      <c r="DKH68" s="575"/>
      <c r="DKI68" s="448"/>
      <c r="DKJ68" s="448"/>
      <c r="DKK68" s="448"/>
      <c r="DKL68" s="448"/>
      <c r="DKM68" s="448"/>
      <c r="DKN68" s="448"/>
      <c r="DKO68" s="448"/>
      <c r="DKP68" s="448"/>
      <c r="DKQ68" s="448"/>
      <c r="DKR68" s="638"/>
      <c r="DKS68" s="638"/>
      <c r="DKT68" s="638"/>
      <c r="DKU68" s="574"/>
      <c r="DKV68" s="448"/>
      <c r="DKW68" s="448"/>
      <c r="DKX68" s="448"/>
      <c r="DKY68" s="575"/>
      <c r="DKZ68" s="448"/>
      <c r="DLA68" s="448"/>
      <c r="DLB68" s="448"/>
      <c r="DLC68" s="448"/>
      <c r="DLD68" s="448"/>
      <c r="DLE68" s="448"/>
      <c r="DLF68" s="448"/>
      <c r="DLG68" s="448"/>
      <c r="DLH68" s="448"/>
      <c r="DLI68" s="638"/>
      <c r="DLJ68" s="638"/>
      <c r="DLK68" s="638"/>
      <c r="DLL68" s="574"/>
      <c r="DLM68" s="448"/>
      <c r="DLN68" s="448"/>
      <c r="DLO68" s="448"/>
      <c r="DLP68" s="575"/>
      <c r="DLQ68" s="448"/>
      <c r="DLR68" s="448"/>
      <c r="DLS68" s="448"/>
      <c r="DLT68" s="448"/>
      <c r="DLU68" s="448"/>
      <c r="DLV68" s="448"/>
      <c r="DLW68" s="448"/>
      <c r="DLX68" s="448"/>
      <c r="DLY68" s="448"/>
      <c r="DLZ68" s="638"/>
      <c r="DMA68" s="638"/>
      <c r="DMB68" s="638"/>
      <c r="DMC68" s="574"/>
      <c r="DMD68" s="448"/>
      <c r="DME68" s="448"/>
      <c r="DMF68" s="448"/>
      <c r="DMG68" s="575"/>
      <c r="DMH68" s="448"/>
      <c r="DMI68" s="448"/>
      <c r="DMJ68" s="448"/>
      <c r="DMK68" s="448"/>
      <c r="DML68" s="448"/>
      <c r="DMM68" s="448"/>
      <c r="DMN68" s="448"/>
      <c r="DMO68" s="448"/>
      <c r="DMP68" s="448"/>
      <c r="DMQ68" s="638"/>
      <c r="DMR68" s="638"/>
      <c r="DMS68" s="638"/>
      <c r="DMT68" s="574"/>
      <c r="DMU68" s="448"/>
      <c r="DMV68" s="448"/>
      <c r="DMW68" s="448"/>
      <c r="DMX68" s="575"/>
      <c r="DMY68" s="448"/>
      <c r="DMZ68" s="448"/>
      <c r="DNA68" s="448"/>
      <c r="DNB68" s="448"/>
      <c r="DNC68" s="448"/>
      <c r="DND68" s="448"/>
      <c r="DNE68" s="448"/>
      <c r="DNF68" s="448"/>
      <c r="DNG68" s="448"/>
      <c r="DNH68" s="638"/>
      <c r="DNI68" s="638"/>
      <c r="DNJ68" s="638"/>
      <c r="DNK68" s="574"/>
      <c r="DNL68" s="448"/>
      <c r="DNM68" s="448"/>
      <c r="DNN68" s="448"/>
      <c r="DNO68" s="575"/>
      <c r="DNP68" s="448"/>
      <c r="DNQ68" s="448"/>
      <c r="DNR68" s="448"/>
      <c r="DNS68" s="448"/>
      <c r="DNT68" s="448"/>
      <c r="DNU68" s="448"/>
      <c r="DNV68" s="448"/>
      <c r="DNW68" s="448"/>
      <c r="DNX68" s="448"/>
      <c r="DNY68" s="638"/>
      <c r="DNZ68" s="638"/>
      <c r="DOA68" s="638"/>
      <c r="DOB68" s="574"/>
      <c r="DOC68" s="448"/>
      <c r="DOD68" s="448"/>
      <c r="DOE68" s="448"/>
      <c r="DOF68" s="575"/>
      <c r="DOG68" s="448"/>
      <c r="DOH68" s="448"/>
      <c r="DOI68" s="448"/>
      <c r="DOJ68" s="448"/>
      <c r="DOK68" s="448"/>
      <c r="DOL68" s="448"/>
      <c r="DOM68" s="448"/>
      <c r="DON68" s="448"/>
      <c r="DOO68" s="448"/>
      <c r="DOP68" s="638"/>
      <c r="DOQ68" s="638"/>
      <c r="DOR68" s="638"/>
      <c r="DOS68" s="574"/>
      <c r="DOT68" s="448"/>
      <c r="DOU68" s="448"/>
      <c r="DOV68" s="448"/>
      <c r="DOW68" s="575"/>
      <c r="DOX68" s="448"/>
      <c r="DOY68" s="448"/>
      <c r="DOZ68" s="448"/>
      <c r="DPA68" s="448"/>
      <c r="DPB68" s="448"/>
      <c r="DPC68" s="448"/>
      <c r="DPD68" s="448"/>
      <c r="DPE68" s="448"/>
      <c r="DPF68" s="448"/>
      <c r="DPG68" s="638"/>
      <c r="DPH68" s="638"/>
      <c r="DPI68" s="638"/>
      <c r="DPJ68" s="574"/>
      <c r="DPK68" s="448"/>
      <c r="DPL68" s="448"/>
      <c r="DPM68" s="448"/>
      <c r="DPN68" s="575"/>
      <c r="DPO68" s="448"/>
      <c r="DPP68" s="448"/>
      <c r="DPQ68" s="448"/>
      <c r="DPR68" s="448"/>
      <c r="DPS68" s="448"/>
      <c r="DPT68" s="448"/>
      <c r="DPU68" s="448"/>
      <c r="DPV68" s="448"/>
      <c r="DPW68" s="448"/>
      <c r="DPX68" s="638"/>
      <c r="DPY68" s="638"/>
      <c r="DPZ68" s="638"/>
      <c r="DQA68" s="574"/>
      <c r="DQB68" s="448"/>
      <c r="DQC68" s="448"/>
      <c r="DQD68" s="448"/>
      <c r="DQE68" s="575"/>
      <c r="DQF68" s="448"/>
      <c r="DQG68" s="448"/>
      <c r="DQH68" s="448"/>
      <c r="DQI68" s="448"/>
      <c r="DQJ68" s="448"/>
      <c r="DQK68" s="448"/>
      <c r="DQL68" s="448"/>
      <c r="DQM68" s="448"/>
      <c r="DQN68" s="448"/>
      <c r="DQO68" s="638"/>
      <c r="DQP68" s="638"/>
      <c r="DQQ68" s="638"/>
      <c r="DQR68" s="574"/>
      <c r="DQS68" s="448"/>
      <c r="DQT68" s="448"/>
      <c r="DQU68" s="448"/>
      <c r="DQV68" s="575"/>
      <c r="DQW68" s="448"/>
      <c r="DQX68" s="448"/>
      <c r="DQY68" s="448"/>
      <c r="DQZ68" s="448"/>
      <c r="DRA68" s="448"/>
      <c r="DRB68" s="448"/>
      <c r="DRC68" s="448"/>
      <c r="DRD68" s="448"/>
      <c r="DRE68" s="448"/>
      <c r="DRF68" s="638"/>
      <c r="DRG68" s="638"/>
      <c r="DRH68" s="638"/>
      <c r="DRI68" s="574"/>
      <c r="DRJ68" s="448"/>
      <c r="DRK68" s="448"/>
      <c r="DRL68" s="448"/>
      <c r="DRM68" s="575"/>
      <c r="DRN68" s="448"/>
      <c r="DRO68" s="448"/>
      <c r="DRP68" s="448"/>
      <c r="DRQ68" s="448"/>
      <c r="DRR68" s="448"/>
      <c r="DRS68" s="448"/>
      <c r="DRT68" s="448"/>
      <c r="DRU68" s="448"/>
      <c r="DRV68" s="448"/>
      <c r="DRW68" s="638"/>
      <c r="DRX68" s="638"/>
      <c r="DRY68" s="638"/>
      <c r="DRZ68" s="574"/>
      <c r="DSA68" s="448"/>
      <c r="DSB68" s="448"/>
      <c r="DSC68" s="448"/>
      <c r="DSD68" s="575"/>
      <c r="DSE68" s="448"/>
      <c r="DSF68" s="448"/>
      <c r="DSG68" s="448"/>
      <c r="DSH68" s="448"/>
      <c r="DSI68" s="448"/>
      <c r="DSJ68" s="448"/>
      <c r="DSK68" s="448"/>
      <c r="DSL68" s="448"/>
      <c r="DSM68" s="448"/>
      <c r="DSN68" s="638"/>
      <c r="DSO68" s="638"/>
      <c r="DSP68" s="638"/>
      <c r="DSQ68" s="574"/>
      <c r="DSR68" s="448"/>
      <c r="DSS68" s="448"/>
      <c r="DST68" s="448"/>
      <c r="DSU68" s="575"/>
      <c r="DSV68" s="448"/>
      <c r="DSW68" s="448"/>
      <c r="DSX68" s="448"/>
      <c r="DSY68" s="448"/>
      <c r="DSZ68" s="448"/>
      <c r="DTA68" s="448"/>
      <c r="DTB68" s="448"/>
      <c r="DTC68" s="448"/>
      <c r="DTD68" s="448"/>
      <c r="DTE68" s="638"/>
      <c r="DTF68" s="638"/>
      <c r="DTG68" s="638"/>
      <c r="DTH68" s="574"/>
      <c r="DTI68" s="448"/>
      <c r="DTJ68" s="448"/>
      <c r="DTK68" s="448"/>
      <c r="DTL68" s="575"/>
      <c r="DTM68" s="448"/>
      <c r="DTN68" s="448"/>
      <c r="DTO68" s="448"/>
      <c r="DTP68" s="448"/>
      <c r="DTQ68" s="448"/>
      <c r="DTR68" s="448"/>
      <c r="DTS68" s="448"/>
      <c r="DTT68" s="448"/>
      <c r="DTU68" s="448"/>
      <c r="DTV68" s="638"/>
      <c r="DTW68" s="638"/>
      <c r="DTX68" s="638"/>
      <c r="DTY68" s="574"/>
      <c r="DTZ68" s="448"/>
      <c r="DUA68" s="448"/>
      <c r="DUB68" s="448"/>
      <c r="DUC68" s="575"/>
      <c r="DUD68" s="448"/>
      <c r="DUE68" s="448"/>
      <c r="DUF68" s="448"/>
      <c r="DUG68" s="448"/>
      <c r="DUH68" s="448"/>
      <c r="DUI68" s="448"/>
      <c r="DUJ68" s="448"/>
      <c r="DUK68" s="448"/>
      <c r="DUL68" s="448"/>
      <c r="DUM68" s="638"/>
      <c r="DUN68" s="638"/>
      <c r="DUO68" s="638"/>
      <c r="DUP68" s="574"/>
      <c r="DUQ68" s="448"/>
      <c r="DUR68" s="448"/>
      <c r="DUS68" s="448"/>
      <c r="DUT68" s="575"/>
      <c r="DUU68" s="448"/>
      <c r="DUV68" s="448"/>
      <c r="DUW68" s="448"/>
      <c r="DUX68" s="448"/>
      <c r="DUY68" s="448"/>
      <c r="DUZ68" s="448"/>
      <c r="DVA68" s="448"/>
      <c r="DVB68" s="448"/>
      <c r="DVC68" s="448"/>
      <c r="DVD68" s="638"/>
      <c r="DVE68" s="638"/>
      <c r="DVF68" s="638"/>
      <c r="DVG68" s="574"/>
      <c r="DVH68" s="448"/>
      <c r="DVI68" s="448"/>
      <c r="DVJ68" s="448"/>
      <c r="DVK68" s="575"/>
      <c r="DVL68" s="448"/>
      <c r="DVM68" s="448"/>
      <c r="DVN68" s="448"/>
      <c r="DVO68" s="448"/>
      <c r="DVP68" s="448"/>
      <c r="DVQ68" s="448"/>
      <c r="DVR68" s="448"/>
      <c r="DVS68" s="448"/>
      <c r="DVT68" s="448"/>
      <c r="DVU68" s="638"/>
      <c r="DVV68" s="638"/>
      <c r="DVW68" s="638"/>
      <c r="DVX68" s="574"/>
      <c r="DVY68" s="448"/>
      <c r="DVZ68" s="448"/>
      <c r="DWA68" s="448"/>
      <c r="DWB68" s="575"/>
      <c r="DWC68" s="448"/>
      <c r="DWD68" s="448"/>
      <c r="DWE68" s="448"/>
      <c r="DWF68" s="448"/>
      <c r="DWG68" s="448"/>
      <c r="DWH68" s="448"/>
      <c r="DWI68" s="448"/>
      <c r="DWJ68" s="448"/>
      <c r="DWK68" s="448"/>
      <c r="DWL68" s="638"/>
      <c r="DWM68" s="638"/>
      <c r="DWN68" s="638"/>
      <c r="DWO68" s="574"/>
      <c r="DWP68" s="448"/>
      <c r="DWQ68" s="448"/>
      <c r="DWR68" s="448"/>
      <c r="DWS68" s="575"/>
      <c r="DWT68" s="448"/>
      <c r="DWU68" s="448"/>
      <c r="DWV68" s="448"/>
      <c r="DWW68" s="448"/>
      <c r="DWX68" s="448"/>
      <c r="DWY68" s="448"/>
      <c r="DWZ68" s="448"/>
      <c r="DXA68" s="448"/>
      <c r="DXB68" s="448"/>
      <c r="DXC68" s="638"/>
      <c r="DXD68" s="638"/>
      <c r="DXE68" s="638"/>
      <c r="DXF68" s="574"/>
      <c r="DXG68" s="448"/>
      <c r="DXH68" s="448"/>
      <c r="DXI68" s="448"/>
      <c r="DXJ68" s="575"/>
      <c r="DXK68" s="448"/>
      <c r="DXL68" s="448"/>
      <c r="DXM68" s="448"/>
      <c r="DXN68" s="448"/>
      <c r="DXO68" s="448"/>
      <c r="DXP68" s="448"/>
      <c r="DXQ68" s="448"/>
      <c r="DXR68" s="448"/>
      <c r="DXS68" s="448"/>
      <c r="DXT68" s="638"/>
      <c r="DXU68" s="638"/>
      <c r="DXV68" s="638"/>
      <c r="DXW68" s="574"/>
      <c r="DXX68" s="448"/>
      <c r="DXY68" s="448"/>
      <c r="DXZ68" s="448"/>
      <c r="DYA68" s="575"/>
      <c r="DYB68" s="448"/>
      <c r="DYC68" s="448"/>
      <c r="DYD68" s="448"/>
      <c r="DYE68" s="448"/>
      <c r="DYF68" s="448"/>
      <c r="DYG68" s="448"/>
      <c r="DYH68" s="448"/>
      <c r="DYI68" s="448"/>
      <c r="DYJ68" s="448"/>
      <c r="DYK68" s="638"/>
      <c r="DYL68" s="638"/>
      <c r="DYM68" s="638"/>
      <c r="DYN68" s="574"/>
      <c r="DYO68" s="448"/>
      <c r="DYP68" s="448"/>
      <c r="DYQ68" s="448"/>
      <c r="DYR68" s="575"/>
      <c r="DYS68" s="448"/>
      <c r="DYT68" s="448"/>
      <c r="DYU68" s="448"/>
      <c r="DYV68" s="448"/>
      <c r="DYW68" s="448"/>
      <c r="DYX68" s="448"/>
      <c r="DYY68" s="448"/>
      <c r="DYZ68" s="448"/>
      <c r="DZA68" s="448"/>
      <c r="DZB68" s="638"/>
      <c r="DZC68" s="638"/>
      <c r="DZD68" s="638"/>
      <c r="DZE68" s="574"/>
      <c r="DZF68" s="448"/>
      <c r="DZG68" s="448"/>
      <c r="DZH68" s="448"/>
      <c r="DZI68" s="575"/>
      <c r="DZJ68" s="448"/>
      <c r="DZK68" s="448"/>
      <c r="DZL68" s="448"/>
      <c r="DZM68" s="448"/>
      <c r="DZN68" s="448"/>
      <c r="DZO68" s="448"/>
      <c r="DZP68" s="448"/>
      <c r="DZQ68" s="448"/>
      <c r="DZR68" s="448"/>
      <c r="DZS68" s="638"/>
      <c r="DZT68" s="638"/>
      <c r="DZU68" s="638"/>
      <c r="DZV68" s="574"/>
      <c r="DZW68" s="448"/>
      <c r="DZX68" s="448"/>
      <c r="DZY68" s="448"/>
      <c r="DZZ68" s="575"/>
      <c r="EAA68" s="448"/>
      <c r="EAB68" s="448"/>
      <c r="EAC68" s="448"/>
      <c r="EAD68" s="448"/>
      <c r="EAE68" s="448"/>
      <c r="EAF68" s="448"/>
      <c r="EAG68" s="448"/>
      <c r="EAH68" s="448"/>
      <c r="EAI68" s="448"/>
      <c r="EAJ68" s="638"/>
      <c r="EAK68" s="638"/>
      <c r="EAL68" s="638"/>
      <c r="EAM68" s="574"/>
      <c r="EAN68" s="448"/>
      <c r="EAO68" s="448"/>
      <c r="EAP68" s="448"/>
      <c r="EAQ68" s="575"/>
      <c r="EAR68" s="448"/>
      <c r="EAS68" s="448"/>
      <c r="EAT68" s="448"/>
      <c r="EAU68" s="448"/>
      <c r="EAV68" s="448"/>
      <c r="EAW68" s="448"/>
      <c r="EAX68" s="448"/>
      <c r="EAY68" s="448"/>
      <c r="EAZ68" s="448"/>
      <c r="EBA68" s="638"/>
      <c r="EBB68" s="638"/>
      <c r="EBC68" s="638"/>
      <c r="EBD68" s="574"/>
      <c r="EBE68" s="448"/>
      <c r="EBF68" s="448"/>
      <c r="EBG68" s="448"/>
      <c r="EBH68" s="575"/>
      <c r="EBI68" s="448"/>
      <c r="EBJ68" s="448"/>
      <c r="EBK68" s="448"/>
      <c r="EBL68" s="448"/>
      <c r="EBM68" s="448"/>
      <c r="EBN68" s="448"/>
      <c r="EBO68" s="448"/>
      <c r="EBP68" s="448"/>
      <c r="EBQ68" s="448"/>
      <c r="EBR68" s="638"/>
      <c r="EBS68" s="638"/>
      <c r="EBT68" s="638"/>
      <c r="EBU68" s="574"/>
      <c r="EBV68" s="448"/>
      <c r="EBW68" s="448"/>
      <c r="EBX68" s="448"/>
      <c r="EBY68" s="575"/>
      <c r="EBZ68" s="448"/>
      <c r="ECA68" s="448"/>
      <c r="ECB68" s="448"/>
      <c r="ECC68" s="448"/>
      <c r="ECD68" s="448"/>
      <c r="ECE68" s="448"/>
      <c r="ECF68" s="448"/>
      <c r="ECG68" s="448"/>
      <c r="ECH68" s="448"/>
      <c r="ECI68" s="638"/>
      <c r="ECJ68" s="638"/>
      <c r="ECK68" s="638"/>
      <c r="ECL68" s="574"/>
      <c r="ECM68" s="448"/>
      <c r="ECN68" s="448"/>
      <c r="ECO68" s="448"/>
      <c r="ECP68" s="575"/>
      <c r="ECQ68" s="448"/>
      <c r="ECR68" s="448"/>
      <c r="ECS68" s="448"/>
      <c r="ECT68" s="448"/>
      <c r="ECU68" s="448"/>
      <c r="ECV68" s="448"/>
      <c r="ECW68" s="448"/>
      <c r="ECX68" s="448"/>
      <c r="ECY68" s="448"/>
      <c r="ECZ68" s="638"/>
      <c r="EDA68" s="638"/>
      <c r="EDB68" s="638"/>
      <c r="EDC68" s="574"/>
      <c r="EDD68" s="448"/>
      <c r="EDE68" s="448"/>
      <c r="EDF68" s="448"/>
      <c r="EDG68" s="575"/>
      <c r="EDH68" s="448"/>
      <c r="EDI68" s="448"/>
      <c r="EDJ68" s="448"/>
      <c r="EDK68" s="448"/>
      <c r="EDL68" s="448"/>
      <c r="EDM68" s="448"/>
      <c r="EDN68" s="448"/>
      <c r="EDO68" s="448"/>
      <c r="EDP68" s="448"/>
      <c r="EDQ68" s="638"/>
      <c r="EDR68" s="638"/>
      <c r="EDS68" s="638"/>
      <c r="EDT68" s="574"/>
      <c r="EDU68" s="448"/>
      <c r="EDV68" s="448"/>
      <c r="EDW68" s="448"/>
      <c r="EDX68" s="575"/>
      <c r="EDY68" s="448"/>
      <c r="EDZ68" s="448"/>
      <c r="EEA68" s="448"/>
      <c r="EEB68" s="448"/>
      <c r="EEC68" s="448"/>
      <c r="EED68" s="448"/>
      <c r="EEE68" s="448"/>
      <c r="EEF68" s="448"/>
      <c r="EEG68" s="448"/>
      <c r="EEH68" s="638"/>
      <c r="EEI68" s="638"/>
      <c r="EEJ68" s="638"/>
      <c r="EEK68" s="574"/>
      <c r="EEL68" s="448"/>
      <c r="EEM68" s="448"/>
      <c r="EEN68" s="448"/>
      <c r="EEO68" s="575"/>
      <c r="EEP68" s="448"/>
      <c r="EEQ68" s="448"/>
      <c r="EER68" s="448"/>
      <c r="EES68" s="448"/>
      <c r="EET68" s="448"/>
      <c r="EEU68" s="448"/>
      <c r="EEV68" s="448"/>
      <c r="EEW68" s="448"/>
      <c r="EEX68" s="448"/>
      <c r="EEY68" s="638"/>
      <c r="EEZ68" s="638"/>
      <c r="EFA68" s="638"/>
      <c r="EFB68" s="574"/>
      <c r="EFC68" s="448"/>
      <c r="EFD68" s="448"/>
      <c r="EFE68" s="448"/>
      <c r="EFF68" s="575"/>
      <c r="EFG68" s="448"/>
      <c r="EFH68" s="448"/>
      <c r="EFI68" s="448"/>
      <c r="EFJ68" s="448"/>
      <c r="EFK68" s="448"/>
      <c r="EFL68" s="448"/>
      <c r="EFM68" s="448"/>
      <c r="EFN68" s="448"/>
      <c r="EFO68" s="448"/>
      <c r="EFP68" s="638"/>
      <c r="EFQ68" s="638"/>
      <c r="EFR68" s="638"/>
      <c r="EFS68" s="574"/>
      <c r="EFT68" s="448"/>
      <c r="EFU68" s="448"/>
      <c r="EFV68" s="448"/>
      <c r="EFW68" s="575"/>
      <c r="EFX68" s="448"/>
      <c r="EFY68" s="448"/>
      <c r="EFZ68" s="448"/>
      <c r="EGA68" s="448"/>
      <c r="EGB68" s="448"/>
      <c r="EGC68" s="448"/>
      <c r="EGD68" s="448"/>
      <c r="EGE68" s="448"/>
      <c r="EGF68" s="448"/>
      <c r="EGG68" s="638"/>
      <c r="EGH68" s="638"/>
      <c r="EGI68" s="638"/>
      <c r="EGJ68" s="574"/>
      <c r="EGK68" s="448"/>
      <c r="EGL68" s="448"/>
      <c r="EGM68" s="448"/>
      <c r="EGN68" s="575"/>
      <c r="EGO68" s="448"/>
      <c r="EGP68" s="448"/>
      <c r="EGQ68" s="448"/>
      <c r="EGR68" s="448"/>
      <c r="EGS68" s="448"/>
      <c r="EGT68" s="448"/>
      <c r="EGU68" s="448"/>
      <c r="EGV68" s="448"/>
      <c r="EGW68" s="448"/>
      <c r="EGX68" s="638"/>
      <c r="EGY68" s="638"/>
      <c r="EGZ68" s="638"/>
      <c r="EHA68" s="574"/>
      <c r="EHB68" s="448"/>
      <c r="EHC68" s="448"/>
      <c r="EHD68" s="448"/>
      <c r="EHE68" s="575"/>
      <c r="EHF68" s="448"/>
      <c r="EHG68" s="448"/>
      <c r="EHH68" s="448"/>
      <c r="EHI68" s="448"/>
      <c r="EHJ68" s="448"/>
      <c r="EHK68" s="448"/>
      <c r="EHL68" s="448"/>
      <c r="EHM68" s="448"/>
      <c r="EHN68" s="448"/>
      <c r="EHO68" s="638"/>
      <c r="EHP68" s="638"/>
      <c r="EHQ68" s="638"/>
      <c r="EHR68" s="574"/>
      <c r="EHS68" s="448"/>
      <c r="EHT68" s="448"/>
      <c r="EHU68" s="448"/>
      <c r="EHV68" s="575"/>
      <c r="EHW68" s="448"/>
      <c r="EHX68" s="448"/>
      <c r="EHY68" s="448"/>
      <c r="EHZ68" s="448"/>
      <c r="EIA68" s="448"/>
      <c r="EIB68" s="448"/>
      <c r="EIC68" s="448"/>
      <c r="EID68" s="448"/>
      <c r="EIE68" s="448"/>
      <c r="EIF68" s="638"/>
      <c r="EIG68" s="638"/>
      <c r="EIH68" s="638"/>
      <c r="EII68" s="574"/>
      <c r="EIJ68" s="448"/>
      <c r="EIK68" s="448"/>
      <c r="EIL68" s="448"/>
      <c r="EIM68" s="575"/>
      <c r="EIN68" s="448"/>
      <c r="EIO68" s="448"/>
      <c r="EIP68" s="448"/>
      <c r="EIQ68" s="448"/>
      <c r="EIR68" s="448"/>
      <c r="EIS68" s="448"/>
      <c r="EIT68" s="448"/>
      <c r="EIU68" s="448"/>
      <c r="EIV68" s="448"/>
      <c r="EIW68" s="638"/>
      <c r="EIX68" s="638"/>
      <c r="EIY68" s="638"/>
      <c r="EIZ68" s="574"/>
      <c r="EJA68" s="448"/>
      <c r="EJB68" s="448"/>
      <c r="EJC68" s="448"/>
      <c r="EJD68" s="575"/>
      <c r="EJE68" s="448"/>
      <c r="EJF68" s="448"/>
      <c r="EJG68" s="448"/>
      <c r="EJH68" s="448"/>
      <c r="EJI68" s="448"/>
      <c r="EJJ68" s="448"/>
      <c r="EJK68" s="448"/>
      <c r="EJL68" s="448"/>
      <c r="EJM68" s="448"/>
      <c r="EJN68" s="638"/>
      <c r="EJO68" s="638"/>
      <c r="EJP68" s="638"/>
      <c r="EJQ68" s="574"/>
      <c r="EJR68" s="448"/>
      <c r="EJS68" s="448"/>
      <c r="EJT68" s="448"/>
      <c r="EJU68" s="575"/>
      <c r="EJV68" s="448"/>
      <c r="EJW68" s="448"/>
      <c r="EJX68" s="448"/>
      <c r="EJY68" s="448"/>
      <c r="EJZ68" s="448"/>
      <c r="EKA68" s="448"/>
      <c r="EKB68" s="448"/>
      <c r="EKC68" s="448"/>
      <c r="EKD68" s="448"/>
      <c r="EKE68" s="638"/>
      <c r="EKF68" s="638"/>
      <c r="EKG68" s="638"/>
      <c r="EKH68" s="574"/>
      <c r="EKI68" s="448"/>
      <c r="EKJ68" s="448"/>
      <c r="EKK68" s="448"/>
      <c r="EKL68" s="575"/>
      <c r="EKM68" s="448"/>
      <c r="EKN68" s="448"/>
      <c r="EKO68" s="448"/>
      <c r="EKP68" s="448"/>
      <c r="EKQ68" s="448"/>
      <c r="EKR68" s="448"/>
      <c r="EKS68" s="448"/>
      <c r="EKT68" s="448"/>
      <c r="EKU68" s="448"/>
      <c r="EKV68" s="638"/>
      <c r="EKW68" s="638"/>
      <c r="EKX68" s="638"/>
      <c r="EKY68" s="574"/>
      <c r="EKZ68" s="448"/>
      <c r="ELA68" s="448"/>
      <c r="ELB68" s="448"/>
      <c r="ELC68" s="575"/>
      <c r="ELD68" s="448"/>
      <c r="ELE68" s="448"/>
      <c r="ELF68" s="448"/>
      <c r="ELG68" s="448"/>
      <c r="ELH68" s="448"/>
      <c r="ELI68" s="448"/>
      <c r="ELJ68" s="448"/>
      <c r="ELK68" s="448"/>
      <c r="ELL68" s="448"/>
      <c r="ELM68" s="638"/>
      <c r="ELN68" s="638"/>
      <c r="ELO68" s="638"/>
      <c r="ELP68" s="574"/>
      <c r="ELQ68" s="448"/>
      <c r="ELR68" s="448"/>
      <c r="ELS68" s="448"/>
      <c r="ELT68" s="575"/>
      <c r="ELU68" s="448"/>
      <c r="ELV68" s="448"/>
      <c r="ELW68" s="448"/>
      <c r="ELX68" s="448"/>
      <c r="ELY68" s="448"/>
      <c r="ELZ68" s="448"/>
      <c r="EMA68" s="448"/>
      <c r="EMB68" s="448"/>
      <c r="EMC68" s="448"/>
      <c r="EMD68" s="638"/>
      <c r="EME68" s="638"/>
      <c r="EMF68" s="638"/>
      <c r="EMG68" s="574"/>
      <c r="EMH68" s="448"/>
      <c r="EMI68" s="448"/>
      <c r="EMJ68" s="448"/>
      <c r="EMK68" s="575"/>
      <c r="EML68" s="448"/>
      <c r="EMM68" s="448"/>
      <c r="EMN68" s="448"/>
      <c r="EMO68" s="448"/>
      <c r="EMP68" s="448"/>
      <c r="EMQ68" s="448"/>
      <c r="EMR68" s="448"/>
      <c r="EMS68" s="448"/>
      <c r="EMT68" s="448"/>
      <c r="EMU68" s="638"/>
      <c r="EMV68" s="638"/>
      <c r="EMW68" s="638"/>
      <c r="EMX68" s="574"/>
      <c r="EMY68" s="448"/>
      <c r="EMZ68" s="448"/>
      <c r="ENA68" s="448"/>
      <c r="ENB68" s="575"/>
      <c r="ENC68" s="448"/>
      <c r="END68" s="448"/>
      <c r="ENE68" s="448"/>
      <c r="ENF68" s="448"/>
      <c r="ENG68" s="448"/>
      <c r="ENH68" s="448"/>
      <c r="ENI68" s="448"/>
      <c r="ENJ68" s="448"/>
      <c r="ENK68" s="448"/>
      <c r="ENL68" s="638"/>
      <c r="ENM68" s="638"/>
      <c r="ENN68" s="638"/>
      <c r="ENO68" s="574"/>
      <c r="ENP68" s="448"/>
      <c r="ENQ68" s="448"/>
      <c r="ENR68" s="448"/>
      <c r="ENS68" s="575"/>
      <c r="ENT68" s="448"/>
      <c r="ENU68" s="448"/>
      <c r="ENV68" s="448"/>
      <c r="ENW68" s="448"/>
      <c r="ENX68" s="448"/>
      <c r="ENY68" s="448"/>
      <c r="ENZ68" s="448"/>
      <c r="EOA68" s="448"/>
      <c r="EOB68" s="448"/>
      <c r="EOC68" s="638"/>
      <c r="EOD68" s="638"/>
      <c r="EOE68" s="638"/>
      <c r="EOF68" s="574"/>
      <c r="EOG68" s="448"/>
      <c r="EOH68" s="448"/>
      <c r="EOI68" s="448"/>
      <c r="EOJ68" s="575"/>
      <c r="EOK68" s="448"/>
      <c r="EOL68" s="448"/>
      <c r="EOM68" s="448"/>
      <c r="EON68" s="448"/>
      <c r="EOO68" s="448"/>
      <c r="EOP68" s="448"/>
      <c r="EOQ68" s="448"/>
      <c r="EOR68" s="448"/>
      <c r="EOS68" s="448"/>
      <c r="EOT68" s="638"/>
      <c r="EOU68" s="638"/>
      <c r="EOV68" s="638"/>
      <c r="EOW68" s="574"/>
      <c r="EOX68" s="448"/>
      <c r="EOY68" s="448"/>
      <c r="EOZ68" s="448"/>
      <c r="EPA68" s="575"/>
      <c r="EPB68" s="448"/>
      <c r="EPC68" s="448"/>
      <c r="EPD68" s="448"/>
      <c r="EPE68" s="448"/>
      <c r="EPF68" s="448"/>
      <c r="EPG68" s="448"/>
      <c r="EPH68" s="448"/>
      <c r="EPI68" s="448"/>
      <c r="EPJ68" s="448"/>
      <c r="EPK68" s="638"/>
      <c r="EPL68" s="638"/>
      <c r="EPM68" s="638"/>
      <c r="EPN68" s="574"/>
      <c r="EPO68" s="448"/>
      <c r="EPP68" s="448"/>
      <c r="EPQ68" s="448"/>
      <c r="EPR68" s="575"/>
      <c r="EPS68" s="448"/>
      <c r="EPT68" s="448"/>
      <c r="EPU68" s="448"/>
      <c r="EPV68" s="448"/>
      <c r="EPW68" s="448"/>
      <c r="EPX68" s="448"/>
      <c r="EPY68" s="448"/>
      <c r="EPZ68" s="448"/>
      <c r="EQA68" s="448"/>
      <c r="EQB68" s="638"/>
      <c r="EQC68" s="638"/>
      <c r="EQD68" s="638"/>
      <c r="EQE68" s="574"/>
      <c r="EQF68" s="448"/>
      <c r="EQG68" s="448"/>
      <c r="EQH68" s="448"/>
      <c r="EQI68" s="575"/>
      <c r="EQJ68" s="448"/>
      <c r="EQK68" s="448"/>
      <c r="EQL68" s="448"/>
      <c r="EQM68" s="448"/>
      <c r="EQN68" s="448"/>
      <c r="EQO68" s="448"/>
      <c r="EQP68" s="448"/>
      <c r="EQQ68" s="448"/>
      <c r="EQR68" s="448"/>
      <c r="EQS68" s="638"/>
      <c r="EQT68" s="638"/>
      <c r="EQU68" s="638"/>
      <c r="EQV68" s="574"/>
      <c r="EQW68" s="448"/>
      <c r="EQX68" s="448"/>
      <c r="EQY68" s="448"/>
      <c r="EQZ68" s="575"/>
      <c r="ERA68" s="448"/>
      <c r="ERB68" s="448"/>
      <c r="ERC68" s="448"/>
      <c r="ERD68" s="448"/>
      <c r="ERE68" s="448"/>
      <c r="ERF68" s="448"/>
      <c r="ERG68" s="448"/>
      <c r="ERH68" s="448"/>
      <c r="ERI68" s="448"/>
      <c r="ERJ68" s="638"/>
      <c r="ERK68" s="638"/>
      <c r="ERL68" s="638"/>
      <c r="ERM68" s="574"/>
      <c r="ERN68" s="448"/>
      <c r="ERO68" s="448"/>
      <c r="ERP68" s="448"/>
      <c r="ERQ68" s="575"/>
      <c r="ERR68" s="448"/>
      <c r="ERS68" s="448"/>
      <c r="ERT68" s="448"/>
      <c r="ERU68" s="448"/>
      <c r="ERV68" s="448"/>
      <c r="ERW68" s="448"/>
      <c r="ERX68" s="448"/>
      <c r="ERY68" s="448"/>
      <c r="ERZ68" s="448"/>
      <c r="ESA68" s="638"/>
      <c r="ESB68" s="638"/>
      <c r="ESC68" s="638"/>
      <c r="ESD68" s="574"/>
      <c r="ESE68" s="448"/>
      <c r="ESF68" s="448"/>
      <c r="ESG68" s="448"/>
      <c r="ESH68" s="575"/>
      <c r="ESI68" s="448"/>
      <c r="ESJ68" s="448"/>
      <c r="ESK68" s="448"/>
      <c r="ESL68" s="448"/>
      <c r="ESM68" s="448"/>
      <c r="ESN68" s="448"/>
      <c r="ESO68" s="448"/>
      <c r="ESP68" s="448"/>
      <c r="ESQ68" s="448"/>
      <c r="ESR68" s="638"/>
      <c r="ESS68" s="638"/>
      <c r="EST68" s="638"/>
      <c r="ESU68" s="574"/>
      <c r="ESV68" s="448"/>
      <c r="ESW68" s="448"/>
      <c r="ESX68" s="448"/>
      <c r="ESY68" s="575"/>
      <c r="ESZ68" s="448"/>
      <c r="ETA68" s="448"/>
      <c r="ETB68" s="448"/>
      <c r="ETC68" s="448"/>
      <c r="ETD68" s="448"/>
      <c r="ETE68" s="448"/>
      <c r="ETF68" s="448"/>
      <c r="ETG68" s="448"/>
      <c r="ETH68" s="448"/>
      <c r="ETI68" s="638"/>
      <c r="ETJ68" s="638"/>
      <c r="ETK68" s="638"/>
      <c r="ETL68" s="574"/>
      <c r="ETM68" s="448"/>
      <c r="ETN68" s="448"/>
      <c r="ETO68" s="448"/>
      <c r="ETP68" s="575"/>
      <c r="ETQ68" s="448"/>
      <c r="ETR68" s="448"/>
      <c r="ETS68" s="448"/>
      <c r="ETT68" s="448"/>
      <c r="ETU68" s="448"/>
      <c r="ETV68" s="448"/>
      <c r="ETW68" s="448"/>
      <c r="ETX68" s="448"/>
      <c r="ETY68" s="448"/>
      <c r="ETZ68" s="638"/>
      <c r="EUA68" s="638"/>
      <c r="EUB68" s="638"/>
      <c r="EUC68" s="574"/>
      <c r="EUD68" s="448"/>
      <c r="EUE68" s="448"/>
      <c r="EUF68" s="448"/>
      <c r="EUG68" s="575"/>
      <c r="EUH68" s="448"/>
      <c r="EUI68" s="448"/>
      <c r="EUJ68" s="448"/>
      <c r="EUK68" s="448"/>
      <c r="EUL68" s="448"/>
      <c r="EUM68" s="448"/>
      <c r="EUN68" s="448"/>
      <c r="EUO68" s="448"/>
      <c r="EUP68" s="448"/>
      <c r="EUQ68" s="638"/>
      <c r="EUR68" s="638"/>
      <c r="EUS68" s="638"/>
      <c r="EUT68" s="574"/>
      <c r="EUU68" s="448"/>
      <c r="EUV68" s="448"/>
      <c r="EUW68" s="448"/>
      <c r="EUX68" s="575"/>
      <c r="EUY68" s="448"/>
      <c r="EUZ68" s="448"/>
      <c r="EVA68" s="448"/>
      <c r="EVB68" s="448"/>
      <c r="EVC68" s="448"/>
      <c r="EVD68" s="448"/>
      <c r="EVE68" s="448"/>
      <c r="EVF68" s="448"/>
      <c r="EVG68" s="448"/>
      <c r="EVH68" s="638"/>
      <c r="EVI68" s="638"/>
      <c r="EVJ68" s="638"/>
      <c r="EVK68" s="574"/>
      <c r="EVL68" s="448"/>
      <c r="EVM68" s="448"/>
      <c r="EVN68" s="448"/>
      <c r="EVO68" s="575"/>
      <c r="EVP68" s="448"/>
      <c r="EVQ68" s="448"/>
      <c r="EVR68" s="448"/>
      <c r="EVS68" s="448"/>
      <c r="EVT68" s="448"/>
      <c r="EVU68" s="448"/>
      <c r="EVV68" s="448"/>
      <c r="EVW68" s="448"/>
      <c r="EVX68" s="448"/>
      <c r="EVY68" s="638"/>
      <c r="EVZ68" s="638"/>
      <c r="EWA68" s="638"/>
      <c r="EWB68" s="574"/>
      <c r="EWC68" s="448"/>
      <c r="EWD68" s="448"/>
      <c r="EWE68" s="448"/>
      <c r="EWF68" s="575"/>
      <c r="EWG68" s="448"/>
      <c r="EWH68" s="448"/>
      <c r="EWI68" s="448"/>
      <c r="EWJ68" s="448"/>
      <c r="EWK68" s="448"/>
      <c r="EWL68" s="448"/>
      <c r="EWM68" s="448"/>
      <c r="EWN68" s="448"/>
      <c r="EWO68" s="448"/>
      <c r="EWP68" s="638"/>
      <c r="EWQ68" s="638"/>
      <c r="EWR68" s="638"/>
      <c r="EWS68" s="574"/>
      <c r="EWT68" s="448"/>
      <c r="EWU68" s="448"/>
      <c r="EWV68" s="448"/>
      <c r="EWW68" s="575"/>
      <c r="EWX68" s="448"/>
      <c r="EWY68" s="448"/>
      <c r="EWZ68" s="448"/>
      <c r="EXA68" s="448"/>
      <c r="EXB68" s="448"/>
      <c r="EXC68" s="448"/>
      <c r="EXD68" s="448"/>
      <c r="EXE68" s="448"/>
      <c r="EXF68" s="448"/>
      <c r="EXG68" s="638"/>
      <c r="EXH68" s="638"/>
      <c r="EXI68" s="638"/>
      <c r="EXJ68" s="574"/>
      <c r="EXK68" s="448"/>
      <c r="EXL68" s="448"/>
      <c r="EXM68" s="448"/>
      <c r="EXN68" s="575"/>
      <c r="EXO68" s="448"/>
      <c r="EXP68" s="448"/>
      <c r="EXQ68" s="448"/>
      <c r="EXR68" s="448"/>
      <c r="EXS68" s="448"/>
      <c r="EXT68" s="448"/>
      <c r="EXU68" s="448"/>
      <c r="EXV68" s="448"/>
      <c r="EXW68" s="448"/>
      <c r="EXX68" s="638"/>
      <c r="EXY68" s="638"/>
      <c r="EXZ68" s="638"/>
      <c r="EYA68" s="574"/>
      <c r="EYB68" s="448"/>
      <c r="EYC68" s="448"/>
      <c r="EYD68" s="448"/>
      <c r="EYE68" s="575"/>
      <c r="EYF68" s="448"/>
      <c r="EYG68" s="448"/>
      <c r="EYH68" s="448"/>
      <c r="EYI68" s="448"/>
      <c r="EYJ68" s="448"/>
      <c r="EYK68" s="448"/>
      <c r="EYL68" s="448"/>
      <c r="EYM68" s="448"/>
      <c r="EYN68" s="448"/>
      <c r="EYO68" s="638"/>
      <c r="EYP68" s="638"/>
      <c r="EYQ68" s="638"/>
      <c r="EYR68" s="574"/>
      <c r="EYS68" s="448"/>
      <c r="EYT68" s="448"/>
      <c r="EYU68" s="448"/>
      <c r="EYV68" s="575"/>
      <c r="EYW68" s="448"/>
      <c r="EYX68" s="448"/>
      <c r="EYY68" s="448"/>
      <c r="EYZ68" s="448"/>
      <c r="EZA68" s="448"/>
      <c r="EZB68" s="448"/>
      <c r="EZC68" s="448"/>
      <c r="EZD68" s="448"/>
      <c r="EZE68" s="448"/>
      <c r="EZF68" s="638"/>
      <c r="EZG68" s="638"/>
      <c r="EZH68" s="638"/>
      <c r="EZI68" s="574"/>
      <c r="EZJ68" s="448"/>
      <c r="EZK68" s="448"/>
      <c r="EZL68" s="448"/>
      <c r="EZM68" s="575"/>
      <c r="EZN68" s="448"/>
      <c r="EZO68" s="448"/>
      <c r="EZP68" s="448"/>
      <c r="EZQ68" s="448"/>
      <c r="EZR68" s="448"/>
      <c r="EZS68" s="448"/>
      <c r="EZT68" s="448"/>
      <c r="EZU68" s="448"/>
      <c r="EZV68" s="448"/>
      <c r="EZW68" s="638"/>
      <c r="EZX68" s="638"/>
      <c r="EZY68" s="638"/>
      <c r="EZZ68" s="574"/>
      <c r="FAA68" s="448"/>
      <c r="FAB68" s="448"/>
      <c r="FAC68" s="448"/>
      <c r="FAD68" s="575"/>
      <c r="FAE68" s="448"/>
      <c r="FAF68" s="448"/>
      <c r="FAG68" s="448"/>
      <c r="FAH68" s="448"/>
      <c r="FAI68" s="448"/>
      <c r="FAJ68" s="448"/>
      <c r="FAK68" s="448"/>
      <c r="FAL68" s="448"/>
      <c r="FAM68" s="448"/>
      <c r="FAN68" s="638"/>
      <c r="FAO68" s="638"/>
      <c r="FAP68" s="638"/>
      <c r="FAQ68" s="574"/>
      <c r="FAR68" s="448"/>
      <c r="FAS68" s="448"/>
      <c r="FAT68" s="448"/>
      <c r="FAU68" s="575"/>
      <c r="FAV68" s="448"/>
      <c r="FAW68" s="448"/>
      <c r="FAX68" s="448"/>
      <c r="FAY68" s="448"/>
      <c r="FAZ68" s="448"/>
      <c r="FBA68" s="448"/>
      <c r="FBB68" s="448"/>
      <c r="FBC68" s="448"/>
      <c r="FBD68" s="448"/>
      <c r="FBE68" s="638"/>
      <c r="FBF68" s="638"/>
      <c r="FBG68" s="638"/>
      <c r="FBH68" s="574"/>
      <c r="FBI68" s="448"/>
      <c r="FBJ68" s="448"/>
      <c r="FBK68" s="448"/>
      <c r="FBL68" s="575"/>
      <c r="FBM68" s="448"/>
      <c r="FBN68" s="448"/>
      <c r="FBO68" s="448"/>
      <c r="FBP68" s="448"/>
      <c r="FBQ68" s="448"/>
      <c r="FBR68" s="448"/>
      <c r="FBS68" s="448"/>
      <c r="FBT68" s="448"/>
      <c r="FBU68" s="448"/>
      <c r="FBV68" s="638"/>
      <c r="FBW68" s="638"/>
      <c r="FBX68" s="638"/>
      <c r="FBY68" s="574"/>
      <c r="FBZ68" s="448"/>
      <c r="FCA68" s="448"/>
      <c r="FCB68" s="448"/>
      <c r="FCC68" s="575"/>
      <c r="FCD68" s="448"/>
      <c r="FCE68" s="448"/>
      <c r="FCF68" s="448"/>
      <c r="FCG68" s="448"/>
      <c r="FCH68" s="448"/>
      <c r="FCI68" s="448"/>
      <c r="FCJ68" s="448"/>
      <c r="FCK68" s="448"/>
      <c r="FCL68" s="448"/>
      <c r="FCM68" s="638"/>
      <c r="FCN68" s="638"/>
      <c r="FCO68" s="638"/>
      <c r="FCP68" s="574"/>
      <c r="FCQ68" s="448"/>
      <c r="FCR68" s="448"/>
      <c r="FCS68" s="448"/>
      <c r="FCT68" s="575"/>
      <c r="FCU68" s="448"/>
      <c r="FCV68" s="448"/>
      <c r="FCW68" s="448"/>
      <c r="FCX68" s="448"/>
      <c r="FCY68" s="448"/>
      <c r="FCZ68" s="448"/>
      <c r="FDA68" s="448"/>
      <c r="FDB68" s="448"/>
      <c r="FDC68" s="448"/>
      <c r="FDD68" s="638"/>
      <c r="FDE68" s="638"/>
      <c r="FDF68" s="638"/>
      <c r="FDG68" s="574"/>
      <c r="FDH68" s="448"/>
      <c r="FDI68" s="448"/>
      <c r="FDJ68" s="448"/>
      <c r="FDK68" s="575"/>
      <c r="FDL68" s="448"/>
      <c r="FDM68" s="448"/>
      <c r="FDN68" s="448"/>
      <c r="FDO68" s="448"/>
      <c r="FDP68" s="448"/>
      <c r="FDQ68" s="448"/>
      <c r="FDR68" s="448"/>
      <c r="FDS68" s="448"/>
      <c r="FDT68" s="448"/>
      <c r="FDU68" s="638"/>
      <c r="FDV68" s="638"/>
      <c r="FDW68" s="638"/>
      <c r="FDX68" s="574"/>
      <c r="FDY68" s="448"/>
      <c r="FDZ68" s="448"/>
      <c r="FEA68" s="448"/>
      <c r="FEB68" s="575"/>
      <c r="FEC68" s="448"/>
      <c r="FED68" s="448"/>
      <c r="FEE68" s="448"/>
      <c r="FEF68" s="448"/>
      <c r="FEG68" s="448"/>
      <c r="FEH68" s="448"/>
      <c r="FEI68" s="448"/>
      <c r="FEJ68" s="448"/>
      <c r="FEK68" s="448"/>
      <c r="FEL68" s="638"/>
      <c r="FEM68" s="638"/>
      <c r="FEN68" s="638"/>
      <c r="FEO68" s="574"/>
      <c r="FEP68" s="448"/>
      <c r="FEQ68" s="448"/>
      <c r="FER68" s="448"/>
      <c r="FES68" s="575"/>
      <c r="FET68" s="448"/>
      <c r="FEU68" s="448"/>
      <c r="FEV68" s="448"/>
      <c r="FEW68" s="448"/>
      <c r="FEX68" s="448"/>
      <c r="FEY68" s="448"/>
      <c r="FEZ68" s="448"/>
      <c r="FFA68" s="448"/>
      <c r="FFB68" s="448"/>
      <c r="FFC68" s="638"/>
      <c r="FFD68" s="638"/>
      <c r="FFE68" s="638"/>
      <c r="FFF68" s="574"/>
      <c r="FFG68" s="448"/>
      <c r="FFH68" s="448"/>
      <c r="FFI68" s="448"/>
      <c r="FFJ68" s="575"/>
      <c r="FFK68" s="448"/>
      <c r="FFL68" s="448"/>
      <c r="FFM68" s="448"/>
      <c r="FFN68" s="448"/>
      <c r="FFO68" s="448"/>
      <c r="FFP68" s="448"/>
      <c r="FFQ68" s="448"/>
      <c r="FFR68" s="448"/>
      <c r="FFS68" s="448"/>
      <c r="FFT68" s="638"/>
      <c r="FFU68" s="638"/>
      <c r="FFV68" s="638"/>
      <c r="FFW68" s="574"/>
      <c r="FFX68" s="448"/>
      <c r="FFY68" s="448"/>
      <c r="FFZ68" s="448"/>
      <c r="FGA68" s="575"/>
      <c r="FGB68" s="448"/>
      <c r="FGC68" s="448"/>
      <c r="FGD68" s="448"/>
      <c r="FGE68" s="448"/>
      <c r="FGF68" s="448"/>
      <c r="FGG68" s="448"/>
      <c r="FGH68" s="448"/>
      <c r="FGI68" s="448"/>
      <c r="FGJ68" s="448"/>
      <c r="FGK68" s="638"/>
      <c r="FGL68" s="638"/>
      <c r="FGM68" s="638"/>
      <c r="FGN68" s="574"/>
      <c r="FGO68" s="448"/>
      <c r="FGP68" s="448"/>
      <c r="FGQ68" s="448"/>
      <c r="FGR68" s="575"/>
      <c r="FGS68" s="448"/>
      <c r="FGT68" s="448"/>
      <c r="FGU68" s="448"/>
      <c r="FGV68" s="448"/>
      <c r="FGW68" s="448"/>
      <c r="FGX68" s="448"/>
      <c r="FGY68" s="448"/>
      <c r="FGZ68" s="448"/>
      <c r="FHA68" s="448"/>
      <c r="FHB68" s="638"/>
      <c r="FHC68" s="638"/>
      <c r="FHD68" s="638"/>
      <c r="FHE68" s="574"/>
      <c r="FHF68" s="448"/>
      <c r="FHG68" s="448"/>
      <c r="FHH68" s="448"/>
      <c r="FHI68" s="575"/>
      <c r="FHJ68" s="448"/>
      <c r="FHK68" s="448"/>
      <c r="FHL68" s="448"/>
      <c r="FHM68" s="448"/>
      <c r="FHN68" s="448"/>
      <c r="FHO68" s="448"/>
      <c r="FHP68" s="448"/>
      <c r="FHQ68" s="448"/>
      <c r="FHR68" s="448"/>
      <c r="FHS68" s="638"/>
      <c r="FHT68" s="638"/>
      <c r="FHU68" s="638"/>
      <c r="FHV68" s="574"/>
      <c r="FHW68" s="448"/>
      <c r="FHX68" s="448"/>
      <c r="FHY68" s="448"/>
      <c r="FHZ68" s="575"/>
      <c r="FIA68" s="448"/>
      <c r="FIB68" s="448"/>
      <c r="FIC68" s="448"/>
      <c r="FID68" s="448"/>
      <c r="FIE68" s="448"/>
      <c r="FIF68" s="448"/>
      <c r="FIG68" s="448"/>
      <c r="FIH68" s="448"/>
      <c r="FII68" s="448"/>
      <c r="FIJ68" s="638"/>
      <c r="FIK68" s="638"/>
      <c r="FIL68" s="638"/>
      <c r="FIM68" s="574"/>
      <c r="FIN68" s="448"/>
      <c r="FIO68" s="448"/>
      <c r="FIP68" s="448"/>
      <c r="FIQ68" s="575"/>
      <c r="FIR68" s="448"/>
      <c r="FIS68" s="448"/>
      <c r="FIT68" s="448"/>
      <c r="FIU68" s="448"/>
      <c r="FIV68" s="448"/>
      <c r="FIW68" s="448"/>
      <c r="FIX68" s="448"/>
      <c r="FIY68" s="448"/>
      <c r="FIZ68" s="448"/>
      <c r="FJA68" s="638"/>
      <c r="FJB68" s="638"/>
      <c r="FJC68" s="638"/>
      <c r="FJD68" s="574"/>
      <c r="FJE68" s="448"/>
      <c r="FJF68" s="448"/>
      <c r="FJG68" s="448"/>
      <c r="FJH68" s="575"/>
      <c r="FJI68" s="448"/>
      <c r="FJJ68" s="448"/>
      <c r="FJK68" s="448"/>
      <c r="FJL68" s="448"/>
      <c r="FJM68" s="448"/>
      <c r="FJN68" s="448"/>
      <c r="FJO68" s="448"/>
      <c r="FJP68" s="448"/>
      <c r="FJQ68" s="448"/>
      <c r="FJR68" s="638"/>
      <c r="FJS68" s="638"/>
      <c r="FJT68" s="638"/>
      <c r="FJU68" s="574"/>
      <c r="FJV68" s="448"/>
      <c r="FJW68" s="448"/>
      <c r="FJX68" s="448"/>
      <c r="FJY68" s="575"/>
      <c r="FJZ68" s="448"/>
      <c r="FKA68" s="448"/>
      <c r="FKB68" s="448"/>
      <c r="FKC68" s="448"/>
      <c r="FKD68" s="448"/>
      <c r="FKE68" s="448"/>
      <c r="FKF68" s="448"/>
      <c r="FKG68" s="448"/>
      <c r="FKH68" s="448"/>
      <c r="FKI68" s="638"/>
      <c r="FKJ68" s="638"/>
      <c r="FKK68" s="638"/>
      <c r="FKL68" s="574"/>
      <c r="FKM68" s="448"/>
      <c r="FKN68" s="448"/>
      <c r="FKO68" s="448"/>
      <c r="FKP68" s="575"/>
      <c r="FKQ68" s="448"/>
      <c r="FKR68" s="448"/>
      <c r="FKS68" s="448"/>
      <c r="FKT68" s="448"/>
      <c r="FKU68" s="448"/>
      <c r="FKV68" s="448"/>
      <c r="FKW68" s="448"/>
      <c r="FKX68" s="448"/>
      <c r="FKY68" s="448"/>
      <c r="FKZ68" s="638"/>
      <c r="FLA68" s="638"/>
      <c r="FLB68" s="638"/>
      <c r="FLC68" s="574"/>
      <c r="FLD68" s="448"/>
      <c r="FLE68" s="448"/>
      <c r="FLF68" s="448"/>
      <c r="FLG68" s="575"/>
      <c r="FLH68" s="448"/>
      <c r="FLI68" s="448"/>
      <c r="FLJ68" s="448"/>
      <c r="FLK68" s="448"/>
      <c r="FLL68" s="448"/>
      <c r="FLM68" s="448"/>
      <c r="FLN68" s="448"/>
      <c r="FLO68" s="448"/>
      <c r="FLP68" s="448"/>
      <c r="FLQ68" s="638"/>
      <c r="FLR68" s="638"/>
      <c r="FLS68" s="638"/>
      <c r="FLT68" s="574"/>
      <c r="FLU68" s="448"/>
      <c r="FLV68" s="448"/>
      <c r="FLW68" s="448"/>
      <c r="FLX68" s="575"/>
      <c r="FLY68" s="448"/>
      <c r="FLZ68" s="448"/>
      <c r="FMA68" s="448"/>
      <c r="FMB68" s="448"/>
      <c r="FMC68" s="448"/>
      <c r="FMD68" s="448"/>
      <c r="FME68" s="448"/>
      <c r="FMF68" s="448"/>
      <c r="FMG68" s="448"/>
      <c r="FMH68" s="638"/>
      <c r="FMI68" s="638"/>
      <c r="FMJ68" s="638"/>
      <c r="FMK68" s="574"/>
      <c r="FML68" s="448"/>
      <c r="FMM68" s="448"/>
      <c r="FMN68" s="448"/>
      <c r="FMO68" s="575"/>
      <c r="FMP68" s="448"/>
      <c r="FMQ68" s="448"/>
      <c r="FMR68" s="448"/>
      <c r="FMS68" s="448"/>
      <c r="FMT68" s="448"/>
      <c r="FMU68" s="448"/>
      <c r="FMV68" s="448"/>
      <c r="FMW68" s="448"/>
      <c r="FMX68" s="448"/>
      <c r="FMY68" s="638"/>
      <c r="FMZ68" s="638"/>
      <c r="FNA68" s="638"/>
      <c r="FNB68" s="574"/>
      <c r="FNC68" s="448"/>
      <c r="FND68" s="448"/>
      <c r="FNE68" s="448"/>
      <c r="FNF68" s="575"/>
      <c r="FNG68" s="448"/>
      <c r="FNH68" s="448"/>
      <c r="FNI68" s="448"/>
      <c r="FNJ68" s="448"/>
      <c r="FNK68" s="448"/>
      <c r="FNL68" s="448"/>
      <c r="FNM68" s="448"/>
      <c r="FNN68" s="448"/>
      <c r="FNO68" s="448"/>
      <c r="FNP68" s="638"/>
      <c r="FNQ68" s="638"/>
      <c r="FNR68" s="638"/>
      <c r="FNS68" s="574"/>
      <c r="FNT68" s="448"/>
      <c r="FNU68" s="448"/>
      <c r="FNV68" s="448"/>
      <c r="FNW68" s="575"/>
      <c r="FNX68" s="448"/>
      <c r="FNY68" s="448"/>
      <c r="FNZ68" s="448"/>
      <c r="FOA68" s="448"/>
      <c r="FOB68" s="448"/>
      <c r="FOC68" s="448"/>
      <c r="FOD68" s="448"/>
      <c r="FOE68" s="448"/>
      <c r="FOF68" s="448"/>
      <c r="FOG68" s="638"/>
      <c r="FOH68" s="638"/>
      <c r="FOI68" s="638"/>
      <c r="FOJ68" s="574"/>
      <c r="FOK68" s="448"/>
      <c r="FOL68" s="448"/>
      <c r="FOM68" s="448"/>
      <c r="FON68" s="575"/>
      <c r="FOO68" s="448"/>
      <c r="FOP68" s="448"/>
      <c r="FOQ68" s="448"/>
      <c r="FOR68" s="448"/>
      <c r="FOS68" s="448"/>
      <c r="FOT68" s="448"/>
      <c r="FOU68" s="448"/>
      <c r="FOV68" s="448"/>
      <c r="FOW68" s="448"/>
      <c r="FOX68" s="638"/>
      <c r="FOY68" s="638"/>
      <c r="FOZ68" s="638"/>
      <c r="FPA68" s="574"/>
      <c r="FPB68" s="448"/>
      <c r="FPC68" s="448"/>
      <c r="FPD68" s="448"/>
      <c r="FPE68" s="575"/>
      <c r="FPF68" s="448"/>
      <c r="FPG68" s="448"/>
      <c r="FPH68" s="448"/>
      <c r="FPI68" s="448"/>
      <c r="FPJ68" s="448"/>
      <c r="FPK68" s="448"/>
      <c r="FPL68" s="448"/>
      <c r="FPM68" s="448"/>
      <c r="FPN68" s="448"/>
      <c r="FPO68" s="638"/>
      <c r="FPP68" s="638"/>
      <c r="FPQ68" s="638"/>
      <c r="FPR68" s="574"/>
      <c r="FPS68" s="448"/>
      <c r="FPT68" s="448"/>
      <c r="FPU68" s="448"/>
      <c r="FPV68" s="575"/>
      <c r="FPW68" s="448"/>
      <c r="FPX68" s="448"/>
      <c r="FPY68" s="448"/>
      <c r="FPZ68" s="448"/>
      <c r="FQA68" s="448"/>
      <c r="FQB68" s="448"/>
      <c r="FQC68" s="448"/>
      <c r="FQD68" s="448"/>
      <c r="FQE68" s="448"/>
      <c r="FQF68" s="638"/>
      <c r="FQG68" s="638"/>
      <c r="FQH68" s="638"/>
      <c r="FQI68" s="574"/>
      <c r="FQJ68" s="448"/>
      <c r="FQK68" s="448"/>
      <c r="FQL68" s="448"/>
      <c r="FQM68" s="575"/>
      <c r="FQN68" s="448"/>
      <c r="FQO68" s="448"/>
      <c r="FQP68" s="448"/>
      <c r="FQQ68" s="448"/>
      <c r="FQR68" s="448"/>
      <c r="FQS68" s="448"/>
      <c r="FQT68" s="448"/>
      <c r="FQU68" s="448"/>
      <c r="FQV68" s="448"/>
      <c r="FQW68" s="638"/>
      <c r="FQX68" s="638"/>
      <c r="FQY68" s="638"/>
      <c r="FQZ68" s="574"/>
      <c r="FRA68" s="448"/>
      <c r="FRB68" s="448"/>
      <c r="FRC68" s="448"/>
      <c r="FRD68" s="575"/>
      <c r="FRE68" s="448"/>
      <c r="FRF68" s="448"/>
      <c r="FRG68" s="448"/>
      <c r="FRH68" s="448"/>
      <c r="FRI68" s="448"/>
      <c r="FRJ68" s="448"/>
      <c r="FRK68" s="448"/>
      <c r="FRL68" s="448"/>
      <c r="FRM68" s="448"/>
      <c r="FRN68" s="638"/>
      <c r="FRO68" s="638"/>
      <c r="FRP68" s="638"/>
      <c r="FRQ68" s="574"/>
      <c r="FRR68" s="448"/>
      <c r="FRS68" s="448"/>
      <c r="FRT68" s="448"/>
      <c r="FRU68" s="575"/>
      <c r="FRV68" s="448"/>
      <c r="FRW68" s="448"/>
      <c r="FRX68" s="448"/>
      <c r="FRY68" s="448"/>
      <c r="FRZ68" s="448"/>
      <c r="FSA68" s="448"/>
      <c r="FSB68" s="448"/>
      <c r="FSC68" s="448"/>
      <c r="FSD68" s="448"/>
      <c r="FSE68" s="638"/>
      <c r="FSF68" s="638"/>
      <c r="FSG68" s="638"/>
      <c r="FSH68" s="574"/>
      <c r="FSI68" s="448"/>
      <c r="FSJ68" s="448"/>
      <c r="FSK68" s="448"/>
      <c r="FSL68" s="575"/>
      <c r="FSM68" s="448"/>
      <c r="FSN68" s="448"/>
      <c r="FSO68" s="448"/>
      <c r="FSP68" s="448"/>
      <c r="FSQ68" s="448"/>
      <c r="FSR68" s="448"/>
      <c r="FSS68" s="448"/>
      <c r="FST68" s="448"/>
      <c r="FSU68" s="448"/>
      <c r="FSV68" s="638"/>
      <c r="FSW68" s="638"/>
      <c r="FSX68" s="638"/>
      <c r="FSY68" s="574"/>
      <c r="FSZ68" s="448"/>
      <c r="FTA68" s="448"/>
      <c r="FTB68" s="448"/>
      <c r="FTC68" s="575"/>
      <c r="FTD68" s="448"/>
      <c r="FTE68" s="448"/>
      <c r="FTF68" s="448"/>
      <c r="FTG68" s="448"/>
      <c r="FTH68" s="448"/>
      <c r="FTI68" s="448"/>
      <c r="FTJ68" s="448"/>
      <c r="FTK68" s="448"/>
      <c r="FTL68" s="448"/>
      <c r="FTM68" s="638"/>
      <c r="FTN68" s="638"/>
      <c r="FTO68" s="638"/>
      <c r="FTP68" s="574"/>
      <c r="FTQ68" s="448"/>
      <c r="FTR68" s="448"/>
      <c r="FTS68" s="448"/>
      <c r="FTT68" s="575"/>
      <c r="FTU68" s="448"/>
      <c r="FTV68" s="448"/>
      <c r="FTW68" s="448"/>
      <c r="FTX68" s="448"/>
      <c r="FTY68" s="448"/>
      <c r="FTZ68" s="448"/>
      <c r="FUA68" s="448"/>
      <c r="FUB68" s="448"/>
      <c r="FUC68" s="448"/>
      <c r="FUD68" s="638"/>
      <c r="FUE68" s="638"/>
      <c r="FUF68" s="638"/>
      <c r="FUG68" s="574"/>
      <c r="FUH68" s="448"/>
      <c r="FUI68" s="448"/>
      <c r="FUJ68" s="448"/>
      <c r="FUK68" s="575"/>
      <c r="FUL68" s="448"/>
      <c r="FUM68" s="448"/>
      <c r="FUN68" s="448"/>
      <c r="FUO68" s="448"/>
      <c r="FUP68" s="448"/>
      <c r="FUQ68" s="448"/>
      <c r="FUR68" s="448"/>
      <c r="FUS68" s="448"/>
      <c r="FUT68" s="448"/>
      <c r="FUU68" s="638"/>
      <c r="FUV68" s="638"/>
      <c r="FUW68" s="638"/>
      <c r="FUX68" s="574"/>
      <c r="FUY68" s="448"/>
      <c r="FUZ68" s="448"/>
      <c r="FVA68" s="448"/>
      <c r="FVB68" s="575"/>
      <c r="FVC68" s="448"/>
      <c r="FVD68" s="448"/>
      <c r="FVE68" s="448"/>
      <c r="FVF68" s="448"/>
      <c r="FVG68" s="448"/>
      <c r="FVH68" s="448"/>
      <c r="FVI68" s="448"/>
      <c r="FVJ68" s="448"/>
      <c r="FVK68" s="448"/>
      <c r="FVL68" s="638"/>
      <c r="FVM68" s="638"/>
      <c r="FVN68" s="638"/>
      <c r="FVO68" s="574"/>
      <c r="FVP68" s="448"/>
      <c r="FVQ68" s="448"/>
      <c r="FVR68" s="448"/>
      <c r="FVS68" s="575"/>
      <c r="FVT68" s="448"/>
      <c r="FVU68" s="448"/>
      <c r="FVV68" s="448"/>
      <c r="FVW68" s="448"/>
      <c r="FVX68" s="448"/>
      <c r="FVY68" s="448"/>
      <c r="FVZ68" s="448"/>
      <c r="FWA68" s="448"/>
      <c r="FWB68" s="448"/>
      <c r="FWC68" s="638"/>
      <c r="FWD68" s="638"/>
      <c r="FWE68" s="638"/>
      <c r="FWF68" s="574"/>
      <c r="FWG68" s="448"/>
      <c r="FWH68" s="448"/>
      <c r="FWI68" s="448"/>
      <c r="FWJ68" s="575"/>
      <c r="FWK68" s="448"/>
      <c r="FWL68" s="448"/>
      <c r="FWM68" s="448"/>
      <c r="FWN68" s="448"/>
      <c r="FWO68" s="448"/>
      <c r="FWP68" s="448"/>
      <c r="FWQ68" s="448"/>
      <c r="FWR68" s="448"/>
      <c r="FWS68" s="448"/>
      <c r="FWT68" s="638"/>
      <c r="FWU68" s="638"/>
      <c r="FWV68" s="638"/>
      <c r="FWW68" s="574"/>
      <c r="FWX68" s="448"/>
      <c r="FWY68" s="448"/>
      <c r="FWZ68" s="448"/>
      <c r="FXA68" s="575"/>
      <c r="FXB68" s="448"/>
      <c r="FXC68" s="448"/>
      <c r="FXD68" s="448"/>
      <c r="FXE68" s="448"/>
      <c r="FXF68" s="448"/>
      <c r="FXG68" s="448"/>
      <c r="FXH68" s="448"/>
      <c r="FXI68" s="448"/>
      <c r="FXJ68" s="448"/>
      <c r="FXK68" s="638"/>
      <c r="FXL68" s="638"/>
      <c r="FXM68" s="638"/>
      <c r="FXN68" s="574"/>
      <c r="FXO68" s="448"/>
      <c r="FXP68" s="448"/>
      <c r="FXQ68" s="448"/>
      <c r="FXR68" s="575"/>
      <c r="FXS68" s="448"/>
      <c r="FXT68" s="448"/>
      <c r="FXU68" s="448"/>
      <c r="FXV68" s="448"/>
      <c r="FXW68" s="448"/>
      <c r="FXX68" s="448"/>
      <c r="FXY68" s="448"/>
      <c r="FXZ68" s="448"/>
      <c r="FYA68" s="448"/>
      <c r="FYB68" s="638"/>
      <c r="FYC68" s="638"/>
      <c r="FYD68" s="638"/>
      <c r="FYE68" s="574"/>
      <c r="FYF68" s="448"/>
      <c r="FYG68" s="448"/>
      <c r="FYH68" s="448"/>
      <c r="FYI68" s="575"/>
      <c r="FYJ68" s="448"/>
      <c r="FYK68" s="448"/>
      <c r="FYL68" s="448"/>
      <c r="FYM68" s="448"/>
      <c r="FYN68" s="448"/>
      <c r="FYO68" s="448"/>
      <c r="FYP68" s="448"/>
      <c r="FYQ68" s="448"/>
      <c r="FYR68" s="448"/>
      <c r="FYS68" s="638"/>
      <c r="FYT68" s="638"/>
      <c r="FYU68" s="638"/>
      <c r="FYV68" s="574"/>
      <c r="FYW68" s="448"/>
      <c r="FYX68" s="448"/>
      <c r="FYY68" s="448"/>
      <c r="FYZ68" s="575"/>
      <c r="FZA68" s="448"/>
      <c r="FZB68" s="448"/>
      <c r="FZC68" s="448"/>
      <c r="FZD68" s="448"/>
      <c r="FZE68" s="448"/>
      <c r="FZF68" s="448"/>
      <c r="FZG68" s="448"/>
      <c r="FZH68" s="448"/>
      <c r="FZI68" s="448"/>
      <c r="FZJ68" s="638"/>
      <c r="FZK68" s="638"/>
      <c r="FZL68" s="638"/>
      <c r="FZM68" s="574"/>
      <c r="FZN68" s="448"/>
      <c r="FZO68" s="448"/>
      <c r="FZP68" s="448"/>
      <c r="FZQ68" s="575"/>
      <c r="FZR68" s="448"/>
      <c r="FZS68" s="448"/>
      <c r="FZT68" s="448"/>
      <c r="FZU68" s="448"/>
      <c r="FZV68" s="448"/>
      <c r="FZW68" s="448"/>
      <c r="FZX68" s="448"/>
      <c r="FZY68" s="448"/>
      <c r="FZZ68" s="448"/>
      <c r="GAA68" s="638"/>
      <c r="GAB68" s="638"/>
      <c r="GAC68" s="638"/>
      <c r="GAD68" s="574"/>
      <c r="GAE68" s="448"/>
      <c r="GAF68" s="448"/>
      <c r="GAG68" s="448"/>
      <c r="GAH68" s="575"/>
      <c r="GAI68" s="448"/>
      <c r="GAJ68" s="448"/>
      <c r="GAK68" s="448"/>
      <c r="GAL68" s="448"/>
      <c r="GAM68" s="448"/>
      <c r="GAN68" s="448"/>
      <c r="GAO68" s="448"/>
      <c r="GAP68" s="448"/>
      <c r="GAQ68" s="448"/>
      <c r="GAR68" s="638"/>
      <c r="GAS68" s="638"/>
      <c r="GAT68" s="638"/>
      <c r="GAU68" s="574"/>
      <c r="GAV68" s="448"/>
      <c r="GAW68" s="448"/>
      <c r="GAX68" s="448"/>
      <c r="GAY68" s="575"/>
      <c r="GAZ68" s="448"/>
      <c r="GBA68" s="448"/>
      <c r="GBB68" s="448"/>
      <c r="GBC68" s="448"/>
      <c r="GBD68" s="448"/>
      <c r="GBE68" s="448"/>
      <c r="GBF68" s="448"/>
      <c r="GBG68" s="448"/>
      <c r="GBH68" s="448"/>
      <c r="GBI68" s="638"/>
      <c r="GBJ68" s="638"/>
      <c r="GBK68" s="638"/>
      <c r="GBL68" s="574"/>
      <c r="GBM68" s="448"/>
      <c r="GBN68" s="448"/>
      <c r="GBO68" s="448"/>
      <c r="GBP68" s="575"/>
      <c r="GBQ68" s="448"/>
      <c r="GBR68" s="448"/>
      <c r="GBS68" s="448"/>
      <c r="GBT68" s="448"/>
      <c r="GBU68" s="448"/>
      <c r="GBV68" s="448"/>
      <c r="GBW68" s="448"/>
      <c r="GBX68" s="448"/>
      <c r="GBY68" s="448"/>
      <c r="GBZ68" s="638"/>
      <c r="GCA68" s="638"/>
      <c r="GCB68" s="638"/>
      <c r="GCC68" s="574"/>
      <c r="GCD68" s="448"/>
      <c r="GCE68" s="448"/>
      <c r="GCF68" s="448"/>
      <c r="GCG68" s="575"/>
      <c r="GCH68" s="448"/>
      <c r="GCI68" s="448"/>
      <c r="GCJ68" s="448"/>
      <c r="GCK68" s="448"/>
      <c r="GCL68" s="448"/>
      <c r="GCM68" s="448"/>
      <c r="GCN68" s="448"/>
      <c r="GCO68" s="448"/>
      <c r="GCP68" s="448"/>
      <c r="GCQ68" s="638"/>
      <c r="GCR68" s="638"/>
      <c r="GCS68" s="638"/>
      <c r="GCT68" s="574"/>
      <c r="GCU68" s="448"/>
      <c r="GCV68" s="448"/>
      <c r="GCW68" s="448"/>
      <c r="GCX68" s="575"/>
      <c r="GCY68" s="448"/>
      <c r="GCZ68" s="448"/>
      <c r="GDA68" s="448"/>
      <c r="GDB68" s="448"/>
      <c r="GDC68" s="448"/>
      <c r="GDD68" s="448"/>
      <c r="GDE68" s="448"/>
      <c r="GDF68" s="448"/>
      <c r="GDG68" s="448"/>
      <c r="GDH68" s="638"/>
      <c r="GDI68" s="638"/>
      <c r="GDJ68" s="638"/>
      <c r="GDK68" s="574"/>
      <c r="GDL68" s="448"/>
      <c r="GDM68" s="448"/>
      <c r="GDN68" s="448"/>
      <c r="GDO68" s="575"/>
      <c r="GDP68" s="448"/>
      <c r="GDQ68" s="448"/>
      <c r="GDR68" s="448"/>
      <c r="GDS68" s="448"/>
      <c r="GDT68" s="448"/>
      <c r="GDU68" s="448"/>
      <c r="GDV68" s="448"/>
      <c r="GDW68" s="448"/>
      <c r="GDX68" s="448"/>
      <c r="GDY68" s="638"/>
      <c r="GDZ68" s="638"/>
      <c r="GEA68" s="638"/>
      <c r="GEB68" s="574"/>
      <c r="GEC68" s="448"/>
      <c r="GED68" s="448"/>
      <c r="GEE68" s="448"/>
      <c r="GEF68" s="575"/>
      <c r="GEG68" s="448"/>
      <c r="GEH68" s="448"/>
      <c r="GEI68" s="448"/>
      <c r="GEJ68" s="448"/>
      <c r="GEK68" s="448"/>
      <c r="GEL68" s="448"/>
      <c r="GEM68" s="448"/>
      <c r="GEN68" s="448"/>
      <c r="GEO68" s="448"/>
      <c r="GEP68" s="638"/>
      <c r="GEQ68" s="638"/>
      <c r="GER68" s="638"/>
      <c r="GES68" s="574"/>
      <c r="GET68" s="448"/>
      <c r="GEU68" s="448"/>
      <c r="GEV68" s="448"/>
      <c r="GEW68" s="575"/>
      <c r="GEX68" s="448"/>
      <c r="GEY68" s="448"/>
      <c r="GEZ68" s="448"/>
      <c r="GFA68" s="448"/>
      <c r="GFB68" s="448"/>
      <c r="GFC68" s="448"/>
      <c r="GFD68" s="448"/>
      <c r="GFE68" s="448"/>
      <c r="GFF68" s="448"/>
      <c r="GFG68" s="638"/>
      <c r="GFH68" s="638"/>
      <c r="GFI68" s="638"/>
      <c r="GFJ68" s="574"/>
      <c r="GFK68" s="448"/>
      <c r="GFL68" s="448"/>
      <c r="GFM68" s="448"/>
      <c r="GFN68" s="575"/>
      <c r="GFO68" s="448"/>
      <c r="GFP68" s="448"/>
      <c r="GFQ68" s="448"/>
      <c r="GFR68" s="448"/>
      <c r="GFS68" s="448"/>
      <c r="GFT68" s="448"/>
      <c r="GFU68" s="448"/>
      <c r="GFV68" s="448"/>
      <c r="GFW68" s="448"/>
      <c r="GFX68" s="638"/>
      <c r="GFY68" s="638"/>
      <c r="GFZ68" s="638"/>
      <c r="GGA68" s="574"/>
      <c r="GGB68" s="448"/>
      <c r="GGC68" s="448"/>
      <c r="GGD68" s="448"/>
      <c r="GGE68" s="575"/>
      <c r="GGF68" s="448"/>
      <c r="GGG68" s="448"/>
      <c r="GGH68" s="448"/>
      <c r="GGI68" s="448"/>
      <c r="GGJ68" s="448"/>
      <c r="GGK68" s="448"/>
      <c r="GGL68" s="448"/>
      <c r="GGM68" s="448"/>
      <c r="GGN68" s="448"/>
      <c r="GGO68" s="638"/>
      <c r="GGP68" s="638"/>
      <c r="GGQ68" s="638"/>
      <c r="GGR68" s="574"/>
      <c r="GGS68" s="448"/>
      <c r="GGT68" s="448"/>
      <c r="GGU68" s="448"/>
      <c r="GGV68" s="575"/>
      <c r="GGW68" s="448"/>
      <c r="GGX68" s="448"/>
      <c r="GGY68" s="448"/>
      <c r="GGZ68" s="448"/>
      <c r="GHA68" s="448"/>
      <c r="GHB68" s="448"/>
      <c r="GHC68" s="448"/>
      <c r="GHD68" s="448"/>
      <c r="GHE68" s="448"/>
      <c r="GHF68" s="638"/>
      <c r="GHG68" s="638"/>
      <c r="GHH68" s="638"/>
      <c r="GHI68" s="574"/>
      <c r="GHJ68" s="448"/>
      <c r="GHK68" s="448"/>
      <c r="GHL68" s="448"/>
      <c r="GHM68" s="575"/>
      <c r="GHN68" s="448"/>
      <c r="GHO68" s="448"/>
      <c r="GHP68" s="448"/>
      <c r="GHQ68" s="448"/>
      <c r="GHR68" s="448"/>
      <c r="GHS68" s="448"/>
      <c r="GHT68" s="448"/>
      <c r="GHU68" s="448"/>
      <c r="GHV68" s="448"/>
      <c r="GHW68" s="638"/>
      <c r="GHX68" s="638"/>
      <c r="GHY68" s="638"/>
      <c r="GHZ68" s="574"/>
      <c r="GIA68" s="448"/>
      <c r="GIB68" s="448"/>
      <c r="GIC68" s="448"/>
      <c r="GID68" s="575"/>
      <c r="GIE68" s="448"/>
      <c r="GIF68" s="448"/>
      <c r="GIG68" s="448"/>
      <c r="GIH68" s="448"/>
      <c r="GII68" s="448"/>
      <c r="GIJ68" s="448"/>
      <c r="GIK68" s="448"/>
      <c r="GIL68" s="448"/>
      <c r="GIM68" s="448"/>
      <c r="GIN68" s="638"/>
      <c r="GIO68" s="638"/>
      <c r="GIP68" s="638"/>
      <c r="GIQ68" s="574"/>
      <c r="GIR68" s="448"/>
      <c r="GIS68" s="448"/>
      <c r="GIT68" s="448"/>
      <c r="GIU68" s="575"/>
      <c r="GIV68" s="448"/>
      <c r="GIW68" s="448"/>
      <c r="GIX68" s="448"/>
      <c r="GIY68" s="448"/>
      <c r="GIZ68" s="448"/>
      <c r="GJA68" s="448"/>
      <c r="GJB68" s="448"/>
      <c r="GJC68" s="448"/>
      <c r="GJD68" s="448"/>
      <c r="GJE68" s="638"/>
      <c r="GJF68" s="638"/>
      <c r="GJG68" s="638"/>
      <c r="GJH68" s="574"/>
      <c r="GJI68" s="448"/>
      <c r="GJJ68" s="448"/>
      <c r="GJK68" s="448"/>
      <c r="GJL68" s="575"/>
      <c r="GJM68" s="448"/>
      <c r="GJN68" s="448"/>
      <c r="GJO68" s="448"/>
      <c r="GJP68" s="448"/>
      <c r="GJQ68" s="448"/>
      <c r="GJR68" s="448"/>
      <c r="GJS68" s="448"/>
      <c r="GJT68" s="448"/>
      <c r="GJU68" s="448"/>
      <c r="GJV68" s="638"/>
      <c r="GJW68" s="638"/>
      <c r="GJX68" s="638"/>
      <c r="GJY68" s="574"/>
      <c r="GJZ68" s="448"/>
      <c r="GKA68" s="448"/>
      <c r="GKB68" s="448"/>
      <c r="GKC68" s="575"/>
      <c r="GKD68" s="448"/>
      <c r="GKE68" s="448"/>
      <c r="GKF68" s="448"/>
      <c r="GKG68" s="448"/>
      <c r="GKH68" s="448"/>
      <c r="GKI68" s="448"/>
      <c r="GKJ68" s="448"/>
      <c r="GKK68" s="448"/>
      <c r="GKL68" s="448"/>
      <c r="GKM68" s="638"/>
      <c r="GKN68" s="638"/>
      <c r="GKO68" s="638"/>
      <c r="GKP68" s="574"/>
      <c r="GKQ68" s="448"/>
      <c r="GKR68" s="448"/>
      <c r="GKS68" s="448"/>
      <c r="GKT68" s="575"/>
      <c r="GKU68" s="448"/>
      <c r="GKV68" s="448"/>
      <c r="GKW68" s="448"/>
      <c r="GKX68" s="448"/>
      <c r="GKY68" s="448"/>
      <c r="GKZ68" s="448"/>
      <c r="GLA68" s="448"/>
      <c r="GLB68" s="448"/>
      <c r="GLC68" s="448"/>
      <c r="GLD68" s="638"/>
      <c r="GLE68" s="638"/>
      <c r="GLF68" s="638"/>
      <c r="GLG68" s="574"/>
      <c r="GLH68" s="448"/>
      <c r="GLI68" s="448"/>
      <c r="GLJ68" s="448"/>
      <c r="GLK68" s="575"/>
      <c r="GLL68" s="448"/>
      <c r="GLM68" s="448"/>
      <c r="GLN68" s="448"/>
      <c r="GLO68" s="448"/>
      <c r="GLP68" s="448"/>
      <c r="GLQ68" s="448"/>
      <c r="GLR68" s="448"/>
      <c r="GLS68" s="448"/>
      <c r="GLT68" s="448"/>
      <c r="GLU68" s="638"/>
      <c r="GLV68" s="638"/>
      <c r="GLW68" s="638"/>
      <c r="GLX68" s="574"/>
      <c r="GLY68" s="448"/>
      <c r="GLZ68" s="448"/>
      <c r="GMA68" s="448"/>
      <c r="GMB68" s="575"/>
      <c r="GMC68" s="448"/>
      <c r="GMD68" s="448"/>
      <c r="GME68" s="448"/>
      <c r="GMF68" s="448"/>
      <c r="GMG68" s="448"/>
      <c r="GMH68" s="448"/>
      <c r="GMI68" s="448"/>
      <c r="GMJ68" s="448"/>
      <c r="GMK68" s="448"/>
      <c r="GML68" s="638"/>
      <c r="GMM68" s="638"/>
      <c r="GMN68" s="638"/>
      <c r="GMO68" s="574"/>
      <c r="GMP68" s="448"/>
      <c r="GMQ68" s="448"/>
      <c r="GMR68" s="448"/>
      <c r="GMS68" s="575"/>
      <c r="GMT68" s="448"/>
      <c r="GMU68" s="448"/>
      <c r="GMV68" s="448"/>
      <c r="GMW68" s="448"/>
      <c r="GMX68" s="448"/>
      <c r="GMY68" s="448"/>
      <c r="GMZ68" s="448"/>
      <c r="GNA68" s="448"/>
      <c r="GNB68" s="448"/>
      <c r="GNC68" s="638"/>
      <c r="GND68" s="638"/>
      <c r="GNE68" s="638"/>
      <c r="GNF68" s="574"/>
      <c r="GNG68" s="448"/>
      <c r="GNH68" s="448"/>
      <c r="GNI68" s="448"/>
      <c r="GNJ68" s="575"/>
      <c r="GNK68" s="448"/>
      <c r="GNL68" s="448"/>
      <c r="GNM68" s="448"/>
      <c r="GNN68" s="448"/>
      <c r="GNO68" s="448"/>
      <c r="GNP68" s="448"/>
      <c r="GNQ68" s="448"/>
      <c r="GNR68" s="448"/>
      <c r="GNS68" s="448"/>
      <c r="GNT68" s="638"/>
      <c r="GNU68" s="638"/>
      <c r="GNV68" s="638"/>
      <c r="GNW68" s="574"/>
      <c r="GNX68" s="448"/>
      <c r="GNY68" s="448"/>
      <c r="GNZ68" s="448"/>
      <c r="GOA68" s="575"/>
      <c r="GOB68" s="448"/>
      <c r="GOC68" s="448"/>
      <c r="GOD68" s="448"/>
      <c r="GOE68" s="448"/>
      <c r="GOF68" s="448"/>
      <c r="GOG68" s="448"/>
      <c r="GOH68" s="448"/>
      <c r="GOI68" s="448"/>
      <c r="GOJ68" s="448"/>
      <c r="GOK68" s="638"/>
      <c r="GOL68" s="638"/>
      <c r="GOM68" s="638"/>
      <c r="GON68" s="574"/>
      <c r="GOO68" s="448"/>
      <c r="GOP68" s="448"/>
      <c r="GOQ68" s="448"/>
      <c r="GOR68" s="575"/>
      <c r="GOS68" s="448"/>
      <c r="GOT68" s="448"/>
      <c r="GOU68" s="448"/>
      <c r="GOV68" s="448"/>
      <c r="GOW68" s="448"/>
      <c r="GOX68" s="448"/>
      <c r="GOY68" s="448"/>
      <c r="GOZ68" s="448"/>
      <c r="GPA68" s="448"/>
      <c r="GPB68" s="638"/>
      <c r="GPC68" s="638"/>
      <c r="GPD68" s="638"/>
      <c r="GPE68" s="574"/>
      <c r="GPF68" s="448"/>
      <c r="GPG68" s="448"/>
      <c r="GPH68" s="448"/>
      <c r="GPI68" s="575"/>
      <c r="GPJ68" s="448"/>
      <c r="GPK68" s="448"/>
      <c r="GPL68" s="448"/>
      <c r="GPM68" s="448"/>
      <c r="GPN68" s="448"/>
      <c r="GPO68" s="448"/>
      <c r="GPP68" s="448"/>
      <c r="GPQ68" s="448"/>
      <c r="GPR68" s="448"/>
      <c r="GPS68" s="638"/>
      <c r="GPT68" s="638"/>
      <c r="GPU68" s="638"/>
      <c r="GPV68" s="574"/>
      <c r="GPW68" s="448"/>
      <c r="GPX68" s="448"/>
      <c r="GPY68" s="448"/>
      <c r="GPZ68" s="575"/>
      <c r="GQA68" s="448"/>
      <c r="GQB68" s="448"/>
      <c r="GQC68" s="448"/>
      <c r="GQD68" s="448"/>
      <c r="GQE68" s="448"/>
      <c r="GQF68" s="448"/>
      <c r="GQG68" s="448"/>
      <c r="GQH68" s="448"/>
      <c r="GQI68" s="448"/>
      <c r="GQJ68" s="638"/>
      <c r="GQK68" s="638"/>
      <c r="GQL68" s="638"/>
      <c r="GQM68" s="574"/>
      <c r="GQN68" s="448"/>
      <c r="GQO68" s="448"/>
      <c r="GQP68" s="448"/>
      <c r="GQQ68" s="575"/>
      <c r="GQR68" s="448"/>
      <c r="GQS68" s="448"/>
      <c r="GQT68" s="448"/>
      <c r="GQU68" s="448"/>
      <c r="GQV68" s="448"/>
      <c r="GQW68" s="448"/>
      <c r="GQX68" s="448"/>
      <c r="GQY68" s="448"/>
      <c r="GQZ68" s="448"/>
      <c r="GRA68" s="638"/>
      <c r="GRB68" s="638"/>
      <c r="GRC68" s="638"/>
      <c r="GRD68" s="574"/>
      <c r="GRE68" s="448"/>
      <c r="GRF68" s="448"/>
      <c r="GRG68" s="448"/>
      <c r="GRH68" s="575"/>
      <c r="GRI68" s="448"/>
      <c r="GRJ68" s="448"/>
      <c r="GRK68" s="448"/>
      <c r="GRL68" s="448"/>
      <c r="GRM68" s="448"/>
      <c r="GRN68" s="448"/>
      <c r="GRO68" s="448"/>
      <c r="GRP68" s="448"/>
      <c r="GRQ68" s="448"/>
      <c r="GRR68" s="638"/>
      <c r="GRS68" s="638"/>
      <c r="GRT68" s="638"/>
      <c r="GRU68" s="574"/>
      <c r="GRV68" s="448"/>
      <c r="GRW68" s="448"/>
      <c r="GRX68" s="448"/>
      <c r="GRY68" s="575"/>
      <c r="GRZ68" s="448"/>
      <c r="GSA68" s="448"/>
      <c r="GSB68" s="448"/>
      <c r="GSC68" s="448"/>
      <c r="GSD68" s="448"/>
      <c r="GSE68" s="448"/>
      <c r="GSF68" s="448"/>
      <c r="GSG68" s="448"/>
      <c r="GSH68" s="448"/>
      <c r="GSI68" s="638"/>
      <c r="GSJ68" s="638"/>
      <c r="GSK68" s="638"/>
      <c r="GSL68" s="574"/>
      <c r="GSM68" s="448"/>
      <c r="GSN68" s="448"/>
      <c r="GSO68" s="448"/>
      <c r="GSP68" s="575"/>
      <c r="GSQ68" s="448"/>
      <c r="GSR68" s="448"/>
      <c r="GSS68" s="448"/>
      <c r="GST68" s="448"/>
      <c r="GSU68" s="448"/>
      <c r="GSV68" s="448"/>
      <c r="GSW68" s="448"/>
      <c r="GSX68" s="448"/>
      <c r="GSY68" s="448"/>
      <c r="GSZ68" s="638"/>
      <c r="GTA68" s="638"/>
      <c r="GTB68" s="638"/>
      <c r="GTC68" s="574"/>
      <c r="GTD68" s="448"/>
      <c r="GTE68" s="448"/>
      <c r="GTF68" s="448"/>
      <c r="GTG68" s="575"/>
      <c r="GTH68" s="448"/>
      <c r="GTI68" s="448"/>
      <c r="GTJ68" s="448"/>
      <c r="GTK68" s="448"/>
      <c r="GTL68" s="448"/>
      <c r="GTM68" s="448"/>
      <c r="GTN68" s="448"/>
      <c r="GTO68" s="448"/>
      <c r="GTP68" s="448"/>
      <c r="GTQ68" s="638"/>
      <c r="GTR68" s="638"/>
      <c r="GTS68" s="638"/>
      <c r="GTT68" s="574"/>
      <c r="GTU68" s="448"/>
      <c r="GTV68" s="448"/>
      <c r="GTW68" s="448"/>
      <c r="GTX68" s="575"/>
      <c r="GTY68" s="448"/>
      <c r="GTZ68" s="448"/>
      <c r="GUA68" s="448"/>
      <c r="GUB68" s="448"/>
      <c r="GUC68" s="448"/>
      <c r="GUD68" s="448"/>
      <c r="GUE68" s="448"/>
      <c r="GUF68" s="448"/>
      <c r="GUG68" s="448"/>
      <c r="GUH68" s="638"/>
      <c r="GUI68" s="638"/>
      <c r="GUJ68" s="638"/>
      <c r="GUK68" s="574"/>
      <c r="GUL68" s="448"/>
      <c r="GUM68" s="448"/>
      <c r="GUN68" s="448"/>
      <c r="GUO68" s="575"/>
      <c r="GUP68" s="448"/>
      <c r="GUQ68" s="448"/>
      <c r="GUR68" s="448"/>
      <c r="GUS68" s="448"/>
      <c r="GUT68" s="448"/>
      <c r="GUU68" s="448"/>
      <c r="GUV68" s="448"/>
      <c r="GUW68" s="448"/>
      <c r="GUX68" s="448"/>
      <c r="GUY68" s="638"/>
      <c r="GUZ68" s="638"/>
      <c r="GVA68" s="638"/>
      <c r="GVB68" s="574"/>
      <c r="GVC68" s="448"/>
      <c r="GVD68" s="448"/>
      <c r="GVE68" s="448"/>
      <c r="GVF68" s="575"/>
      <c r="GVG68" s="448"/>
      <c r="GVH68" s="448"/>
      <c r="GVI68" s="448"/>
      <c r="GVJ68" s="448"/>
      <c r="GVK68" s="448"/>
      <c r="GVL68" s="448"/>
      <c r="GVM68" s="448"/>
      <c r="GVN68" s="448"/>
      <c r="GVO68" s="448"/>
      <c r="GVP68" s="638"/>
      <c r="GVQ68" s="638"/>
      <c r="GVR68" s="638"/>
      <c r="GVS68" s="574"/>
      <c r="GVT68" s="448"/>
      <c r="GVU68" s="448"/>
      <c r="GVV68" s="448"/>
      <c r="GVW68" s="575"/>
      <c r="GVX68" s="448"/>
      <c r="GVY68" s="448"/>
      <c r="GVZ68" s="448"/>
      <c r="GWA68" s="448"/>
      <c r="GWB68" s="448"/>
      <c r="GWC68" s="448"/>
      <c r="GWD68" s="448"/>
      <c r="GWE68" s="448"/>
      <c r="GWF68" s="448"/>
      <c r="GWG68" s="638"/>
      <c r="GWH68" s="638"/>
      <c r="GWI68" s="638"/>
      <c r="GWJ68" s="574"/>
      <c r="GWK68" s="448"/>
      <c r="GWL68" s="448"/>
      <c r="GWM68" s="448"/>
      <c r="GWN68" s="575"/>
      <c r="GWO68" s="448"/>
      <c r="GWP68" s="448"/>
      <c r="GWQ68" s="448"/>
      <c r="GWR68" s="448"/>
      <c r="GWS68" s="448"/>
      <c r="GWT68" s="448"/>
      <c r="GWU68" s="448"/>
      <c r="GWV68" s="448"/>
      <c r="GWW68" s="448"/>
      <c r="GWX68" s="638"/>
      <c r="GWY68" s="638"/>
      <c r="GWZ68" s="638"/>
      <c r="GXA68" s="574"/>
      <c r="GXB68" s="448"/>
      <c r="GXC68" s="448"/>
      <c r="GXD68" s="448"/>
      <c r="GXE68" s="575"/>
      <c r="GXF68" s="448"/>
      <c r="GXG68" s="448"/>
      <c r="GXH68" s="448"/>
      <c r="GXI68" s="448"/>
      <c r="GXJ68" s="448"/>
      <c r="GXK68" s="448"/>
      <c r="GXL68" s="448"/>
      <c r="GXM68" s="448"/>
      <c r="GXN68" s="448"/>
      <c r="GXO68" s="638"/>
      <c r="GXP68" s="638"/>
      <c r="GXQ68" s="638"/>
      <c r="GXR68" s="574"/>
      <c r="GXS68" s="448"/>
      <c r="GXT68" s="448"/>
      <c r="GXU68" s="448"/>
      <c r="GXV68" s="575"/>
      <c r="GXW68" s="448"/>
      <c r="GXX68" s="448"/>
      <c r="GXY68" s="448"/>
      <c r="GXZ68" s="448"/>
      <c r="GYA68" s="448"/>
      <c r="GYB68" s="448"/>
      <c r="GYC68" s="448"/>
      <c r="GYD68" s="448"/>
      <c r="GYE68" s="448"/>
      <c r="GYF68" s="638"/>
      <c r="GYG68" s="638"/>
      <c r="GYH68" s="638"/>
      <c r="GYI68" s="574"/>
      <c r="GYJ68" s="448"/>
      <c r="GYK68" s="448"/>
      <c r="GYL68" s="448"/>
      <c r="GYM68" s="575"/>
      <c r="GYN68" s="448"/>
      <c r="GYO68" s="448"/>
      <c r="GYP68" s="448"/>
      <c r="GYQ68" s="448"/>
      <c r="GYR68" s="448"/>
      <c r="GYS68" s="448"/>
      <c r="GYT68" s="448"/>
      <c r="GYU68" s="448"/>
      <c r="GYV68" s="448"/>
      <c r="GYW68" s="638"/>
      <c r="GYX68" s="638"/>
      <c r="GYY68" s="638"/>
      <c r="GYZ68" s="574"/>
      <c r="GZA68" s="448"/>
      <c r="GZB68" s="448"/>
      <c r="GZC68" s="448"/>
      <c r="GZD68" s="575"/>
      <c r="GZE68" s="448"/>
      <c r="GZF68" s="448"/>
      <c r="GZG68" s="448"/>
      <c r="GZH68" s="448"/>
      <c r="GZI68" s="448"/>
      <c r="GZJ68" s="448"/>
      <c r="GZK68" s="448"/>
      <c r="GZL68" s="448"/>
      <c r="GZM68" s="448"/>
      <c r="GZN68" s="638"/>
      <c r="GZO68" s="638"/>
      <c r="GZP68" s="638"/>
      <c r="GZQ68" s="574"/>
      <c r="GZR68" s="448"/>
      <c r="GZS68" s="448"/>
      <c r="GZT68" s="448"/>
      <c r="GZU68" s="575"/>
      <c r="GZV68" s="448"/>
      <c r="GZW68" s="448"/>
      <c r="GZX68" s="448"/>
      <c r="GZY68" s="448"/>
      <c r="GZZ68" s="448"/>
      <c r="HAA68" s="448"/>
      <c r="HAB68" s="448"/>
      <c r="HAC68" s="448"/>
      <c r="HAD68" s="448"/>
      <c r="HAE68" s="638"/>
      <c r="HAF68" s="638"/>
      <c r="HAG68" s="638"/>
      <c r="HAH68" s="574"/>
      <c r="HAI68" s="448"/>
      <c r="HAJ68" s="448"/>
      <c r="HAK68" s="448"/>
      <c r="HAL68" s="575"/>
      <c r="HAM68" s="448"/>
      <c r="HAN68" s="448"/>
      <c r="HAO68" s="448"/>
      <c r="HAP68" s="448"/>
      <c r="HAQ68" s="448"/>
      <c r="HAR68" s="448"/>
      <c r="HAS68" s="448"/>
      <c r="HAT68" s="448"/>
      <c r="HAU68" s="448"/>
      <c r="HAV68" s="638"/>
      <c r="HAW68" s="638"/>
      <c r="HAX68" s="638"/>
      <c r="HAY68" s="574"/>
      <c r="HAZ68" s="448"/>
      <c r="HBA68" s="448"/>
      <c r="HBB68" s="448"/>
      <c r="HBC68" s="575"/>
      <c r="HBD68" s="448"/>
      <c r="HBE68" s="448"/>
      <c r="HBF68" s="448"/>
      <c r="HBG68" s="448"/>
      <c r="HBH68" s="448"/>
      <c r="HBI68" s="448"/>
      <c r="HBJ68" s="448"/>
      <c r="HBK68" s="448"/>
      <c r="HBL68" s="448"/>
      <c r="HBM68" s="638"/>
      <c r="HBN68" s="638"/>
      <c r="HBO68" s="638"/>
      <c r="HBP68" s="574"/>
      <c r="HBQ68" s="448"/>
      <c r="HBR68" s="448"/>
      <c r="HBS68" s="448"/>
      <c r="HBT68" s="575"/>
      <c r="HBU68" s="448"/>
      <c r="HBV68" s="448"/>
      <c r="HBW68" s="448"/>
      <c r="HBX68" s="448"/>
      <c r="HBY68" s="448"/>
      <c r="HBZ68" s="448"/>
      <c r="HCA68" s="448"/>
      <c r="HCB68" s="448"/>
      <c r="HCC68" s="448"/>
      <c r="HCD68" s="638"/>
      <c r="HCE68" s="638"/>
      <c r="HCF68" s="638"/>
      <c r="HCG68" s="574"/>
      <c r="HCH68" s="448"/>
      <c r="HCI68" s="448"/>
      <c r="HCJ68" s="448"/>
      <c r="HCK68" s="575"/>
      <c r="HCL68" s="448"/>
      <c r="HCM68" s="448"/>
      <c r="HCN68" s="448"/>
      <c r="HCO68" s="448"/>
      <c r="HCP68" s="448"/>
      <c r="HCQ68" s="448"/>
      <c r="HCR68" s="448"/>
      <c r="HCS68" s="448"/>
      <c r="HCT68" s="448"/>
      <c r="HCU68" s="638"/>
      <c r="HCV68" s="638"/>
      <c r="HCW68" s="638"/>
      <c r="HCX68" s="574"/>
      <c r="HCY68" s="448"/>
      <c r="HCZ68" s="448"/>
      <c r="HDA68" s="448"/>
      <c r="HDB68" s="575"/>
      <c r="HDC68" s="448"/>
      <c r="HDD68" s="448"/>
      <c r="HDE68" s="448"/>
      <c r="HDF68" s="448"/>
      <c r="HDG68" s="448"/>
      <c r="HDH68" s="448"/>
      <c r="HDI68" s="448"/>
      <c r="HDJ68" s="448"/>
      <c r="HDK68" s="448"/>
      <c r="HDL68" s="638"/>
      <c r="HDM68" s="638"/>
      <c r="HDN68" s="638"/>
      <c r="HDO68" s="574"/>
      <c r="HDP68" s="448"/>
      <c r="HDQ68" s="448"/>
      <c r="HDR68" s="448"/>
      <c r="HDS68" s="575"/>
      <c r="HDT68" s="448"/>
      <c r="HDU68" s="448"/>
      <c r="HDV68" s="448"/>
      <c r="HDW68" s="448"/>
      <c r="HDX68" s="448"/>
      <c r="HDY68" s="448"/>
      <c r="HDZ68" s="448"/>
      <c r="HEA68" s="448"/>
      <c r="HEB68" s="448"/>
      <c r="HEC68" s="638"/>
      <c r="HED68" s="638"/>
      <c r="HEE68" s="638"/>
      <c r="HEF68" s="574"/>
      <c r="HEG68" s="448"/>
      <c r="HEH68" s="448"/>
      <c r="HEI68" s="448"/>
      <c r="HEJ68" s="575"/>
      <c r="HEK68" s="448"/>
      <c r="HEL68" s="448"/>
      <c r="HEM68" s="448"/>
      <c r="HEN68" s="448"/>
      <c r="HEO68" s="448"/>
      <c r="HEP68" s="448"/>
      <c r="HEQ68" s="448"/>
      <c r="HER68" s="448"/>
      <c r="HES68" s="448"/>
      <c r="HET68" s="638"/>
      <c r="HEU68" s="638"/>
      <c r="HEV68" s="638"/>
      <c r="HEW68" s="574"/>
      <c r="HEX68" s="448"/>
      <c r="HEY68" s="448"/>
      <c r="HEZ68" s="448"/>
      <c r="HFA68" s="575"/>
      <c r="HFB68" s="448"/>
      <c r="HFC68" s="448"/>
      <c r="HFD68" s="448"/>
      <c r="HFE68" s="448"/>
      <c r="HFF68" s="448"/>
      <c r="HFG68" s="448"/>
      <c r="HFH68" s="448"/>
      <c r="HFI68" s="448"/>
      <c r="HFJ68" s="448"/>
      <c r="HFK68" s="638"/>
      <c r="HFL68" s="638"/>
      <c r="HFM68" s="638"/>
      <c r="HFN68" s="574"/>
      <c r="HFO68" s="448"/>
      <c r="HFP68" s="448"/>
      <c r="HFQ68" s="448"/>
      <c r="HFR68" s="575"/>
      <c r="HFS68" s="448"/>
      <c r="HFT68" s="448"/>
      <c r="HFU68" s="448"/>
      <c r="HFV68" s="448"/>
      <c r="HFW68" s="448"/>
      <c r="HFX68" s="448"/>
      <c r="HFY68" s="448"/>
      <c r="HFZ68" s="448"/>
      <c r="HGA68" s="448"/>
      <c r="HGB68" s="638"/>
      <c r="HGC68" s="638"/>
      <c r="HGD68" s="638"/>
      <c r="HGE68" s="574"/>
      <c r="HGF68" s="448"/>
      <c r="HGG68" s="448"/>
      <c r="HGH68" s="448"/>
      <c r="HGI68" s="575"/>
      <c r="HGJ68" s="448"/>
      <c r="HGK68" s="448"/>
      <c r="HGL68" s="448"/>
      <c r="HGM68" s="448"/>
      <c r="HGN68" s="448"/>
      <c r="HGO68" s="448"/>
      <c r="HGP68" s="448"/>
      <c r="HGQ68" s="448"/>
      <c r="HGR68" s="448"/>
      <c r="HGS68" s="638"/>
      <c r="HGT68" s="638"/>
      <c r="HGU68" s="638"/>
      <c r="HGV68" s="574"/>
      <c r="HGW68" s="448"/>
      <c r="HGX68" s="448"/>
      <c r="HGY68" s="448"/>
      <c r="HGZ68" s="575"/>
      <c r="HHA68" s="448"/>
      <c r="HHB68" s="448"/>
      <c r="HHC68" s="448"/>
      <c r="HHD68" s="448"/>
      <c r="HHE68" s="448"/>
      <c r="HHF68" s="448"/>
      <c r="HHG68" s="448"/>
      <c r="HHH68" s="448"/>
      <c r="HHI68" s="448"/>
      <c r="HHJ68" s="638"/>
      <c r="HHK68" s="638"/>
      <c r="HHL68" s="638"/>
      <c r="HHM68" s="574"/>
      <c r="HHN68" s="448"/>
      <c r="HHO68" s="448"/>
      <c r="HHP68" s="448"/>
      <c r="HHQ68" s="575"/>
      <c r="HHR68" s="448"/>
      <c r="HHS68" s="448"/>
      <c r="HHT68" s="448"/>
      <c r="HHU68" s="448"/>
      <c r="HHV68" s="448"/>
      <c r="HHW68" s="448"/>
      <c r="HHX68" s="448"/>
      <c r="HHY68" s="448"/>
      <c r="HHZ68" s="448"/>
      <c r="HIA68" s="638"/>
      <c r="HIB68" s="638"/>
      <c r="HIC68" s="638"/>
      <c r="HID68" s="574"/>
      <c r="HIE68" s="448"/>
      <c r="HIF68" s="448"/>
      <c r="HIG68" s="448"/>
      <c r="HIH68" s="575"/>
      <c r="HII68" s="448"/>
      <c r="HIJ68" s="448"/>
      <c r="HIK68" s="448"/>
      <c r="HIL68" s="448"/>
      <c r="HIM68" s="448"/>
      <c r="HIN68" s="448"/>
      <c r="HIO68" s="448"/>
      <c r="HIP68" s="448"/>
      <c r="HIQ68" s="448"/>
      <c r="HIR68" s="638"/>
      <c r="HIS68" s="638"/>
      <c r="HIT68" s="638"/>
      <c r="HIU68" s="574"/>
      <c r="HIV68" s="448"/>
      <c r="HIW68" s="448"/>
      <c r="HIX68" s="448"/>
      <c r="HIY68" s="575"/>
      <c r="HIZ68" s="448"/>
      <c r="HJA68" s="448"/>
      <c r="HJB68" s="448"/>
      <c r="HJC68" s="448"/>
      <c r="HJD68" s="448"/>
      <c r="HJE68" s="448"/>
      <c r="HJF68" s="448"/>
      <c r="HJG68" s="448"/>
      <c r="HJH68" s="448"/>
      <c r="HJI68" s="638"/>
      <c r="HJJ68" s="638"/>
      <c r="HJK68" s="638"/>
      <c r="HJL68" s="574"/>
      <c r="HJM68" s="448"/>
      <c r="HJN68" s="448"/>
      <c r="HJO68" s="448"/>
      <c r="HJP68" s="575"/>
      <c r="HJQ68" s="448"/>
      <c r="HJR68" s="448"/>
      <c r="HJS68" s="448"/>
      <c r="HJT68" s="448"/>
      <c r="HJU68" s="448"/>
      <c r="HJV68" s="448"/>
      <c r="HJW68" s="448"/>
      <c r="HJX68" s="448"/>
      <c r="HJY68" s="448"/>
      <c r="HJZ68" s="638"/>
      <c r="HKA68" s="638"/>
      <c r="HKB68" s="638"/>
      <c r="HKC68" s="574"/>
      <c r="HKD68" s="448"/>
      <c r="HKE68" s="448"/>
      <c r="HKF68" s="448"/>
      <c r="HKG68" s="575"/>
      <c r="HKH68" s="448"/>
      <c r="HKI68" s="448"/>
      <c r="HKJ68" s="448"/>
      <c r="HKK68" s="448"/>
      <c r="HKL68" s="448"/>
      <c r="HKM68" s="448"/>
      <c r="HKN68" s="448"/>
      <c r="HKO68" s="448"/>
      <c r="HKP68" s="448"/>
      <c r="HKQ68" s="638"/>
      <c r="HKR68" s="638"/>
      <c r="HKS68" s="638"/>
      <c r="HKT68" s="574"/>
      <c r="HKU68" s="448"/>
      <c r="HKV68" s="448"/>
      <c r="HKW68" s="448"/>
      <c r="HKX68" s="575"/>
      <c r="HKY68" s="448"/>
      <c r="HKZ68" s="448"/>
      <c r="HLA68" s="448"/>
      <c r="HLB68" s="448"/>
      <c r="HLC68" s="448"/>
      <c r="HLD68" s="448"/>
      <c r="HLE68" s="448"/>
      <c r="HLF68" s="448"/>
      <c r="HLG68" s="448"/>
      <c r="HLH68" s="638"/>
      <c r="HLI68" s="638"/>
      <c r="HLJ68" s="638"/>
      <c r="HLK68" s="574"/>
      <c r="HLL68" s="448"/>
      <c r="HLM68" s="448"/>
      <c r="HLN68" s="448"/>
      <c r="HLO68" s="575"/>
      <c r="HLP68" s="448"/>
      <c r="HLQ68" s="448"/>
      <c r="HLR68" s="448"/>
      <c r="HLS68" s="448"/>
      <c r="HLT68" s="448"/>
      <c r="HLU68" s="448"/>
      <c r="HLV68" s="448"/>
      <c r="HLW68" s="448"/>
      <c r="HLX68" s="448"/>
      <c r="HLY68" s="638"/>
      <c r="HLZ68" s="638"/>
      <c r="HMA68" s="638"/>
      <c r="HMB68" s="574"/>
      <c r="HMC68" s="448"/>
      <c r="HMD68" s="448"/>
      <c r="HME68" s="448"/>
      <c r="HMF68" s="575"/>
      <c r="HMG68" s="448"/>
      <c r="HMH68" s="448"/>
      <c r="HMI68" s="448"/>
      <c r="HMJ68" s="448"/>
      <c r="HMK68" s="448"/>
      <c r="HML68" s="448"/>
      <c r="HMM68" s="448"/>
      <c r="HMN68" s="448"/>
      <c r="HMO68" s="448"/>
      <c r="HMP68" s="638"/>
      <c r="HMQ68" s="638"/>
      <c r="HMR68" s="638"/>
      <c r="HMS68" s="574"/>
      <c r="HMT68" s="448"/>
      <c r="HMU68" s="448"/>
      <c r="HMV68" s="448"/>
      <c r="HMW68" s="575"/>
      <c r="HMX68" s="448"/>
      <c r="HMY68" s="448"/>
      <c r="HMZ68" s="448"/>
      <c r="HNA68" s="448"/>
      <c r="HNB68" s="448"/>
      <c r="HNC68" s="448"/>
      <c r="HND68" s="448"/>
      <c r="HNE68" s="448"/>
      <c r="HNF68" s="448"/>
      <c r="HNG68" s="638"/>
      <c r="HNH68" s="638"/>
      <c r="HNI68" s="638"/>
      <c r="HNJ68" s="574"/>
      <c r="HNK68" s="448"/>
      <c r="HNL68" s="448"/>
      <c r="HNM68" s="448"/>
      <c r="HNN68" s="575"/>
      <c r="HNO68" s="448"/>
      <c r="HNP68" s="448"/>
      <c r="HNQ68" s="448"/>
      <c r="HNR68" s="448"/>
      <c r="HNS68" s="448"/>
      <c r="HNT68" s="448"/>
      <c r="HNU68" s="448"/>
      <c r="HNV68" s="448"/>
      <c r="HNW68" s="448"/>
      <c r="HNX68" s="638"/>
      <c r="HNY68" s="638"/>
      <c r="HNZ68" s="638"/>
      <c r="HOA68" s="574"/>
      <c r="HOB68" s="448"/>
      <c r="HOC68" s="448"/>
      <c r="HOD68" s="448"/>
      <c r="HOE68" s="575"/>
      <c r="HOF68" s="448"/>
      <c r="HOG68" s="448"/>
      <c r="HOH68" s="448"/>
      <c r="HOI68" s="448"/>
      <c r="HOJ68" s="448"/>
      <c r="HOK68" s="448"/>
      <c r="HOL68" s="448"/>
      <c r="HOM68" s="448"/>
      <c r="HON68" s="448"/>
      <c r="HOO68" s="638"/>
      <c r="HOP68" s="638"/>
      <c r="HOQ68" s="638"/>
      <c r="HOR68" s="574"/>
      <c r="HOS68" s="448"/>
      <c r="HOT68" s="448"/>
      <c r="HOU68" s="448"/>
      <c r="HOV68" s="575"/>
      <c r="HOW68" s="448"/>
      <c r="HOX68" s="448"/>
      <c r="HOY68" s="448"/>
      <c r="HOZ68" s="448"/>
      <c r="HPA68" s="448"/>
      <c r="HPB68" s="448"/>
      <c r="HPC68" s="448"/>
      <c r="HPD68" s="448"/>
      <c r="HPE68" s="448"/>
      <c r="HPF68" s="638"/>
      <c r="HPG68" s="638"/>
      <c r="HPH68" s="638"/>
      <c r="HPI68" s="574"/>
      <c r="HPJ68" s="448"/>
      <c r="HPK68" s="448"/>
      <c r="HPL68" s="448"/>
      <c r="HPM68" s="575"/>
      <c r="HPN68" s="448"/>
      <c r="HPO68" s="448"/>
      <c r="HPP68" s="448"/>
      <c r="HPQ68" s="448"/>
      <c r="HPR68" s="448"/>
      <c r="HPS68" s="448"/>
      <c r="HPT68" s="448"/>
      <c r="HPU68" s="448"/>
      <c r="HPV68" s="448"/>
      <c r="HPW68" s="638"/>
      <c r="HPX68" s="638"/>
      <c r="HPY68" s="638"/>
      <c r="HPZ68" s="574"/>
      <c r="HQA68" s="448"/>
      <c r="HQB68" s="448"/>
      <c r="HQC68" s="448"/>
      <c r="HQD68" s="575"/>
      <c r="HQE68" s="448"/>
      <c r="HQF68" s="448"/>
      <c r="HQG68" s="448"/>
      <c r="HQH68" s="448"/>
      <c r="HQI68" s="448"/>
      <c r="HQJ68" s="448"/>
      <c r="HQK68" s="448"/>
      <c r="HQL68" s="448"/>
      <c r="HQM68" s="448"/>
      <c r="HQN68" s="638"/>
      <c r="HQO68" s="638"/>
      <c r="HQP68" s="638"/>
      <c r="HQQ68" s="574"/>
      <c r="HQR68" s="448"/>
      <c r="HQS68" s="448"/>
      <c r="HQT68" s="448"/>
      <c r="HQU68" s="575"/>
      <c r="HQV68" s="448"/>
      <c r="HQW68" s="448"/>
      <c r="HQX68" s="448"/>
      <c r="HQY68" s="448"/>
      <c r="HQZ68" s="448"/>
      <c r="HRA68" s="448"/>
      <c r="HRB68" s="448"/>
      <c r="HRC68" s="448"/>
      <c r="HRD68" s="448"/>
      <c r="HRE68" s="638"/>
      <c r="HRF68" s="638"/>
      <c r="HRG68" s="638"/>
      <c r="HRH68" s="574"/>
      <c r="HRI68" s="448"/>
      <c r="HRJ68" s="448"/>
      <c r="HRK68" s="448"/>
      <c r="HRL68" s="575"/>
      <c r="HRM68" s="448"/>
      <c r="HRN68" s="448"/>
      <c r="HRO68" s="448"/>
      <c r="HRP68" s="448"/>
      <c r="HRQ68" s="448"/>
      <c r="HRR68" s="448"/>
      <c r="HRS68" s="448"/>
      <c r="HRT68" s="448"/>
      <c r="HRU68" s="448"/>
      <c r="HRV68" s="638"/>
      <c r="HRW68" s="638"/>
      <c r="HRX68" s="638"/>
      <c r="HRY68" s="574"/>
      <c r="HRZ68" s="448"/>
      <c r="HSA68" s="448"/>
      <c r="HSB68" s="448"/>
      <c r="HSC68" s="575"/>
      <c r="HSD68" s="448"/>
      <c r="HSE68" s="448"/>
      <c r="HSF68" s="448"/>
      <c r="HSG68" s="448"/>
      <c r="HSH68" s="448"/>
      <c r="HSI68" s="448"/>
      <c r="HSJ68" s="448"/>
      <c r="HSK68" s="448"/>
      <c r="HSL68" s="448"/>
      <c r="HSM68" s="638"/>
      <c r="HSN68" s="638"/>
      <c r="HSO68" s="638"/>
      <c r="HSP68" s="574"/>
      <c r="HSQ68" s="448"/>
      <c r="HSR68" s="448"/>
      <c r="HSS68" s="448"/>
      <c r="HST68" s="575"/>
      <c r="HSU68" s="448"/>
      <c r="HSV68" s="448"/>
      <c r="HSW68" s="448"/>
      <c r="HSX68" s="448"/>
      <c r="HSY68" s="448"/>
      <c r="HSZ68" s="448"/>
      <c r="HTA68" s="448"/>
      <c r="HTB68" s="448"/>
      <c r="HTC68" s="448"/>
      <c r="HTD68" s="638"/>
      <c r="HTE68" s="638"/>
      <c r="HTF68" s="638"/>
      <c r="HTG68" s="574"/>
      <c r="HTH68" s="448"/>
      <c r="HTI68" s="448"/>
      <c r="HTJ68" s="448"/>
      <c r="HTK68" s="575"/>
      <c r="HTL68" s="448"/>
      <c r="HTM68" s="448"/>
      <c r="HTN68" s="448"/>
      <c r="HTO68" s="448"/>
      <c r="HTP68" s="448"/>
      <c r="HTQ68" s="448"/>
      <c r="HTR68" s="448"/>
      <c r="HTS68" s="448"/>
      <c r="HTT68" s="448"/>
      <c r="HTU68" s="638"/>
      <c r="HTV68" s="638"/>
      <c r="HTW68" s="638"/>
      <c r="HTX68" s="574"/>
      <c r="HTY68" s="448"/>
      <c r="HTZ68" s="448"/>
      <c r="HUA68" s="448"/>
      <c r="HUB68" s="575"/>
      <c r="HUC68" s="448"/>
      <c r="HUD68" s="448"/>
      <c r="HUE68" s="448"/>
      <c r="HUF68" s="448"/>
      <c r="HUG68" s="448"/>
      <c r="HUH68" s="448"/>
      <c r="HUI68" s="448"/>
      <c r="HUJ68" s="448"/>
      <c r="HUK68" s="448"/>
      <c r="HUL68" s="638"/>
      <c r="HUM68" s="638"/>
      <c r="HUN68" s="638"/>
      <c r="HUO68" s="574"/>
      <c r="HUP68" s="448"/>
      <c r="HUQ68" s="448"/>
      <c r="HUR68" s="448"/>
      <c r="HUS68" s="575"/>
      <c r="HUT68" s="448"/>
      <c r="HUU68" s="448"/>
      <c r="HUV68" s="448"/>
      <c r="HUW68" s="448"/>
      <c r="HUX68" s="448"/>
      <c r="HUY68" s="448"/>
      <c r="HUZ68" s="448"/>
      <c r="HVA68" s="448"/>
      <c r="HVB68" s="448"/>
      <c r="HVC68" s="638"/>
      <c r="HVD68" s="638"/>
      <c r="HVE68" s="638"/>
      <c r="HVF68" s="574"/>
      <c r="HVG68" s="448"/>
      <c r="HVH68" s="448"/>
      <c r="HVI68" s="448"/>
      <c r="HVJ68" s="575"/>
      <c r="HVK68" s="448"/>
      <c r="HVL68" s="448"/>
      <c r="HVM68" s="448"/>
      <c r="HVN68" s="448"/>
      <c r="HVO68" s="448"/>
      <c r="HVP68" s="448"/>
      <c r="HVQ68" s="448"/>
      <c r="HVR68" s="448"/>
      <c r="HVS68" s="448"/>
      <c r="HVT68" s="638"/>
      <c r="HVU68" s="638"/>
      <c r="HVV68" s="638"/>
      <c r="HVW68" s="574"/>
      <c r="HVX68" s="448"/>
      <c r="HVY68" s="448"/>
      <c r="HVZ68" s="448"/>
      <c r="HWA68" s="575"/>
      <c r="HWB68" s="448"/>
      <c r="HWC68" s="448"/>
      <c r="HWD68" s="448"/>
      <c r="HWE68" s="448"/>
      <c r="HWF68" s="448"/>
      <c r="HWG68" s="448"/>
      <c r="HWH68" s="448"/>
      <c r="HWI68" s="448"/>
      <c r="HWJ68" s="448"/>
      <c r="HWK68" s="638"/>
      <c r="HWL68" s="638"/>
      <c r="HWM68" s="638"/>
      <c r="HWN68" s="574"/>
      <c r="HWO68" s="448"/>
      <c r="HWP68" s="448"/>
      <c r="HWQ68" s="448"/>
      <c r="HWR68" s="575"/>
      <c r="HWS68" s="448"/>
      <c r="HWT68" s="448"/>
      <c r="HWU68" s="448"/>
      <c r="HWV68" s="448"/>
      <c r="HWW68" s="448"/>
      <c r="HWX68" s="448"/>
      <c r="HWY68" s="448"/>
      <c r="HWZ68" s="448"/>
      <c r="HXA68" s="448"/>
      <c r="HXB68" s="638"/>
      <c r="HXC68" s="638"/>
      <c r="HXD68" s="638"/>
      <c r="HXE68" s="574"/>
      <c r="HXF68" s="448"/>
      <c r="HXG68" s="448"/>
      <c r="HXH68" s="448"/>
      <c r="HXI68" s="575"/>
      <c r="HXJ68" s="448"/>
      <c r="HXK68" s="448"/>
      <c r="HXL68" s="448"/>
      <c r="HXM68" s="448"/>
      <c r="HXN68" s="448"/>
      <c r="HXO68" s="448"/>
      <c r="HXP68" s="448"/>
      <c r="HXQ68" s="448"/>
      <c r="HXR68" s="448"/>
      <c r="HXS68" s="638"/>
      <c r="HXT68" s="638"/>
      <c r="HXU68" s="638"/>
      <c r="HXV68" s="574"/>
      <c r="HXW68" s="448"/>
      <c r="HXX68" s="448"/>
      <c r="HXY68" s="448"/>
      <c r="HXZ68" s="575"/>
      <c r="HYA68" s="448"/>
      <c r="HYB68" s="448"/>
      <c r="HYC68" s="448"/>
      <c r="HYD68" s="448"/>
      <c r="HYE68" s="448"/>
      <c r="HYF68" s="448"/>
      <c r="HYG68" s="448"/>
      <c r="HYH68" s="448"/>
      <c r="HYI68" s="448"/>
      <c r="HYJ68" s="638"/>
      <c r="HYK68" s="638"/>
      <c r="HYL68" s="638"/>
      <c r="HYM68" s="574"/>
      <c r="HYN68" s="448"/>
      <c r="HYO68" s="448"/>
      <c r="HYP68" s="448"/>
      <c r="HYQ68" s="575"/>
      <c r="HYR68" s="448"/>
      <c r="HYS68" s="448"/>
      <c r="HYT68" s="448"/>
      <c r="HYU68" s="448"/>
      <c r="HYV68" s="448"/>
      <c r="HYW68" s="448"/>
      <c r="HYX68" s="448"/>
      <c r="HYY68" s="448"/>
      <c r="HYZ68" s="448"/>
      <c r="HZA68" s="638"/>
      <c r="HZB68" s="638"/>
      <c r="HZC68" s="638"/>
      <c r="HZD68" s="574"/>
      <c r="HZE68" s="448"/>
      <c r="HZF68" s="448"/>
      <c r="HZG68" s="448"/>
      <c r="HZH68" s="575"/>
      <c r="HZI68" s="448"/>
      <c r="HZJ68" s="448"/>
      <c r="HZK68" s="448"/>
      <c r="HZL68" s="448"/>
      <c r="HZM68" s="448"/>
      <c r="HZN68" s="448"/>
      <c r="HZO68" s="448"/>
      <c r="HZP68" s="448"/>
      <c r="HZQ68" s="448"/>
      <c r="HZR68" s="638"/>
      <c r="HZS68" s="638"/>
      <c r="HZT68" s="638"/>
      <c r="HZU68" s="574"/>
      <c r="HZV68" s="448"/>
      <c r="HZW68" s="448"/>
      <c r="HZX68" s="448"/>
      <c r="HZY68" s="575"/>
      <c r="HZZ68" s="448"/>
      <c r="IAA68" s="448"/>
      <c r="IAB68" s="448"/>
      <c r="IAC68" s="448"/>
      <c r="IAD68" s="448"/>
      <c r="IAE68" s="448"/>
      <c r="IAF68" s="448"/>
      <c r="IAG68" s="448"/>
      <c r="IAH68" s="448"/>
      <c r="IAI68" s="638"/>
      <c r="IAJ68" s="638"/>
      <c r="IAK68" s="638"/>
      <c r="IAL68" s="574"/>
      <c r="IAM68" s="448"/>
      <c r="IAN68" s="448"/>
      <c r="IAO68" s="448"/>
      <c r="IAP68" s="575"/>
      <c r="IAQ68" s="448"/>
      <c r="IAR68" s="448"/>
      <c r="IAS68" s="448"/>
      <c r="IAT68" s="448"/>
      <c r="IAU68" s="448"/>
      <c r="IAV68" s="448"/>
      <c r="IAW68" s="448"/>
      <c r="IAX68" s="448"/>
      <c r="IAY68" s="448"/>
      <c r="IAZ68" s="638"/>
      <c r="IBA68" s="638"/>
      <c r="IBB68" s="638"/>
      <c r="IBC68" s="574"/>
      <c r="IBD68" s="448"/>
      <c r="IBE68" s="448"/>
      <c r="IBF68" s="448"/>
      <c r="IBG68" s="575"/>
      <c r="IBH68" s="448"/>
      <c r="IBI68" s="448"/>
      <c r="IBJ68" s="448"/>
      <c r="IBK68" s="448"/>
      <c r="IBL68" s="448"/>
      <c r="IBM68" s="448"/>
      <c r="IBN68" s="448"/>
      <c r="IBO68" s="448"/>
      <c r="IBP68" s="448"/>
      <c r="IBQ68" s="638"/>
      <c r="IBR68" s="638"/>
      <c r="IBS68" s="638"/>
      <c r="IBT68" s="574"/>
      <c r="IBU68" s="448"/>
      <c r="IBV68" s="448"/>
      <c r="IBW68" s="448"/>
      <c r="IBX68" s="575"/>
      <c r="IBY68" s="448"/>
      <c r="IBZ68" s="448"/>
      <c r="ICA68" s="448"/>
      <c r="ICB68" s="448"/>
      <c r="ICC68" s="448"/>
      <c r="ICD68" s="448"/>
      <c r="ICE68" s="448"/>
      <c r="ICF68" s="448"/>
      <c r="ICG68" s="448"/>
      <c r="ICH68" s="638"/>
      <c r="ICI68" s="638"/>
      <c r="ICJ68" s="638"/>
      <c r="ICK68" s="574"/>
      <c r="ICL68" s="448"/>
      <c r="ICM68" s="448"/>
      <c r="ICN68" s="448"/>
      <c r="ICO68" s="575"/>
      <c r="ICP68" s="448"/>
      <c r="ICQ68" s="448"/>
      <c r="ICR68" s="448"/>
      <c r="ICS68" s="448"/>
      <c r="ICT68" s="448"/>
      <c r="ICU68" s="448"/>
      <c r="ICV68" s="448"/>
      <c r="ICW68" s="448"/>
      <c r="ICX68" s="448"/>
      <c r="ICY68" s="638"/>
      <c r="ICZ68" s="638"/>
      <c r="IDA68" s="638"/>
      <c r="IDB68" s="574"/>
      <c r="IDC68" s="448"/>
      <c r="IDD68" s="448"/>
      <c r="IDE68" s="448"/>
      <c r="IDF68" s="575"/>
      <c r="IDG68" s="448"/>
      <c r="IDH68" s="448"/>
      <c r="IDI68" s="448"/>
      <c r="IDJ68" s="448"/>
      <c r="IDK68" s="448"/>
      <c r="IDL68" s="448"/>
      <c r="IDM68" s="448"/>
      <c r="IDN68" s="448"/>
      <c r="IDO68" s="448"/>
      <c r="IDP68" s="638"/>
      <c r="IDQ68" s="638"/>
      <c r="IDR68" s="638"/>
      <c r="IDS68" s="574"/>
      <c r="IDT68" s="448"/>
      <c r="IDU68" s="448"/>
      <c r="IDV68" s="448"/>
      <c r="IDW68" s="575"/>
      <c r="IDX68" s="448"/>
      <c r="IDY68" s="448"/>
      <c r="IDZ68" s="448"/>
      <c r="IEA68" s="448"/>
      <c r="IEB68" s="448"/>
      <c r="IEC68" s="448"/>
      <c r="IED68" s="448"/>
      <c r="IEE68" s="448"/>
      <c r="IEF68" s="448"/>
      <c r="IEG68" s="638"/>
      <c r="IEH68" s="638"/>
      <c r="IEI68" s="638"/>
      <c r="IEJ68" s="574"/>
      <c r="IEK68" s="448"/>
      <c r="IEL68" s="448"/>
      <c r="IEM68" s="448"/>
      <c r="IEN68" s="575"/>
      <c r="IEO68" s="448"/>
      <c r="IEP68" s="448"/>
      <c r="IEQ68" s="448"/>
      <c r="IER68" s="448"/>
      <c r="IES68" s="448"/>
      <c r="IET68" s="448"/>
      <c r="IEU68" s="448"/>
      <c r="IEV68" s="448"/>
      <c r="IEW68" s="448"/>
      <c r="IEX68" s="638"/>
      <c r="IEY68" s="638"/>
      <c r="IEZ68" s="638"/>
      <c r="IFA68" s="574"/>
      <c r="IFB68" s="448"/>
      <c r="IFC68" s="448"/>
      <c r="IFD68" s="448"/>
      <c r="IFE68" s="575"/>
      <c r="IFF68" s="448"/>
      <c r="IFG68" s="448"/>
      <c r="IFH68" s="448"/>
      <c r="IFI68" s="448"/>
      <c r="IFJ68" s="448"/>
      <c r="IFK68" s="448"/>
      <c r="IFL68" s="448"/>
      <c r="IFM68" s="448"/>
      <c r="IFN68" s="448"/>
      <c r="IFO68" s="638"/>
      <c r="IFP68" s="638"/>
      <c r="IFQ68" s="638"/>
      <c r="IFR68" s="574"/>
      <c r="IFS68" s="448"/>
      <c r="IFT68" s="448"/>
      <c r="IFU68" s="448"/>
      <c r="IFV68" s="575"/>
      <c r="IFW68" s="448"/>
      <c r="IFX68" s="448"/>
      <c r="IFY68" s="448"/>
      <c r="IFZ68" s="448"/>
      <c r="IGA68" s="448"/>
      <c r="IGB68" s="448"/>
      <c r="IGC68" s="448"/>
      <c r="IGD68" s="448"/>
      <c r="IGE68" s="448"/>
      <c r="IGF68" s="638"/>
      <c r="IGG68" s="638"/>
      <c r="IGH68" s="638"/>
      <c r="IGI68" s="574"/>
      <c r="IGJ68" s="448"/>
      <c r="IGK68" s="448"/>
      <c r="IGL68" s="448"/>
      <c r="IGM68" s="575"/>
      <c r="IGN68" s="448"/>
      <c r="IGO68" s="448"/>
      <c r="IGP68" s="448"/>
      <c r="IGQ68" s="448"/>
      <c r="IGR68" s="448"/>
      <c r="IGS68" s="448"/>
      <c r="IGT68" s="448"/>
      <c r="IGU68" s="448"/>
      <c r="IGV68" s="448"/>
      <c r="IGW68" s="638"/>
      <c r="IGX68" s="638"/>
      <c r="IGY68" s="638"/>
      <c r="IGZ68" s="574"/>
      <c r="IHA68" s="448"/>
      <c r="IHB68" s="448"/>
      <c r="IHC68" s="448"/>
      <c r="IHD68" s="575"/>
      <c r="IHE68" s="448"/>
      <c r="IHF68" s="448"/>
      <c r="IHG68" s="448"/>
      <c r="IHH68" s="448"/>
      <c r="IHI68" s="448"/>
      <c r="IHJ68" s="448"/>
      <c r="IHK68" s="448"/>
      <c r="IHL68" s="448"/>
      <c r="IHM68" s="448"/>
      <c r="IHN68" s="638"/>
      <c r="IHO68" s="638"/>
      <c r="IHP68" s="638"/>
      <c r="IHQ68" s="574"/>
      <c r="IHR68" s="448"/>
      <c r="IHS68" s="448"/>
      <c r="IHT68" s="448"/>
      <c r="IHU68" s="575"/>
      <c r="IHV68" s="448"/>
      <c r="IHW68" s="448"/>
      <c r="IHX68" s="448"/>
      <c r="IHY68" s="448"/>
      <c r="IHZ68" s="448"/>
      <c r="IIA68" s="448"/>
      <c r="IIB68" s="448"/>
      <c r="IIC68" s="448"/>
      <c r="IID68" s="448"/>
      <c r="IIE68" s="638"/>
      <c r="IIF68" s="638"/>
      <c r="IIG68" s="638"/>
      <c r="IIH68" s="574"/>
      <c r="III68" s="448"/>
      <c r="IIJ68" s="448"/>
      <c r="IIK68" s="448"/>
      <c r="IIL68" s="575"/>
      <c r="IIM68" s="448"/>
      <c r="IIN68" s="448"/>
      <c r="IIO68" s="448"/>
      <c r="IIP68" s="448"/>
      <c r="IIQ68" s="448"/>
      <c r="IIR68" s="448"/>
      <c r="IIS68" s="448"/>
      <c r="IIT68" s="448"/>
      <c r="IIU68" s="448"/>
      <c r="IIV68" s="638"/>
      <c r="IIW68" s="638"/>
      <c r="IIX68" s="638"/>
      <c r="IIY68" s="574"/>
      <c r="IIZ68" s="448"/>
      <c r="IJA68" s="448"/>
      <c r="IJB68" s="448"/>
      <c r="IJC68" s="575"/>
      <c r="IJD68" s="448"/>
      <c r="IJE68" s="448"/>
      <c r="IJF68" s="448"/>
      <c r="IJG68" s="448"/>
      <c r="IJH68" s="448"/>
      <c r="IJI68" s="448"/>
      <c r="IJJ68" s="448"/>
      <c r="IJK68" s="448"/>
      <c r="IJL68" s="448"/>
      <c r="IJM68" s="638"/>
      <c r="IJN68" s="638"/>
      <c r="IJO68" s="638"/>
      <c r="IJP68" s="574"/>
      <c r="IJQ68" s="448"/>
      <c r="IJR68" s="448"/>
      <c r="IJS68" s="448"/>
      <c r="IJT68" s="575"/>
      <c r="IJU68" s="448"/>
      <c r="IJV68" s="448"/>
      <c r="IJW68" s="448"/>
      <c r="IJX68" s="448"/>
      <c r="IJY68" s="448"/>
      <c r="IJZ68" s="448"/>
      <c r="IKA68" s="448"/>
      <c r="IKB68" s="448"/>
      <c r="IKC68" s="448"/>
      <c r="IKD68" s="638"/>
      <c r="IKE68" s="638"/>
      <c r="IKF68" s="638"/>
      <c r="IKG68" s="574"/>
      <c r="IKH68" s="448"/>
      <c r="IKI68" s="448"/>
      <c r="IKJ68" s="448"/>
      <c r="IKK68" s="575"/>
      <c r="IKL68" s="448"/>
      <c r="IKM68" s="448"/>
      <c r="IKN68" s="448"/>
      <c r="IKO68" s="448"/>
      <c r="IKP68" s="448"/>
      <c r="IKQ68" s="448"/>
      <c r="IKR68" s="448"/>
      <c r="IKS68" s="448"/>
      <c r="IKT68" s="448"/>
      <c r="IKU68" s="638"/>
      <c r="IKV68" s="638"/>
      <c r="IKW68" s="638"/>
      <c r="IKX68" s="574"/>
      <c r="IKY68" s="448"/>
      <c r="IKZ68" s="448"/>
      <c r="ILA68" s="448"/>
      <c r="ILB68" s="575"/>
      <c r="ILC68" s="448"/>
      <c r="ILD68" s="448"/>
      <c r="ILE68" s="448"/>
      <c r="ILF68" s="448"/>
      <c r="ILG68" s="448"/>
      <c r="ILH68" s="448"/>
      <c r="ILI68" s="448"/>
      <c r="ILJ68" s="448"/>
      <c r="ILK68" s="448"/>
      <c r="ILL68" s="638"/>
      <c r="ILM68" s="638"/>
      <c r="ILN68" s="638"/>
      <c r="ILO68" s="574"/>
      <c r="ILP68" s="448"/>
      <c r="ILQ68" s="448"/>
      <c r="ILR68" s="448"/>
      <c r="ILS68" s="575"/>
      <c r="ILT68" s="448"/>
      <c r="ILU68" s="448"/>
      <c r="ILV68" s="448"/>
      <c r="ILW68" s="448"/>
      <c r="ILX68" s="448"/>
      <c r="ILY68" s="448"/>
      <c r="ILZ68" s="448"/>
      <c r="IMA68" s="448"/>
      <c r="IMB68" s="448"/>
      <c r="IMC68" s="638"/>
      <c r="IMD68" s="638"/>
      <c r="IME68" s="638"/>
      <c r="IMF68" s="574"/>
      <c r="IMG68" s="448"/>
      <c r="IMH68" s="448"/>
      <c r="IMI68" s="448"/>
      <c r="IMJ68" s="575"/>
      <c r="IMK68" s="448"/>
      <c r="IML68" s="448"/>
      <c r="IMM68" s="448"/>
      <c r="IMN68" s="448"/>
      <c r="IMO68" s="448"/>
      <c r="IMP68" s="448"/>
      <c r="IMQ68" s="448"/>
      <c r="IMR68" s="448"/>
      <c r="IMS68" s="448"/>
      <c r="IMT68" s="638"/>
      <c r="IMU68" s="638"/>
      <c r="IMV68" s="638"/>
      <c r="IMW68" s="574"/>
      <c r="IMX68" s="448"/>
      <c r="IMY68" s="448"/>
      <c r="IMZ68" s="448"/>
      <c r="INA68" s="575"/>
      <c r="INB68" s="448"/>
      <c r="INC68" s="448"/>
      <c r="IND68" s="448"/>
      <c r="INE68" s="448"/>
      <c r="INF68" s="448"/>
      <c r="ING68" s="448"/>
      <c r="INH68" s="448"/>
      <c r="INI68" s="448"/>
      <c r="INJ68" s="448"/>
      <c r="INK68" s="638"/>
      <c r="INL68" s="638"/>
      <c r="INM68" s="638"/>
      <c r="INN68" s="574"/>
      <c r="INO68" s="448"/>
      <c r="INP68" s="448"/>
      <c r="INQ68" s="448"/>
      <c r="INR68" s="575"/>
      <c r="INS68" s="448"/>
      <c r="INT68" s="448"/>
      <c r="INU68" s="448"/>
      <c r="INV68" s="448"/>
      <c r="INW68" s="448"/>
      <c r="INX68" s="448"/>
      <c r="INY68" s="448"/>
      <c r="INZ68" s="448"/>
      <c r="IOA68" s="448"/>
      <c r="IOB68" s="638"/>
      <c r="IOC68" s="638"/>
      <c r="IOD68" s="638"/>
      <c r="IOE68" s="574"/>
      <c r="IOF68" s="448"/>
      <c r="IOG68" s="448"/>
      <c r="IOH68" s="448"/>
      <c r="IOI68" s="575"/>
      <c r="IOJ68" s="448"/>
      <c r="IOK68" s="448"/>
      <c r="IOL68" s="448"/>
      <c r="IOM68" s="448"/>
      <c r="ION68" s="448"/>
      <c r="IOO68" s="448"/>
      <c r="IOP68" s="448"/>
      <c r="IOQ68" s="448"/>
      <c r="IOR68" s="448"/>
      <c r="IOS68" s="638"/>
      <c r="IOT68" s="638"/>
      <c r="IOU68" s="638"/>
      <c r="IOV68" s="574"/>
      <c r="IOW68" s="448"/>
      <c r="IOX68" s="448"/>
      <c r="IOY68" s="448"/>
      <c r="IOZ68" s="575"/>
      <c r="IPA68" s="448"/>
      <c r="IPB68" s="448"/>
      <c r="IPC68" s="448"/>
      <c r="IPD68" s="448"/>
      <c r="IPE68" s="448"/>
      <c r="IPF68" s="448"/>
      <c r="IPG68" s="448"/>
      <c r="IPH68" s="448"/>
      <c r="IPI68" s="448"/>
      <c r="IPJ68" s="638"/>
      <c r="IPK68" s="638"/>
      <c r="IPL68" s="638"/>
      <c r="IPM68" s="574"/>
      <c r="IPN68" s="448"/>
      <c r="IPO68" s="448"/>
      <c r="IPP68" s="448"/>
      <c r="IPQ68" s="575"/>
      <c r="IPR68" s="448"/>
      <c r="IPS68" s="448"/>
      <c r="IPT68" s="448"/>
      <c r="IPU68" s="448"/>
      <c r="IPV68" s="448"/>
      <c r="IPW68" s="448"/>
      <c r="IPX68" s="448"/>
      <c r="IPY68" s="448"/>
      <c r="IPZ68" s="448"/>
      <c r="IQA68" s="638"/>
      <c r="IQB68" s="638"/>
      <c r="IQC68" s="638"/>
      <c r="IQD68" s="574"/>
      <c r="IQE68" s="448"/>
      <c r="IQF68" s="448"/>
      <c r="IQG68" s="448"/>
      <c r="IQH68" s="575"/>
      <c r="IQI68" s="448"/>
      <c r="IQJ68" s="448"/>
      <c r="IQK68" s="448"/>
      <c r="IQL68" s="448"/>
      <c r="IQM68" s="448"/>
      <c r="IQN68" s="448"/>
      <c r="IQO68" s="448"/>
      <c r="IQP68" s="448"/>
      <c r="IQQ68" s="448"/>
      <c r="IQR68" s="638"/>
      <c r="IQS68" s="638"/>
      <c r="IQT68" s="638"/>
      <c r="IQU68" s="574"/>
      <c r="IQV68" s="448"/>
      <c r="IQW68" s="448"/>
      <c r="IQX68" s="448"/>
      <c r="IQY68" s="575"/>
      <c r="IQZ68" s="448"/>
      <c r="IRA68" s="448"/>
      <c r="IRB68" s="448"/>
      <c r="IRC68" s="448"/>
      <c r="IRD68" s="448"/>
      <c r="IRE68" s="448"/>
      <c r="IRF68" s="448"/>
      <c r="IRG68" s="448"/>
      <c r="IRH68" s="448"/>
      <c r="IRI68" s="638"/>
      <c r="IRJ68" s="638"/>
      <c r="IRK68" s="638"/>
      <c r="IRL68" s="574"/>
      <c r="IRM68" s="448"/>
      <c r="IRN68" s="448"/>
      <c r="IRO68" s="448"/>
      <c r="IRP68" s="575"/>
      <c r="IRQ68" s="448"/>
      <c r="IRR68" s="448"/>
      <c r="IRS68" s="448"/>
      <c r="IRT68" s="448"/>
      <c r="IRU68" s="448"/>
      <c r="IRV68" s="448"/>
      <c r="IRW68" s="448"/>
      <c r="IRX68" s="448"/>
      <c r="IRY68" s="448"/>
      <c r="IRZ68" s="638"/>
      <c r="ISA68" s="638"/>
      <c r="ISB68" s="638"/>
      <c r="ISC68" s="574"/>
      <c r="ISD68" s="448"/>
      <c r="ISE68" s="448"/>
      <c r="ISF68" s="448"/>
      <c r="ISG68" s="575"/>
      <c r="ISH68" s="448"/>
      <c r="ISI68" s="448"/>
      <c r="ISJ68" s="448"/>
      <c r="ISK68" s="448"/>
      <c r="ISL68" s="448"/>
      <c r="ISM68" s="448"/>
      <c r="ISN68" s="448"/>
      <c r="ISO68" s="448"/>
      <c r="ISP68" s="448"/>
      <c r="ISQ68" s="638"/>
      <c r="ISR68" s="638"/>
      <c r="ISS68" s="638"/>
      <c r="IST68" s="574"/>
      <c r="ISU68" s="448"/>
      <c r="ISV68" s="448"/>
      <c r="ISW68" s="448"/>
      <c r="ISX68" s="575"/>
      <c r="ISY68" s="448"/>
      <c r="ISZ68" s="448"/>
      <c r="ITA68" s="448"/>
      <c r="ITB68" s="448"/>
      <c r="ITC68" s="448"/>
      <c r="ITD68" s="448"/>
      <c r="ITE68" s="448"/>
      <c r="ITF68" s="448"/>
      <c r="ITG68" s="448"/>
      <c r="ITH68" s="638"/>
      <c r="ITI68" s="638"/>
      <c r="ITJ68" s="638"/>
      <c r="ITK68" s="574"/>
      <c r="ITL68" s="448"/>
      <c r="ITM68" s="448"/>
      <c r="ITN68" s="448"/>
      <c r="ITO68" s="575"/>
      <c r="ITP68" s="448"/>
      <c r="ITQ68" s="448"/>
      <c r="ITR68" s="448"/>
      <c r="ITS68" s="448"/>
      <c r="ITT68" s="448"/>
      <c r="ITU68" s="448"/>
      <c r="ITV68" s="448"/>
      <c r="ITW68" s="448"/>
      <c r="ITX68" s="448"/>
      <c r="ITY68" s="638"/>
      <c r="ITZ68" s="638"/>
      <c r="IUA68" s="638"/>
      <c r="IUB68" s="574"/>
      <c r="IUC68" s="448"/>
      <c r="IUD68" s="448"/>
      <c r="IUE68" s="448"/>
      <c r="IUF68" s="575"/>
      <c r="IUG68" s="448"/>
      <c r="IUH68" s="448"/>
      <c r="IUI68" s="448"/>
      <c r="IUJ68" s="448"/>
      <c r="IUK68" s="448"/>
      <c r="IUL68" s="448"/>
      <c r="IUM68" s="448"/>
      <c r="IUN68" s="448"/>
      <c r="IUO68" s="448"/>
      <c r="IUP68" s="638"/>
      <c r="IUQ68" s="638"/>
      <c r="IUR68" s="638"/>
      <c r="IUS68" s="574"/>
      <c r="IUT68" s="448"/>
      <c r="IUU68" s="448"/>
      <c r="IUV68" s="448"/>
      <c r="IUW68" s="575"/>
      <c r="IUX68" s="448"/>
      <c r="IUY68" s="448"/>
      <c r="IUZ68" s="448"/>
      <c r="IVA68" s="448"/>
      <c r="IVB68" s="448"/>
      <c r="IVC68" s="448"/>
      <c r="IVD68" s="448"/>
      <c r="IVE68" s="448"/>
      <c r="IVF68" s="448"/>
      <c r="IVG68" s="638"/>
      <c r="IVH68" s="638"/>
      <c r="IVI68" s="638"/>
      <c r="IVJ68" s="574"/>
      <c r="IVK68" s="448"/>
      <c r="IVL68" s="448"/>
      <c r="IVM68" s="448"/>
      <c r="IVN68" s="575"/>
      <c r="IVO68" s="448"/>
      <c r="IVP68" s="448"/>
      <c r="IVQ68" s="448"/>
      <c r="IVR68" s="448"/>
      <c r="IVS68" s="448"/>
      <c r="IVT68" s="448"/>
      <c r="IVU68" s="448"/>
      <c r="IVV68" s="448"/>
      <c r="IVW68" s="448"/>
      <c r="IVX68" s="638"/>
      <c r="IVY68" s="638"/>
      <c r="IVZ68" s="638"/>
      <c r="IWA68" s="574"/>
      <c r="IWB68" s="448"/>
      <c r="IWC68" s="448"/>
      <c r="IWD68" s="448"/>
      <c r="IWE68" s="575"/>
      <c r="IWF68" s="448"/>
      <c r="IWG68" s="448"/>
      <c r="IWH68" s="448"/>
      <c r="IWI68" s="448"/>
      <c r="IWJ68" s="448"/>
      <c r="IWK68" s="448"/>
      <c r="IWL68" s="448"/>
      <c r="IWM68" s="448"/>
      <c r="IWN68" s="448"/>
      <c r="IWO68" s="638"/>
      <c r="IWP68" s="638"/>
      <c r="IWQ68" s="638"/>
      <c r="IWR68" s="574"/>
      <c r="IWS68" s="448"/>
      <c r="IWT68" s="448"/>
      <c r="IWU68" s="448"/>
      <c r="IWV68" s="575"/>
      <c r="IWW68" s="448"/>
      <c r="IWX68" s="448"/>
      <c r="IWY68" s="448"/>
      <c r="IWZ68" s="448"/>
      <c r="IXA68" s="448"/>
      <c r="IXB68" s="448"/>
      <c r="IXC68" s="448"/>
      <c r="IXD68" s="448"/>
      <c r="IXE68" s="448"/>
      <c r="IXF68" s="638"/>
      <c r="IXG68" s="638"/>
      <c r="IXH68" s="638"/>
      <c r="IXI68" s="574"/>
      <c r="IXJ68" s="448"/>
      <c r="IXK68" s="448"/>
      <c r="IXL68" s="448"/>
      <c r="IXM68" s="575"/>
      <c r="IXN68" s="448"/>
      <c r="IXO68" s="448"/>
      <c r="IXP68" s="448"/>
      <c r="IXQ68" s="448"/>
      <c r="IXR68" s="448"/>
      <c r="IXS68" s="448"/>
      <c r="IXT68" s="448"/>
      <c r="IXU68" s="448"/>
      <c r="IXV68" s="448"/>
      <c r="IXW68" s="638"/>
      <c r="IXX68" s="638"/>
      <c r="IXY68" s="638"/>
      <c r="IXZ68" s="574"/>
      <c r="IYA68" s="448"/>
      <c r="IYB68" s="448"/>
      <c r="IYC68" s="448"/>
      <c r="IYD68" s="575"/>
      <c r="IYE68" s="448"/>
      <c r="IYF68" s="448"/>
      <c r="IYG68" s="448"/>
      <c r="IYH68" s="448"/>
      <c r="IYI68" s="448"/>
      <c r="IYJ68" s="448"/>
      <c r="IYK68" s="448"/>
      <c r="IYL68" s="448"/>
      <c r="IYM68" s="448"/>
      <c r="IYN68" s="638"/>
      <c r="IYO68" s="638"/>
      <c r="IYP68" s="638"/>
      <c r="IYQ68" s="574"/>
      <c r="IYR68" s="448"/>
      <c r="IYS68" s="448"/>
      <c r="IYT68" s="448"/>
      <c r="IYU68" s="575"/>
      <c r="IYV68" s="448"/>
      <c r="IYW68" s="448"/>
      <c r="IYX68" s="448"/>
      <c r="IYY68" s="448"/>
      <c r="IYZ68" s="448"/>
      <c r="IZA68" s="448"/>
      <c r="IZB68" s="448"/>
      <c r="IZC68" s="448"/>
      <c r="IZD68" s="448"/>
      <c r="IZE68" s="638"/>
      <c r="IZF68" s="638"/>
      <c r="IZG68" s="638"/>
      <c r="IZH68" s="574"/>
      <c r="IZI68" s="448"/>
      <c r="IZJ68" s="448"/>
      <c r="IZK68" s="448"/>
      <c r="IZL68" s="575"/>
      <c r="IZM68" s="448"/>
      <c r="IZN68" s="448"/>
      <c r="IZO68" s="448"/>
      <c r="IZP68" s="448"/>
      <c r="IZQ68" s="448"/>
      <c r="IZR68" s="448"/>
      <c r="IZS68" s="448"/>
      <c r="IZT68" s="448"/>
      <c r="IZU68" s="448"/>
      <c r="IZV68" s="638"/>
      <c r="IZW68" s="638"/>
      <c r="IZX68" s="638"/>
      <c r="IZY68" s="574"/>
      <c r="IZZ68" s="448"/>
      <c r="JAA68" s="448"/>
      <c r="JAB68" s="448"/>
      <c r="JAC68" s="575"/>
      <c r="JAD68" s="448"/>
      <c r="JAE68" s="448"/>
      <c r="JAF68" s="448"/>
      <c r="JAG68" s="448"/>
      <c r="JAH68" s="448"/>
      <c r="JAI68" s="448"/>
      <c r="JAJ68" s="448"/>
      <c r="JAK68" s="448"/>
      <c r="JAL68" s="448"/>
      <c r="JAM68" s="638"/>
      <c r="JAN68" s="638"/>
      <c r="JAO68" s="638"/>
      <c r="JAP68" s="574"/>
      <c r="JAQ68" s="448"/>
      <c r="JAR68" s="448"/>
      <c r="JAS68" s="448"/>
      <c r="JAT68" s="575"/>
      <c r="JAU68" s="448"/>
      <c r="JAV68" s="448"/>
      <c r="JAW68" s="448"/>
      <c r="JAX68" s="448"/>
      <c r="JAY68" s="448"/>
      <c r="JAZ68" s="448"/>
      <c r="JBA68" s="448"/>
      <c r="JBB68" s="448"/>
      <c r="JBC68" s="448"/>
      <c r="JBD68" s="638"/>
      <c r="JBE68" s="638"/>
      <c r="JBF68" s="638"/>
      <c r="JBG68" s="574"/>
      <c r="JBH68" s="448"/>
      <c r="JBI68" s="448"/>
      <c r="JBJ68" s="448"/>
      <c r="JBK68" s="575"/>
      <c r="JBL68" s="448"/>
      <c r="JBM68" s="448"/>
      <c r="JBN68" s="448"/>
      <c r="JBO68" s="448"/>
      <c r="JBP68" s="448"/>
      <c r="JBQ68" s="448"/>
      <c r="JBR68" s="448"/>
      <c r="JBS68" s="448"/>
      <c r="JBT68" s="448"/>
      <c r="JBU68" s="638"/>
      <c r="JBV68" s="638"/>
      <c r="JBW68" s="638"/>
      <c r="JBX68" s="574"/>
      <c r="JBY68" s="448"/>
      <c r="JBZ68" s="448"/>
      <c r="JCA68" s="448"/>
      <c r="JCB68" s="575"/>
      <c r="JCC68" s="448"/>
      <c r="JCD68" s="448"/>
      <c r="JCE68" s="448"/>
      <c r="JCF68" s="448"/>
      <c r="JCG68" s="448"/>
      <c r="JCH68" s="448"/>
      <c r="JCI68" s="448"/>
      <c r="JCJ68" s="448"/>
      <c r="JCK68" s="448"/>
      <c r="JCL68" s="638"/>
      <c r="JCM68" s="638"/>
      <c r="JCN68" s="638"/>
      <c r="JCO68" s="574"/>
      <c r="JCP68" s="448"/>
      <c r="JCQ68" s="448"/>
      <c r="JCR68" s="448"/>
      <c r="JCS68" s="575"/>
      <c r="JCT68" s="448"/>
      <c r="JCU68" s="448"/>
      <c r="JCV68" s="448"/>
      <c r="JCW68" s="448"/>
      <c r="JCX68" s="448"/>
      <c r="JCY68" s="448"/>
      <c r="JCZ68" s="448"/>
      <c r="JDA68" s="448"/>
      <c r="JDB68" s="448"/>
      <c r="JDC68" s="638"/>
      <c r="JDD68" s="638"/>
      <c r="JDE68" s="638"/>
      <c r="JDF68" s="574"/>
      <c r="JDG68" s="448"/>
      <c r="JDH68" s="448"/>
      <c r="JDI68" s="448"/>
      <c r="JDJ68" s="575"/>
      <c r="JDK68" s="448"/>
      <c r="JDL68" s="448"/>
      <c r="JDM68" s="448"/>
      <c r="JDN68" s="448"/>
      <c r="JDO68" s="448"/>
      <c r="JDP68" s="448"/>
      <c r="JDQ68" s="448"/>
      <c r="JDR68" s="448"/>
      <c r="JDS68" s="448"/>
      <c r="JDT68" s="638"/>
      <c r="JDU68" s="638"/>
      <c r="JDV68" s="638"/>
      <c r="JDW68" s="574"/>
      <c r="JDX68" s="448"/>
      <c r="JDY68" s="448"/>
      <c r="JDZ68" s="448"/>
      <c r="JEA68" s="575"/>
      <c r="JEB68" s="448"/>
      <c r="JEC68" s="448"/>
      <c r="JED68" s="448"/>
      <c r="JEE68" s="448"/>
      <c r="JEF68" s="448"/>
      <c r="JEG68" s="448"/>
      <c r="JEH68" s="448"/>
      <c r="JEI68" s="448"/>
      <c r="JEJ68" s="448"/>
      <c r="JEK68" s="638"/>
      <c r="JEL68" s="638"/>
      <c r="JEM68" s="638"/>
      <c r="JEN68" s="574"/>
      <c r="JEO68" s="448"/>
      <c r="JEP68" s="448"/>
      <c r="JEQ68" s="448"/>
      <c r="JER68" s="575"/>
      <c r="JES68" s="448"/>
      <c r="JET68" s="448"/>
      <c r="JEU68" s="448"/>
      <c r="JEV68" s="448"/>
      <c r="JEW68" s="448"/>
      <c r="JEX68" s="448"/>
      <c r="JEY68" s="448"/>
      <c r="JEZ68" s="448"/>
      <c r="JFA68" s="448"/>
      <c r="JFB68" s="638"/>
      <c r="JFC68" s="638"/>
      <c r="JFD68" s="638"/>
      <c r="JFE68" s="574"/>
      <c r="JFF68" s="448"/>
      <c r="JFG68" s="448"/>
      <c r="JFH68" s="448"/>
      <c r="JFI68" s="575"/>
      <c r="JFJ68" s="448"/>
      <c r="JFK68" s="448"/>
      <c r="JFL68" s="448"/>
      <c r="JFM68" s="448"/>
      <c r="JFN68" s="448"/>
      <c r="JFO68" s="448"/>
      <c r="JFP68" s="448"/>
      <c r="JFQ68" s="448"/>
      <c r="JFR68" s="448"/>
      <c r="JFS68" s="638"/>
      <c r="JFT68" s="638"/>
      <c r="JFU68" s="638"/>
      <c r="JFV68" s="574"/>
      <c r="JFW68" s="448"/>
      <c r="JFX68" s="448"/>
      <c r="JFY68" s="448"/>
      <c r="JFZ68" s="575"/>
      <c r="JGA68" s="448"/>
      <c r="JGB68" s="448"/>
      <c r="JGC68" s="448"/>
      <c r="JGD68" s="448"/>
      <c r="JGE68" s="448"/>
      <c r="JGF68" s="448"/>
      <c r="JGG68" s="448"/>
      <c r="JGH68" s="448"/>
      <c r="JGI68" s="448"/>
      <c r="JGJ68" s="638"/>
      <c r="JGK68" s="638"/>
      <c r="JGL68" s="638"/>
      <c r="JGM68" s="574"/>
      <c r="JGN68" s="448"/>
      <c r="JGO68" s="448"/>
      <c r="JGP68" s="448"/>
      <c r="JGQ68" s="575"/>
      <c r="JGR68" s="448"/>
      <c r="JGS68" s="448"/>
      <c r="JGT68" s="448"/>
      <c r="JGU68" s="448"/>
      <c r="JGV68" s="448"/>
      <c r="JGW68" s="448"/>
      <c r="JGX68" s="448"/>
      <c r="JGY68" s="448"/>
      <c r="JGZ68" s="448"/>
      <c r="JHA68" s="638"/>
      <c r="JHB68" s="638"/>
      <c r="JHC68" s="638"/>
      <c r="JHD68" s="574"/>
      <c r="JHE68" s="448"/>
      <c r="JHF68" s="448"/>
      <c r="JHG68" s="448"/>
      <c r="JHH68" s="575"/>
      <c r="JHI68" s="448"/>
      <c r="JHJ68" s="448"/>
      <c r="JHK68" s="448"/>
      <c r="JHL68" s="448"/>
      <c r="JHM68" s="448"/>
      <c r="JHN68" s="448"/>
      <c r="JHO68" s="448"/>
      <c r="JHP68" s="448"/>
      <c r="JHQ68" s="448"/>
      <c r="JHR68" s="638"/>
      <c r="JHS68" s="638"/>
      <c r="JHT68" s="638"/>
      <c r="JHU68" s="574"/>
      <c r="JHV68" s="448"/>
      <c r="JHW68" s="448"/>
      <c r="JHX68" s="448"/>
      <c r="JHY68" s="575"/>
      <c r="JHZ68" s="448"/>
      <c r="JIA68" s="448"/>
      <c r="JIB68" s="448"/>
      <c r="JIC68" s="448"/>
      <c r="JID68" s="448"/>
      <c r="JIE68" s="448"/>
      <c r="JIF68" s="448"/>
      <c r="JIG68" s="448"/>
      <c r="JIH68" s="448"/>
      <c r="JII68" s="638"/>
      <c r="JIJ68" s="638"/>
      <c r="JIK68" s="638"/>
      <c r="JIL68" s="574"/>
      <c r="JIM68" s="448"/>
      <c r="JIN68" s="448"/>
      <c r="JIO68" s="448"/>
      <c r="JIP68" s="575"/>
      <c r="JIQ68" s="448"/>
      <c r="JIR68" s="448"/>
      <c r="JIS68" s="448"/>
      <c r="JIT68" s="448"/>
      <c r="JIU68" s="448"/>
      <c r="JIV68" s="448"/>
      <c r="JIW68" s="448"/>
      <c r="JIX68" s="448"/>
      <c r="JIY68" s="448"/>
      <c r="JIZ68" s="638"/>
      <c r="JJA68" s="638"/>
      <c r="JJB68" s="638"/>
      <c r="JJC68" s="574"/>
      <c r="JJD68" s="448"/>
      <c r="JJE68" s="448"/>
      <c r="JJF68" s="448"/>
      <c r="JJG68" s="575"/>
      <c r="JJH68" s="448"/>
      <c r="JJI68" s="448"/>
      <c r="JJJ68" s="448"/>
      <c r="JJK68" s="448"/>
      <c r="JJL68" s="448"/>
      <c r="JJM68" s="448"/>
      <c r="JJN68" s="448"/>
      <c r="JJO68" s="448"/>
      <c r="JJP68" s="448"/>
      <c r="JJQ68" s="638"/>
      <c r="JJR68" s="638"/>
      <c r="JJS68" s="638"/>
      <c r="JJT68" s="574"/>
      <c r="JJU68" s="448"/>
      <c r="JJV68" s="448"/>
      <c r="JJW68" s="448"/>
      <c r="JJX68" s="575"/>
      <c r="JJY68" s="448"/>
      <c r="JJZ68" s="448"/>
      <c r="JKA68" s="448"/>
      <c r="JKB68" s="448"/>
      <c r="JKC68" s="448"/>
      <c r="JKD68" s="448"/>
      <c r="JKE68" s="448"/>
      <c r="JKF68" s="448"/>
      <c r="JKG68" s="448"/>
      <c r="JKH68" s="638"/>
      <c r="JKI68" s="638"/>
      <c r="JKJ68" s="638"/>
      <c r="JKK68" s="574"/>
      <c r="JKL68" s="448"/>
      <c r="JKM68" s="448"/>
      <c r="JKN68" s="448"/>
      <c r="JKO68" s="575"/>
      <c r="JKP68" s="448"/>
      <c r="JKQ68" s="448"/>
      <c r="JKR68" s="448"/>
      <c r="JKS68" s="448"/>
      <c r="JKT68" s="448"/>
      <c r="JKU68" s="448"/>
      <c r="JKV68" s="448"/>
      <c r="JKW68" s="448"/>
      <c r="JKX68" s="448"/>
      <c r="JKY68" s="638"/>
      <c r="JKZ68" s="638"/>
      <c r="JLA68" s="638"/>
      <c r="JLB68" s="574"/>
      <c r="JLC68" s="448"/>
      <c r="JLD68" s="448"/>
      <c r="JLE68" s="448"/>
      <c r="JLF68" s="575"/>
      <c r="JLG68" s="448"/>
      <c r="JLH68" s="448"/>
      <c r="JLI68" s="448"/>
      <c r="JLJ68" s="448"/>
      <c r="JLK68" s="448"/>
      <c r="JLL68" s="448"/>
      <c r="JLM68" s="448"/>
      <c r="JLN68" s="448"/>
      <c r="JLO68" s="448"/>
      <c r="JLP68" s="638"/>
      <c r="JLQ68" s="638"/>
      <c r="JLR68" s="638"/>
      <c r="JLS68" s="574"/>
      <c r="JLT68" s="448"/>
      <c r="JLU68" s="448"/>
      <c r="JLV68" s="448"/>
      <c r="JLW68" s="575"/>
      <c r="JLX68" s="448"/>
      <c r="JLY68" s="448"/>
      <c r="JLZ68" s="448"/>
      <c r="JMA68" s="448"/>
      <c r="JMB68" s="448"/>
      <c r="JMC68" s="448"/>
      <c r="JMD68" s="448"/>
      <c r="JME68" s="448"/>
      <c r="JMF68" s="448"/>
      <c r="JMG68" s="638"/>
      <c r="JMH68" s="638"/>
      <c r="JMI68" s="638"/>
      <c r="JMJ68" s="574"/>
      <c r="JMK68" s="448"/>
      <c r="JML68" s="448"/>
      <c r="JMM68" s="448"/>
      <c r="JMN68" s="575"/>
      <c r="JMO68" s="448"/>
      <c r="JMP68" s="448"/>
      <c r="JMQ68" s="448"/>
      <c r="JMR68" s="448"/>
      <c r="JMS68" s="448"/>
      <c r="JMT68" s="448"/>
      <c r="JMU68" s="448"/>
      <c r="JMV68" s="448"/>
      <c r="JMW68" s="448"/>
      <c r="JMX68" s="638"/>
      <c r="JMY68" s="638"/>
      <c r="JMZ68" s="638"/>
      <c r="JNA68" s="574"/>
      <c r="JNB68" s="448"/>
      <c r="JNC68" s="448"/>
      <c r="JND68" s="448"/>
      <c r="JNE68" s="575"/>
      <c r="JNF68" s="448"/>
      <c r="JNG68" s="448"/>
      <c r="JNH68" s="448"/>
      <c r="JNI68" s="448"/>
      <c r="JNJ68" s="448"/>
      <c r="JNK68" s="448"/>
      <c r="JNL68" s="448"/>
      <c r="JNM68" s="448"/>
      <c r="JNN68" s="448"/>
      <c r="JNO68" s="638"/>
      <c r="JNP68" s="638"/>
      <c r="JNQ68" s="638"/>
      <c r="JNR68" s="574"/>
      <c r="JNS68" s="448"/>
      <c r="JNT68" s="448"/>
      <c r="JNU68" s="448"/>
      <c r="JNV68" s="575"/>
      <c r="JNW68" s="448"/>
      <c r="JNX68" s="448"/>
      <c r="JNY68" s="448"/>
      <c r="JNZ68" s="448"/>
      <c r="JOA68" s="448"/>
      <c r="JOB68" s="448"/>
      <c r="JOC68" s="448"/>
      <c r="JOD68" s="448"/>
      <c r="JOE68" s="448"/>
      <c r="JOF68" s="638"/>
      <c r="JOG68" s="638"/>
      <c r="JOH68" s="638"/>
      <c r="JOI68" s="574"/>
      <c r="JOJ68" s="448"/>
      <c r="JOK68" s="448"/>
      <c r="JOL68" s="448"/>
      <c r="JOM68" s="575"/>
      <c r="JON68" s="448"/>
      <c r="JOO68" s="448"/>
      <c r="JOP68" s="448"/>
      <c r="JOQ68" s="448"/>
      <c r="JOR68" s="448"/>
      <c r="JOS68" s="448"/>
      <c r="JOT68" s="448"/>
      <c r="JOU68" s="448"/>
      <c r="JOV68" s="448"/>
      <c r="JOW68" s="638"/>
      <c r="JOX68" s="638"/>
      <c r="JOY68" s="638"/>
      <c r="JOZ68" s="574"/>
      <c r="JPA68" s="448"/>
      <c r="JPB68" s="448"/>
      <c r="JPC68" s="448"/>
      <c r="JPD68" s="575"/>
      <c r="JPE68" s="448"/>
      <c r="JPF68" s="448"/>
      <c r="JPG68" s="448"/>
      <c r="JPH68" s="448"/>
      <c r="JPI68" s="448"/>
      <c r="JPJ68" s="448"/>
      <c r="JPK68" s="448"/>
      <c r="JPL68" s="448"/>
      <c r="JPM68" s="448"/>
      <c r="JPN68" s="638"/>
      <c r="JPO68" s="638"/>
      <c r="JPP68" s="638"/>
      <c r="JPQ68" s="574"/>
      <c r="JPR68" s="448"/>
      <c r="JPS68" s="448"/>
      <c r="JPT68" s="448"/>
      <c r="JPU68" s="575"/>
      <c r="JPV68" s="448"/>
      <c r="JPW68" s="448"/>
      <c r="JPX68" s="448"/>
      <c r="JPY68" s="448"/>
      <c r="JPZ68" s="448"/>
      <c r="JQA68" s="448"/>
      <c r="JQB68" s="448"/>
      <c r="JQC68" s="448"/>
      <c r="JQD68" s="448"/>
      <c r="JQE68" s="638"/>
      <c r="JQF68" s="638"/>
      <c r="JQG68" s="638"/>
      <c r="JQH68" s="574"/>
      <c r="JQI68" s="448"/>
      <c r="JQJ68" s="448"/>
      <c r="JQK68" s="448"/>
      <c r="JQL68" s="575"/>
      <c r="JQM68" s="448"/>
      <c r="JQN68" s="448"/>
      <c r="JQO68" s="448"/>
      <c r="JQP68" s="448"/>
      <c r="JQQ68" s="448"/>
      <c r="JQR68" s="448"/>
      <c r="JQS68" s="448"/>
      <c r="JQT68" s="448"/>
      <c r="JQU68" s="448"/>
      <c r="JQV68" s="638"/>
      <c r="JQW68" s="638"/>
      <c r="JQX68" s="638"/>
      <c r="JQY68" s="574"/>
      <c r="JQZ68" s="448"/>
      <c r="JRA68" s="448"/>
      <c r="JRB68" s="448"/>
      <c r="JRC68" s="575"/>
      <c r="JRD68" s="448"/>
      <c r="JRE68" s="448"/>
      <c r="JRF68" s="448"/>
      <c r="JRG68" s="448"/>
      <c r="JRH68" s="448"/>
      <c r="JRI68" s="448"/>
      <c r="JRJ68" s="448"/>
      <c r="JRK68" s="448"/>
      <c r="JRL68" s="448"/>
      <c r="JRM68" s="638"/>
      <c r="JRN68" s="638"/>
      <c r="JRO68" s="638"/>
      <c r="JRP68" s="574"/>
      <c r="JRQ68" s="448"/>
      <c r="JRR68" s="448"/>
      <c r="JRS68" s="448"/>
      <c r="JRT68" s="575"/>
      <c r="JRU68" s="448"/>
      <c r="JRV68" s="448"/>
      <c r="JRW68" s="448"/>
      <c r="JRX68" s="448"/>
      <c r="JRY68" s="448"/>
      <c r="JRZ68" s="448"/>
      <c r="JSA68" s="448"/>
      <c r="JSB68" s="448"/>
      <c r="JSC68" s="448"/>
      <c r="JSD68" s="638"/>
      <c r="JSE68" s="638"/>
      <c r="JSF68" s="638"/>
      <c r="JSG68" s="574"/>
      <c r="JSH68" s="448"/>
      <c r="JSI68" s="448"/>
      <c r="JSJ68" s="448"/>
      <c r="JSK68" s="575"/>
      <c r="JSL68" s="448"/>
      <c r="JSM68" s="448"/>
      <c r="JSN68" s="448"/>
      <c r="JSO68" s="448"/>
      <c r="JSP68" s="448"/>
      <c r="JSQ68" s="448"/>
      <c r="JSR68" s="448"/>
      <c r="JSS68" s="448"/>
      <c r="JST68" s="448"/>
      <c r="JSU68" s="638"/>
      <c r="JSV68" s="638"/>
      <c r="JSW68" s="638"/>
      <c r="JSX68" s="574"/>
      <c r="JSY68" s="448"/>
      <c r="JSZ68" s="448"/>
      <c r="JTA68" s="448"/>
      <c r="JTB68" s="575"/>
      <c r="JTC68" s="448"/>
      <c r="JTD68" s="448"/>
      <c r="JTE68" s="448"/>
      <c r="JTF68" s="448"/>
      <c r="JTG68" s="448"/>
      <c r="JTH68" s="448"/>
      <c r="JTI68" s="448"/>
      <c r="JTJ68" s="448"/>
      <c r="JTK68" s="448"/>
      <c r="JTL68" s="638"/>
      <c r="JTM68" s="638"/>
      <c r="JTN68" s="638"/>
      <c r="JTO68" s="574"/>
      <c r="JTP68" s="448"/>
      <c r="JTQ68" s="448"/>
      <c r="JTR68" s="448"/>
      <c r="JTS68" s="575"/>
      <c r="JTT68" s="448"/>
      <c r="JTU68" s="448"/>
      <c r="JTV68" s="448"/>
      <c r="JTW68" s="448"/>
      <c r="JTX68" s="448"/>
      <c r="JTY68" s="448"/>
      <c r="JTZ68" s="448"/>
      <c r="JUA68" s="448"/>
      <c r="JUB68" s="448"/>
      <c r="JUC68" s="638"/>
      <c r="JUD68" s="638"/>
      <c r="JUE68" s="638"/>
      <c r="JUF68" s="574"/>
      <c r="JUG68" s="448"/>
      <c r="JUH68" s="448"/>
      <c r="JUI68" s="448"/>
      <c r="JUJ68" s="575"/>
      <c r="JUK68" s="448"/>
      <c r="JUL68" s="448"/>
      <c r="JUM68" s="448"/>
      <c r="JUN68" s="448"/>
      <c r="JUO68" s="448"/>
      <c r="JUP68" s="448"/>
      <c r="JUQ68" s="448"/>
      <c r="JUR68" s="448"/>
      <c r="JUS68" s="448"/>
      <c r="JUT68" s="638"/>
      <c r="JUU68" s="638"/>
      <c r="JUV68" s="638"/>
      <c r="JUW68" s="574"/>
      <c r="JUX68" s="448"/>
      <c r="JUY68" s="448"/>
      <c r="JUZ68" s="448"/>
      <c r="JVA68" s="575"/>
      <c r="JVB68" s="448"/>
      <c r="JVC68" s="448"/>
      <c r="JVD68" s="448"/>
      <c r="JVE68" s="448"/>
      <c r="JVF68" s="448"/>
      <c r="JVG68" s="448"/>
      <c r="JVH68" s="448"/>
      <c r="JVI68" s="448"/>
      <c r="JVJ68" s="448"/>
      <c r="JVK68" s="638"/>
      <c r="JVL68" s="638"/>
      <c r="JVM68" s="638"/>
      <c r="JVN68" s="574"/>
      <c r="JVO68" s="448"/>
      <c r="JVP68" s="448"/>
      <c r="JVQ68" s="448"/>
      <c r="JVR68" s="575"/>
      <c r="JVS68" s="448"/>
      <c r="JVT68" s="448"/>
      <c r="JVU68" s="448"/>
      <c r="JVV68" s="448"/>
      <c r="JVW68" s="448"/>
      <c r="JVX68" s="448"/>
      <c r="JVY68" s="448"/>
      <c r="JVZ68" s="448"/>
      <c r="JWA68" s="448"/>
      <c r="JWB68" s="638"/>
      <c r="JWC68" s="638"/>
      <c r="JWD68" s="638"/>
      <c r="JWE68" s="574"/>
      <c r="JWF68" s="448"/>
      <c r="JWG68" s="448"/>
      <c r="JWH68" s="448"/>
      <c r="JWI68" s="575"/>
      <c r="JWJ68" s="448"/>
      <c r="JWK68" s="448"/>
      <c r="JWL68" s="448"/>
      <c r="JWM68" s="448"/>
      <c r="JWN68" s="448"/>
      <c r="JWO68" s="448"/>
      <c r="JWP68" s="448"/>
      <c r="JWQ68" s="448"/>
      <c r="JWR68" s="448"/>
      <c r="JWS68" s="638"/>
      <c r="JWT68" s="638"/>
      <c r="JWU68" s="638"/>
      <c r="JWV68" s="574"/>
      <c r="JWW68" s="448"/>
      <c r="JWX68" s="448"/>
      <c r="JWY68" s="448"/>
      <c r="JWZ68" s="575"/>
      <c r="JXA68" s="448"/>
      <c r="JXB68" s="448"/>
      <c r="JXC68" s="448"/>
      <c r="JXD68" s="448"/>
      <c r="JXE68" s="448"/>
      <c r="JXF68" s="448"/>
      <c r="JXG68" s="448"/>
      <c r="JXH68" s="448"/>
      <c r="JXI68" s="448"/>
      <c r="JXJ68" s="638"/>
      <c r="JXK68" s="638"/>
      <c r="JXL68" s="638"/>
      <c r="JXM68" s="574"/>
      <c r="JXN68" s="448"/>
      <c r="JXO68" s="448"/>
      <c r="JXP68" s="448"/>
      <c r="JXQ68" s="575"/>
      <c r="JXR68" s="448"/>
      <c r="JXS68" s="448"/>
      <c r="JXT68" s="448"/>
      <c r="JXU68" s="448"/>
      <c r="JXV68" s="448"/>
      <c r="JXW68" s="448"/>
      <c r="JXX68" s="448"/>
      <c r="JXY68" s="448"/>
      <c r="JXZ68" s="448"/>
      <c r="JYA68" s="638"/>
      <c r="JYB68" s="638"/>
      <c r="JYC68" s="638"/>
      <c r="JYD68" s="574"/>
      <c r="JYE68" s="448"/>
      <c r="JYF68" s="448"/>
      <c r="JYG68" s="448"/>
      <c r="JYH68" s="575"/>
      <c r="JYI68" s="448"/>
      <c r="JYJ68" s="448"/>
      <c r="JYK68" s="448"/>
      <c r="JYL68" s="448"/>
      <c r="JYM68" s="448"/>
      <c r="JYN68" s="448"/>
      <c r="JYO68" s="448"/>
      <c r="JYP68" s="448"/>
      <c r="JYQ68" s="448"/>
      <c r="JYR68" s="638"/>
      <c r="JYS68" s="638"/>
      <c r="JYT68" s="638"/>
      <c r="JYU68" s="574"/>
      <c r="JYV68" s="448"/>
      <c r="JYW68" s="448"/>
      <c r="JYX68" s="448"/>
      <c r="JYY68" s="575"/>
      <c r="JYZ68" s="448"/>
      <c r="JZA68" s="448"/>
      <c r="JZB68" s="448"/>
      <c r="JZC68" s="448"/>
      <c r="JZD68" s="448"/>
      <c r="JZE68" s="448"/>
      <c r="JZF68" s="448"/>
      <c r="JZG68" s="448"/>
      <c r="JZH68" s="448"/>
      <c r="JZI68" s="638"/>
      <c r="JZJ68" s="638"/>
      <c r="JZK68" s="638"/>
      <c r="JZL68" s="574"/>
      <c r="JZM68" s="448"/>
      <c r="JZN68" s="448"/>
      <c r="JZO68" s="448"/>
      <c r="JZP68" s="575"/>
      <c r="JZQ68" s="448"/>
      <c r="JZR68" s="448"/>
      <c r="JZS68" s="448"/>
      <c r="JZT68" s="448"/>
      <c r="JZU68" s="448"/>
      <c r="JZV68" s="448"/>
      <c r="JZW68" s="448"/>
      <c r="JZX68" s="448"/>
      <c r="JZY68" s="448"/>
      <c r="JZZ68" s="638"/>
      <c r="KAA68" s="638"/>
      <c r="KAB68" s="638"/>
      <c r="KAC68" s="574"/>
      <c r="KAD68" s="448"/>
      <c r="KAE68" s="448"/>
      <c r="KAF68" s="448"/>
      <c r="KAG68" s="575"/>
      <c r="KAH68" s="448"/>
      <c r="KAI68" s="448"/>
      <c r="KAJ68" s="448"/>
      <c r="KAK68" s="448"/>
      <c r="KAL68" s="448"/>
      <c r="KAM68" s="448"/>
      <c r="KAN68" s="448"/>
      <c r="KAO68" s="448"/>
      <c r="KAP68" s="448"/>
      <c r="KAQ68" s="638"/>
      <c r="KAR68" s="638"/>
      <c r="KAS68" s="638"/>
      <c r="KAT68" s="574"/>
      <c r="KAU68" s="448"/>
      <c r="KAV68" s="448"/>
      <c r="KAW68" s="448"/>
      <c r="KAX68" s="575"/>
      <c r="KAY68" s="448"/>
      <c r="KAZ68" s="448"/>
      <c r="KBA68" s="448"/>
      <c r="KBB68" s="448"/>
      <c r="KBC68" s="448"/>
      <c r="KBD68" s="448"/>
      <c r="KBE68" s="448"/>
      <c r="KBF68" s="448"/>
      <c r="KBG68" s="448"/>
      <c r="KBH68" s="638"/>
      <c r="KBI68" s="638"/>
      <c r="KBJ68" s="638"/>
      <c r="KBK68" s="574"/>
      <c r="KBL68" s="448"/>
      <c r="KBM68" s="448"/>
      <c r="KBN68" s="448"/>
      <c r="KBO68" s="575"/>
      <c r="KBP68" s="448"/>
      <c r="KBQ68" s="448"/>
      <c r="KBR68" s="448"/>
      <c r="KBS68" s="448"/>
      <c r="KBT68" s="448"/>
      <c r="KBU68" s="448"/>
      <c r="KBV68" s="448"/>
      <c r="KBW68" s="448"/>
      <c r="KBX68" s="448"/>
      <c r="KBY68" s="638"/>
      <c r="KBZ68" s="638"/>
      <c r="KCA68" s="638"/>
      <c r="KCB68" s="574"/>
      <c r="KCC68" s="448"/>
      <c r="KCD68" s="448"/>
      <c r="KCE68" s="448"/>
      <c r="KCF68" s="575"/>
      <c r="KCG68" s="448"/>
      <c r="KCH68" s="448"/>
      <c r="KCI68" s="448"/>
      <c r="KCJ68" s="448"/>
      <c r="KCK68" s="448"/>
      <c r="KCL68" s="448"/>
      <c r="KCM68" s="448"/>
      <c r="KCN68" s="448"/>
      <c r="KCO68" s="448"/>
      <c r="KCP68" s="638"/>
      <c r="KCQ68" s="638"/>
      <c r="KCR68" s="638"/>
      <c r="KCS68" s="574"/>
      <c r="KCT68" s="448"/>
      <c r="KCU68" s="448"/>
      <c r="KCV68" s="448"/>
      <c r="KCW68" s="575"/>
      <c r="KCX68" s="448"/>
      <c r="KCY68" s="448"/>
      <c r="KCZ68" s="448"/>
      <c r="KDA68" s="448"/>
      <c r="KDB68" s="448"/>
      <c r="KDC68" s="448"/>
      <c r="KDD68" s="448"/>
      <c r="KDE68" s="448"/>
      <c r="KDF68" s="448"/>
      <c r="KDG68" s="638"/>
      <c r="KDH68" s="638"/>
      <c r="KDI68" s="638"/>
      <c r="KDJ68" s="574"/>
      <c r="KDK68" s="448"/>
      <c r="KDL68" s="448"/>
      <c r="KDM68" s="448"/>
      <c r="KDN68" s="575"/>
      <c r="KDO68" s="448"/>
      <c r="KDP68" s="448"/>
      <c r="KDQ68" s="448"/>
      <c r="KDR68" s="448"/>
      <c r="KDS68" s="448"/>
      <c r="KDT68" s="448"/>
      <c r="KDU68" s="448"/>
      <c r="KDV68" s="448"/>
      <c r="KDW68" s="448"/>
      <c r="KDX68" s="638"/>
      <c r="KDY68" s="638"/>
      <c r="KDZ68" s="638"/>
      <c r="KEA68" s="574"/>
      <c r="KEB68" s="448"/>
      <c r="KEC68" s="448"/>
      <c r="KED68" s="448"/>
      <c r="KEE68" s="575"/>
      <c r="KEF68" s="448"/>
      <c r="KEG68" s="448"/>
      <c r="KEH68" s="448"/>
      <c r="KEI68" s="448"/>
      <c r="KEJ68" s="448"/>
      <c r="KEK68" s="448"/>
      <c r="KEL68" s="448"/>
      <c r="KEM68" s="448"/>
      <c r="KEN68" s="448"/>
      <c r="KEO68" s="638"/>
      <c r="KEP68" s="638"/>
      <c r="KEQ68" s="638"/>
      <c r="KER68" s="574"/>
      <c r="KES68" s="448"/>
      <c r="KET68" s="448"/>
      <c r="KEU68" s="448"/>
      <c r="KEV68" s="575"/>
      <c r="KEW68" s="448"/>
      <c r="KEX68" s="448"/>
      <c r="KEY68" s="448"/>
      <c r="KEZ68" s="448"/>
      <c r="KFA68" s="448"/>
      <c r="KFB68" s="448"/>
      <c r="KFC68" s="448"/>
      <c r="KFD68" s="448"/>
      <c r="KFE68" s="448"/>
      <c r="KFF68" s="638"/>
      <c r="KFG68" s="638"/>
      <c r="KFH68" s="638"/>
      <c r="KFI68" s="574"/>
      <c r="KFJ68" s="448"/>
      <c r="KFK68" s="448"/>
      <c r="KFL68" s="448"/>
      <c r="KFM68" s="575"/>
      <c r="KFN68" s="448"/>
      <c r="KFO68" s="448"/>
      <c r="KFP68" s="448"/>
      <c r="KFQ68" s="448"/>
      <c r="KFR68" s="448"/>
      <c r="KFS68" s="448"/>
      <c r="KFT68" s="448"/>
      <c r="KFU68" s="448"/>
      <c r="KFV68" s="448"/>
      <c r="KFW68" s="638"/>
      <c r="KFX68" s="638"/>
      <c r="KFY68" s="638"/>
      <c r="KFZ68" s="574"/>
      <c r="KGA68" s="448"/>
      <c r="KGB68" s="448"/>
      <c r="KGC68" s="448"/>
      <c r="KGD68" s="575"/>
      <c r="KGE68" s="448"/>
      <c r="KGF68" s="448"/>
      <c r="KGG68" s="448"/>
      <c r="KGH68" s="448"/>
      <c r="KGI68" s="448"/>
      <c r="KGJ68" s="448"/>
      <c r="KGK68" s="448"/>
      <c r="KGL68" s="448"/>
      <c r="KGM68" s="448"/>
      <c r="KGN68" s="638"/>
      <c r="KGO68" s="638"/>
      <c r="KGP68" s="638"/>
      <c r="KGQ68" s="574"/>
      <c r="KGR68" s="448"/>
      <c r="KGS68" s="448"/>
      <c r="KGT68" s="448"/>
      <c r="KGU68" s="575"/>
      <c r="KGV68" s="448"/>
      <c r="KGW68" s="448"/>
      <c r="KGX68" s="448"/>
      <c r="KGY68" s="448"/>
      <c r="KGZ68" s="448"/>
      <c r="KHA68" s="448"/>
      <c r="KHB68" s="448"/>
      <c r="KHC68" s="448"/>
      <c r="KHD68" s="448"/>
      <c r="KHE68" s="638"/>
      <c r="KHF68" s="638"/>
      <c r="KHG68" s="638"/>
      <c r="KHH68" s="574"/>
      <c r="KHI68" s="448"/>
      <c r="KHJ68" s="448"/>
      <c r="KHK68" s="448"/>
      <c r="KHL68" s="575"/>
      <c r="KHM68" s="448"/>
      <c r="KHN68" s="448"/>
      <c r="KHO68" s="448"/>
      <c r="KHP68" s="448"/>
      <c r="KHQ68" s="448"/>
      <c r="KHR68" s="448"/>
      <c r="KHS68" s="448"/>
      <c r="KHT68" s="448"/>
      <c r="KHU68" s="448"/>
      <c r="KHV68" s="638"/>
      <c r="KHW68" s="638"/>
      <c r="KHX68" s="638"/>
      <c r="KHY68" s="574"/>
      <c r="KHZ68" s="448"/>
      <c r="KIA68" s="448"/>
      <c r="KIB68" s="448"/>
      <c r="KIC68" s="575"/>
      <c r="KID68" s="448"/>
      <c r="KIE68" s="448"/>
      <c r="KIF68" s="448"/>
      <c r="KIG68" s="448"/>
      <c r="KIH68" s="448"/>
      <c r="KII68" s="448"/>
      <c r="KIJ68" s="448"/>
      <c r="KIK68" s="448"/>
      <c r="KIL68" s="448"/>
      <c r="KIM68" s="638"/>
      <c r="KIN68" s="638"/>
      <c r="KIO68" s="638"/>
      <c r="KIP68" s="574"/>
      <c r="KIQ68" s="448"/>
      <c r="KIR68" s="448"/>
      <c r="KIS68" s="448"/>
      <c r="KIT68" s="575"/>
      <c r="KIU68" s="448"/>
      <c r="KIV68" s="448"/>
      <c r="KIW68" s="448"/>
      <c r="KIX68" s="448"/>
      <c r="KIY68" s="448"/>
      <c r="KIZ68" s="448"/>
      <c r="KJA68" s="448"/>
      <c r="KJB68" s="448"/>
      <c r="KJC68" s="448"/>
      <c r="KJD68" s="638"/>
      <c r="KJE68" s="638"/>
      <c r="KJF68" s="638"/>
      <c r="KJG68" s="574"/>
      <c r="KJH68" s="448"/>
      <c r="KJI68" s="448"/>
      <c r="KJJ68" s="448"/>
      <c r="KJK68" s="575"/>
      <c r="KJL68" s="448"/>
      <c r="KJM68" s="448"/>
      <c r="KJN68" s="448"/>
      <c r="KJO68" s="448"/>
      <c r="KJP68" s="448"/>
      <c r="KJQ68" s="448"/>
      <c r="KJR68" s="448"/>
      <c r="KJS68" s="448"/>
      <c r="KJT68" s="448"/>
      <c r="KJU68" s="638"/>
      <c r="KJV68" s="638"/>
      <c r="KJW68" s="638"/>
      <c r="KJX68" s="574"/>
      <c r="KJY68" s="448"/>
      <c r="KJZ68" s="448"/>
      <c r="KKA68" s="448"/>
      <c r="KKB68" s="575"/>
      <c r="KKC68" s="448"/>
      <c r="KKD68" s="448"/>
      <c r="KKE68" s="448"/>
      <c r="KKF68" s="448"/>
      <c r="KKG68" s="448"/>
      <c r="KKH68" s="448"/>
      <c r="KKI68" s="448"/>
      <c r="KKJ68" s="448"/>
      <c r="KKK68" s="448"/>
      <c r="KKL68" s="638"/>
      <c r="KKM68" s="638"/>
      <c r="KKN68" s="638"/>
      <c r="KKO68" s="574"/>
      <c r="KKP68" s="448"/>
      <c r="KKQ68" s="448"/>
      <c r="KKR68" s="448"/>
      <c r="KKS68" s="575"/>
      <c r="KKT68" s="448"/>
      <c r="KKU68" s="448"/>
      <c r="KKV68" s="448"/>
      <c r="KKW68" s="448"/>
      <c r="KKX68" s="448"/>
      <c r="KKY68" s="448"/>
      <c r="KKZ68" s="448"/>
      <c r="KLA68" s="448"/>
      <c r="KLB68" s="448"/>
      <c r="KLC68" s="638"/>
      <c r="KLD68" s="638"/>
      <c r="KLE68" s="638"/>
      <c r="KLF68" s="574"/>
      <c r="KLG68" s="448"/>
      <c r="KLH68" s="448"/>
      <c r="KLI68" s="448"/>
      <c r="KLJ68" s="575"/>
      <c r="KLK68" s="448"/>
      <c r="KLL68" s="448"/>
      <c r="KLM68" s="448"/>
      <c r="KLN68" s="448"/>
      <c r="KLO68" s="448"/>
      <c r="KLP68" s="448"/>
      <c r="KLQ68" s="448"/>
      <c r="KLR68" s="448"/>
      <c r="KLS68" s="448"/>
      <c r="KLT68" s="638"/>
      <c r="KLU68" s="638"/>
      <c r="KLV68" s="638"/>
      <c r="KLW68" s="574"/>
      <c r="KLX68" s="448"/>
      <c r="KLY68" s="448"/>
      <c r="KLZ68" s="448"/>
      <c r="KMA68" s="575"/>
      <c r="KMB68" s="448"/>
      <c r="KMC68" s="448"/>
      <c r="KMD68" s="448"/>
      <c r="KME68" s="448"/>
      <c r="KMF68" s="448"/>
      <c r="KMG68" s="448"/>
      <c r="KMH68" s="448"/>
      <c r="KMI68" s="448"/>
      <c r="KMJ68" s="448"/>
      <c r="KMK68" s="638"/>
      <c r="KML68" s="638"/>
      <c r="KMM68" s="638"/>
      <c r="KMN68" s="574"/>
      <c r="KMO68" s="448"/>
      <c r="KMP68" s="448"/>
      <c r="KMQ68" s="448"/>
      <c r="KMR68" s="575"/>
      <c r="KMS68" s="448"/>
      <c r="KMT68" s="448"/>
      <c r="KMU68" s="448"/>
      <c r="KMV68" s="448"/>
      <c r="KMW68" s="448"/>
      <c r="KMX68" s="448"/>
      <c r="KMY68" s="448"/>
      <c r="KMZ68" s="448"/>
      <c r="KNA68" s="448"/>
      <c r="KNB68" s="638"/>
      <c r="KNC68" s="638"/>
      <c r="KND68" s="638"/>
      <c r="KNE68" s="574"/>
      <c r="KNF68" s="448"/>
      <c r="KNG68" s="448"/>
      <c r="KNH68" s="448"/>
      <c r="KNI68" s="575"/>
      <c r="KNJ68" s="448"/>
      <c r="KNK68" s="448"/>
      <c r="KNL68" s="448"/>
      <c r="KNM68" s="448"/>
      <c r="KNN68" s="448"/>
      <c r="KNO68" s="448"/>
      <c r="KNP68" s="448"/>
      <c r="KNQ68" s="448"/>
      <c r="KNR68" s="448"/>
      <c r="KNS68" s="638"/>
      <c r="KNT68" s="638"/>
      <c r="KNU68" s="638"/>
      <c r="KNV68" s="574"/>
      <c r="KNW68" s="448"/>
      <c r="KNX68" s="448"/>
      <c r="KNY68" s="448"/>
      <c r="KNZ68" s="575"/>
      <c r="KOA68" s="448"/>
      <c r="KOB68" s="448"/>
      <c r="KOC68" s="448"/>
      <c r="KOD68" s="448"/>
      <c r="KOE68" s="448"/>
      <c r="KOF68" s="448"/>
      <c r="KOG68" s="448"/>
      <c r="KOH68" s="448"/>
      <c r="KOI68" s="448"/>
      <c r="KOJ68" s="638"/>
      <c r="KOK68" s="638"/>
      <c r="KOL68" s="638"/>
      <c r="KOM68" s="574"/>
      <c r="KON68" s="448"/>
      <c r="KOO68" s="448"/>
      <c r="KOP68" s="448"/>
      <c r="KOQ68" s="575"/>
      <c r="KOR68" s="448"/>
      <c r="KOS68" s="448"/>
      <c r="KOT68" s="448"/>
      <c r="KOU68" s="448"/>
      <c r="KOV68" s="448"/>
      <c r="KOW68" s="448"/>
      <c r="KOX68" s="448"/>
      <c r="KOY68" s="448"/>
      <c r="KOZ68" s="448"/>
      <c r="KPA68" s="638"/>
      <c r="KPB68" s="638"/>
      <c r="KPC68" s="638"/>
      <c r="KPD68" s="574"/>
      <c r="KPE68" s="448"/>
      <c r="KPF68" s="448"/>
      <c r="KPG68" s="448"/>
      <c r="KPH68" s="575"/>
      <c r="KPI68" s="448"/>
      <c r="KPJ68" s="448"/>
      <c r="KPK68" s="448"/>
      <c r="KPL68" s="448"/>
      <c r="KPM68" s="448"/>
      <c r="KPN68" s="448"/>
      <c r="KPO68" s="448"/>
      <c r="KPP68" s="448"/>
      <c r="KPQ68" s="448"/>
      <c r="KPR68" s="638"/>
      <c r="KPS68" s="638"/>
      <c r="KPT68" s="638"/>
      <c r="KPU68" s="574"/>
      <c r="KPV68" s="448"/>
      <c r="KPW68" s="448"/>
      <c r="KPX68" s="448"/>
      <c r="KPY68" s="575"/>
      <c r="KPZ68" s="448"/>
      <c r="KQA68" s="448"/>
      <c r="KQB68" s="448"/>
      <c r="KQC68" s="448"/>
      <c r="KQD68" s="448"/>
      <c r="KQE68" s="448"/>
      <c r="KQF68" s="448"/>
      <c r="KQG68" s="448"/>
      <c r="KQH68" s="448"/>
      <c r="KQI68" s="638"/>
      <c r="KQJ68" s="638"/>
      <c r="KQK68" s="638"/>
      <c r="KQL68" s="574"/>
      <c r="KQM68" s="448"/>
      <c r="KQN68" s="448"/>
      <c r="KQO68" s="448"/>
      <c r="KQP68" s="575"/>
      <c r="KQQ68" s="448"/>
      <c r="KQR68" s="448"/>
      <c r="KQS68" s="448"/>
      <c r="KQT68" s="448"/>
      <c r="KQU68" s="448"/>
      <c r="KQV68" s="448"/>
      <c r="KQW68" s="448"/>
      <c r="KQX68" s="448"/>
      <c r="KQY68" s="448"/>
      <c r="KQZ68" s="638"/>
      <c r="KRA68" s="638"/>
      <c r="KRB68" s="638"/>
      <c r="KRC68" s="574"/>
      <c r="KRD68" s="448"/>
      <c r="KRE68" s="448"/>
      <c r="KRF68" s="448"/>
      <c r="KRG68" s="575"/>
      <c r="KRH68" s="448"/>
      <c r="KRI68" s="448"/>
      <c r="KRJ68" s="448"/>
      <c r="KRK68" s="448"/>
      <c r="KRL68" s="448"/>
      <c r="KRM68" s="448"/>
      <c r="KRN68" s="448"/>
      <c r="KRO68" s="448"/>
      <c r="KRP68" s="448"/>
      <c r="KRQ68" s="638"/>
      <c r="KRR68" s="638"/>
      <c r="KRS68" s="638"/>
      <c r="KRT68" s="574"/>
      <c r="KRU68" s="448"/>
      <c r="KRV68" s="448"/>
      <c r="KRW68" s="448"/>
      <c r="KRX68" s="575"/>
      <c r="KRY68" s="448"/>
      <c r="KRZ68" s="448"/>
      <c r="KSA68" s="448"/>
      <c r="KSB68" s="448"/>
      <c r="KSC68" s="448"/>
      <c r="KSD68" s="448"/>
      <c r="KSE68" s="448"/>
      <c r="KSF68" s="448"/>
      <c r="KSG68" s="448"/>
      <c r="KSH68" s="638"/>
      <c r="KSI68" s="638"/>
      <c r="KSJ68" s="638"/>
      <c r="KSK68" s="574"/>
      <c r="KSL68" s="448"/>
      <c r="KSM68" s="448"/>
      <c r="KSN68" s="448"/>
      <c r="KSO68" s="575"/>
      <c r="KSP68" s="448"/>
      <c r="KSQ68" s="448"/>
      <c r="KSR68" s="448"/>
      <c r="KSS68" s="448"/>
      <c r="KST68" s="448"/>
      <c r="KSU68" s="448"/>
      <c r="KSV68" s="448"/>
      <c r="KSW68" s="448"/>
      <c r="KSX68" s="448"/>
      <c r="KSY68" s="638"/>
      <c r="KSZ68" s="638"/>
      <c r="KTA68" s="638"/>
      <c r="KTB68" s="574"/>
      <c r="KTC68" s="448"/>
      <c r="KTD68" s="448"/>
      <c r="KTE68" s="448"/>
      <c r="KTF68" s="575"/>
      <c r="KTG68" s="448"/>
      <c r="KTH68" s="448"/>
      <c r="KTI68" s="448"/>
      <c r="KTJ68" s="448"/>
      <c r="KTK68" s="448"/>
      <c r="KTL68" s="448"/>
      <c r="KTM68" s="448"/>
      <c r="KTN68" s="448"/>
      <c r="KTO68" s="448"/>
      <c r="KTP68" s="638"/>
      <c r="KTQ68" s="638"/>
      <c r="KTR68" s="638"/>
      <c r="KTS68" s="574"/>
      <c r="KTT68" s="448"/>
      <c r="KTU68" s="448"/>
      <c r="KTV68" s="448"/>
      <c r="KTW68" s="575"/>
      <c r="KTX68" s="448"/>
      <c r="KTY68" s="448"/>
      <c r="KTZ68" s="448"/>
      <c r="KUA68" s="448"/>
      <c r="KUB68" s="448"/>
      <c r="KUC68" s="448"/>
      <c r="KUD68" s="448"/>
      <c r="KUE68" s="448"/>
      <c r="KUF68" s="448"/>
      <c r="KUG68" s="638"/>
      <c r="KUH68" s="638"/>
      <c r="KUI68" s="638"/>
      <c r="KUJ68" s="574"/>
      <c r="KUK68" s="448"/>
      <c r="KUL68" s="448"/>
      <c r="KUM68" s="448"/>
      <c r="KUN68" s="575"/>
      <c r="KUO68" s="448"/>
      <c r="KUP68" s="448"/>
      <c r="KUQ68" s="448"/>
      <c r="KUR68" s="448"/>
      <c r="KUS68" s="448"/>
      <c r="KUT68" s="448"/>
      <c r="KUU68" s="448"/>
      <c r="KUV68" s="448"/>
      <c r="KUW68" s="448"/>
      <c r="KUX68" s="638"/>
      <c r="KUY68" s="638"/>
      <c r="KUZ68" s="638"/>
      <c r="KVA68" s="574"/>
      <c r="KVB68" s="448"/>
      <c r="KVC68" s="448"/>
      <c r="KVD68" s="448"/>
      <c r="KVE68" s="575"/>
      <c r="KVF68" s="448"/>
      <c r="KVG68" s="448"/>
      <c r="KVH68" s="448"/>
      <c r="KVI68" s="448"/>
      <c r="KVJ68" s="448"/>
      <c r="KVK68" s="448"/>
      <c r="KVL68" s="448"/>
      <c r="KVM68" s="448"/>
      <c r="KVN68" s="448"/>
      <c r="KVO68" s="638"/>
      <c r="KVP68" s="638"/>
      <c r="KVQ68" s="638"/>
      <c r="KVR68" s="574"/>
      <c r="KVS68" s="448"/>
      <c r="KVT68" s="448"/>
      <c r="KVU68" s="448"/>
      <c r="KVV68" s="575"/>
      <c r="KVW68" s="448"/>
      <c r="KVX68" s="448"/>
      <c r="KVY68" s="448"/>
      <c r="KVZ68" s="448"/>
      <c r="KWA68" s="448"/>
      <c r="KWB68" s="448"/>
      <c r="KWC68" s="448"/>
      <c r="KWD68" s="448"/>
      <c r="KWE68" s="448"/>
      <c r="KWF68" s="638"/>
      <c r="KWG68" s="638"/>
      <c r="KWH68" s="638"/>
      <c r="KWI68" s="574"/>
      <c r="KWJ68" s="448"/>
      <c r="KWK68" s="448"/>
      <c r="KWL68" s="448"/>
      <c r="KWM68" s="575"/>
      <c r="KWN68" s="448"/>
      <c r="KWO68" s="448"/>
      <c r="KWP68" s="448"/>
      <c r="KWQ68" s="448"/>
      <c r="KWR68" s="448"/>
      <c r="KWS68" s="448"/>
      <c r="KWT68" s="448"/>
      <c r="KWU68" s="448"/>
      <c r="KWV68" s="448"/>
      <c r="KWW68" s="638"/>
      <c r="KWX68" s="638"/>
      <c r="KWY68" s="638"/>
      <c r="KWZ68" s="574"/>
      <c r="KXA68" s="448"/>
      <c r="KXB68" s="448"/>
      <c r="KXC68" s="448"/>
      <c r="KXD68" s="575"/>
      <c r="KXE68" s="448"/>
      <c r="KXF68" s="448"/>
      <c r="KXG68" s="448"/>
      <c r="KXH68" s="448"/>
      <c r="KXI68" s="448"/>
      <c r="KXJ68" s="448"/>
      <c r="KXK68" s="448"/>
      <c r="KXL68" s="448"/>
      <c r="KXM68" s="448"/>
      <c r="KXN68" s="638"/>
      <c r="KXO68" s="638"/>
      <c r="KXP68" s="638"/>
      <c r="KXQ68" s="574"/>
      <c r="KXR68" s="448"/>
      <c r="KXS68" s="448"/>
      <c r="KXT68" s="448"/>
      <c r="KXU68" s="575"/>
      <c r="KXV68" s="448"/>
      <c r="KXW68" s="448"/>
      <c r="KXX68" s="448"/>
      <c r="KXY68" s="448"/>
      <c r="KXZ68" s="448"/>
      <c r="KYA68" s="448"/>
      <c r="KYB68" s="448"/>
      <c r="KYC68" s="448"/>
      <c r="KYD68" s="448"/>
      <c r="KYE68" s="638"/>
      <c r="KYF68" s="638"/>
      <c r="KYG68" s="638"/>
      <c r="KYH68" s="574"/>
      <c r="KYI68" s="448"/>
      <c r="KYJ68" s="448"/>
      <c r="KYK68" s="448"/>
      <c r="KYL68" s="575"/>
      <c r="KYM68" s="448"/>
      <c r="KYN68" s="448"/>
      <c r="KYO68" s="448"/>
      <c r="KYP68" s="448"/>
      <c r="KYQ68" s="448"/>
      <c r="KYR68" s="448"/>
      <c r="KYS68" s="448"/>
      <c r="KYT68" s="448"/>
      <c r="KYU68" s="448"/>
      <c r="KYV68" s="638"/>
      <c r="KYW68" s="638"/>
      <c r="KYX68" s="638"/>
      <c r="KYY68" s="574"/>
      <c r="KYZ68" s="448"/>
      <c r="KZA68" s="448"/>
      <c r="KZB68" s="448"/>
      <c r="KZC68" s="575"/>
      <c r="KZD68" s="448"/>
      <c r="KZE68" s="448"/>
      <c r="KZF68" s="448"/>
      <c r="KZG68" s="448"/>
      <c r="KZH68" s="448"/>
      <c r="KZI68" s="448"/>
      <c r="KZJ68" s="448"/>
      <c r="KZK68" s="448"/>
      <c r="KZL68" s="448"/>
      <c r="KZM68" s="638"/>
      <c r="KZN68" s="638"/>
      <c r="KZO68" s="638"/>
      <c r="KZP68" s="574"/>
      <c r="KZQ68" s="448"/>
      <c r="KZR68" s="448"/>
      <c r="KZS68" s="448"/>
      <c r="KZT68" s="575"/>
      <c r="KZU68" s="448"/>
      <c r="KZV68" s="448"/>
      <c r="KZW68" s="448"/>
      <c r="KZX68" s="448"/>
      <c r="KZY68" s="448"/>
      <c r="KZZ68" s="448"/>
      <c r="LAA68" s="448"/>
      <c r="LAB68" s="448"/>
      <c r="LAC68" s="448"/>
      <c r="LAD68" s="638"/>
      <c r="LAE68" s="638"/>
      <c r="LAF68" s="638"/>
      <c r="LAG68" s="574"/>
      <c r="LAH68" s="448"/>
      <c r="LAI68" s="448"/>
      <c r="LAJ68" s="448"/>
      <c r="LAK68" s="575"/>
      <c r="LAL68" s="448"/>
      <c r="LAM68" s="448"/>
      <c r="LAN68" s="448"/>
      <c r="LAO68" s="448"/>
      <c r="LAP68" s="448"/>
      <c r="LAQ68" s="448"/>
      <c r="LAR68" s="448"/>
      <c r="LAS68" s="448"/>
      <c r="LAT68" s="448"/>
      <c r="LAU68" s="638"/>
      <c r="LAV68" s="638"/>
      <c r="LAW68" s="638"/>
      <c r="LAX68" s="574"/>
      <c r="LAY68" s="448"/>
      <c r="LAZ68" s="448"/>
      <c r="LBA68" s="448"/>
      <c r="LBB68" s="575"/>
      <c r="LBC68" s="448"/>
      <c r="LBD68" s="448"/>
      <c r="LBE68" s="448"/>
      <c r="LBF68" s="448"/>
      <c r="LBG68" s="448"/>
      <c r="LBH68" s="448"/>
      <c r="LBI68" s="448"/>
      <c r="LBJ68" s="448"/>
      <c r="LBK68" s="448"/>
      <c r="LBL68" s="638"/>
      <c r="LBM68" s="638"/>
      <c r="LBN68" s="638"/>
      <c r="LBO68" s="574"/>
      <c r="LBP68" s="448"/>
      <c r="LBQ68" s="448"/>
      <c r="LBR68" s="448"/>
      <c r="LBS68" s="575"/>
      <c r="LBT68" s="448"/>
      <c r="LBU68" s="448"/>
      <c r="LBV68" s="448"/>
      <c r="LBW68" s="448"/>
      <c r="LBX68" s="448"/>
      <c r="LBY68" s="448"/>
      <c r="LBZ68" s="448"/>
      <c r="LCA68" s="448"/>
      <c r="LCB68" s="448"/>
      <c r="LCC68" s="638"/>
      <c r="LCD68" s="638"/>
      <c r="LCE68" s="638"/>
      <c r="LCF68" s="574"/>
      <c r="LCG68" s="448"/>
      <c r="LCH68" s="448"/>
      <c r="LCI68" s="448"/>
      <c r="LCJ68" s="575"/>
      <c r="LCK68" s="448"/>
      <c r="LCL68" s="448"/>
      <c r="LCM68" s="448"/>
      <c r="LCN68" s="448"/>
      <c r="LCO68" s="448"/>
      <c r="LCP68" s="448"/>
      <c r="LCQ68" s="448"/>
      <c r="LCR68" s="448"/>
      <c r="LCS68" s="448"/>
      <c r="LCT68" s="638"/>
      <c r="LCU68" s="638"/>
      <c r="LCV68" s="638"/>
      <c r="LCW68" s="574"/>
      <c r="LCX68" s="448"/>
      <c r="LCY68" s="448"/>
      <c r="LCZ68" s="448"/>
      <c r="LDA68" s="575"/>
      <c r="LDB68" s="448"/>
      <c r="LDC68" s="448"/>
      <c r="LDD68" s="448"/>
      <c r="LDE68" s="448"/>
      <c r="LDF68" s="448"/>
      <c r="LDG68" s="448"/>
      <c r="LDH68" s="448"/>
      <c r="LDI68" s="448"/>
      <c r="LDJ68" s="448"/>
      <c r="LDK68" s="638"/>
      <c r="LDL68" s="638"/>
      <c r="LDM68" s="638"/>
      <c r="LDN68" s="574"/>
      <c r="LDO68" s="448"/>
      <c r="LDP68" s="448"/>
      <c r="LDQ68" s="448"/>
      <c r="LDR68" s="575"/>
      <c r="LDS68" s="448"/>
      <c r="LDT68" s="448"/>
      <c r="LDU68" s="448"/>
      <c r="LDV68" s="448"/>
      <c r="LDW68" s="448"/>
      <c r="LDX68" s="448"/>
      <c r="LDY68" s="448"/>
      <c r="LDZ68" s="448"/>
      <c r="LEA68" s="448"/>
      <c r="LEB68" s="638"/>
      <c r="LEC68" s="638"/>
      <c r="LED68" s="638"/>
      <c r="LEE68" s="574"/>
      <c r="LEF68" s="448"/>
      <c r="LEG68" s="448"/>
      <c r="LEH68" s="448"/>
      <c r="LEI68" s="575"/>
      <c r="LEJ68" s="448"/>
      <c r="LEK68" s="448"/>
      <c r="LEL68" s="448"/>
      <c r="LEM68" s="448"/>
      <c r="LEN68" s="448"/>
      <c r="LEO68" s="448"/>
      <c r="LEP68" s="448"/>
      <c r="LEQ68" s="448"/>
      <c r="LER68" s="448"/>
      <c r="LES68" s="638"/>
      <c r="LET68" s="638"/>
      <c r="LEU68" s="638"/>
      <c r="LEV68" s="574"/>
      <c r="LEW68" s="448"/>
      <c r="LEX68" s="448"/>
      <c r="LEY68" s="448"/>
      <c r="LEZ68" s="575"/>
      <c r="LFA68" s="448"/>
      <c r="LFB68" s="448"/>
      <c r="LFC68" s="448"/>
      <c r="LFD68" s="448"/>
      <c r="LFE68" s="448"/>
      <c r="LFF68" s="448"/>
      <c r="LFG68" s="448"/>
      <c r="LFH68" s="448"/>
      <c r="LFI68" s="448"/>
      <c r="LFJ68" s="638"/>
      <c r="LFK68" s="638"/>
      <c r="LFL68" s="638"/>
      <c r="LFM68" s="574"/>
      <c r="LFN68" s="448"/>
      <c r="LFO68" s="448"/>
      <c r="LFP68" s="448"/>
      <c r="LFQ68" s="575"/>
      <c r="LFR68" s="448"/>
      <c r="LFS68" s="448"/>
      <c r="LFT68" s="448"/>
      <c r="LFU68" s="448"/>
      <c r="LFV68" s="448"/>
      <c r="LFW68" s="448"/>
      <c r="LFX68" s="448"/>
      <c r="LFY68" s="448"/>
      <c r="LFZ68" s="448"/>
      <c r="LGA68" s="638"/>
      <c r="LGB68" s="638"/>
      <c r="LGC68" s="638"/>
      <c r="LGD68" s="574"/>
      <c r="LGE68" s="448"/>
      <c r="LGF68" s="448"/>
      <c r="LGG68" s="448"/>
      <c r="LGH68" s="575"/>
      <c r="LGI68" s="448"/>
      <c r="LGJ68" s="448"/>
      <c r="LGK68" s="448"/>
      <c r="LGL68" s="448"/>
      <c r="LGM68" s="448"/>
      <c r="LGN68" s="448"/>
      <c r="LGO68" s="448"/>
      <c r="LGP68" s="448"/>
      <c r="LGQ68" s="448"/>
      <c r="LGR68" s="638"/>
      <c r="LGS68" s="638"/>
      <c r="LGT68" s="638"/>
      <c r="LGU68" s="574"/>
      <c r="LGV68" s="448"/>
      <c r="LGW68" s="448"/>
      <c r="LGX68" s="448"/>
      <c r="LGY68" s="575"/>
      <c r="LGZ68" s="448"/>
      <c r="LHA68" s="448"/>
      <c r="LHB68" s="448"/>
      <c r="LHC68" s="448"/>
      <c r="LHD68" s="448"/>
      <c r="LHE68" s="448"/>
      <c r="LHF68" s="448"/>
      <c r="LHG68" s="448"/>
      <c r="LHH68" s="448"/>
      <c r="LHI68" s="638"/>
      <c r="LHJ68" s="638"/>
      <c r="LHK68" s="638"/>
      <c r="LHL68" s="574"/>
      <c r="LHM68" s="448"/>
      <c r="LHN68" s="448"/>
      <c r="LHO68" s="448"/>
      <c r="LHP68" s="575"/>
      <c r="LHQ68" s="448"/>
      <c r="LHR68" s="448"/>
      <c r="LHS68" s="448"/>
      <c r="LHT68" s="448"/>
      <c r="LHU68" s="448"/>
      <c r="LHV68" s="448"/>
      <c r="LHW68" s="448"/>
      <c r="LHX68" s="448"/>
      <c r="LHY68" s="448"/>
      <c r="LHZ68" s="638"/>
      <c r="LIA68" s="638"/>
      <c r="LIB68" s="638"/>
      <c r="LIC68" s="574"/>
      <c r="LID68" s="448"/>
      <c r="LIE68" s="448"/>
      <c r="LIF68" s="448"/>
      <c r="LIG68" s="575"/>
      <c r="LIH68" s="448"/>
      <c r="LII68" s="448"/>
      <c r="LIJ68" s="448"/>
      <c r="LIK68" s="448"/>
      <c r="LIL68" s="448"/>
      <c r="LIM68" s="448"/>
      <c r="LIN68" s="448"/>
      <c r="LIO68" s="448"/>
      <c r="LIP68" s="448"/>
      <c r="LIQ68" s="638"/>
      <c r="LIR68" s="638"/>
      <c r="LIS68" s="638"/>
      <c r="LIT68" s="574"/>
      <c r="LIU68" s="448"/>
      <c r="LIV68" s="448"/>
      <c r="LIW68" s="448"/>
      <c r="LIX68" s="575"/>
      <c r="LIY68" s="448"/>
      <c r="LIZ68" s="448"/>
      <c r="LJA68" s="448"/>
      <c r="LJB68" s="448"/>
      <c r="LJC68" s="448"/>
      <c r="LJD68" s="448"/>
      <c r="LJE68" s="448"/>
      <c r="LJF68" s="448"/>
      <c r="LJG68" s="448"/>
      <c r="LJH68" s="638"/>
      <c r="LJI68" s="638"/>
      <c r="LJJ68" s="638"/>
      <c r="LJK68" s="574"/>
      <c r="LJL68" s="448"/>
      <c r="LJM68" s="448"/>
      <c r="LJN68" s="448"/>
      <c r="LJO68" s="575"/>
      <c r="LJP68" s="448"/>
      <c r="LJQ68" s="448"/>
      <c r="LJR68" s="448"/>
      <c r="LJS68" s="448"/>
      <c r="LJT68" s="448"/>
      <c r="LJU68" s="448"/>
      <c r="LJV68" s="448"/>
      <c r="LJW68" s="448"/>
      <c r="LJX68" s="448"/>
      <c r="LJY68" s="638"/>
      <c r="LJZ68" s="638"/>
      <c r="LKA68" s="638"/>
      <c r="LKB68" s="574"/>
      <c r="LKC68" s="448"/>
      <c r="LKD68" s="448"/>
      <c r="LKE68" s="448"/>
      <c r="LKF68" s="575"/>
      <c r="LKG68" s="448"/>
      <c r="LKH68" s="448"/>
      <c r="LKI68" s="448"/>
      <c r="LKJ68" s="448"/>
      <c r="LKK68" s="448"/>
      <c r="LKL68" s="448"/>
      <c r="LKM68" s="448"/>
      <c r="LKN68" s="448"/>
      <c r="LKO68" s="448"/>
      <c r="LKP68" s="638"/>
      <c r="LKQ68" s="638"/>
      <c r="LKR68" s="638"/>
      <c r="LKS68" s="574"/>
      <c r="LKT68" s="448"/>
      <c r="LKU68" s="448"/>
      <c r="LKV68" s="448"/>
      <c r="LKW68" s="575"/>
      <c r="LKX68" s="448"/>
      <c r="LKY68" s="448"/>
      <c r="LKZ68" s="448"/>
      <c r="LLA68" s="448"/>
      <c r="LLB68" s="448"/>
      <c r="LLC68" s="448"/>
      <c r="LLD68" s="448"/>
      <c r="LLE68" s="448"/>
      <c r="LLF68" s="448"/>
      <c r="LLG68" s="638"/>
      <c r="LLH68" s="638"/>
      <c r="LLI68" s="638"/>
      <c r="LLJ68" s="574"/>
      <c r="LLK68" s="448"/>
      <c r="LLL68" s="448"/>
      <c r="LLM68" s="448"/>
      <c r="LLN68" s="575"/>
      <c r="LLO68" s="448"/>
      <c r="LLP68" s="448"/>
      <c r="LLQ68" s="448"/>
      <c r="LLR68" s="448"/>
      <c r="LLS68" s="448"/>
      <c r="LLT68" s="448"/>
      <c r="LLU68" s="448"/>
      <c r="LLV68" s="448"/>
      <c r="LLW68" s="448"/>
      <c r="LLX68" s="638"/>
      <c r="LLY68" s="638"/>
      <c r="LLZ68" s="638"/>
      <c r="LMA68" s="574"/>
      <c r="LMB68" s="448"/>
      <c r="LMC68" s="448"/>
      <c r="LMD68" s="448"/>
      <c r="LME68" s="575"/>
      <c r="LMF68" s="448"/>
      <c r="LMG68" s="448"/>
      <c r="LMH68" s="448"/>
      <c r="LMI68" s="448"/>
      <c r="LMJ68" s="448"/>
      <c r="LMK68" s="448"/>
      <c r="LML68" s="448"/>
      <c r="LMM68" s="448"/>
      <c r="LMN68" s="448"/>
      <c r="LMO68" s="638"/>
      <c r="LMP68" s="638"/>
      <c r="LMQ68" s="638"/>
      <c r="LMR68" s="574"/>
      <c r="LMS68" s="448"/>
      <c r="LMT68" s="448"/>
      <c r="LMU68" s="448"/>
      <c r="LMV68" s="575"/>
      <c r="LMW68" s="448"/>
      <c r="LMX68" s="448"/>
      <c r="LMY68" s="448"/>
      <c r="LMZ68" s="448"/>
      <c r="LNA68" s="448"/>
      <c r="LNB68" s="448"/>
      <c r="LNC68" s="448"/>
      <c r="LND68" s="448"/>
      <c r="LNE68" s="448"/>
      <c r="LNF68" s="638"/>
      <c r="LNG68" s="638"/>
      <c r="LNH68" s="638"/>
      <c r="LNI68" s="574"/>
      <c r="LNJ68" s="448"/>
      <c r="LNK68" s="448"/>
      <c r="LNL68" s="448"/>
      <c r="LNM68" s="575"/>
      <c r="LNN68" s="448"/>
      <c r="LNO68" s="448"/>
      <c r="LNP68" s="448"/>
      <c r="LNQ68" s="448"/>
      <c r="LNR68" s="448"/>
      <c r="LNS68" s="448"/>
      <c r="LNT68" s="448"/>
      <c r="LNU68" s="448"/>
      <c r="LNV68" s="448"/>
      <c r="LNW68" s="638"/>
      <c r="LNX68" s="638"/>
      <c r="LNY68" s="638"/>
      <c r="LNZ68" s="574"/>
      <c r="LOA68" s="448"/>
      <c r="LOB68" s="448"/>
      <c r="LOC68" s="448"/>
      <c r="LOD68" s="575"/>
      <c r="LOE68" s="448"/>
      <c r="LOF68" s="448"/>
      <c r="LOG68" s="448"/>
      <c r="LOH68" s="448"/>
      <c r="LOI68" s="448"/>
      <c r="LOJ68" s="448"/>
      <c r="LOK68" s="448"/>
      <c r="LOL68" s="448"/>
      <c r="LOM68" s="448"/>
      <c r="LON68" s="638"/>
      <c r="LOO68" s="638"/>
      <c r="LOP68" s="638"/>
      <c r="LOQ68" s="574"/>
      <c r="LOR68" s="448"/>
      <c r="LOS68" s="448"/>
      <c r="LOT68" s="448"/>
      <c r="LOU68" s="575"/>
      <c r="LOV68" s="448"/>
      <c r="LOW68" s="448"/>
      <c r="LOX68" s="448"/>
      <c r="LOY68" s="448"/>
      <c r="LOZ68" s="448"/>
      <c r="LPA68" s="448"/>
      <c r="LPB68" s="448"/>
      <c r="LPC68" s="448"/>
      <c r="LPD68" s="448"/>
      <c r="LPE68" s="638"/>
      <c r="LPF68" s="638"/>
      <c r="LPG68" s="638"/>
      <c r="LPH68" s="574"/>
      <c r="LPI68" s="448"/>
      <c r="LPJ68" s="448"/>
      <c r="LPK68" s="448"/>
      <c r="LPL68" s="575"/>
      <c r="LPM68" s="448"/>
      <c r="LPN68" s="448"/>
      <c r="LPO68" s="448"/>
      <c r="LPP68" s="448"/>
      <c r="LPQ68" s="448"/>
      <c r="LPR68" s="448"/>
      <c r="LPS68" s="448"/>
      <c r="LPT68" s="448"/>
      <c r="LPU68" s="448"/>
      <c r="LPV68" s="638"/>
      <c r="LPW68" s="638"/>
      <c r="LPX68" s="638"/>
      <c r="LPY68" s="574"/>
      <c r="LPZ68" s="448"/>
      <c r="LQA68" s="448"/>
      <c r="LQB68" s="448"/>
      <c r="LQC68" s="575"/>
      <c r="LQD68" s="448"/>
      <c r="LQE68" s="448"/>
      <c r="LQF68" s="448"/>
      <c r="LQG68" s="448"/>
      <c r="LQH68" s="448"/>
      <c r="LQI68" s="448"/>
      <c r="LQJ68" s="448"/>
      <c r="LQK68" s="448"/>
      <c r="LQL68" s="448"/>
      <c r="LQM68" s="638"/>
      <c r="LQN68" s="638"/>
      <c r="LQO68" s="638"/>
      <c r="LQP68" s="574"/>
      <c r="LQQ68" s="448"/>
      <c r="LQR68" s="448"/>
      <c r="LQS68" s="448"/>
      <c r="LQT68" s="575"/>
      <c r="LQU68" s="448"/>
      <c r="LQV68" s="448"/>
      <c r="LQW68" s="448"/>
      <c r="LQX68" s="448"/>
      <c r="LQY68" s="448"/>
      <c r="LQZ68" s="448"/>
      <c r="LRA68" s="448"/>
      <c r="LRB68" s="448"/>
      <c r="LRC68" s="448"/>
      <c r="LRD68" s="638"/>
      <c r="LRE68" s="638"/>
      <c r="LRF68" s="638"/>
      <c r="LRG68" s="574"/>
      <c r="LRH68" s="448"/>
      <c r="LRI68" s="448"/>
      <c r="LRJ68" s="448"/>
      <c r="LRK68" s="575"/>
      <c r="LRL68" s="448"/>
      <c r="LRM68" s="448"/>
      <c r="LRN68" s="448"/>
      <c r="LRO68" s="448"/>
      <c r="LRP68" s="448"/>
      <c r="LRQ68" s="448"/>
      <c r="LRR68" s="448"/>
      <c r="LRS68" s="448"/>
      <c r="LRT68" s="448"/>
      <c r="LRU68" s="638"/>
      <c r="LRV68" s="638"/>
      <c r="LRW68" s="638"/>
      <c r="LRX68" s="574"/>
      <c r="LRY68" s="448"/>
      <c r="LRZ68" s="448"/>
      <c r="LSA68" s="448"/>
      <c r="LSB68" s="575"/>
      <c r="LSC68" s="448"/>
      <c r="LSD68" s="448"/>
      <c r="LSE68" s="448"/>
      <c r="LSF68" s="448"/>
      <c r="LSG68" s="448"/>
      <c r="LSH68" s="448"/>
      <c r="LSI68" s="448"/>
      <c r="LSJ68" s="448"/>
      <c r="LSK68" s="448"/>
      <c r="LSL68" s="638"/>
      <c r="LSM68" s="638"/>
      <c r="LSN68" s="638"/>
      <c r="LSO68" s="574"/>
      <c r="LSP68" s="448"/>
      <c r="LSQ68" s="448"/>
      <c r="LSR68" s="448"/>
      <c r="LSS68" s="575"/>
      <c r="LST68" s="448"/>
      <c r="LSU68" s="448"/>
      <c r="LSV68" s="448"/>
      <c r="LSW68" s="448"/>
      <c r="LSX68" s="448"/>
      <c r="LSY68" s="448"/>
      <c r="LSZ68" s="448"/>
      <c r="LTA68" s="448"/>
      <c r="LTB68" s="448"/>
      <c r="LTC68" s="638"/>
      <c r="LTD68" s="638"/>
      <c r="LTE68" s="638"/>
      <c r="LTF68" s="574"/>
      <c r="LTG68" s="448"/>
      <c r="LTH68" s="448"/>
      <c r="LTI68" s="448"/>
      <c r="LTJ68" s="575"/>
      <c r="LTK68" s="448"/>
      <c r="LTL68" s="448"/>
      <c r="LTM68" s="448"/>
      <c r="LTN68" s="448"/>
      <c r="LTO68" s="448"/>
      <c r="LTP68" s="448"/>
      <c r="LTQ68" s="448"/>
      <c r="LTR68" s="448"/>
      <c r="LTS68" s="448"/>
      <c r="LTT68" s="638"/>
      <c r="LTU68" s="638"/>
      <c r="LTV68" s="638"/>
      <c r="LTW68" s="574"/>
      <c r="LTX68" s="448"/>
      <c r="LTY68" s="448"/>
      <c r="LTZ68" s="448"/>
      <c r="LUA68" s="575"/>
      <c r="LUB68" s="448"/>
      <c r="LUC68" s="448"/>
      <c r="LUD68" s="448"/>
      <c r="LUE68" s="448"/>
      <c r="LUF68" s="448"/>
      <c r="LUG68" s="448"/>
      <c r="LUH68" s="448"/>
      <c r="LUI68" s="448"/>
      <c r="LUJ68" s="448"/>
      <c r="LUK68" s="638"/>
      <c r="LUL68" s="638"/>
      <c r="LUM68" s="638"/>
      <c r="LUN68" s="574"/>
      <c r="LUO68" s="448"/>
      <c r="LUP68" s="448"/>
      <c r="LUQ68" s="448"/>
      <c r="LUR68" s="575"/>
      <c r="LUS68" s="448"/>
      <c r="LUT68" s="448"/>
      <c r="LUU68" s="448"/>
      <c r="LUV68" s="448"/>
      <c r="LUW68" s="448"/>
      <c r="LUX68" s="448"/>
      <c r="LUY68" s="448"/>
      <c r="LUZ68" s="448"/>
      <c r="LVA68" s="448"/>
      <c r="LVB68" s="638"/>
      <c r="LVC68" s="638"/>
      <c r="LVD68" s="638"/>
      <c r="LVE68" s="574"/>
      <c r="LVF68" s="448"/>
      <c r="LVG68" s="448"/>
      <c r="LVH68" s="448"/>
      <c r="LVI68" s="575"/>
      <c r="LVJ68" s="448"/>
      <c r="LVK68" s="448"/>
      <c r="LVL68" s="448"/>
      <c r="LVM68" s="448"/>
      <c r="LVN68" s="448"/>
      <c r="LVO68" s="448"/>
      <c r="LVP68" s="448"/>
      <c r="LVQ68" s="448"/>
      <c r="LVR68" s="448"/>
      <c r="LVS68" s="638"/>
      <c r="LVT68" s="638"/>
      <c r="LVU68" s="638"/>
      <c r="LVV68" s="574"/>
      <c r="LVW68" s="448"/>
      <c r="LVX68" s="448"/>
      <c r="LVY68" s="448"/>
      <c r="LVZ68" s="575"/>
      <c r="LWA68" s="448"/>
      <c r="LWB68" s="448"/>
      <c r="LWC68" s="448"/>
      <c r="LWD68" s="448"/>
      <c r="LWE68" s="448"/>
      <c r="LWF68" s="448"/>
      <c r="LWG68" s="448"/>
      <c r="LWH68" s="448"/>
      <c r="LWI68" s="448"/>
      <c r="LWJ68" s="638"/>
      <c r="LWK68" s="638"/>
      <c r="LWL68" s="638"/>
      <c r="LWM68" s="574"/>
      <c r="LWN68" s="448"/>
      <c r="LWO68" s="448"/>
      <c r="LWP68" s="448"/>
      <c r="LWQ68" s="575"/>
      <c r="LWR68" s="448"/>
      <c r="LWS68" s="448"/>
      <c r="LWT68" s="448"/>
      <c r="LWU68" s="448"/>
      <c r="LWV68" s="448"/>
      <c r="LWW68" s="448"/>
      <c r="LWX68" s="448"/>
      <c r="LWY68" s="448"/>
      <c r="LWZ68" s="448"/>
      <c r="LXA68" s="638"/>
      <c r="LXB68" s="638"/>
      <c r="LXC68" s="638"/>
      <c r="LXD68" s="574"/>
      <c r="LXE68" s="448"/>
      <c r="LXF68" s="448"/>
      <c r="LXG68" s="448"/>
      <c r="LXH68" s="575"/>
      <c r="LXI68" s="448"/>
      <c r="LXJ68" s="448"/>
      <c r="LXK68" s="448"/>
      <c r="LXL68" s="448"/>
      <c r="LXM68" s="448"/>
      <c r="LXN68" s="448"/>
      <c r="LXO68" s="448"/>
      <c r="LXP68" s="448"/>
      <c r="LXQ68" s="448"/>
      <c r="LXR68" s="638"/>
      <c r="LXS68" s="638"/>
      <c r="LXT68" s="638"/>
      <c r="LXU68" s="574"/>
      <c r="LXV68" s="448"/>
      <c r="LXW68" s="448"/>
      <c r="LXX68" s="448"/>
      <c r="LXY68" s="575"/>
      <c r="LXZ68" s="448"/>
      <c r="LYA68" s="448"/>
      <c r="LYB68" s="448"/>
      <c r="LYC68" s="448"/>
      <c r="LYD68" s="448"/>
      <c r="LYE68" s="448"/>
      <c r="LYF68" s="448"/>
      <c r="LYG68" s="448"/>
      <c r="LYH68" s="448"/>
      <c r="LYI68" s="638"/>
      <c r="LYJ68" s="638"/>
      <c r="LYK68" s="638"/>
      <c r="LYL68" s="574"/>
      <c r="LYM68" s="448"/>
      <c r="LYN68" s="448"/>
      <c r="LYO68" s="448"/>
      <c r="LYP68" s="575"/>
      <c r="LYQ68" s="448"/>
      <c r="LYR68" s="448"/>
      <c r="LYS68" s="448"/>
      <c r="LYT68" s="448"/>
      <c r="LYU68" s="448"/>
      <c r="LYV68" s="448"/>
      <c r="LYW68" s="448"/>
      <c r="LYX68" s="448"/>
      <c r="LYY68" s="448"/>
      <c r="LYZ68" s="638"/>
      <c r="LZA68" s="638"/>
      <c r="LZB68" s="638"/>
      <c r="LZC68" s="574"/>
      <c r="LZD68" s="448"/>
      <c r="LZE68" s="448"/>
      <c r="LZF68" s="448"/>
      <c r="LZG68" s="575"/>
      <c r="LZH68" s="448"/>
      <c r="LZI68" s="448"/>
      <c r="LZJ68" s="448"/>
      <c r="LZK68" s="448"/>
      <c r="LZL68" s="448"/>
      <c r="LZM68" s="448"/>
      <c r="LZN68" s="448"/>
      <c r="LZO68" s="448"/>
      <c r="LZP68" s="448"/>
      <c r="LZQ68" s="638"/>
      <c r="LZR68" s="638"/>
      <c r="LZS68" s="638"/>
      <c r="LZT68" s="574"/>
      <c r="LZU68" s="448"/>
      <c r="LZV68" s="448"/>
      <c r="LZW68" s="448"/>
      <c r="LZX68" s="575"/>
      <c r="LZY68" s="448"/>
      <c r="LZZ68" s="448"/>
      <c r="MAA68" s="448"/>
      <c r="MAB68" s="448"/>
      <c r="MAC68" s="448"/>
      <c r="MAD68" s="448"/>
      <c r="MAE68" s="448"/>
      <c r="MAF68" s="448"/>
      <c r="MAG68" s="448"/>
      <c r="MAH68" s="638"/>
      <c r="MAI68" s="638"/>
      <c r="MAJ68" s="638"/>
      <c r="MAK68" s="574"/>
      <c r="MAL68" s="448"/>
      <c r="MAM68" s="448"/>
      <c r="MAN68" s="448"/>
      <c r="MAO68" s="575"/>
      <c r="MAP68" s="448"/>
      <c r="MAQ68" s="448"/>
      <c r="MAR68" s="448"/>
      <c r="MAS68" s="448"/>
      <c r="MAT68" s="448"/>
      <c r="MAU68" s="448"/>
      <c r="MAV68" s="448"/>
      <c r="MAW68" s="448"/>
      <c r="MAX68" s="448"/>
      <c r="MAY68" s="638"/>
      <c r="MAZ68" s="638"/>
      <c r="MBA68" s="638"/>
      <c r="MBB68" s="574"/>
      <c r="MBC68" s="448"/>
      <c r="MBD68" s="448"/>
      <c r="MBE68" s="448"/>
      <c r="MBF68" s="575"/>
      <c r="MBG68" s="448"/>
      <c r="MBH68" s="448"/>
      <c r="MBI68" s="448"/>
      <c r="MBJ68" s="448"/>
      <c r="MBK68" s="448"/>
      <c r="MBL68" s="448"/>
      <c r="MBM68" s="448"/>
      <c r="MBN68" s="448"/>
      <c r="MBO68" s="448"/>
      <c r="MBP68" s="638"/>
      <c r="MBQ68" s="638"/>
      <c r="MBR68" s="638"/>
      <c r="MBS68" s="574"/>
      <c r="MBT68" s="448"/>
      <c r="MBU68" s="448"/>
      <c r="MBV68" s="448"/>
      <c r="MBW68" s="575"/>
      <c r="MBX68" s="448"/>
      <c r="MBY68" s="448"/>
      <c r="MBZ68" s="448"/>
      <c r="MCA68" s="448"/>
      <c r="MCB68" s="448"/>
      <c r="MCC68" s="448"/>
      <c r="MCD68" s="448"/>
      <c r="MCE68" s="448"/>
      <c r="MCF68" s="448"/>
      <c r="MCG68" s="638"/>
      <c r="MCH68" s="638"/>
      <c r="MCI68" s="638"/>
      <c r="MCJ68" s="574"/>
      <c r="MCK68" s="448"/>
      <c r="MCL68" s="448"/>
      <c r="MCM68" s="448"/>
      <c r="MCN68" s="575"/>
      <c r="MCO68" s="448"/>
      <c r="MCP68" s="448"/>
      <c r="MCQ68" s="448"/>
      <c r="MCR68" s="448"/>
      <c r="MCS68" s="448"/>
      <c r="MCT68" s="448"/>
      <c r="MCU68" s="448"/>
      <c r="MCV68" s="448"/>
      <c r="MCW68" s="448"/>
      <c r="MCX68" s="638"/>
      <c r="MCY68" s="638"/>
      <c r="MCZ68" s="638"/>
      <c r="MDA68" s="574"/>
      <c r="MDB68" s="448"/>
      <c r="MDC68" s="448"/>
      <c r="MDD68" s="448"/>
      <c r="MDE68" s="575"/>
      <c r="MDF68" s="448"/>
      <c r="MDG68" s="448"/>
      <c r="MDH68" s="448"/>
      <c r="MDI68" s="448"/>
      <c r="MDJ68" s="448"/>
      <c r="MDK68" s="448"/>
      <c r="MDL68" s="448"/>
      <c r="MDM68" s="448"/>
      <c r="MDN68" s="448"/>
      <c r="MDO68" s="638"/>
      <c r="MDP68" s="638"/>
      <c r="MDQ68" s="638"/>
      <c r="MDR68" s="574"/>
      <c r="MDS68" s="448"/>
      <c r="MDT68" s="448"/>
      <c r="MDU68" s="448"/>
      <c r="MDV68" s="575"/>
      <c r="MDW68" s="448"/>
      <c r="MDX68" s="448"/>
      <c r="MDY68" s="448"/>
      <c r="MDZ68" s="448"/>
      <c r="MEA68" s="448"/>
      <c r="MEB68" s="448"/>
      <c r="MEC68" s="448"/>
      <c r="MED68" s="448"/>
      <c r="MEE68" s="448"/>
      <c r="MEF68" s="638"/>
      <c r="MEG68" s="638"/>
      <c r="MEH68" s="638"/>
      <c r="MEI68" s="574"/>
      <c r="MEJ68" s="448"/>
      <c r="MEK68" s="448"/>
      <c r="MEL68" s="448"/>
      <c r="MEM68" s="575"/>
      <c r="MEN68" s="448"/>
      <c r="MEO68" s="448"/>
      <c r="MEP68" s="448"/>
      <c r="MEQ68" s="448"/>
      <c r="MER68" s="448"/>
      <c r="MES68" s="448"/>
      <c r="MET68" s="448"/>
      <c r="MEU68" s="448"/>
      <c r="MEV68" s="448"/>
      <c r="MEW68" s="638"/>
      <c r="MEX68" s="638"/>
      <c r="MEY68" s="638"/>
      <c r="MEZ68" s="574"/>
      <c r="MFA68" s="448"/>
      <c r="MFB68" s="448"/>
      <c r="MFC68" s="448"/>
      <c r="MFD68" s="575"/>
      <c r="MFE68" s="448"/>
      <c r="MFF68" s="448"/>
      <c r="MFG68" s="448"/>
      <c r="MFH68" s="448"/>
      <c r="MFI68" s="448"/>
      <c r="MFJ68" s="448"/>
      <c r="MFK68" s="448"/>
      <c r="MFL68" s="448"/>
      <c r="MFM68" s="448"/>
      <c r="MFN68" s="638"/>
      <c r="MFO68" s="638"/>
      <c r="MFP68" s="638"/>
      <c r="MFQ68" s="574"/>
      <c r="MFR68" s="448"/>
      <c r="MFS68" s="448"/>
      <c r="MFT68" s="448"/>
      <c r="MFU68" s="575"/>
      <c r="MFV68" s="448"/>
      <c r="MFW68" s="448"/>
      <c r="MFX68" s="448"/>
      <c r="MFY68" s="448"/>
      <c r="MFZ68" s="448"/>
      <c r="MGA68" s="448"/>
      <c r="MGB68" s="448"/>
      <c r="MGC68" s="448"/>
      <c r="MGD68" s="448"/>
      <c r="MGE68" s="638"/>
      <c r="MGF68" s="638"/>
      <c r="MGG68" s="638"/>
      <c r="MGH68" s="574"/>
      <c r="MGI68" s="448"/>
      <c r="MGJ68" s="448"/>
      <c r="MGK68" s="448"/>
      <c r="MGL68" s="575"/>
      <c r="MGM68" s="448"/>
      <c r="MGN68" s="448"/>
      <c r="MGO68" s="448"/>
      <c r="MGP68" s="448"/>
      <c r="MGQ68" s="448"/>
      <c r="MGR68" s="448"/>
      <c r="MGS68" s="448"/>
      <c r="MGT68" s="448"/>
      <c r="MGU68" s="448"/>
      <c r="MGV68" s="638"/>
      <c r="MGW68" s="638"/>
      <c r="MGX68" s="638"/>
      <c r="MGY68" s="574"/>
      <c r="MGZ68" s="448"/>
      <c r="MHA68" s="448"/>
      <c r="MHB68" s="448"/>
      <c r="MHC68" s="575"/>
      <c r="MHD68" s="448"/>
      <c r="MHE68" s="448"/>
      <c r="MHF68" s="448"/>
      <c r="MHG68" s="448"/>
      <c r="MHH68" s="448"/>
      <c r="MHI68" s="448"/>
      <c r="MHJ68" s="448"/>
      <c r="MHK68" s="448"/>
      <c r="MHL68" s="448"/>
      <c r="MHM68" s="638"/>
      <c r="MHN68" s="638"/>
      <c r="MHO68" s="638"/>
      <c r="MHP68" s="574"/>
      <c r="MHQ68" s="448"/>
      <c r="MHR68" s="448"/>
      <c r="MHS68" s="448"/>
      <c r="MHT68" s="575"/>
      <c r="MHU68" s="448"/>
      <c r="MHV68" s="448"/>
      <c r="MHW68" s="448"/>
      <c r="MHX68" s="448"/>
      <c r="MHY68" s="448"/>
      <c r="MHZ68" s="448"/>
      <c r="MIA68" s="448"/>
      <c r="MIB68" s="448"/>
      <c r="MIC68" s="448"/>
      <c r="MID68" s="638"/>
      <c r="MIE68" s="638"/>
      <c r="MIF68" s="638"/>
      <c r="MIG68" s="574"/>
      <c r="MIH68" s="448"/>
      <c r="MII68" s="448"/>
      <c r="MIJ68" s="448"/>
      <c r="MIK68" s="575"/>
      <c r="MIL68" s="448"/>
      <c r="MIM68" s="448"/>
      <c r="MIN68" s="448"/>
      <c r="MIO68" s="448"/>
      <c r="MIP68" s="448"/>
      <c r="MIQ68" s="448"/>
      <c r="MIR68" s="448"/>
      <c r="MIS68" s="448"/>
      <c r="MIT68" s="448"/>
      <c r="MIU68" s="638"/>
      <c r="MIV68" s="638"/>
      <c r="MIW68" s="638"/>
      <c r="MIX68" s="574"/>
      <c r="MIY68" s="448"/>
      <c r="MIZ68" s="448"/>
      <c r="MJA68" s="448"/>
      <c r="MJB68" s="575"/>
      <c r="MJC68" s="448"/>
      <c r="MJD68" s="448"/>
      <c r="MJE68" s="448"/>
      <c r="MJF68" s="448"/>
      <c r="MJG68" s="448"/>
      <c r="MJH68" s="448"/>
      <c r="MJI68" s="448"/>
      <c r="MJJ68" s="448"/>
      <c r="MJK68" s="448"/>
      <c r="MJL68" s="638"/>
      <c r="MJM68" s="638"/>
      <c r="MJN68" s="638"/>
      <c r="MJO68" s="574"/>
      <c r="MJP68" s="448"/>
      <c r="MJQ68" s="448"/>
      <c r="MJR68" s="448"/>
      <c r="MJS68" s="575"/>
      <c r="MJT68" s="448"/>
      <c r="MJU68" s="448"/>
      <c r="MJV68" s="448"/>
      <c r="MJW68" s="448"/>
      <c r="MJX68" s="448"/>
      <c r="MJY68" s="448"/>
      <c r="MJZ68" s="448"/>
      <c r="MKA68" s="448"/>
      <c r="MKB68" s="448"/>
      <c r="MKC68" s="638"/>
      <c r="MKD68" s="638"/>
      <c r="MKE68" s="638"/>
      <c r="MKF68" s="574"/>
      <c r="MKG68" s="448"/>
      <c r="MKH68" s="448"/>
      <c r="MKI68" s="448"/>
      <c r="MKJ68" s="575"/>
      <c r="MKK68" s="448"/>
      <c r="MKL68" s="448"/>
      <c r="MKM68" s="448"/>
      <c r="MKN68" s="448"/>
      <c r="MKO68" s="448"/>
      <c r="MKP68" s="448"/>
      <c r="MKQ68" s="448"/>
      <c r="MKR68" s="448"/>
      <c r="MKS68" s="448"/>
      <c r="MKT68" s="638"/>
      <c r="MKU68" s="638"/>
      <c r="MKV68" s="638"/>
      <c r="MKW68" s="574"/>
      <c r="MKX68" s="448"/>
      <c r="MKY68" s="448"/>
      <c r="MKZ68" s="448"/>
      <c r="MLA68" s="575"/>
      <c r="MLB68" s="448"/>
      <c r="MLC68" s="448"/>
      <c r="MLD68" s="448"/>
      <c r="MLE68" s="448"/>
      <c r="MLF68" s="448"/>
      <c r="MLG68" s="448"/>
      <c r="MLH68" s="448"/>
      <c r="MLI68" s="448"/>
      <c r="MLJ68" s="448"/>
      <c r="MLK68" s="638"/>
      <c r="MLL68" s="638"/>
      <c r="MLM68" s="638"/>
      <c r="MLN68" s="574"/>
      <c r="MLO68" s="448"/>
      <c r="MLP68" s="448"/>
      <c r="MLQ68" s="448"/>
      <c r="MLR68" s="575"/>
      <c r="MLS68" s="448"/>
      <c r="MLT68" s="448"/>
      <c r="MLU68" s="448"/>
      <c r="MLV68" s="448"/>
      <c r="MLW68" s="448"/>
      <c r="MLX68" s="448"/>
      <c r="MLY68" s="448"/>
      <c r="MLZ68" s="448"/>
      <c r="MMA68" s="448"/>
      <c r="MMB68" s="638"/>
      <c r="MMC68" s="638"/>
      <c r="MMD68" s="638"/>
      <c r="MME68" s="574"/>
      <c r="MMF68" s="448"/>
      <c r="MMG68" s="448"/>
      <c r="MMH68" s="448"/>
      <c r="MMI68" s="575"/>
      <c r="MMJ68" s="448"/>
      <c r="MMK68" s="448"/>
      <c r="MML68" s="448"/>
      <c r="MMM68" s="448"/>
      <c r="MMN68" s="448"/>
      <c r="MMO68" s="448"/>
      <c r="MMP68" s="448"/>
      <c r="MMQ68" s="448"/>
      <c r="MMR68" s="448"/>
      <c r="MMS68" s="638"/>
      <c r="MMT68" s="638"/>
      <c r="MMU68" s="638"/>
      <c r="MMV68" s="574"/>
      <c r="MMW68" s="448"/>
      <c r="MMX68" s="448"/>
      <c r="MMY68" s="448"/>
      <c r="MMZ68" s="575"/>
      <c r="MNA68" s="448"/>
      <c r="MNB68" s="448"/>
      <c r="MNC68" s="448"/>
      <c r="MND68" s="448"/>
      <c r="MNE68" s="448"/>
      <c r="MNF68" s="448"/>
      <c r="MNG68" s="448"/>
      <c r="MNH68" s="448"/>
      <c r="MNI68" s="448"/>
      <c r="MNJ68" s="638"/>
      <c r="MNK68" s="638"/>
      <c r="MNL68" s="638"/>
      <c r="MNM68" s="574"/>
      <c r="MNN68" s="448"/>
      <c r="MNO68" s="448"/>
      <c r="MNP68" s="448"/>
      <c r="MNQ68" s="575"/>
      <c r="MNR68" s="448"/>
      <c r="MNS68" s="448"/>
      <c r="MNT68" s="448"/>
      <c r="MNU68" s="448"/>
      <c r="MNV68" s="448"/>
      <c r="MNW68" s="448"/>
      <c r="MNX68" s="448"/>
      <c r="MNY68" s="448"/>
      <c r="MNZ68" s="448"/>
      <c r="MOA68" s="638"/>
      <c r="MOB68" s="638"/>
      <c r="MOC68" s="638"/>
      <c r="MOD68" s="574"/>
      <c r="MOE68" s="448"/>
      <c r="MOF68" s="448"/>
      <c r="MOG68" s="448"/>
      <c r="MOH68" s="575"/>
      <c r="MOI68" s="448"/>
      <c r="MOJ68" s="448"/>
      <c r="MOK68" s="448"/>
      <c r="MOL68" s="448"/>
      <c r="MOM68" s="448"/>
      <c r="MON68" s="448"/>
      <c r="MOO68" s="448"/>
      <c r="MOP68" s="448"/>
      <c r="MOQ68" s="448"/>
      <c r="MOR68" s="638"/>
      <c r="MOS68" s="638"/>
      <c r="MOT68" s="638"/>
      <c r="MOU68" s="574"/>
      <c r="MOV68" s="448"/>
      <c r="MOW68" s="448"/>
      <c r="MOX68" s="448"/>
      <c r="MOY68" s="575"/>
      <c r="MOZ68" s="448"/>
      <c r="MPA68" s="448"/>
      <c r="MPB68" s="448"/>
      <c r="MPC68" s="448"/>
      <c r="MPD68" s="448"/>
      <c r="MPE68" s="448"/>
      <c r="MPF68" s="448"/>
      <c r="MPG68" s="448"/>
      <c r="MPH68" s="448"/>
      <c r="MPI68" s="638"/>
      <c r="MPJ68" s="638"/>
      <c r="MPK68" s="638"/>
      <c r="MPL68" s="574"/>
      <c r="MPM68" s="448"/>
      <c r="MPN68" s="448"/>
      <c r="MPO68" s="448"/>
      <c r="MPP68" s="575"/>
      <c r="MPQ68" s="448"/>
      <c r="MPR68" s="448"/>
      <c r="MPS68" s="448"/>
      <c r="MPT68" s="448"/>
      <c r="MPU68" s="448"/>
      <c r="MPV68" s="448"/>
      <c r="MPW68" s="448"/>
      <c r="MPX68" s="448"/>
      <c r="MPY68" s="448"/>
      <c r="MPZ68" s="638"/>
      <c r="MQA68" s="638"/>
      <c r="MQB68" s="638"/>
      <c r="MQC68" s="574"/>
      <c r="MQD68" s="448"/>
      <c r="MQE68" s="448"/>
      <c r="MQF68" s="448"/>
      <c r="MQG68" s="575"/>
      <c r="MQH68" s="448"/>
      <c r="MQI68" s="448"/>
      <c r="MQJ68" s="448"/>
      <c r="MQK68" s="448"/>
      <c r="MQL68" s="448"/>
      <c r="MQM68" s="448"/>
      <c r="MQN68" s="448"/>
      <c r="MQO68" s="448"/>
      <c r="MQP68" s="448"/>
      <c r="MQQ68" s="638"/>
      <c r="MQR68" s="638"/>
      <c r="MQS68" s="638"/>
      <c r="MQT68" s="574"/>
      <c r="MQU68" s="448"/>
      <c r="MQV68" s="448"/>
      <c r="MQW68" s="448"/>
      <c r="MQX68" s="575"/>
      <c r="MQY68" s="448"/>
      <c r="MQZ68" s="448"/>
      <c r="MRA68" s="448"/>
      <c r="MRB68" s="448"/>
      <c r="MRC68" s="448"/>
      <c r="MRD68" s="448"/>
      <c r="MRE68" s="448"/>
      <c r="MRF68" s="448"/>
      <c r="MRG68" s="448"/>
      <c r="MRH68" s="638"/>
      <c r="MRI68" s="638"/>
      <c r="MRJ68" s="638"/>
      <c r="MRK68" s="574"/>
      <c r="MRL68" s="448"/>
      <c r="MRM68" s="448"/>
      <c r="MRN68" s="448"/>
      <c r="MRO68" s="575"/>
      <c r="MRP68" s="448"/>
      <c r="MRQ68" s="448"/>
      <c r="MRR68" s="448"/>
      <c r="MRS68" s="448"/>
      <c r="MRT68" s="448"/>
      <c r="MRU68" s="448"/>
      <c r="MRV68" s="448"/>
      <c r="MRW68" s="448"/>
      <c r="MRX68" s="448"/>
      <c r="MRY68" s="638"/>
      <c r="MRZ68" s="638"/>
      <c r="MSA68" s="638"/>
      <c r="MSB68" s="574"/>
      <c r="MSC68" s="448"/>
      <c r="MSD68" s="448"/>
      <c r="MSE68" s="448"/>
      <c r="MSF68" s="575"/>
      <c r="MSG68" s="448"/>
      <c r="MSH68" s="448"/>
      <c r="MSI68" s="448"/>
      <c r="MSJ68" s="448"/>
      <c r="MSK68" s="448"/>
      <c r="MSL68" s="448"/>
      <c r="MSM68" s="448"/>
      <c r="MSN68" s="448"/>
      <c r="MSO68" s="448"/>
      <c r="MSP68" s="638"/>
      <c r="MSQ68" s="638"/>
      <c r="MSR68" s="638"/>
      <c r="MSS68" s="574"/>
      <c r="MST68" s="448"/>
      <c r="MSU68" s="448"/>
      <c r="MSV68" s="448"/>
      <c r="MSW68" s="575"/>
      <c r="MSX68" s="448"/>
      <c r="MSY68" s="448"/>
      <c r="MSZ68" s="448"/>
      <c r="MTA68" s="448"/>
      <c r="MTB68" s="448"/>
      <c r="MTC68" s="448"/>
      <c r="MTD68" s="448"/>
      <c r="MTE68" s="448"/>
      <c r="MTF68" s="448"/>
      <c r="MTG68" s="638"/>
      <c r="MTH68" s="638"/>
      <c r="MTI68" s="638"/>
      <c r="MTJ68" s="574"/>
      <c r="MTK68" s="448"/>
      <c r="MTL68" s="448"/>
      <c r="MTM68" s="448"/>
      <c r="MTN68" s="575"/>
      <c r="MTO68" s="448"/>
      <c r="MTP68" s="448"/>
      <c r="MTQ68" s="448"/>
      <c r="MTR68" s="448"/>
      <c r="MTS68" s="448"/>
      <c r="MTT68" s="448"/>
      <c r="MTU68" s="448"/>
      <c r="MTV68" s="448"/>
      <c r="MTW68" s="448"/>
      <c r="MTX68" s="638"/>
      <c r="MTY68" s="638"/>
      <c r="MTZ68" s="638"/>
      <c r="MUA68" s="574"/>
      <c r="MUB68" s="448"/>
      <c r="MUC68" s="448"/>
      <c r="MUD68" s="448"/>
      <c r="MUE68" s="575"/>
      <c r="MUF68" s="448"/>
      <c r="MUG68" s="448"/>
      <c r="MUH68" s="448"/>
      <c r="MUI68" s="448"/>
      <c r="MUJ68" s="448"/>
      <c r="MUK68" s="448"/>
      <c r="MUL68" s="448"/>
      <c r="MUM68" s="448"/>
      <c r="MUN68" s="448"/>
      <c r="MUO68" s="638"/>
      <c r="MUP68" s="638"/>
      <c r="MUQ68" s="638"/>
      <c r="MUR68" s="574"/>
      <c r="MUS68" s="448"/>
      <c r="MUT68" s="448"/>
      <c r="MUU68" s="448"/>
      <c r="MUV68" s="575"/>
      <c r="MUW68" s="448"/>
      <c r="MUX68" s="448"/>
      <c r="MUY68" s="448"/>
      <c r="MUZ68" s="448"/>
      <c r="MVA68" s="448"/>
      <c r="MVB68" s="448"/>
      <c r="MVC68" s="448"/>
      <c r="MVD68" s="448"/>
      <c r="MVE68" s="448"/>
      <c r="MVF68" s="638"/>
      <c r="MVG68" s="638"/>
      <c r="MVH68" s="638"/>
      <c r="MVI68" s="574"/>
      <c r="MVJ68" s="448"/>
      <c r="MVK68" s="448"/>
      <c r="MVL68" s="448"/>
      <c r="MVM68" s="575"/>
      <c r="MVN68" s="448"/>
      <c r="MVO68" s="448"/>
      <c r="MVP68" s="448"/>
      <c r="MVQ68" s="448"/>
      <c r="MVR68" s="448"/>
      <c r="MVS68" s="448"/>
      <c r="MVT68" s="448"/>
      <c r="MVU68" s="448"/>
      <c r="MVV68" s="448"/>
      <c r="MVW68" s="638"/>
      <c r="MVX68" s="638"/>
      <c r="MVY68" s="638"/>
      <c r="MVZ68" s="574"/>
      <c r="MWA68" s="448"/>
      <c r="MWB68" s="448"/>
      <c r="MWC68" s="448"/>
      <c r="MWD68" s="575"/>
      <c r="MWE68" s="448"/>
      <c r="MWF68" s="448"/>
      <c r="MWG68" s="448"/>
      <c r="MWH68" s="448"/>
      <c r="MWI68" s="448"/>
      <c r="MWJ68" s="448"/>
      <c r="MWK68" s="448"/>
      <c r="MWL68" s="448"/>
      <c r="MWM68" s="448"/>
      <c r="MWN68" s="638"/>
      <c r="MWO68" s="638"/>
      <c r="MWP68" s="638"/>
      <c r="MWQ68" s="574"/>
      <c r="MWR68" s="448"/>
      <c r="MWS68" s="448"/>
      <c r="MWT68" s="448"/>
      <c r="MWU68" s="575"/>
      <c r="MWV68" s="448"/>
      <c r="MWW68" s="448"/>
      <c r="MWX68" s="448"/>
      <c r="MWY68" s="448"/>
      <c r="MWZ68" s="448"/>
      <c r="MXA68" s="448"/>
      <c r="MXB68" s="448"/>
      <c r="MXC68" s="448"/>
      <c r="MXD68" s="448"/>
      <c r="MXE68" s="638"/>
      <c r="MXF68" s="638"/>
      <c r="MXG68" s="638"/>
      <c r="MXH68" s="574"/>
      <c r="MXI68" s="448"/>
      <c r="MXJ68" s="448"/>
      <c r="MXK68" s="448"/>
      <c r="MXL68" s="575"/>
      <c r="MXM68" s="448"/>
      <c r="MXN68" s="448"/>
      <c r="MXO68" s="448"/>
      <c r="MXP68" s="448"/>
      <c r="MXQ68" s="448"/>
      <c r="MXR68" s="448"/>
      <c r="MXS68" s="448"/>
      <c r="MXT68" s="448"/>
      <c r="MXU68" s="448"/>
      <c r="MXV68" s="638"/>
      <c r="MXW68" s="638"/>
      <c r="MXX68" s="638"/>
      <c r="MXY68" s="574"/>
      <c r="MXZ68" s="448"/>
      <c r="MYA68" s="448"/>
      <c r="MYB68" s="448"/>
      <c r="MYC68" s="575"/>
      <c r="MYD68" s="448"/>
      <c r="MYE68" s="448"/>
      <c r="MYF68" s="448"/>
      <c r="MYG68" s="448"/>
      <c r="MYH68" s="448"/>
      <c r="MYI68" s="448"/>
      <c r="MYJ68" s="448"/>
      <c r="MYK68" s="448"/>
      <c r="MYL68" s="448"/>
      <c r="MYM68" s="638"/>
      <c r="MYN68" s="638"/>
      <c r="MYO68" s="638"/>
      <c r="MYP68" s="574"/>
      <c r="MYQ68" s="448"/>
      <c r="MYR68" s="448"/>
      <c r="MYS68" s="448"/>
      <c r="MYT68" s="575"/>
      <c r="MYU68" s="448"/>
      <c r="MYV68" s="448"/>
      <c r="MYW68" s="448"/>
      <c r="MYX68" s="448"/>
      <c r="MYY68" s="448"/>
      <c r="MYZ68" s="448"/>
      <c r="MZA68" s="448"/>
      <c r="MZB68" s="448"/>
      <c r="MZC68" s="448"/>
      <c r="MZD68" s="638"/>
      <c r="MZE68" s="638"/>
      <c r="MZF68" s="638"/>
      <c r="MZG68" s="574"/>
      <c r="MZH68" s="448"/>
      <c r="MZI68" s="448"/>
      <c r="MZJ68" s="448"/>
      <c r="MZK68" s="575"/>
      <c r="MZL68" s="448"/>
      <c r="MZM68" s="448"/>
      <c r="MZN68" s="448"/>
      <c r="MZO68" s="448"/>
      <c r="MZP68" s="448"/>
      <c r="MZQ68" s="448"/>
      <c r="MZR68" s="448"/>
      <c r="MZS68" s="448"/>
      <c r="MZT68" s="448"/>
      <c r="MZU68" s="638"/>
      <c r="MZV68" s="638"/>
      <c r="MZW68" s="638"/>
      <c r="MZX68" s="574"/>
      <c r="MZY68" s="448"/>
      <c r="MZZ68" s="448"/>
      <c r="NAA68" s="448"/>
      <c r="NAB68" s="575"/>
      <c r="NAC68" s="448"/>
      <c r="NAD68" s="448"/>
      <c r="NAE68" s="448"/>
      <c r="NAF68" s="448"/>
      <c r="NAG68" s="448"/>
      <c r="NAH68" s="448"/>
      <c r="NAI68" s="448"/>
      <c r="NAJ68" s="448"/>
      <c r="NAK68" s="448"/>
      <c r="NAL68" s="638"/>
      <c r="NAM68" s="638"/>
      <c r="NAN68" s="638"/>
      <c r="NAO68" s="574"/>
      <c r="NAP68" s="448"/>
      <c r="NAQ68" s="448"/>
      <c r="NAR68" s="448"/>
      <c r="NAS68" s="575"/>
      <c r="NAT68" s="448"/>
      <c r="NAU68" s="448"/>
      <c r="NAV68" s="448"/>
      <c r="NAW68" s="448"/>
      <c r="NAX68" s="448"/>
      <c r="NAY68" s="448"/>
      <c r="NAZ68" s="448"/>
      <c r="NBA68" s="448"/>
      <c r="NBB68" s="448"/>
      <c r="NBC68" s="638"/>
      <c r="NBD68" s="638"/>
      <c r="NBE68" s="638"/>
      <c r="NBF68" s="574"/>
      <c r="NBG68" s="448"/>
      <c r="NBH68" s="448"/>
      <c r="NBI68" s="448"/>
      <c r="NBJ68" s="575"/>
      <c r="NBK68" s="448"/>
      <c r="NBL68" s="448"/>
      <c r="NBM68" s="448"/>
      <c r="NBN68" s="448"/>
      <c r="NBO68" s="448"/>
      <c r="NBP68" s="448"/>
      <c r="NBQ68" s="448"/>
      <c r="NBR68" s="448"/>
      <c r="NBS68" s="448"/>
      <c r="NBT68" s="638"/>
      <c r="NBU68" s="638"/>
      <c r="NBV68" s="638"/>
      <c r="NBW68" s="574"/>
      <c r="NBX68" s="448"/>
      <c r="NBY68" s="448"/>
      <c r="NBZ68" s="448"/>
      <c r="NCA68" s="575"/>
      <c r="NCB68" s="448"/>
      <c r="NCC68" s="448"/>
      <c r="NCD68" s="448"/>
      <c r="NCE68" s="448"/>
      <c r="NCF68" s="448"/>
      <c r="NCG68" s="448"/>
      <c r="NCH68" s="448"/>
      <c r="NCI68" s="448"/>
      <c r="NCJ68" s="448"/>
      <c r="NCK68" s="638"/>
      <c r="NCL68" s="638"/>
      <c r="NCM68" s="638"/>
      <c r="NCN68" s="574"/>
      <c r="NCO68" s="448"/>
      <c r="NCP68" s="448"/>
      <c r="NCQ68" s="448"/>
      <c r="NCR68" s="575"/>
      <c r="NCS68" s="448"/>
      <c r="NCT68" s="448"/>
      <c r="NCU68" s="448"/>
      <c r="NCV68" s="448"/>
      <c r="NCW68" s="448"/>
      <c r="NCX68" s="448"/>
      <c r="NCY68" s="448"/>
      <c r="NCZ68" s="448"/>
      <c r="NDA68" s="448"/>
      <c r="NDB68" s="638"/>
      <c r="NDC68" s="638"/>
      <c r="NDD68" s="638"/>
      <c r="NDE68" s="574"/>
      <c r="NDF68" s="448"/>
      <c r="NDG68" s="448"/>
      <c r="NDH68" s="448"/>
      <c r="NDI68" s="575"/>
      <c r="NDJ68" s="448"/>
      <c r="NDK68" s="448"/>
      <c r="NDL68" s="448"/>
      <c r="NDM68" s="448"/>
      <c r="NDN68" s="448"/>
      <c r="NDO68" s="448"/>
      <c r="NDP68" s="448"/>
      <c r="NDQ68" s="448"/>
      <c r="NDR68" s="448"/>
      <c r="NDS68" s="638"/>
      <c r="NDT68" s="638"/>
      <c r="NDU68" s="638"/>
      <c r="NDV68" s="574"/>
      <c r="NDW68" s="448"/>
      <c r="NDX68" s="448"/>
      <c r="NDY68" s="448"/>
      <c r="NDZ68" s="575"/>
      <c r="NEA68" s="448"/>
      <c r="NEB68" s="448"/>
      <c r="NEC68" s="448"/>
      <c r="NED68" s="448"/>
      <c r="NEE68" s="448"/>
      <c r="NEF68" s="448"/>
      <c r="NEG68" s="448"/>
      <c r="NEH68" s="448"/>
      <c r="NEI68" s="448"/>
      <c r="NEJ68" s="638"/>
      <c r="NEK68" s="638"/>
      <c r="NEL68" s="638"/>
      <c r="NEM68" s="574"/>
      <c r="NEN68" s="448"/>
      <c r="NEO68" s="448"/>
      <c r="NEP68" s="448"/>
      <c r="NEQ68" s="575"/>
      <c r="NER68" s="448"/>
      <c r="NES68" s="448"/>
      <c r="NET68" s="448"/>
      <c r="NEU68" s="448"/>
      <c r="NEV68" s="448"/>
      <c r="NEW68" s="448"/>
      <c r="NEX68" s="448"/>
      <c r="NEY68" s="448"/>
      <c r="NEZ68" s="448"/>
      <c r="NFA68" s="638"/>
      <c r="NFB68" s="638"/>
      <c r="NFC68" s="638"/>
      <c r="NFD68" s="574"/>
      <c r="NFE68" s="448"/>
      <c r="NFF68" s="448"/>
      <c r="NFG68" s="448"/>
      <c r="NFH68" s="575"/>
      <c r="NFI68" s="448"/>
      <c r="NFJ68" s="448"/>
      <c r="NFK68" s="448"/>
      <c r="NFL68" s="448"/>
      <c r="NFM68" s="448"/>
      <c r="NFN68" s="448"/>
      <c r="NFO68" s="448"/>
      <c r="NFP68" s="448"/>
      <c r="NFQ68" s="448"/>
      <c r="NFR68" s="638"/>
      <c r="NFS68" s="638"/>
      <c r="NFT68" s="638"/>
      <c r="NFU68" s="574"/>
      <c r="NFV68" s="448"/>
      <c r="NFW68" s="448"/>
      <c r="NFX68" s="448"/>
      <c r="NFY68" s="575"/>
      <c r="NFZ68" s="448"/>
      <c r="NGA68" s="448"/>
      <c r="NGB68" s="448"/>
      <c r="NGC68" s="448"/>
      <c r="NGD68" s="448"/>
      <c r="NGE68" s="448"/>
      <c r="NGF68" s="448"/>
      <c r="NGG68" s="448"/>
      <c r="NGH68" s="448"/>
      <c r="NGI68" s="638"/>
      <c r="NGJ68" s="638"/>
      <c r="NGK68" s="638"/>
      <c r="NGL68" s="574"/>
      <c r="NGM68" s="448"/>
      <c r="NGN68" s="448"/>
      <c r="NGO68" s="448"/>
      <c r="NGP68" s="575"/>
      <c r="NGQ68" s="448"/>
      <c r="NGR68" s="448"/>
      <c r="NGS68" s="448"/>
      <c r="NGT68" s="448"/>
      <c r="NGU68" s="448"/>
      <c r="NGV68" s="448"/>
      <c r="NGW68" s="448"/>
      <c r="NGX68" s="448"/>
      <c r="NGY68" s="448"/>
      <c r="NGZ68" s="638"/>
      <c r="NHA68" s="638"/>
      <c r="NHB68" s="638"/>
      <c r="NHC68" s="574"/>
      <c r="NHD68" s="448"/>
      <c r="NHE68" s="448"/>
      <c r="NHF68" s="448"/>
      <c r="NHG68" s="575"/>
      <c r="NHH68" s="448"/>
      <c r="NHI68" s="448"/>
      <c r="NHJ68" s="448"/>
      <c r="NHK68" s="448"/>
      <c r="NHL68" s="448"/>
      <c r="NHM68" s="448"/>
      <c r="NHN68" s="448"/>
      <c r="NHO68" s="448"/>
      <c r="NHP68" s="448"/>
      <c r="NHQ68" s="638"/>
      <c r="NHR68" s="638"/>
      <c r="NHS68" s="638"/>
      <c r="NHT68" s="574"/>
      <c r="NHU68" s="448"/>
      <c r="NHV68" s="448"/>
      <c r="NHW68" s="448"/>
      <c r="NHX68" s="575"/>
      <c r="NHY68" s="448"/>
      <c r="NHZ68" s="448"/>
      <c r="NIA68" s="448"/>
      <c r="NIB68" s="448"/>
      <c r="NIC68" s="448"/>
      <c r="NID68" s="448"/>
      <c r="NIE68" s="448"/>
      <c r="NIF68" s="448"/>
      <c r="NIG68" s="448"/>
      <c r="NIH68" s="638"/>
      <c r="NII68" s="638"/>
      <c r="NIJ68" s="638"/>
      <c r="NIK68" s="574"/>
      <c r="NIL68" s="448"/>
      <c r="NIM68" s="448"/>
      <c r="NIN68" s="448"/>
      <c r="NIO68" s="575"/>
      <c r="NIP68" s="448"/>
      <c r="NIQ68" s="448"/>
      <c r="NIR68" s="448"/>
      <c r="NIS68" s="448"/>
      <c r="NIT68" s="448"/>
      <c r="NIU68" s="448"/>
      <c r="NIV68" s="448"/>
      <c r="NIW68" s="448"/>
      <c r="NIX68" s="448"/>
      <c r="NIY68" s="638"/>
      <c r="NIZ68" s="638"/>
      <c r="NJA68" s="638"/>
      <c r="NJB68" s="574"/>
      <c r="NJC68" s="448"/>
      <c r="NJD68" s="448"/>
      <c r="NJE68" s="448"/>
      <c r="NJF68" s="575"/>
      <c r="NJG68" s="448"/>
      <c r="NJH68" s="448"/>
      <c r="NJI68" s="448"/>
      <c r="NJJ68" s="448"/>
      <c r="NJK68" s="448"/>
      <c r="NJL68" s="448"/>
      <c r="NJM68" s="448"/>
      <c r="NJN68" s="448"/>
      <c r="NJO68" s="448"/>
      <c r="NJP68" s="638"/>
      <c r="NJQ68" s="638"/>
      <c r="NJR68" s="638"/>
      <c r="NJS68" s="574"/>
      <c r="NJT68" s="448"/>
      <c r="NJU68" s="448"/>
      <c r="NJV68" s="448"/>
      <c r="NJW68" s="575"/>
      <c r="NJX68" s="448"/>
      <c r="NJY68" s="448"/>
      <c r="NJZ68" s="448"/>
      <c r="NKA68" s="448"/>
      <c r="NKB68" s="448"/>
      <c r="NKC68" s="448"/>
      <c r="NKD68" s="448"/>
      <c r="NKE68" s="448"/>
      <c r="NKF68" s="448"/>
      <c r="NKG68" s="638"/>
      <c r="NKH68" s="638"/>
      <c r="NKI68" s="638"/>
      <c r="NKJ68" s="574"/>
      <c r="NKK68" s="448"/>
      <c r="NKL68" s="448"/>
      <c r="NKM68" s="448"/>
      <c r="NKN68" s="575"/>
      <c r="NKO68" s="448"/>
      <c r="NKP68" s="448"/>
      <c r="NKQ68" s="448"/>
      <c r="NKR68" s="448"/>
      <c r="NKS68" s="448"/>
      <c r="NKT68" s="448"/>
      <c r="NKU68" s="448"/>
      <c r="NKV68" s="448"/>
      <c r="NKW68" s="448"/>
      <c r="NKX68" s="638"/>
      <c r="NKY68" s="638"/>
      <c r="NKZ68" s="638"/>
      <c r="NLA68" s="574"/>
      <c r="NLB68" s="448"/>
      <c r="NLC68" s="448"/>
      <c r="NLD68" s="448"/>
      <c r="NLE68" s="575"/>
      <c r="NLF68" s="448"/>
      <c r="NLG68" s="448"/>
      <c r="NLH68" s="448"/>
      <c r="NLI68" s="448"/>
      <c r="NLJ68" s="448"/>
      <c r="NLK68" s="448"/>
      <c r="NLL68" s="448"/>
      <c r="NLM68" s="448"/>
      <c r="NLN68" s="448"/>
      <c r="NLO68" s="638"/>
      <c r="NLP68" s="638"/>
      <c r="NLQ68" s="638"/>
      <c r="NLR68" s="574"/>
      <c r="NLS68" s="448"/>
      <c r="NLT68" s="448"/>
      <c r="NLU68" s="448"/>
      <c r="NLV68" s="575"/>
      <c r="NLW68" s="448"/>
      <c r="NLX68" s="448"/>
      <c r="NLY68" s="448"/>
      <c r="NLZ68" s="448"/>
      <c r="NMA68" s="448"/>
      <c r="NMB68" s="448"/>
      <c r="NMC68" s="448"/>
      <c r="NMD68" s="448"/>
      <c r="NME68" s="448"/>
      <c r="NMF68" s="638"/>
      <c r="NMG68" s="638"/>
      <c r="NMH68" s="638"/>
      <c r="NMI68" s="574"/>
      <c r="NMJ68" s="448"/>
      <c r="NMK68" s="448"/>
      <c r="NML68" s="448"/>
      <c r="NMM68" s="575"/>
      <c r="NMN68" s="448"/>
      <c r="NMO68" s="448"/>
      <c r="NMP68" s="448"/>
      <c r="NMQ68" s="448"/>
      <c r="NMR68" s="448"/>
      <c r="NMS68" s="448"/>
      <c r="NMT68" s="448"/>
      <c r="NMU68" s="448"/>
      <c r="NMV68" s="448"/>
      <c r="NMW68" s="638"/>
      <c r="NMX68" s="638"/>
      <c r="NMY68" s="638"/>
      <c r="NMZ68" s="574"/>
      <c r="NNA68" s="448"/>
      <c r="NNB68" s="448"/>
      <c r="NNC68" s="448"/>
      <c r="NND68" s="575"/>
      <c r="NNE68" s="448"/>
      <c r="NNF68" s="448"/>
      <c r="NNG68" s="448"/>
      <c r="NNH68" s="448"/>
      <c r="NNI68" s="448"/>
      <c r="NNJ68" s="448"/>
      <c r="NNK68" s="448"/>
      <c r="NNL68" s="448"/>
      <c r="NNM68" s="448"/>
      <c r="NNN68" s="638"/>
      <c r="NNO68" s="638"/>
      <c r="NNP68" s="638"/>
      <c r="NNQ68" s="574"/>
      <c r="NNR68" s="448"/>
      <c r="NNS68" s="448"/>
      <c r="NNT68" s="448"/>
      <c r="NNU68" s="575"/>
      <c r="NNV68" s="448"/>
      <c r="NNW68" s="448"/>
      <c r="NNX68" s="448"/>
      <c r="NNY68" s="448"/>
      <c r="NNZ68" s="448"/>
      <c r="NOA68" s="448"/>
      <c r="NOB68" s="448"/>
      <c r="NOC68" s="448"/>
      <c r="NOD68" s="448"/>
      <c r="NOE68" s="638"/>
      <c r="NOF68" s="638"/>
      <c r="NOG68" s="638"/>
      <c r="NOH68" s="574"/>
      <c r="NOI68" s="448"/>
      <c r="NOJ68" s="448"/>
      <c r="NOK68" s="448"/>
      <c r="NOL68" s="575"/>
      <c r="NOM68" s="448"/>
      <c r="NON68" s="448"/>
      <c r="NOO68" s="448"/>
      <c r="NOP68" s="448"/>
      <c r="NOQ68" s="448"/>
      <c r="NOR68" s="448"/>
      <c r="NOS68" s="448"/>
      <c r="NOT68" s="448"/>
      <c r="NOU68" s="448"/>
      <c r="NOV68" s="638"/>
      <c r="NOW68" s="638"/>
      <c r="NOX68" s="638"/>
      <c r="NOY68" s="574"/>
      <c r="NOZ68" s="448"/>
      <c r="NPA68" s="448"/>
      <c r="NPB68" s="448"/>
      <c r="NPC68" s="575"/>
      <c r="NPD68" s="448"/>
      <c r="NPE68" s="448"/>
      <c r="NPF68" s="448"/>
      <c r="NPG68" s="448"/>
      <c r="NPH68" s="448"/>
      <c r="NPI68" s="448"/>
      <c r="NPJ68" s="448"/>
      <c r="NPK68" s="448"/>
      <c r="NPL68" s="448"/>
      <c r="NPM68" s="638"/>
      <c r="NPN68" s="638"/>
      <c r="NPO68" s="638"/>
      <c r="NPP68" s="574"/>
      <c r="NPQ68" s="448"/>
      <c r="NPR68" s="448"/>
      <c r="NPS68" s="448"/>
      <c r="NPT68" s="575"/>
      <c r="NPU68" s="448"/>
      <c r="NPV68" s="448"/>
      <c r="NPW68" s="448"/>
      <c r="NPX68" s="448"/>
      <c r="NPY68" s="448"/>
      <c r="NPZ68" s="448"/>
      <c r="NQA68" s="448"/>
      <c r="NQB68" s="448"/>
      <c r="NQC68" s="448"/>
      <c r="NQD68" s="638"/>
      <c r="NQE68" s="638"/>
      <c r="NQF68" s="638"/>
      <c r="NQG68" s="574"/>
      <c r="NQH68" s="448"/>
      <c r="NQI68" s="448"/>
      <c r="NQJ68" s="448"/>
      <c r="NQK68" s="575"/>
      <c r="NQL68" s="448"/>
      <c r="NQM68" s="448"/>
      <c r="NQN68" s="448"/>
      <c r="NQO68" s="448"/>
      <c r="NQP68" s="448"/>
      <c r="NQQ68" s="448"/>
      <c r="NQR68" s="448"/>
      <c r="NQS68" s="448"/>
      <c r="NQT68" s="448"/>
      <c r="NQU68" s="638"/>
      <c r="NQV68" s="638"/>
      <c r="NQW68" s="638"/>
      <c r="NQX68" s="574"/>
      <c r="NQY68" s="448"/>
      <c r="NQZ68" s="448"/>
      <c r="NRA68" s="448"/>
      <c r="NRB68" s="575"/>
      <c r="NRC68" s="448"/>
      <c r="NRD68" s="448"/>
      <c r="NRE68" s="448"/>
      <c r="NRF68" s="448"/>
      <c r="NRG68" s="448"/>
      <c r="NRH68" s="448"/>
      <c r="NRI68" s="448"/>
      <c r="NRJ68" s="448"/>
      <c r="NRK68" s="448"/>
      <c r="NRL68" s="638"/>
      <c r="NRM68" s="638"/>
      <c r="NRN68" s="638"/>
      <c r="NRO68" s="574"/>
      <c r="NRP68" s="448"/>
      <c r="NRQ68" s="448"/>
      <c r="NRR68" s="448"/>
      <c r="NRS68" s="575"/>
      <c r="NRT68" s="448"/>
      <c r="NRU68" s="448"/>
      <c r="NRV68" s="448"/>
      <c r="NRW68" s="448"/>
      <c r="NRX68" s="448"/>
      <c r="NRY68" s="448"/>
      <c r="NRZ68" s="448"/>
      <c r="NSA68" s="448"/>
      <c r="NSB68" s="448"/>
      <c r="NSC68" s="638"/>
      <c r="NSD68" s="638"/>
      <c r="NSE68" s="638"/>
      <c r="NSF68" s="574"/>
      <c r="NSG68" s="448"/>
      <c r="NSH68" s="448"/>
      <c r="NSI68" s="448"/>
      <c r="NSJ68" s="575"/>
      <c r="NSK68" s="448"/>
      <c r="NSL68" s="448"/>
      <c r="NSM68" s="448"/>
      <c r="NSN68" s="448"/>
      <c r="NSO68" s="448"/>
      <c r="NSP68" s="448"/>
      <c r="NSQ68" s="448"/>
      <c r="NSR68" s="448"/>
      <c r="NSS68" s="448"/>
      <c r="NST68" s="638"/>
      <c r="NSU68" s="638"/>
      <c r="NSV68" s="638"/>
      <c r="NSW68" s="574"/>
      <c r="NSX68" s="448"/>
      <c r="NSY68" s="448"/>
      <c r="NSZ68" s="448"/>
      <c r="NTA68" s="575"/>
      <c r="NTB68" s="448"/>
      <c r="NTC68" s="448"/>
      <c r="NTD68" s="448"/>
      <c r="NTE68" s="448"/>
      <c r="NTF68" s="448"/>
      <c r="NTG68" s="448"/>
      <c r="NTH68" s="448"/>
      <c r="NTI68" s="448"/>
      <c r="NTJ68" s="448"/>
      <c r="NTK68" s="638"/>
      <c r="NTL68" s="638"/>
      <c r="NTM68" s="638"/>
      <c r="NTN68" s="574"/>
      <c r="NTO68" s="448"/>
      <c r="NTP68" s="448"/>
      <c r="NTQ68" s="448"/>
      <c r="NTR68" s="575"/>
      <c r="NTS68" s="448"/>
      <c r="NTT68" s="448"/>
      <c r="NTU68" s="448"/>
      <c r="NTV68" s="448"/>
      <c r="NTW68" s="448"/>
      <c r="NTX68" s="448"/>
      <c r="NTY68" s="448"/>
      <c r="NTZ68" s="448"/>
      <c r="NUA68" s="448"/>
      <c r="NUB68" s="638"/>
      <c r="NUC68" s="638"/>
      <c r="NUD68" s="638"/>
      <c r="NUE68" s="574"/>
      <c r="NUF68" s="448"/>
      <c r="NUG68" s="448"/>
      <c r="NUH68" s="448"/>
      <c r="NUI68" s="575"/>
      <c r="NUJ68" s="448"/>
      <c r="NUK68" s="448"/>
      <c r="NUL68" s="448"/>
      <c r="NUM68" s="448"/>
      <c r="NUN68" s="448"/>
      <c r="NUO68" s="448"/>
      <c r="NUP68" s="448"/>
      <c r="NUQ68" s="448"/>
      <c r="NUR68" s="448"/>
      <c r="NUS68" s="638"/>
      <c r="NUT68" s="638"/>
      <c r="NUU68" s="638"/>
      <c r="NUV68" s="574"/>
      <c r="NUW68" s="448"/>
      <c r="NUX68" s="448"/>
      <c r="NUY68" s="448"/>
      <c r="NUZ68" s="575"/>
      <c r="NVA68" s="448"/>
      <c r="NVB68" s="448"/>
      <c r="NVC68" s="448"/>
      <c r="NVD68" s="448"/>
      <c r="NVE68" s="448"/>
      <c r="NVF68" s="448"/>
      <c r="NVG68" s="448"/>
      <c r="NVH68" s="448"/>
      <c r="NVI68" s="448"/>
      <c r="NVJ68" s="638"/>
      <c r="NVK68" s="638"/>
      <c r="NVL68" s="638"/>
      <c r="NVM68" s="574"/>
      <c r="NVN68" s="448"/>
      <c r="NVO68" s="448"/>
      <c r="NVP68" s="448"/>
      <c r="NVQ68" s="575"/>
      <c r="NVR68" s="448"/>
      <c r="NVS68" s="448"/>
      <c r="NVT68" s="448"/>
      <c r="NVU68" s="448"/>
      <c r="NVV68" s="448"/>
      <c r="NVW68" s="448"/>
      <c r="NVX68" s="448"/>
      <c r="NVY68" s="448"/>
      <c r="NVZ68" s="448"/>
      <c r="NWA68" s="638"/>
      <c r="NWB68" s="638"/>
      <c r="NWC68" s="638"/>
      <c r="NWD68" s="574"/>
      <c r="NWE68" s="448"/>
      <c r="NWF68" s="448"/>
      <c r="NWG68" s="448"/>
      <c r="NWH68" s="575"/>
      <c r="NWI68" s="448"/>
      <c r="NWJ68" s="448"/>
      <c r="NWK68" s="448"/>
      <c r="NWL68" s="448"/>
      <c r="NWM68" s="448"/>
      <c r="NWN68" s="448"/>
      <c r="NWO68" s="448"/>
      <c r="NWP68" s="448"/>
      <c r="NWQ68" s="448"/>
      <c r="NWR68" s="638"/>
      <c r="NWS68" s="638"/>
      <c r="NWT68" s="638"/>
      <c r="NWU68" s="574"/>
      <c r="NWV68" s="448"/>
      <c r="NWW68" s="448"/>
      <c r="NWX68" s="448"/>
      <c r="NWY68" s="575"/>
      <c r="NWZ68" s="448"/>
      <c r="NXA68" s="448"/>
      <c r="NXB68" s="448"/>
      <c r="NXC68" s="448"/>
      <c r="NXD68" s="448"/>
      <c r="NXE68" s="448"/>
      <c r="NXF68" s="448"/>
      <c r="NXG68" s="448"/>
      <c r="NXH68" s="448"/>
      <c r="NXI68" s="638"/>
      <c r="NXJ68" s="638"/>
      <c r="NXK68" s="638"/>
      <c r="NXL68" s="574"/>
      <c r="NXM68" s="448"/>
      <c r="NXN68" s="448"/>
      <c r="NXO68" s="448"/>
      <c r="NXP68" s="575"/>
      <c r="NXQ68" s="448"/>
      <c r="NXR68" s="448"/>
      <c r="NXS68" s="448"/>
      <c r="NXT68" s="448"/>
      <c r="NXU68" s="448"/>
      <c r="NXV68" s="448"/>
      <c r="NXW68" s="448"/>
      <c r="NXX68" s="448"/>
      <c r="NXY68" s="448"/>
      <c r="NXZ68" s="638"/>
      <c r="NYA68" s="638"/>
      <c r="NYB68" s="638"/>
      <c r="NYC68" s="574"/>
      <c r="NYD68" s="448"/>
      <c r="NYE68" s="448"/>
      <c r="NYF68" s="448"/>
      <c r="NYG68" s="575"/>
      <c r="NYH68" s="448"/>
      <c r="NYI68" s="448"/>
      <c r="NYJ68" s="448"/>
      <c r="NYK68" s="448"/>
      <c r="NYL68" s="448"/>
      <c r="NYM68" s="448"/>
      <c r="NYN68" s="448"/>
      <c r="NYO68" s="448"/>
      <c r="NYP68" s="448"/>
      <c r="NYQ68" s="638"/>
      <c r="NYR68" s="638"/>
      <c r="NYS68" s="638"/>
      <c r="NYT68" s="574"/>
      <c r="NYU68" s="448"/>
      <c r="NYV68" s="448"/>
      <c r="NYW68" s="448"/>
      <c r="NYX68" s="575"/>
      <c r="NYY68" s="448"/>
      <c r="NYZ68" s="448"/>
      <c r="NZA68" s="448"/>
      <c r="NZB68" s="448"/>
      <c r="NZC68" s="448"/>
      <c r="NZD68" s="448"/>
      <c r="NZE68" s="448"/>
      <c r="NZF68" s="448"/>
      <c r="NZG68" s="448"/>
      <c r="NZH68" s="638"/>
      <c r="NZI68" s="638"/>
      <c r="NZJ68" s="638"/>
      <c r="NZK68" s="574"/>
      <c r="NZL68" s="448"/>
      <c r="NZM68" s="448"/>
      <c r="NZN68" s="448"/>
      <c r="NZO68" s="575"/>
      <c r="NZP68" s="448"/>
      <c r="NZQ68" s="448"/>
      <c r="NZR68" s="448"/>
      <c r="NZS68" s="448"/>
      <c r="NZT68" s="448"/>
      <c r="NZU68" s="448"/>
      <c r="NZV68" s="448"/>
      <c r="NZW68" s="448"/>
      <c r="NZX68" s="448"/>
      <c r="NZY68" s="638"/>
      <c r="NZZ68" s="638"/>
      <c r="OAA68" s="638"/>
      <c r="OAB68" s="574"/>
      <c r="OAC68" s="448"/>
      <c r="OAD68" s="448"/>
      <c r="OAE68" s="448"/>
      <c r="OAF68" s="575"/>
      <c r="OAG68" s="448"/>
      <c r="OAH68" s="448"/>
      <c r="OAI68" s="448"/>
      <c r="OAJ68" s="448"/>
      <c r="OAK68" s="448"/>
      <c r="OAL68" s="448"/>
      <c r="OAM68" s="448"/>
      <c r="OAN68" s="448"/>
      <c r="OAO68" s="448"/>
      <c r="OAP68" s="638"/>
      <c r="OAQ68" s="638"/>
      <c r="OAR68" s="638"/>
      <c r="OAS68" s="574"/>
      <c r="OAT68" s="448"/>
      <c r="OAU68" s="448"/>
      <c r="OAV68" s="448"/>
      <c r="OAW68" s="575"/>
      <c r="OAX68" s="448"/>
      <c r="OAY68" s="448"/>
      <c r="OAZ68" s="448"/>
      <c r="OBA68" s="448"/>
      <c r="OBB68" s="448"/>
      <c r="OBC68" s="448"/>
      <c r="OBD68" s="448"/>
      <c r="OBE68" s="448"/>
      <c r="OBF68" s="448"/>
      <c r="OBG68" s="638"/>
      <c r="OBH68" s="638"/>
      <c r="OBI68" s="638"/>
      <c r="OBJ68" s="574"/>
      <c r="OBK68" s="448"/>
      <c r="OBL68" s="448"/>
      <c r="OBM68" s="448"/>
      <c r="OBN68" s="575"/>
      <c r="OBO68" s="448"/>
      <c r="OBP68" s="448"/>
      <c r="OBQ68" s="448"/>
      <c r="OBR68" s="448"/>
      <c r="OBS68" s="448"/>
      <c r="OBT68" s="448"/>
      <c r="OBU68" s="448"/>
      <c r="OBV68" s="448"/>
      <c r="OBW68" s="448"/>
      <c r="OBX68" s="638"/>
      <c r="OBY68" s="638"/>
      <c r="OBZ68" s="638"/>
      <c r="OCA68" s="574"/>
      <c r="OCB68" s="448"/>
      <c r="OCC68" s="448"/>
      <c r="OCD68" s="448"/>
      <c r="OCE68" s="575"/>
      <c r="OCF68" s="448"/>
      <c r="OCG68" s="448"/>
      <c r="OCH68" s="448"/>
      <c r="OCI68" s="448"/>
      <c r="OCJ68" s="448"/>
      <c r="OCK68" s="448"/>
      <c r="OCL68" s="448"/>
      <c r="OCM68" s="448"/>
      <c r="OCN68" s="448"/>
      <c r="OCO68" s="638"/>
      <c r="OCP68" s="638"/>
      <c r="OCQ68" s="638"/>
      <c r="OCR68" s="574"/>
      <c r="OCS68" s="448"/>
      <c r="OCT68" s="448"/>
      <c r="OCU68" s="448"/>
      <c r="OCV68" s="575"/>
      <c r="OCW68" s="448"/>
      <c r="OCX68" s="448"/>
      <c r="OCY68" s="448"/>
      <c r="OCZ68" s="448"/>
      <c r="ODA68" s="448"/>
      <c r="ODB68" s="448"/>
      <c r="ODC68" s="448"/>
      <c r="ODD68" s="448"/>
      <c r="ODE68" s="448"/>
      <c r="ODF68" s="638"/>
      <c r="ODG68" s="638"/>
      <c r="ODH68" s="638"/>
      <c r="ODI68" s="574"/>
      <c r="ODJ68" s="448"/>
      <c r="ODK68" s="448"/>
      <c r="ODL68" s="448"/>
      <c r="ODM68" s="575"/>
      <c r="ODN68" s="448"/>
      <c r="ODO68" s="448"/>
      <c r="ODP68" s="448"/>
      <c r="ODQ68" s="448"/>
      <c r="ODR68" s="448"/>
      <c r="ODS68" s="448"/>
      <c r="ODT68" s="448"/>
      <c r="ODU68" s="448"/>
      <c r="ODV68" s="448"/>
      <c r="ODW68" s="638"/>
      <c r="ODX68" s="638"/>
      <c r="ODY68" s="638"/>
      <c r="ODZ68" s="574"/>
      <c r="OEA68" s="448"/>
      <c r="OEB68" s="448"/>
      <c r="OEC68" s="448"/>
      <c r="OED68" s="575"/>
      <c r="OEE68" s="448"/>
      <c r="OEF68" s="448"/>
      <c r="OEG68" s="448"/>
      <c r="OEH68" s="448"/>
      <c r="OEI68" s="448"/>
      <c r="OEJ68" s="448"/>
      <c r="OEK68" s="448"/>
      <c r="OEL68" s="448"/>
      <c r="OEM68" s="448"/>
      <c r="OEN68" s="638"/>
      <c r="OEO68" s="638"/>
      <c r="OEP68" s="638"/>
      <c r="OEQ68" s="574"/>
      <c r="OER68" s="448"/>
      <c r="OES68" s="448"/>
      <c r="OET68" s="448"/>
      <c r="OEU68" s="575"/>
      <c r="OEV68" s="448"/>
      <c r="OEW68" s="448"/>
      <c r="OEX68" s="448"/>
      <c r="OEY68" s="448"/>
      <c r="OEZ68" s="448"/>
      <c r="OFA68" s="448"/>
      <c r="OFB68" s="448"/>
      <c r="OFC68" s="448"/>
      <c r="OFD68" s="448"/>
      <c r="OFE68" s="638"/>
      <c r="OFF68" s="638"/>
      <c r="OFG68" s="638"/>
      <c r="OFH68" s="574"/>
      <c r="OFI68" s="448"/>
      <c r="OFJ68" s="448"/>
      <c r="OFK68" s="448"/>
      <c r="OFL68" s="575"/>
      <c r="OFM68" s="448"/>
      <c r="OFN68" s="448"/>
      <c r="OFO68" s="448"/>
      <c r="OFP68" s="448"/>
      <c r="OFQ68" s="448"/>
      <c r="OFR68" s="448"/>
      <c r="OFS68" s="448"/>
      <c r="OFT68" s="448"/>
      <c r="OFU68" s="448"/>
      <c r="OFV68" s="638"/>
      <c r="OFW68" s="638"/>
      <c r="OFX68" s="638"/>
      <c r="OFY68" s="574"/>
      <c r="OFZ68" s="448"/>
      <c r="OGA68" s="448"/>
      <c r="OGB68" s="448"/>
      <c r="OGC68" s="575"/>
      <c r="OGD68" s="448"/>
      <c r="OGE68" s="448"/>
      <c r="OGF68" s="448"/>
      <c r="OGG68" s="448"/>
      <c r="OGH68" s="448"/>
      <c r="OGI68" s="448"/>
      <c r="OGJ68" s="448"/>
      <c r="OGK68" s="448"/>
      <c r="OGL68" s="448"/>
      <c r="OGM68" s="638"/>
      <c r="OGN68" s="638"/>
      <c r="OGO68" s="638"/>
      <c r="OGP68" s="574"/>
      <c r="OGQ68" s="448"/>
      <c r="OGR68" s="448"/>
      <c r="OGS68" s="448"/>
      <c r="OGT68" s="575"/>
      <c r="OGU68" s="448"/>
      <c r="OGV68" s="448"/>
      <c r="OGW68" s="448"/>
      <c r="OGX68" s="448"/>
      <c r="OGY68" s="448"/>
      <c r="OGZ68" s="448"/>
      <c r="OHA68" s="448"/>
      <c r="OHB68" s="448"/>
      <c r="OHC68" s="448"/>
      <c r="OHD68" s="638"/>
      <c r="OHE68" s="638"/>
      <c r="OHF68" s="638"/>
      <c r="OHG68" s="574"/>
      <c r="OHH68" s="448"/>
      <c r="OHI68" s="448"/>
      <c r="OHJ68" s="448"/>
      <c r="OHK68" s="575"/>
      <c r="OHL68" s="448"/>
      <c r="OHM68" s="448"/>
      <c r="OHN68" s="448"/>
      <c r="OHO68" s="448"/>
      <c r="OHP68" s="448"/>
      <c r="OHQ68" s="448"/>
      <c r="OHR68" s="448"/>
      <c r="OHS68" s="448"/>
      <c r="OHT68" s="448"/>
      <c r="OHU68" s="638"/>
      <c r="OHV68" s="638"/>
      <c r="OHW68" s="638"/>
      <c r="OHX68" s="574"/>
      <c r="OHY68" s="448"/>
      <c r="OHZ68" s="448"/>
      <c r="OIA68" s="448"/>
      <c r="OIB68" s="575"/>
      <c r="OIC68" s="448"/>
      <c r="OID68" s="448"/>
      <c r="OIE68" s="448"/>
      <c r="OIF68" s="448"/>
      <c r="OIG68" s="448"/>
      <c r="OIH68" s="448"/>
      <c r="OII68" s="448"/>
      <c r="OIJ68" s="448"/>
      <c r="OIK68" s="448"/>
      <c r="OIL68" s="638"/>
      <c r="OIM68" s="638"/>
      <c r="OIN68" s="638"/>
      <c r="OIO68" s="574"/>
      <c r="OIP68" s="448"/>
      <c r="OIQ68" s="448"/>
      <c r="OIR68" s="448"/>
      <c r="OIS68" s="575"/>
      <c r="OIT68" s="448"/>
      <c r="OIU68" s="448"/>
      <c r="OIV68" s="448"/>
      <c r="OIW68" s="448"/>
      <c r="OIX68" s="448"/>
      <c r="OIY68" s="448"/>
      <c r="OIZ68" s="448"/>
      <c r="OJA68" s="448"/>
      <c r="OJB68" s="448"/>
      <c r="OJC68" s="638"/>
      <c r="OJD68" s="638"/>
      <c r="OJE68" s="638"/>
      <c r="OJF68" s="574"/>
      <c r="OJG68" s="448"/>
      <c r="OJH68" s="448"/>
      <c r="OJI68" s="448"/>
      <c r="OJJ68" s="575"/>
      <c r="OJK68" s="448"/>
      <c r="OJL68" s="448"/>
      <c r="OJM68" s="448"/>
      <c r="OJN68" s="448"/>
      <c r="OJO68" s="448"/>
      <c r="OJP68" s="448"/>
      <c r="OJQ68" s="448"/>
      <c r="OJR68" s="448"/>
      <c r="OJS68" s="448"/>
      <c r="OJT68" s="638"/>
      <c r="OJU68" s="638"/>
      <c r="OJV68" s="638"/>
      <c r="OJW68" s="574"/>
      <c r="OJX68" s="448"/>
      <c r="OJY68" s="448"/>
      <c r="OJZ68" s="448"/>
      <c r="OKA68" s="575"/>
      <c r="OKB68" s="448"/>
      <c r="OKC68" s="448"/>
      <c r="OKD68" s="448"/>
      <c r="OKE68" s="448"/>
      <c r="OKF68" s="448"/>
      <c r="OKG68" s="448"/>
      <c r="OKH68" s="448"/>
      <c r="OKI68" s="448"/>
      <c r="OKJ68" s="448"/>
      <c r="OKK68" s="638"/>
      <c r="OKL68" s="638"/>
      <c r="OKM68" s="638"/>
      <c r="OKN68" s="574"/>
      <c r="OKO68" s="448"/>
      <c r="OKP68" s="448"/>
      <c r="OKQ68" s="448"/>
      <c r="OKR68" s="575"/>
      <c r="OKS68" s="448"/>
      <c r="OKT68" s="448"/>
      <c r="OKU68" s="448"/>
      <c r="OKV68" s="448"/>
      <c r="OKW68" s="448"/>
      <c r="OKX68" s="448"/>
      <c r="OKY68" s="448"/>
      <c r="OKZ68" s="448"/>
      <c r="OLA68" s="448"/>
      <c r="OLB68" s="638"/>
      <c r="OLC68" s="638"/>
      <c r="OLD68" s="638"/>
      <c r="OLE68" s="574"/>
      <c r="OLF68" s="448"/>
      <c r="OLG68" s="448"/>
      <c r="OLH68" s="448"/>
      <c r="OLI68" s="575"/>
      <c r="OLJ68" s="448"/>
      <c r="OLK68" s="448"/>
      <c r="OLL68" s="448"/>
      <c r="OLM68" s="448"/>
      <c r="OLN68" s="448"/>
      <c r="OLO68" s="448"/>
      <c r="OLP68" s="448"/>
      <c r="OLQ68" s="448"/>
      <c r="OLR68" s="448"/>
      <c r="OLS68" s="638"/>
      <c r="OLT68" s="638"/>
      <c r="OLU68" s="638"/>
      <c r="OLV68" s="574"/>
      <c r="OLW68" s="448"/>
      <c r="OLX68" s="448"/>
      <c r="OLY68" s="448"/>
      <c r="OLZ68" s="575"/>
      <c r="OMA68" s="448"/>
      <c r="OMB68" s="448"/>
      <c r="OMC68" s="448"/>
      <c r="OMD68" s="448"/>
      <c r="OME68" s="448"/>
      <c r="OMF68" s="448"/>
      <c r="OMG68" s="448"/>
      <c r="OMH68" s="448"/>
      <c r="OMI68" s="448"/>
      <c r="OMJ68" s="638"/>
      <c r="OMK68" s="638"/>
      <c r="OML68" s="638"/>
      <c r="OMM68" s="574"/>
      <c r="OMN68" s="448"/>
      <c r="OMO68" s="448"/>
      <c r="OMP68" s="448"/>
      <c r="OMQ68" s="575"/>
      <c r="OMR68" s="448"/>
      <c r="OMS68" s="448"/>
      <c r="OMT68" s="448"/>
      <c r="OMU68" s="448"/>
      <c r="OMV68" s="448"/>
      <c r="OMW68" s="448"/>
      <c r="OMX68" s="448"/>
      <c r="OMY68" s="448"/>
      <c r="OMZ68" s="448"/>
      <c r="ONA68" s="638"/>
      <c r="ONB68" s="638"/>
      <c r="ONC68" s="638"/>
      <c r="OND68" s="574"/>
      <c r="ONE68" s="448"/>
      <c r="ONF68" s="448"/>
      <c r="ONG68" s="448"/>
      <c r="ONH68" s="575"/>
      <c r="ONI68" s="448"/>
      <c r="ONJ68" s="448"/>
      <c r="ONK68" s="448"/>
      <c r="ONL68" s="448"/>
      <c r="ONM68" s="448"/>
      <c r="ONN68" s="448"/>
      <c r="ONO68" s="448"/>
      <c r="ONP68" s="448"/>
      <c r="ONQ68" s="448"/>
      <c r="ONR68" s="638"/>
      <c r="ONS68" s="638"/>
      <c r="ONT68" s="638"/>
      <c r="ONU68" s="574"/>
      <c r="ONV68" s="448"/>
      <c r="ONW68" s="448"/>
      <c r="ONX68" s="448"/>
      <c r="ONY68" s="575"/>
      <c r="ONZ68" s="448"/>
      <c r="OOA68" s="448"/>
      <c r="OOB68" s="448"/>
      <c r="OOC68" s="448"/>
      <c r="OOD68" s="448"/>
      <c r="OOE68" s="448"/>
      <c r="OOF68" s="448"/>
      <c r="OOG68" s="448"/>
      <c r="OOH68" s="448"/>
      <c r="OOI68" s="638"/>
      <c r="OOJ68" s="638"/>
      <c r="OOK68" s="638"/>
      <c r="OOL68" s="574"/>
      <c r="OOM68" s="448"/>
      <c r="OON68" s="448"/>
      <c r="OOO68" s="448"/>
      <c r="OOP68" s="575"/>
      <c r="OOQ68" s="448"/>
      <c r="OOR68" s="448"/>
      <c r="OOS68" s="448"/>
      <c r="OOT68" s="448"/>
      <c r="OOU68" s="448"/>
      <c r="OOV68" s="448"/>
      <c r="OOW68" s="448"/>
      <c r="OOX68" s="448"/>
      <c r="OOY68" s="448"/>
      <c r="OOZ68" s="638"/>
      <c r="OPA68" s="638"/>
      <c r="OPB68" s="638"/>
      <c r="OPC68" s="574"/>
      <c r="OPD68" s="448"/>
      <c r="OPE68" s="448"/>
      <c r="OPF68" s="448"/>
      <c r="OPG68" s="575"/>
      <c r="OPH68" s="448"/>
      <c r="OPI68" s="448"/>
      <c r="OPJ68" s="448"/>
      <c r="OPK68" s="448"/>
      <c r="OPL68" s="448"/>
      <c r="OPM68" s="448"/>
      <c r="OPN68" s="448"/>
      <c r="OPO68" s="448"/>
      <c r="OPP68" s="448"/>
      <c r="OPQ68" s="638"/>
      <c r="OPR68" s="638"/>
      <c r="OPS68" s="638"/>
      <c r="OPT68" s="574"/>
      <c r="OPU68" s="448"/>
      <c r="OPV68" s="448"/>
      <c r="OPW68" s="448"/>
      <c r="OPX68" s="575"/>
      <c r="OPY68" s="448"/>
      <c r="OPZ68" s="448"/>
      <c r="OQA68" s="448"/>
      <c r="OQB68" s="448"/>
      <c r="OQC68" s="448"/>
      <c r="OQD68" s="448"/>
      <c r="OQE68" s="448"/>
      <c r="OQF68" s="448"/>
      <c r="OQG68" s="448"/>
      <c r="OQH68" s="638"/>
      <c r="OQI68" s="638"/>
      <c r="OQJ68" s="638"/>
      <c r="OQK68" s="574"/>
      <c r="OQL68" s="448"/>
      <c r="OQM68" s="448"/>
      <c r="OQN68" s="448"/>
      <c r="OQO68" s="575"/>
      <c r="OQP68" s="448"/>
      <c r="OQQ68" s="448"/>
      <c r="OQR68" s="448"/>
      <c r="OQS68" s="448"/>
      <c r="OQT68" s="448"/>
      <c r="OQU68" s="448"/>
      <c r="OQV68" s="448"/>
      <c r="OQW68" s="448"/>
      <c r="OQX68" s="448"/>
      <c r="OQY68" s="638"/>
      <c r="OQZ68" s="638"/>
      <c r="ORA68" s="638"/>
      <c r="ORB68" s="574"/>
      <c r="ORC68" s="448"/>
      <c r="ORD68" s="448"/>
      <c r="ORE68" s="448"/>
      <c r="ORF68" s="575"/>
      <c r="ORG68" s="448"/>
      <c r="ORH68" s="448"/>
      <c r="ORI68" s="448"/>
      <c r="ORJ68" s="448"/>
      <c r="ORK68" s="448"/>
      <c r="ORL68" s="448"/>
      <c r="ORM68" s="448"/>
      <c r="ORN68" s="448"/>
      <c r="ORO68" s="448"/>
      <c r="ORP68" s="638"/>
      <c r="ORQ68" s="638"/>
      <c r="ORR68" s="638"/>
      <c r="ORS68" s="574"/>
      <c r="ORT68" s="448"/>
      <c r="ORU68" s="448"/>
      <c r="ORV68" s="448"/>
      <c r="ORW68" s="575"/>
      <c r="ORX68" s="448"/>
      <c r="ORY68" s="448"/>
      <c r="ORZ68" s="448"/>
      <c r="OSA68" s="448"/>
      <c r="OSB68" s="448"/>
      <c r="OSC68" s="448"/>
      <c r="OSD68" s="448"/>
      <c r="OSE68" s="448"/>
      <c r="OSF68" s="448"/>
      <c r="OSG68" s="638"/>
      <c r="OSH68" s="638"/>
      <c r="OSI68" s="638"/>
      <c r="OSJ68" s="574"/>
      <c r="OSK68" s="448"/>
      <c r="OSL68" s="448"/>
      <c r="OSM68" s="448"/>
      <c r="OSN68" s="575"/>
      <c r="OSO68" s="448"/>
      <c r="OSP68" s="448"/>
      <c r="OSQ68" s="448"/>
      <c r="OSR68" s="448"/>
      <c r="OSS68" s="448"/>
      <c r="OST68" s="448"/>
      <c r="OSU68" s="448"/>
      <c r="OSV68" s="448"/>
      <c r="OSW68" s="448"/>
      <c r="OSX68" s="638"/>
      <c r="OSY68" s="638"/>
      <c r="OSZ68" s="638"/>
      <c r="OTA68" s="574"/>
      <c r="OTB68" s="448"/>
      <c r="OTC68" s="448"/>
      <c r="OTD68" s="448"/>
      <c r="OTE68" s="575"/>
      <c r="OTF68" s="448"/>
      <c r="OTG68" s="448"/>
      <c r="OTH68" s="448"/>
      <c r="OTI68" s="448"/>
      <c r="OTJ68" s="448"/>
      <c r="OTK68" s="448"/>
      <c r="OTL68" s="448"/>
      <c r="OTM68" s="448"/>
      <c r="OTN68" s="448"/>
      <c r="OTO68" s="638"/>
      <c r="OTP68" s="638"/>
      <c r="OTQ68" s="638"/>
      <c r="OTR68" s="574"/>
      <c r="OTS68" s="448"/>
      <c r="OTT68" s="448"/>
      <c r="OTU68" s="448"/>
      <c r="OTV68" s="575"/>
      <c r="OTW68" s="448"/>
      <c r="OTX68" s="448"/>
      <c r="OTY68" s="448"/>
      <c r="OTZ68" s="448"/>
      <c r="OUA68" s="448"/>
      <c r="OUB68" s="448"/>
      <c r="OUC68" s="448"/>
      <c r="OUD68" s="448"/>
      <c r="OUE68" s="448"/>
      <c r="OUF68" s="638"/>
      <c r="OUG68" s="638"/>
      <c r="OUH68" s="638"/>
      <c r="OUI68" s="574"/>
      <c r="OUJ68" s="448"/>
      <c r="OUK68" s="448"/>
      <c r="OUL68" s="448"/>
      <c r="OUM68" s="575"/>
      <c r="OUN68" s="448"/>
      <c r="OUO68" s="448"/>
      <c r="OUP68" s="448"/>
      <c r="OUQ68" s="448"/>
      <c r="OUR68" s="448"/>
      <c r="OUS68" s="448"/>
      <c r="OUT68" s="448"/>
      <c r="OUU68" s="448"/>
      <c r="OUV68" s="448"/>
      <c r="OUW68" s="638"/>
      <c r="OUX68" s="638"/>
      <c r="OUY68" s="638"/>
      <c r="OUZ68" s="574"/>
      <c r="OVA68" s="448"/>
      <c r="OVB68" s="448"/>
      <c r="OVC68" s="448"/>
      <c r="OVD68" s="575"/>
      <c r="OVE68" s="448"/>
      <c r="OVF68" s="448"/>
      <c r="OVG68" s="448"/>
      <c r="OVH68" s="448"/>
      <c r="OVI68" s="448"/>
      <c r="OVJ68" s="448"/>
      <c r="OVK68" s="448"/>
      <c r="OVL68" s="448"/>
      <c r="OVM68" s="448"/>
      <c r="OVN68" s="638"/>
      <c r="OVO68" s="638"/>
      <c r="OVP68" s="638"/>
      <c r="OVQ68" s="574"/>
      <c r="OVR68" s="448"/>
      <c r="OVS68" s="448"/>
      <c r="OVT68" s="448"/>
      <c r="OVU68" s="575"/>
      <c r="OVV68" s="448"/>
      <c r="OVW68" s="448"/>
      <c r="OVX68" s="448"/>
      <c r="OVY68" s="448"/>
      <c r="OVZ68" s="448"/>
      <c r="OWA68" s="448"/>
      <c r="OWB68" s="448"/>
      <c r="OWC68" s="448"/>
      <c r="OWD68" s="448"/>
      <c r="OWE68" s="638"/>
      <c r="OWF68" s="638"/>
      <c r="OWG68" s="638"/>
      <c r="OWH68" s="574"/>
      <c r="OWI68" s="448"/>
      <c r="OWJ68" s="448"/>
      <c r="OWK68" s="448"/>
      <c r="OWL68" s="575"/>
      <c r="OWM68" s="448"/>
      <c r="OWN68" s="448"/>
      <c r="OWO68" s="448"/>
      <c r="OWP68" s="448"/>
      <c r="OWQ68" s="448"/>
      <c r="OWR68" s="448"/>
      <c r="OWS68" s="448"/>
      <c r="OWT68" s="448"/>
      <c r="OWU68" s="448"/>
      <c r="OWV68" s="638"/>
      <c r="OWW68" s="638"/>
      <c r="OWX68" s="638"/>
      <c r="OWY68" s="574"/>
      <c r="OWZ68" s="448"/>
      <c r="OXA68" s="448"/>
      <c r="OXB68" s="448"/>
      <c r="OXC68" s="575"/>
      <c r="OXD68" s="448"/>
      <c r="OXE68" s="448"/>
      <c r="OXF68" s="448"/>
      <c r="OXG68" s="448"/>
      <c r="OXH68" s="448"/>
      <c r="OXI68" s="448"/>
      <c r="OXJ68" s="448"/>
      <c r="OXK68" s="448"/>
      <c r="OXL68" s="448"/>
      <c r="OXM68" s="638"/>
      <c r="OXN68" s="638"/>
      <c r="OXO68" s="638"/>
      <c r="OXP68" s="574"/>
      <c r="OXQ68" s="448"/>
      <c r="OXR68" s="448"/>
      <c r="OXS68" s="448"/>
      <c r="OXT68" s="575"/>
      <c r="OXU68" s="448"/>
      <c r="OXV68" s="448"/>
      <c r="OXW68" s="448"/>
      <c r="OXX68" s="448"/>
      <c r="OXY68" s="448"/>
      <c r="OXZ68" s="448"/>
      <c r="OYA68" s="448"/>
      <c r="OYB68" s="448"/>
      <c r="OYC68" s="448"/>
      <c r="OYD68" s="638"/>
      <c r="OYE68" s="638"/>
      <c r="OYF68" s="638"/>
      <c r="OYG68" s="574"/>
      <c r="OYH68" s="448"/>
      <c r="OYI68" s="448"/>
      <c r="OYJ68" s="448"/>
      <c r="OYK68" s="575"/>
      <c r="OYL68" s="448"/>
      <c r="OYM68" s="448"/>
      <c r="OYN68" s="448"/>
      <c r="OYO68" s="448"/>
      <c r="OYP68" s="448"/>
      <c r="OYQ68" s="448"/>
      <c r="OYR68" s="448"/>
      <c r="OYS68" s="448"/>
      <c r="OYT68" s="448"/>
      <c r="OYU68" s="638"/>
      <c r="OYV68" s="638"/>
      <c r="OYW68" s="638"/>
      <c r="OYX68" s="574"/>
      <c r="OYY68" s="448"/>
      <c r="OYZ68" s="448"/>
      <c r="OZA68" s="448"/>
      <c r="OZB68" s="575"/>
      <c r="OZC68" s="448"/>
      <c r="OZD68" s="448"/>
      <c r="OZE68" s="448"/>
      <c r="OZF68" s="448"/>
      <c r="OZG68" s="448"/>
      <c r="OZH68" s="448"/>
      <c r="OZI68" s="448"/>
      <c r="OZJ68" s="448"/>
      <c r="OZK68" s="448"/>
      <c r="OZL68" s="638"/>
      <c r="OZM68" s="638"/>
      <c r="OZN68" s="638"/>
      <c r="OZO68" s="574"/>
      <c r="OZP68" s="448"/>
      <c r="OZQ68" s="448"/>
      <c r="OZR68" s="448"/>
      <c r="OZS68" s="575"/>
      <c r="OZT68" s="448"/>
      <c r="OZU68" s="448"/>
      <c r="OZV68" s="448"/>
      <c r="OZW68" s="448"/>
      <c r="OZX68" s="448"/>
      <c r="OZY68" s="448"/>
      <c r="OZZ68" s="448"/>
      <c r="PAA68" s="448"/>
      <c r="PAB68" s="448"/>
      <c r="PAC68" s="638"/>
      <c r="PAD68" s="638"/>
      <c r="PAE68" s="638"/>
      <c r="PAF68" s="574"/>
      <c r="PAG68" s="448"/>
      <c r="PAH68" s="448"/>
      <c r="PAI68" s="448"/>
      <c r="PAJ68" s="575"/>
      <c r="PAK68" s="448"/>
      <c r="PAL68" s="448"/>
      <c r="PAM68" s="448"/>
      <c r="PAN68" s="448"/>
      <c r="PAO68" s="448"/>
      <c r="PAP68" s="448"/>
      <c r="PAQ68" s="448"/>
      <c r="PAR68" s="448"/>
      <c r="PAS68" s="448"/>
      <c r="PAT68" s="638"/>
      <c r="PAU68" s="638"/>
      <c r="PAV68" s="638"/>
      <c r="PAW68" s="574"/>
      <c r="PAX68" s="448"/>
      <c r="PAY68" s="448"/>
      <c r="PAZ68" s="448"/>
      <c r="PBA68" s="575"/>
      <c r="PBB68" s="448"/>
      <c r="PBC68" s="448"/>
      <c r="PBD68" s="448"/>
      <c r="PBE68" s="448"/>
      <c r="PBF68" s="448"/>
      <c r="PBG68" s="448"/>
      <c r="PBH68" s="448"/>
      <c r="PBI68" s="448"/>
      <c r="PBJ68" s="448"/>
      <c r="PBK68" s="638"/>
      <c r="PBL68" s="638"/>
      <c r="PBM68" s="638"/>
      <c r="PBN68" s="574"/>
      <c r="PBO68" s="448"/>
      <c r="PBP68" s="448"/>
      <c r="PBQ68" s="448"/>
      <c r="PBR68" s="575"/>
      <c r="PBS68" s="448"/>
      <c r="PBT68" s="448"/>
      <c r="PBU68" s="448"/>
      <c r="PBV68" s="448"/>
      <c r="PBW68" s="448"/>
      <c r="PBX68" s="448"/>
      <c r="PBY68" s="448"/>
      <c r="PBZ68" s="448"/>
      <c r="PCA68" s="448"/>
      <c r="PCB68" s="638"/>
      <c r="PCC68" s="638"/>
      <c r="PCD68" s="638"/>
      <c r="PCE68" s="574"/>
      <c r="PCF68" s="448"/>
      <c r="PCG68" s="448"/>
      <c r="PCH68" s="448"/>
      <c r="PCI68" s="575"/>
      <c r="PCJ68" s="448"/>
      <c r="PCK68" s="448"/>
      <c r="PCL68" s="448"/>
      <c r="PCM68" s="448"/>
      <c r="PCN68" s="448"/>
      <c r="PCO68" s="448"/>
      <c r="PCP68" s="448"/>
      <c r="PCQ68" s="448"/>
      <c r="PCR68" s="448"/>
      <c r="PCS68" s="638"/>
      <c r="PCT68" s="638"/>
      <c r="PCU68" s="638"/>
      <c r="PCV68" s="574"/>
      <c r="PCW68" s="448"/>
      <c r="PCX68" s="448"/>
      <c r="PCY68" s="448"/>
      <c r="PCZ68" s="575"/>
      <c r="PDA68" s="448"/>
      <c r="PDB68" s="448"/>
      <c r="PDC68" s="448"/>
      <c r="PDD68" s="448"/>
      <c r="PDE68" s="448"/>
      <c r="PDF68" s="448"/>
      <c r="PDG68" s="448"/>
      <c r="PDH68" s="448"/>
      <c r="PDI68" s="448"/>
      <c r="PDJ68" s="638"/>
      <c r="PDK68" s="638"/>
      <c r="PDL68" s="638"/>
      <c r="PDM68" s="574"/>
      <c r="PDN68" s="448"/>
      <c r="PDO68" s="448"/>
      <c r="PDP68" s="448"/>
      <c r="PDQ68" s="575"/>
      <c r="PDR68" s="448"/>
      <c r="PDS68" s="448"/>
      <c r="PDT68" s="448"/>
      <c r="PDU68" s="448"/>
      <c r="PDV68" s="448"/>
      <c r="PDW68" s="448"/>
      <c r="PDX68" s="448"/>
      <c r="PDY68" s="448"/>
      <c r="PDZ68" s="448"/>
      <c r="PEA68" s="638"/>
      <c r="PEB68" s="638"/>
      <c r="PEC68" s="638"/>
      <c r="PED68" s="574"/>
      <c r="PEE68" s="448"/>
      <c r="PEF68" s="448"/>
      <c r="PEG68" s="448"/>
      <c r="PEH68" s="575"/>
      <c r="PEI68" s="448"/>
      <c r="PEJ68" s="448"/>
      <c r="PEK68" s="448"/>
      <c r="PEL68" s="448"/>
      <c r="PEM68" s="448"/>
      <c r="PEN68" s="448"/>
      <c r="PEO68" s="448"/>
      <c r="PEP68" s="448"/>
      <c r="PEQ68" s="448"/>
      <c r="PER68" s="638"/>
      <c r="PES68" s="638"/>
      <c r="PET68" s="638"/>
      <c r="PEU68" s="574"/>
      <c r="PEV68" s="448"/>
      <c r="PEW68" s="448"/>
      <c r="PEX68" s="448"/>
      <c r="PEY68" s="575"/>
      <c r="PEZ68" s="448"/>
      <c r="PFA68" s="448"/>
      <c r="PFB68" s="448"/>
      <c r="PFC68" s="448"/>
      <c r="PFD68" s="448"/>
      <c r="PFE68" s="448"/>
      <c r="PFF68" s="448"/>
      <c r="PFG68" s="448"/>
      <c r="PFH68" s="448"/>
      <c r="PFI68" s="638"/>
      <c r="PFJ68" s="638"/>
      <c r="PFK68" s="638"/>
      <c r="PFL68" s="574"/>
      <c r="PFM68" s="448"/>
      <c r="PFN68" s="448"/>
      <c r="PFO68" s="448"/>
      <c r="PFP68" s="575"/>
      <c r="PFQ68" s="448"/>
      <c r="PFR68" s="448"/>
      <c r="PFS68" s="448"/>
      <c r="PFT68" s="448"/>
      <c r="PFU68" s="448"/>
      <c r="PFV68" s="448"/>
      <c r="PFW68" s="448"/>
      <c r="PFX68" s="448"/>
      <c r="PFY68" s="448"/>
      <c r="PFZ68" s="638"/>
      <c r="PGA68" s="638"/>
      <c r="PGB68" s="638"/>
      <c r="PGC68" s="574"/>
      <c r="PGD68" s="448"/>
      <c r="PGE68" s="448"/>
      <c r="PGF68" s="448"/>
      <c r="PGG68" s="575"/>
      <c r="PGH68" s="448"/>
      <c r="PGI68" s="448"/>
      <c r="PGJ68" s="448"/>
      <c r="PGK68" s="448"/>
      <c r="PGL68" s="448"/>
      <c r="PGM68" s="448"/>
      <c r="PGN68" s="448"/>
      <c r="PGO68" s="448"/>
      <c r="PGP68" s="448"/>
      <c r="PGQ68" s="638"/>
      <c r="PGR68" s="638"/>
      <c r="PGS68" s="638"/>
      <c r="PGT68" s="574"/>
      <c r="PGU68" s="448"/>
      <c r="PGV68" s="448"/>
      <c r="PGW68" s="448"/>
      <c r="PGX68" s="575"/>
      <c r="PGY68" s="448"/>
      <c r="PGZ68" s="448"/>
      <c r="PHA68" s="448"/>
      <c r="PHB68" s="448"/>
      <c r="PHC68" s="448"/>
      <c r="PHD68" s="448"/>
      <c r="PHE68" s="448"/>
      <c r="PHF68" s="448"/>
      <c r="PHG68" s="448"/>
      <c r="PHH68" s="638"/>
      <c r="PHI68" s="638"/>
      <c r="PHJ68" s="638"/>
      <c r="PHK68" s="574"/>
      <c r="PHL68" s="448"/>
      <c r="PHM68" s="448"/>
      <c r="PHN68" s="448"/>
      <c r="PHO68" s="575"/>
      <c r="PHP68" s="448"/>
      <c r="PHQ68" s="448"/>
      <c r="PHR68" s="448"/>
      <c r="PHS68" s="448"/>
      <c r="PHT68" s="448"/>
      <c r="PHU68" s="448"/>
      <c r="PHV68" s="448"/>
      <c r="PHW68" s="448"/>
      <c r="PHX68" s="448"/>
      <c r="PHY68" s="638"/>
      <c r="PHZ68" s="638"/>
      <c r="PIA68" s="638"/>
      <c r="PIB68" s="574"/>
      <c r="PIC68" s="448"/>
      <c r="PID68" s="448"/>
      <c r="PIE68" s="448"/>
      <c r="PIF68" s="575"/>
      <c r="PIG68" s="448"/>
      <c r="PIH68" s="448"/>
      <c r="PII68" s="448"/>
      <c r="PIJ68" s="448"/>
      <c r="PIK68" s="448"/>
      <c r="PIL68" s="448"/>
      <c r="PIM68" s="448"/>
      <c r="PIN68" s="448"/>
      <c r="PIO68" s="448"/>
      <c r="PIP68" s="638"/>
      <c r="PIQ68" s="638"/>
      <c r="PIR68" s="638"/>
      <c r="PIS68" s="574"/>
      <c r="PIT68" s="448"/>
      <c r="PIU68" s="448"/>
      <c r="PIV68" s="448"/>
      <c r="PIW68" s="575"/>
      <c r="PIX68" s="448"/>
      <c r="PIY68" s="448"/>
      <c r="PIZ68" s="448"/>
      <c r="PJA68" s="448"/>
      <c r="PJB68" s="448"/>
      <c r="PJC68" s="448"/>
      <c r="PJD68" s="448"/>
      <c r="PJE68" s="448"/>
      <c r="PJF68" s="448"/>
      <c r="PJG68" s="638"/>
      <c r="PJH68" s="638"/>
      <c r="PJI68" s="638"/>
      <c r="PJJ68" s="574"/>
      <c r="PJK68" s="448"/>
      <c r="PJL68" s="448"/>
      <c r="PJM68" s="448"/>
      <c r="PJN68" s="575"/>
      <c r="PJO68" s="448"/>
      <c r="PJP68" s="448"/>
      <c r="PJQ68" s="448"/>
      <c r="PJR68" s="448"/>
      <c r="PJS68" s="448"/>
      <c r="PJT68" s="448"/>
      <c r="PJU68" s="448"/>
      <c r="PJV68" s="448"/>
      <c r="PJW68" s="448"/>
      <c r="PJX68" s="638"/>
      <c r="PJY68" s="638"/>
      <c r="PJZ68" s="638"/>
      <c r="PKA68" s="574"/>
      <c r="PKB68" s="448"/>
      <c r="PKC68" s="448"/>
      <c r="PKD68" s="448"/>
      <c r="PKE68" s="575"/>
      <c r="PKF68" s="448"/>
      <c r="PKG68" s="448"/>
      <c r="PKH68" s="448"/>
      <c r="PKI68" s="448"/>
      <c r="PKJ68" s="448"/>
      <c r="PKK68" s="448"/>
      <c r="PKL68" s="448"/>
      <c r="PKM68" s="448"/>
      <c r="PKN68" s="448"/>
      <c r="PKO68" s="638"/>
      <c r="PKP68" s="638"/>
      <c r="PKQ68" s="638"/>
      <c r="PKR68" s="574"/>
      <c r="PKS68" s="448"/>
      <c r="PKT68" s="448"/>
      <c r="PKU68" s="448"/>
      <c r="PKV68" s="575"/>
      <c r="PKW68" s="448"/>
      <c r="PKX68" s="448"/>
      <c r="PKY68" s="448"/>
      <c r="PKZ68" s="448"/>
      <c r="PLA68" s="448"/>
      <c r="PLB68" s="448"/>
      <c r="PLC68" s="448"/>
      <c r="PLD68" s="448"/>
      <c r="PLE68" s="448"/>
      <c r="PLF68" s="638"/>
      <c r="PLG68" s="638"/>
      <c r="PLH68" s="638"/>
      <c r="PLI68" s="574"/>
      <c r="PLJ68" s="448"/>
      <c r="PLK68" s="448"/>
      <c r="PLL68" s="448"/>
      <c r="PLM68" s="575"/>
      <c r="PLN68" s="448"/>
      <c r="PLO68" s="448"/>
      <c r="PLP68" s="448"/>
      <c r="PLQ68" s="448"/>
      <c r="PLR68" s="448"/>
      <c r="PLS68" s="448"/>
      <c r="PLT68" s="448"/>
      <c r="PLU68" s="448"/>
      <c r="PLV68" s="448"/>
      <c r="PLW68" s="638"/>
      <c r="PLX68" s="638"/>
      <c r="PLY68" s="638"/>
      <c r="PLZ68" s="574"/>
      <c r="PMA68" s="448"/>
      <c r="PMB68" s="448"/>
      <c r="PMC68" s="448"/>
      <c r="PMD68" s="575"/>
      <c r="PME68" s="448"/>
      <c r="PMF68" s="448"/>
      <c r="PMG68" s="448"/>
      <c r="PMH68" s="448"/>
      <c r="PMI68" s="448"/>
      <c r="PMJ68" s="448"/>
      <c r="PMK68" s="448"/>
      <c r="PML68" s="448"/>
      <c r="PMM68" s="448"/>
      <c r="PMN68" s="638"/>
      <c r="PMO68" s="638"/>
      <c r="PMP68" s="638"/>
      <c r="PMQ68" s="574"/>
      <c r="PMR68" s="448"/>
      <c r="PMS68" s="448"/>
      <c r="PMT68" s="448"/>
      <c r="PMU68" s="575"/>
      <c r="PMV68" s="448"/>
      <c r="PMW68" s="448"/>
      <c r="PMX68" s="448"/>
      <c r="PMY68" s="448"/>
      <c r="PMZ68" s="448"/>
      <c r="PNA68" s="448"/>
      <c r="PNB68" s="448"/>
      <c r="PNC68" s="448"/>
      <c r="PND68" s="448"/>
      <c r="PNE68" s="638"/>
      <c r="PNF68" s="638"/>
      <c r="PNG68" s="638"/>
      <c r="PNH68" s="574"/>
      <c r="PNI68" s="448"/>
      <c r="PNJ68" s="448"/>
      <c r="PNK68" s="448"/>
      <c r="PNL68" s="575"/>
      <c r="PNM68" s="448"/>
      <c r="PNN68" s="448"/>
      <c r="PNO68" s="448"/>
      <c r="PNP68" s="448"/>
      <c r="PNQ68" s="448"/>
      <c r="PNR68" s="448"/>
      <c r="PNS68" s="448"/>
      <c r="PNT68" s="448"/>
      <c r="PNU68" s="448"/>
      <c r="PNV68" s="638"/>
      <c r="PNW68" s="638"/>
      <c r="PNX68" s="638"/>
      <c r="PNY68" s="574"/>
      <c r="PNZ68" s="448"/>
      <c r="POA68" s="448"/>
      <c r="POB68" s="448"/>
      <c r="POC68" s="575"/>
      <c r="POD68" s="448"/>
      <c r="POE68" s="448"/>
      <c r="POF68" s="448"/>
      <c r="POG68" s="448"/>
      <c r="POH68" s="448"/>
      <c r="POI68" s="448"/>
      <c r="POJ68" s="448"/>
      <c r="POK68" s="448"/>
      <c r="POL68" s="448"/>
      <c r="POM68" s="638"/>
      <c r="PON68" s="638"/>
      <c r="POO68" s="638"/>
      <c r="POP68" s="574"/>
      <c r="POQ68" s="448"/>
      <c r="POR68" s="448"/>
      <c r="POS68" s="448"/>
      <c r="POT68" s="575"/>
      <c r="POU68" s="448"/>
      <c r="POV68" s="448"/>
      <c r="POW68" s="448"/>
      <c r="POX68" s="448"/>
      <c r="POY68" s="448"/>
      <c r="POZ68" s="448"/>
      <c r="PPA68" s="448"/>
      <c r="PPB68" s="448"/>
      <c r="PPC68" s="448"/>
      <c r="PPD68" s="638"/>
      <c r="PPE68" s="638"/>
      <c r="PPF68" s="638"/>
      <c r="PPG68" s="574"/>
      <c r="PPH68" s="448"/>
      <c r="PPI68" s="448"/>
      <c r="PPJ68" s="448"/>
      <c r="PPK68" s="575"/>
      <c r="PPL68" s="448"/>
      <c r="PPM68" s="448"/>
      <c r="PPN68" s="448"/>
      <c r="PPO68" s="448"/>
      <c r="PPP68" s="448"/>
      <c r="PPQ68" s="448"/>
      <c r="PPR68" s="448"/>
      <c r="PPS68" s="448"/>
      <c r="PPT68" s="448"/>
      <c r="PPU68" s="638"/>
      <c r="PPV68" s="638"/>
      <c r="PPW68" s="638"/>
      <c r="PPX68" s="574"/>
      <c r="PPY68" s="448"/>
      <c r="PPZ68" s="448"/>
      <c r="PQA68" s="448"/>
      <c r="PQB68" s="575"/>
      <c r="PQC68" s="448"/>
      <c r="PQD68" s="448"/>
      <c r="PQE68" s="448"/>
      <c r="PQF68" s="448"/>
      <c r="PQG68" s="448"/>
      <c r="PQH68" s="448"/>
      <c r="PQI68" s="448"/>
      <c r="PQJ68" s="448"/>
      <c r="PQK68" s="448"/>
      <c r="PQL68" s="638"/>
      <c r="PQM68" s="638"/>
      <c r="PQN68" s="638"/>
      <c r="PQO68" s="574"/>
      <c r="PQP68" s="448"/>
      <c r="PQQ68" s="448"/>
      <c r="PQR68" s="448"/>
      <c r="PQS68" s="575"/>
      <c r="PQT68" s="448"/>
      <c r="PQU68" s="448"/>
      <c r="PQV68" s="448"/>
      <c r="PQW68" s="448"/>
      <c r="PQX68" s="448"/>
      <c r="PQY68" s="448"/>
      <c r="PQZ68" s="448"/>
      <c r="PRA68" s="448"/>
      <c r="PRB68" s="448"/>
      <c r="PRC68" s="638"/>
      <c r="PRD68" s="638"/>
      <c r="PRE68" s="638"/>
      <c r="PRF68" s="574"/>
      <c r="PRG68" s="448"/>
      <c r="PRH68" s="448"/>
      <c r="PRI68" s="448"/>
      <c r="PRJ68" s="575"/>
      <c r="PRK68" s="448"/>
      <c r="PRL68" s="448"/>
      <c r="PRM68" s="448"/>
      <c r="PRN68" s="448"/>
      <c r="PRO68" s="448"/>
      <c r="PRP68" s="448"/>
      <c r="PRQ68" s="448"/>
      <c r="PRR68" s="448"/>
      <c r="PRS68" s="448"/>
      <c r="PRT68" s="638"/>
      <c r="PRU68" s="638"/>
      <c r="PRV68" s="638"/>
      <c r="PRW68" s="574"/>
      <c r="PRX68" s="448"/>
      <c r="PRY68" s="448"/>
      <c r="PRZ68" s="448"/>
      <c r="PSA68" s="575"/>
      <c r="PSB68" s="448"/>
      <c r="PSC68" s="448"/>
      <c r="PSD68" s="448"/>
      <c r="PSE68" s="448"/>
      <c r="PSF68" s="448"/>
      <c r="PSG68" s="448"/>
      <c r="PSH68" s="448"/>
      <c r="PSI68" s="448"/>
      <c r="PSJ68" s="448"/>
      <c r="PSK68" s="638"/>
      <c r="PSL68" s="638"/>
      <c r="PSM68" s="638"/>
      <c r="PSN68" s="574"/>
      <c r="PSO68" s="448"/>
      <c r="PSP68" s="448"/>
      <c r="PSQ68" s="448"/>
      <c r="PSR68" s="575"/>
      <c r="PSS68" s="448"/>
      <c r="PST68" s="448"/>
      <c r="PSU68" s="448"/>
      <c r="PSV68" s="448"/>
      <c r="PSW68" s="448"/>
      <c r="PSX68" s="448"/>
      <c r="PSY68" s="448"/>
      <c r="PSZ68" s="448"/>
      <c r="PTA68" s="448"/>
      <c r="PTB68" s="638"/>
      <c r="PTC68" s="638"/>
      <c r="PTD68" s="638"/>
      <c r="PTE68" s="574"/>
      <c r="PTF68" s="448"/>
      <c r="PTG68" s="448"/>
      <c r="PTH68" s="448"/>
      <c r="PTI68" s="575"/>
      <c r="PTJ68" s="448"/>
      <c r="PTK68" s="448"/>
      <c r="PTL68" s="448"/>
      <c r="PTM68" s="448"/>
      <c r="PTN68" s="448"/>
      <c r="PTO68" s="448"/>
      <c r="PTP68" s="448"/>
      <c r="PTQ68" s="448"/>
      <c r="PTR68" s="448"/>
      <c r="PTS68" s="638"/>
      <c r="PTT68" s="638"/>
      <c r="PTU68" s="638"/>
      <c r="PTV68" s="574"/>
      <c r="PTW68" s="448"/>
      <c r="PTX68" s="448"/>
      <c r="PTY68" s="448"/>
      <c r="PTZ68" s="575"/>
      <c r="PUA68" s="448"/>
      <c r="PUB68" s="448"/>
      <c r="PUC68" s="448"/>
      <c r="PUD68" s="448"/>
      <c r="PUE68" s="448"/>
      <c r="PUF68" s="448"/>
      <c r="PUG68" s="448"/>
      <c r="PUH68" s="448"/>
      <c r="PUI68" s="448"/>
      <c r="PUJ68" s="638"/>
      <c r="PUK68" s="638"/>
      <c r="PUL68" s="638"/>
      <c r="PUM68" s="574"/>
      <c r="PUN68" s="448"/>
      <c r="PUO68" s="448"/>
      <c r="PUP68" s="448"/>
      <c r="PUQ68" s="575"/>
      <c r="PUR68" s="448"/>
      <c r="PUS68" s="448"/>
      <c r="PUT68" s="448"/>
      <c r="PUU68" s="448"/>
      <c r="PUV68" s="448"/>
      <c r="PUW68" s="448"/>
      <c r="PUX68" s="448"/>
      <c r="PUY68" s="448"/>
      <c r="PUZ68" s="448"/>
      <c r="PVA68" s="638"/>
      <c r="PVB68" s="638"/>
      <c r="PVC68" s="638"/>
      <c r="PVD68" s="574"/>
      <c r="PVE68" s="448"/>
      <c r="PVF68" s="448"/>
      <c r="PVG68" s="448"/>
      <c r="PVH68" s="575"/>
      <c r="PVI68" s="448"/>
      <c r="PVJ68" s="448"/>
      <c r="PVK68" s="448"/>
      <c r="PVL68" s="448"/>
      <c r="PVM68" s="448"/>
      <c r="PVN68" s="448"/>
      <c r="PVO68" s="448"/>
      <c r="PVP68" s="448"/>
      <c r="PVQ68" s="448"/>
      <c r="PVR68" s="638"/>
      <c r="PVS68" s="638"/>
      <c r="PVT68" s="638"/>
      <c r="PVU68" s="574"/>
      <c r="PVV68" s="448"/>
      <c r="PVW68" s="448"/>
      <c r="PVX68" s="448"/>
      <c r="PVY68" s="575"/>
      <c r="PVZ68" s="448"/>
      <c r="PWA68" s="448"/>
      <c r="PWB68" s="448"/>
      <c r="PWC68" s="448"/>
      <c r="PWD68" s="448"/>
      <c r="PWE68" s="448"/>
      <c r="PWF68" s="448"/>
      <c r="PWG68" s="448"/>
      <c r="PWH68" s="448"/>
      <c r="PWI68" s="638"/>
      <c r="PWJ68" s="638"/>
      <c r="PWK68" s="638"/>
      <c r="PWL68" s="574"/>
      <c r="PWM68" s="448"/>
      <c r="PWN68" s="448"/>
      <c r="PWO68" s="448"/>
      <c r="PWP68" s="575"/>
      <c r="PWQ68" s="448"/>
      <c r="PWR68" s="448"/>
      <c r="PWS68" s="448"/>
      <c r="PWT68" s="448"/>
      <c r="PWU68" s="448"/>
      <c r="PWV68" s="448"/>
      <c r="PWW68" s="448"/>
      <c r="PWX68" s="448"/>
      <c r="PWY68" s="448"/>
      <c r="PWZ68" s="638"/>
      <c r="PXA68" s="638"/>
      <c r="PXB68" s="638"/>
      <c r="PXC68" s="574"/>
      <c r="PXD68" s="448"/>
      <c r="PXE68" s="448"/>
      <c r="PXF68" s="448"/>
      <c r="PXG68" s="575"/>
      <c r="PXH68" s="448"/>
      <c r="PXI68" s="448"/>
      <c r="PXJ68" s="448"/>
      <c r="PXK68" s="448"/>
      <c r="PXL68" s="448"/>
      <c r="PXM68" s="448"/>
      <c r="PXN68" s="448"/>
      <c r="PXO68" s="448"/>
      <c r="PXP68" s="448"/>
      <c r="PXQ68" s="638"/>
      <c r="PXR68" s="638"/>
      <c r="PXS68" s="638"/>
      <c r="PXT68" s="574"/>
      <c r="PXU68" s="448"/>
      <c r="PXV68" s="448"/>
      <c r="PXW68" s="448"/>
      <c r="PXX68" s="575"/>
      <c r="PXY68" s="448"/>
      <c r="PXZ68" s="448"/>
      <c r="PYA68" s="448"/>
      <c r="PYB68" s="448"/>
      <c r="PYC68" s="448"/>
      <c r="PYD68" s="448"/>
      <c r="PYE68" s="448"/>
      <c r="PYF68" s="448"/>
      <c r="PYG68" s="448"/>
      <c r="PYH68" s="638"/>
      <c r="PYI68" s="638"/>
      <c r="PYJ68" s="638"/>
      <c r="PYK68" s="574"/>
      <c r="PYL68" s="448"/>
      <c r="PYM68" s="448"/>
      <c r="PYN68" s="448"/>
      <c r="PYO68" s="575"/>
      <c r="PYP68" s="448"/>
      <c r="PYQ68" s="448"/>
      <c r="PYR68" s="448"/>
      <c r="PYS68" s="448"/>
      <c r="PYT68" s="448"/>
      <c r="PYU68" s="448"/>
      <c r="PYV68" s="448"/>
      <c r="PYW68" s="448"/>
      <c r="PYX68" s="448"/>
      <c r="PYY68" s="638"/>
      <c r="PYZ68" s="638"/>
      <c r="PZA68" s="638"/>
      <c r="PZB68" s="574"/>
      <c r="PZC68" s="448"/>
      <c r="PZD68" s="448"/>
      <c r="PZE68" s="448"/>
      <c r="PZF68" s="575"/>
      <c r="PZG68" s="448"/>
      <c r="PZH68" s="448"/>
      <c r="PZI68" s="448"/>
      <c r="PZJ68" s="448"/>
      <c r="PZK68" s="448"/>
      <c r="PZL68" s="448"/>
      <c r="PZM68" s="448"/>
      <c r="PZN68" s="448"/>
      <c r="PZO68" s="448"/>
      <c r="PZP68" s="638"/>
      <c r="PZQ68" s="638"/>
      <c r="PZR68" s="638"/>
      <c r="PZS68" s="574"/>
      <c r="PZT68" s="448"/>
      <c r="PZU68" s="448"/>
      <c r="PZV68" s="448"/>
      <c r="PZW68" s="575"/>
      <c r="PZX68" s="448"/>
      <c r="PZY68" s="448"/>
      <c r="PZZ68" s="448"/>
      <c r="QAA68" s="448"/>
      <c r="QAB68" s="448"/>
      <c r="QAC68" s="448"/>
      <c r="QAD68" s="448"/>
      <c r="QAE68" s="448"/>
      <c r="QAF68" s="448"/>
      <c r="QAG68" s="638"/>
      <c r="QAH68" s="638"/>
      <c r="QAI68" s="638"/>
      <c r="QAJ68" s="574"/>
      <c r="QAK68" s="448"/>
      <c r="QAL68" s="448"/>
      <c r="QAM68" s="448"/>
      <c r="QAN68" s="575"/>
      <c r="QAO68" s="448"/>
      <c r="QAP68" s="448"/>
      <c r="QAQ68" s="448"/>
      <c r="QAR68" s="448"/>
      <c r="QAS68" s="448"/>
      <c r="QAT68" s="448"/>
      <c r="QAU68" s="448"/>
      <c r="QAV68" s="448"/>
      <c r="QAW68" s="448"/>
      <c r="QAX68" s="638"/>
      <c r="QAY68" s="638"/>
      <c r="QAZ68" s="638"/>
      <c r="QBA68" s="574"/>
      <c r="QBB68" s="448"/>
      <c r="QBC68" s="448"/>
      <c r="QBD68" s="448"/>
      <c r="QBE68" s="575"/>
      <c r="QBF68" s="448"/>
      <c r="QBG68" s="448"/>
      <c r="QBH68" s="448"/>
      <c r="QBI68" s="448"/>
      <c r="QBJ68" s="448"/>
      <c r="QBK68" s="448"/>
      <c r="QBL68" s="448"/>
      <c r="QBM68" s="448"/>
      <c r="QBN68" s="448"/>
      <c r="QBO68" s="638"/>
      <c r="QBP68" s="638"/>
      <c r="QBQ68" s="638"/>
      <c r="QBR68" s="574"/>
      <c r="QBS68" s="448"/>
      <c r="QBT68" s="448"/>
      <c r="QBU68" s="448"/>
      <c r="QBV68" s="575"/>
      <c r="QBW68" s="448"/>
      <c r="QBX68" s="448"/>
      <c r="QBY68" s="448"/>
      <c r="QBZ68" s="448"/>
      <c r="QCA68" s="448"/>
      <c r="QCB68" s="448"/>
      <c r="QCC68" s="448"/>
      <c r="QCD68" s="448"/>
      <c r="QCE68" s="448"/>
      <c r="QCF68" s="638"/>
      <c r="QCG68" s="638"/>
      <c r="QCH68" s="638"/>
      <c r="QCI68" s="574"/>
      <c r="QCJ68" s="448"/>
      <c r="QCK68" s="448"/>
      <c r="QCL68" s="448"/>
      <c r="QCM68" s="575"/>
      <c r="QCN68" s="448"/>
      <c r="QCO68" s="448"/>
      <c r="QCP68" s="448"/>
      <c r="QCQ68" s="448"/>
      <c r="QCR68" s="448"/>
      <c r="QCS68" s="448"/>
      <c r="QCT68" s="448"/>
      <c r="QCU68" s="448"/>
      <c r="QCV68" s="448"/>
      <c r="QCW68" s="638"/>
      <c r="QCX68" s="638"/>
      <c r="QCY68" s="638"/>
      <c r="QCZ68" s="574"/>
      <c r="QDA68" s="448"/>
      <c r="QDB68" s="448"/>
      <c r="QDC68" s="448"/>
      <c r="QDD68" s="575"/>
      <c r="QDE68" s="448"/>
      <c r="QDF68" s="448"/>
      <c r="QDG68" s="448"/>
      <c r="QDH68" s="448"/>
      <c r="QDI68" s="448"/>
      <c r="QDJ68" s="448"/>
      <c r="QDK68" s="448"/>
      <c r="QDL68" s="448"/>
      <c r="QDM68" s="448"/>
      <c r="QDN68" s="638"/>
      <c r="QDO68" s="638"/>
      <c r="QDP68" s="638"/>
      <c r="QDQ68" s="574"/>
      <c r="QDR68" s="448"/>
      <c r="QDS68" s="448"/>
      <c r="QDT68" s="448"/>
      <c r="QDU68" s="575"/>
      <c r="QDV68" s="448"/>
      <c r="QDW68" s="448"/>
      <c r="QDX68" s="448"/>
      <c r="QDY68" s="448"/>
      <c r="QDZ68" s="448"/>
      <c r="QEA68" s="448"/>
      <c r="QEB68" s="448"/>
      <c r="QEC68" s="448"/>
      <c r="QED68" s="448"/>
      <c r="QEE68" s="638"/>
      <c r="QEF68" s="638"/>
      <c r="QEG68" s="638"/>
      <c r="QEH68" s="574"/>
      <c r="QEI68" s="448"/>
      <c r="QEJ68" s="448"/>
      <c r="QEK68" s="448"/>
      <c r="QEL68" s="575"/>
      <c r="QEM68" s="448"/>
      <c r="QEN68" s="448"/>
      <c r="QEO68" s="448"/>
      <c r="QEP68" s="448"/>
      <c r="QEQ68" s="448"/>
      <c r="QER68" s="448"/>
      <c r="QES68" s="448"/>
      <c r="QET68" s="448"/>
      <c r="QEU68" s="448"/>
      <c r="QEV68" s="638"/>
      <c r="QEW68" s="638"/>
      <c r="QEX68" s="638"/>
      <c r="QEY68" s="574"/>
      <c r="QEZ68" s="448"/>
      <c r="QFA68" s="448"/>
      <c r="QFB68" s="448"/>
      <c r="QFC68" s="575"/>
      <c r="QFD68" s="448"/>
      <c r="QFE68" s="448"/>
      <c r="QFF68" s="448"/>
      <c r="QFG68" s="448"/>
      <c r="QFH68" s="448"/>
      <c r="QFI68" s="448"/>
      <c r="QFJ68" s="448"/>
      <c r="QFK68" s="448"/>
      <c r="QFL68" s="448"/>
      <c r="QFM68" s="638"/>
      <c r="QFN68" s="638"/>
      <c r="QFO68" s="638"/>
      <c r="QFP68" s="574"/>
      <c r="QFQ68" s="448"/>
      <c r="QFR68" s="448"/>
      <c r="QFS68" s="448"/>
      <c r="QFT68" s="575"/>
      <c r="QFU68" s="448"/>
      <c r="QFV68" s="448"/>
      <c r="QFW68" s="448"/>
      <c r="QFX68" s="448"/>
      <c r="QFY68" s="448"/>
      <c r="QFZ68" s="448"/>
      <c r="QGA68" s="448"/>
      <c r="QGB68" s="448"/>
      <c r="QGC68" s="448"/>
      <c r="QGD68" s="638"/>
      <c r="QGE68" s="638"/>
      <c r="QGF68" s="638"/>
      <c r="QGG68" s="574"/>
      <c r="QGH68" s="448"/>
      <c r="QGI68" s="448"/>
      <c r="QGJ68" s="448"/>
      <c r="QGK68" s="575"/>
      <c r="QGL68" s="448"/>
      <c r="QGM68" s="448"/>
      <c r="QGN68" s="448"/>
      <c r="QGO68" s="448"/>
      <c r="QGP68" s="448"/>
      <c r="QGQ68" s="448"/>
      <c r="QGR68" s="448"/>
      <c r="QGS68" s="448"/>
      <c r="QGT68" s="448"/>
      <c r="QGU68" s="638"/>
      <c r="QGV68" s="638"/>
      <c r="QGW68" s="638"/>
      <c r="QGX68" s="574"/>
      <c r="QGY68" s="448"/>
      <c r="QGZ68" s="448"/>
      <c r="QHA68" s="448"/>
      <c r="QHB68" s="575"/>
      <c r="QHC68" s="448"/>
      <c r="QHD68" s="448"/>
      <c r="QHE68" s="448"/>
      <c r="QHF68" s="448"/>
      <c r="QHG68" s="448"/>
      <c r="QHH68" s="448"/>
      <c r="QHI68" s="448"/>
      <c r="QHJ68" s="448"/>
      <c r="QHK68" s="448"/>
      <c r="QHL68" s="638"/>
      <c r="QHM68" s="638"/>
      <c r="QHN68" s="638"/>
      <c r="QHO68" s="574"/>
      <c r="QHP68" s="448"/>
      <c r="QHQ68" s="448"/>
      <c r="QHR68" s="448"/>
      <c r="QHS68" s="575"/>
      <c r="QHT68" s="448"/>
      <c r="QHU68" s="448"/>
      <c r="QHV68" s="448"/>
      <c r="QHW68" s="448"/>
      <c r="QHX68" s="448"/>
      <c r="QHY68" s="448"/>
      <c r="QHZ68" s="448"/>
      <c r="QIA68" s="448"/>
      <c r="QIB68" s="448"/>
      <c r="QIC68" s="638"/>
      <c r="QID68" s="638"/>
      <c r="QIE68" s="638"/>
      <c r="QIF68" s="574"/>
      <c r="QIG68" s="448"/>
      <c r="QIH68" s="448"/>
      <c r="QII68" s="448"/>
      <c r="QIJ68" s="575"/>
      <c r="QIK68" s="448"/>
      <c r="QIL68" s="448"/>
      <c r="QIM68" s="448"/>
      <c r="QIN68" s="448"/>
      <c r="QIO68" s="448"/>
      <c r="QIP68" s="448"/>
      <c r="QIQ68" s="448"/>
      <c r="QIR68" s="448"/>
      <c r="QIS68" s="448"/>
      <c r="QIT68" s="638"/>
      <c r="QIU68" s="638"/>
      <c r="QIV68" s="638"/>
      <c r="QIW68" s="574"/>
      <c r="QIX68" s="448"/>
      <c r="QIY68" s="448"/>
      <c r="QIZ68" s="448"/>
      <c r="QJA68" s="575"/>
      <c r="QJB68" s="448"/>
      <c r="QJC68" s="448"/>
      <c r="QJD68" s="448"/>
      <c r="QJE68" s="448"/>
      <c r="QJF68" s="448"/>
      <c r="QJG68" s="448"/>
      <c r="QJH68" s="448"/>
      <c r="QJI68" s="448"/>
      <c r="QJJ68" s="448"/>
      <c r="QJK68" s="638"/>
      <c r="QJL68" s="638"/>
      <c r="QJM68" s="638"/>
      <c r="QJN68" s="574"/>
      <c r="QJO68" s="448"/>
      <c r="QJP68" s="448"/>
      <c r="QJQ68" s="448"/>
      <c r="QJR68" s="575"/>
      <c r="QJS68" s="448"/>
      <c r="QJT68" s="448"/>
      <c r="QJU68" s="448"/>
      <c r="QJV68" s="448"/>
      <c r="QJW68" s="448"/>
      <c r="QJX68" s="448"/>
      <c r="QJY68" s="448"/>
      <c r="QJZ68" s="448"/>
      <c r="QKA68" s="448"/>
      <c r="QKB68" s="638"/>
      <c r="QKC68" s="638"/>
      <c r="QKD68" s="638"/>
      <c r="QKE68" s="574"/>
      <c r="QKF68" s="448"/>
      <c r="QKG68" s="448"/>
      <c r="QKH68" s="448"/>
      <c r="QKI68" s="575"/>
      <c r="QKJ68" s="448"/>
      <c r="QKK68" s="448"/>
      <c r="QKL68" s="448"/>
      <c r="QKM68" s="448"/>
      <c r="QKN68" s="448"/>
      <c r="QKO68" s="448"/>
      <c r="QKP68" s="448"/>
      <c r="QKQ68" s="448"/>
      <c r="QKR68" s="448"/>
      <c r="QKS68" s="638"/>
      <c r="QKT68" s="638"/>
      <c r="QKU68" s="638"/>
      <c r="QKV68" s="574"/>
      <c r="QKW68" s="448"/>
      <c r="QKX68" s="448"/>
      <c r="QKY68" s="448"/>
      <c r="QKZ68" s="575"/>
      <c r="QLA68" s="448"/>
      <c r="QLB68" s="448"/>
      <c r="QLC68" s="448"/>
      <c r="QLD68" s="448"/>
      <c r="QLE68" s="448"/>
      <c r="QLF68" s="448"/>
      <c r="QLG68" s="448"/>
      <c r="QLH68" s="448"/>
      <c r="QLI68" s="448"/>
      <c r="QLJ68" s="638"/>
      <c r="QLK68" s="638"/>
      <c r="QLL68" s="638"/>
      <c r="QLM68" s="574"/>
      <c r="QLN68" s="448"/>
      <c r="QLO68" s="448"/>
      <c r="QLP68" s="448"/>
      <c r="QLQ68" s="575"/>
      <c r="QLR68" s="448"/>
      <c r="QLS68" s="448"/>
      <c r="QLT68" s="448"/>
      <c r="QLU68" s="448"/>
      <c r="QLV68" s="448"/>
      <c r="QLW68" s="448"/>
      <c r="QLX68" s="448"/>
      <c r="QLY68" s="448"/>
      <c r="QLZ68" s="448"/>
      <c r="QMA68" s="638"/>
      <c r="QMB68" s="638"/>
      <c r="QMC68" s="638"/>
      <c r="QMD68" s="574"/>
      <c r="QME68" s="448"/>
      <c r="QMF68" s="448"/>
      <c r="QMG68" s="448"/>
      <c r="QMH68" s="575"/>
      <c r="QMI68" s="448"/>
      <c r="QMJ68" s="448"/>
      <c r="QMK68" s="448"/>
      <c r="QML68" s="448"/>
      <c r="QMM68" s="448"/>
      <c r="QMN68" s="448"/>
      <c r="QMO68" s="448"/>
      <c r="QMP68" s="448"/>
      <c r="QMQ68" s="448"/>
      <c r="QMR68" s="638"/>
      <c r="QMS68" s="638"/>
      <c r="QMT68" s="638"/>
      <c r="QMU68" s="574"/>
      <c r="QMV68" s="448"/>
      <c r="QMW68" s="448"/>
      <c r="QMX68" s="448"/>
      <c r="QMY68" s="575"/>
      <c r="QMZ68" s="448"/>
      <c r="QNA68" s="448"/>
      <c r="QNB68" s="448"/>
      <c r="QNC68" s="448"/>
      <c r="QND68" s="448"/>
      <c r="QNE68" s="448"/>
      <c r="QNF68" s="448"/>
      <c r="QNG68" s="448"/>
      <c r="QNH68" s="448"/>
      <c r="QNI68" s="638"/>
      <c r="QNJ68" s="638"/>
      <c r="QNK68" s="638"/>
      <c r="QNL68" s="574"/>
      <c r="QNM68" s="448"/>
      <c r="QNN68" s="448"/>
      <c r="QNO68" s="448"/>
      <c r="QNP68" s="575"/>
      <c r="QNQ68" s="448"/>
      <c r="QNR68" s="448"/>
      <c r="QNS68" s="448"/>
      <c r="QNT68" s="448"/>
      <c r="QNU68" s="448"/>
      <c r="QNV68" s="448"/>
      <c r="QNW68" s="448"/>
      <c r="QNX68" s="448"/>
      <c r="QNY68" s="448"/>
      <c r="QNZ68" s="638"/>
      <c r="QOA68" s="638"/>
      <c r="QOB68" s="638"/>
      <c r="QOC68" s="574"/>
      <c r="QOD68" s="448"/>
      <c r="QOE68" s="448"/>
      <c r="QOF68" s="448"/>
      <c r="QOG68" s="575"/>
      <c r="QOH68" s="448"/>
      <c r="QOI68" s="448"/>
      <c r="QOJ68" s="448"/>
      <c r="QOK68" s="448"/>
      <c r="QOL68" s="448"/>
      <c r="QOM68" s="448"/>
      <c r="QON68" s="448"/>
      <c r="QOO68" s="448"/>
      <c r="QOP68" s="448"/>
      <c r="QOQ68" s="638"/>
      <c r="QOR68" s="638"/>
      <c r="QOS68" s="638"/>
      <c r="QOT68" s="574"/>
      <c r="QOU68" s="448"/>
      <c r="QOV68" s="448"/>
      <c r="QOW68" s="448"/>
      <c r="QOX68" s="575"/>
      <c r="QOY68" s="448"/>
      <c r="QOZ68" s="448"/>
      <c r="QPA68" s="448"/>
      <c r="QPB68" s="448"/>
      <c r="QPC68" s="448"/>
      <c r="QPD68" s="448"/>
      <c r="QPE68" s="448"/>
      <c r="QPF68" s="448"/>
      <c r="QPG68" s="448"/>
      <c r="QPH68" s="638"/>
      <c r="QPI68" s="638"/>
      <c r="QPJ68" s="638"/>
      <c r="QPK68" s="574"/>
      <c r="QPL68" s="448"/>
      <c r="QPM68" s="448"/>
      <c r="QPN68" s="448"/>
      <c r="QPO68" s="575"/>
      <c r="QPP68" s="448"/>
      <c r="QPQ68" s="448"/>
      <c r="QPR68" s="448"/>
      <c r="QPS68" s="448"/>
      <c r="QPT68" s="448"/>
      <c r="QPU68" s="448"/>
      <c r="QPV68" s="448"/>
      <c r="QPW68" s="448"/>
      <c r="QPX68" s="448"/>
      <c r="QPY68" s="638"/>
      <c r="QPZ68" s="638"/>
      <c r="QQA68" s="638"/>
      <c r="QQB68" s="574"/>
      <c r="QQC68" s="448"/>
      <c r="QQD68" s="448"/>
      <c r="QQE68" s="448"/>
      <c r="QQF68" s="575"/>
      <c r="QQG68" s="448"/>
      <c r="QQH68" s="448"/>
      <c r="QQI68" s="448"/>
      <c r="QQJ68" s="448"/>
      <c r="QQK68" s="448"/>
      <c r="QQL68" s="448"/>
      <c r="QQM68" s="448"/>
      <c r="QQN68" s="448"/>
      <c r="QQO68" s="448"/>
      <c r="QQP68" s="638"/>
      <c r="QQQ68" s="638"/>
      <c r="QQR68" s="638"/>
      <c r="QQS68" s="574"/>
      <c r="QQT68" s="448"/>
      <c r="QQU68" s="448"/>
      <c r="QQV68" s="448"/>
      <c r="QQW68" s="575"/>
      <c r="QQX68" s="448"/>
      <c r="QQY68" s="448"/>
      <c r="QQZ68" s="448"/>
      <c r="QRA68" s="448"/>
      <c r="QRB68" s="448"/>
      <c r="QRC68" s="448"/>
      <c r="QRD68" s="448"/>
      <c r="QRE68" s="448"/>
      <c r="QRF68" s="448"/>
      <c r="QRG68" s="638"/>
      <c r="QRH68" s="638"/>
      <c r="QRI68" s="638"/>
      <c r="QRJ68" s="574"/>
      <c r="QRK68" s="448"/>
      <c r="QRL68" s="448"/>
      <c r="QRM68" s="448"/>
      <c r="QRN68" s="575"/>
      <c r="QRO68" s="448"/>
      <c r="QRP68" s="448"/>
      <c r="QRQ68" s="448"/>
      <c r="QRR68" s="448"/>
      <c r="QRS68" s="448"/>
      <c r="QRT68" s="448"/>
      <c r="QRU68" s="448"/>
      <c r="QRV68" s="448"/>
      <c r="QRW68" s="448"/>
      <c r="QRX68" s="638"/>
      <c r="QRY68" s="638"/>
      <c r="QRZ68" s="638"/>
      <c r="QSA68" s="574"/>
      <c r="QSB68" s="448"/>
      <c r="QSC68" s="448"/>
      <c r="QSD68" s="448"/>
      <c r="QSE68" s="575"/>
      <c r="QSF68" s="448"/>
      <c r="QSG68" s="448"/>
      <c r="QSH68" s="448"/>
      <c r="QSI68" s="448"/>
      <c r="QSJ68" s="448"/>
      <c r="QSK68" s="448"/>
      <c r="QSL68" s="448"/>
      <c r="QSM68" s="448"/>
      <c r="QSN68" s="448"/>
      <c r="QSO68" s="638"/>
      <c r="QSP68" s="638"/>
      <c r="QSQ68" s="638"/>
      <c r="QSR68" s="574"/>
      <c r="QSS68" s="448"/>
      <c r="QST68" s="448"/>
      <c r="QSU68" s="448"/>
      <c r="QSV68" s="575"/>
      <c r="QSW68" s="448"/>
      <c r="QSX68" s="448"/>
      <c r="QSY68" s="448"/>
      <c r="QSZ68" s="448"/>
      <c r="QTA68" s="448"/>
      <c r="QTB68" s="448"/>
      <c r="QTC68" s="448"/>
      <c r="QTD68" s="448"/>
      <c r="QTE68" s="448"/>
      <c r="QTF68" s="638"/>
      <c r="QTG68" s="638"/>
      <c r="QTH68" s="638"/>
      <c r="QTI68" s="574"/>
      <c r="QTJ68" s="448"/>
      <c r="QTK68" s="448"/>
      <c r="QTL68" s="448"/>
      <c r="QTM68" s="575"/>
      <c r="QTN68" s="448"/>
      <c r="QTO68" s="448"/>
      <c r="QTP68" s="448"/>
      <c r="QTQ68" s="448"/>
      <c r="QTR68" s="448"/>
      <c r="QTS68" s="448"/>
      <c r="QTT68" s="448"/>
      <c r="QTU68" s="448"/>
      <c r="QTV68" s="448"/>
      <c r="QTW68" s="638"/>
      <c r="QTX68" s="638"/>
      <c r="QTY68" s="638"/>
      <c r="QTZ68" s="574"/>
      <c r="QUA68" s="448"/>
      <c r="QUB68" s="448"/>
      <c r="QUC68" s="448"/>
      <c r="QUD68" s="575"/>
      <c r="QUE68" s="448"/>
      <c r="QUF68" s="448"/>
      <c r="QUG68" s="448"/>
      <c r="QUH68" s="448"/>
      <c r="QUI68" s="448"/>
      <c r="QUJ68" s="448"/>
      <c r="QUK68" s="448"/>
      <c r="QUL68" s="448"/>
      <c r="QUM68" s="448"/>
      <c r="QUN68" s="638"/>
      <c r="QUO68" s="638"/>
      <c r="QUP68" s="638"/>
      <c r="QUQ68" s="574"/>
      <c r="QUR68" s="448"/>
      <c r="QUS68" s="448"/>
      <c r="QUT68" s="448"/>
      <c r="QUU68" s="575"/>
      <c r="QUV68" s="448"/>
      <c r="QUW68" s="448"/>
      <c r="QUX68" s="448"/>
      <c r="QUY68" s="448"/>
      <c r="QUZ68" s="448"/>
      <c r="QVA68" s="448"/>
      <c r="QVB68" s="448"/>
      <c r="QVC68" s="448"/>
      <c r="QVD68" s="448"/>
      <c r="QVE68" s="638"/>
      <c r="QVF68" s="638"/>
      <c r="QVG68" s="638"/>
      <c r="QVH68" s="574"/>
      <c r="QVI68" s="448"/>
      <c r="QVJ68" s="448"/>
      <c r="QVK68" s="448"/>
      <c r="QVL68" s="575"/>
      <c r="QVM68" s="448"/>
      <c r="QVN68" s="448"/>
      <c r="QVO68" s="448"/>
      <c r="QVP68" s="448"/>
      <c r="QVQ68" s="448"/>
      <c r="QVR68" s="448"/>
      <c r="QVS68" s="448"/>
      <c r="QVT68" s="448"/>
      <c r="QVU68" s="448"/>
      <c r="QVV68" s="638"/>
      <c r="QVW68" s="638"/>
      <c r="QVX68" s="638"/>
      <c r="QVY68" s="574"/>
      <c r="QVZ68" s="448"/>
      <c r="QWA68" s="448"/>
      <c r="QWB68" s="448"/>
      <c r="QWC68" s="575"/>
      <c r="QWD68" s="448"/>
      <c r="QWE68" s="448"/>
      <c r="QWF68" s="448"/>
      <c r="QWG68" s="448"/>
      <c r="QWH68" s="448"/>
      <c r="QWI68" s="448"/>
      <c r="QWJ68" s="448"/>
      <c r="QWK68" s="448"/>
      <c r="QWL68" s="448"/>
      <c r="QWM68" s="638"/>
      <c r="QWN68" s="638"/>
      <c r="QWO68" s="638"/>
      <c r="QWP68" s="574"/>
      <c r="QWQ68" s="448"/>
      <c r="QWR68" s="448"/>
      <c r="QWS68" s="448"/>
      <c r="QWT68" s="575"/>
      <c r="QWU68" s="448"/>
      <c r="QWV68" s="448"/>
      <c r="QWW68" s="448"/>
      <c r="QWX68" s="448"/>
      <c r="QWY68" s="448"/>
      <c r="QWZ68" s="448"/>
      <c r="QXA68" s="448"/>
      <c r="QXB68" s="448"/>
      <c r="QXC68" s="448"/>
      <c r="QXD68" s="638"/>
      <c r="QXE68" s="638"/>
      <c r="QXF68" s="638"/>
      <c r="QXG68" s="574"/>
      <c r="QXH68" s="448"/>
      <c r="QXI68" s="448"/>
      <c r="QXJ68" s="448"/>
      <c r="QXK68" s="575"/>
      <c r="QXL68" s="448"/>
      <c r="QXM68" s="448"/>
      <c r="QXN68" s="448"/>
      <c r="QXO68" s="448"/>
      <c r="QXP68" s="448"/>
      <c r="QXQ68" s="448"/>
      <c r="QXR68" s="448"/>
      <c r="QXS68" s="448"/>
      <c r="QXT68" s="448"/>
      <c r="QXU68" s="638"/>
      <c r="QXV68" s="638"/>
      <c r="QXW68" s="638"/>
      <c r="QXX68" s="574"/>
      <c r="QXY68" s="448"/>
      <c r="QXZ68" s="448"/>
      <c r="QYA68" s="448"/>
      <c r="QYB68" s="575"/>
      <c r="QYC68" s="448"/>
      <c r="QYD68" s="448"/>
      <c r="QYE68" s="448"/>
      <c r="QYF68" s="448"/>
      <c r="QYG68" s="448"/>
      <c r="QYH68" s="448"/>
      <c r="QYI68" s="448"/>
      <c r="QYJ68" s="448"/>
      <c r="QYK68" s="448"/>
      <c r="QYL68" s="638"/>
      <c r="QYM68" s="638"/>
      <c r="QYN68" s="638"/>
      <c r="QYO68" s="574"/>
      <c r="QYP68" s="448"/>
      <c r="QYQ68" s="448"/>
      <c r="QYR68" s="448"/>
      <c r="QYS68" s="575"/>
      <c r="QYT68" s="448"/>
      <c r="QYU68" s="448"/>
      <c r="QYV68" s="448"/>
      <c r="QYW68" s="448"/>
      <c r="QYX68" s="448"/>
      <c r="QYY68" s="448"/>
      <c r="QYZ68" s="448"/>
      <c r="QZA68" s="448"/>
      <c r="QZB68" s="448"/>
      <c r="QZC68" s="638"/>
      <c r="QZD68" s="638"/>
      <c r="QZE68" s="638"/>
      <c r="QZF68" s="574"/>
      <c r="QZG68" s="448"/>
      <c r="QZH68" s="448"/>
      <c r="QZI68" s="448"/>
      <c r="QZJ68" s="575"/>
      <c r="QZK68" s="448"/>
      <c r="QZL68" s="448"/>
      <c r="QZM68" s="448"/>
      <c r="QZN68" s="448"/>
      <c r="QZO68" s="448"/>
      <c r="QZP68" s="448"/>
      <c r="QZQ68" s="448"/>
      <c r="QZR68" s="448"/>
      <c r="QZS68" s="448"/>
      <c r="QZT68" s="638"/>
      <c r="QZU68" s="638"/>
      <c r="QZV68" s="638"/>
      <c r="QZW68" s="574"/>
      <c r="QZX68" s="448"/>
      <c r="QZY68" s="448"/>
      <c r="QZZ68" s="448"/>
      <c r="RAA68" s="575"/>
      <c r="RAB68" s="448"/>
      <c r="RAC68" s="448"/>
      <c r="RAD68" s="448"/>
      <c r="RAE68" s="448"/>
      <c r="RAF68" s="448"/>
      <c r="RAG68" s="448"/>
      <c r="RAH68" s="448"/>
      <c r="RAI68" s="448"/>
      <c r="RAJ68" s="448"/>
      <c r="RAK68" s="638"/>
      <c r="RAL68" s="638"/>
      <c r="RAM68" s="638"/>
      <c r="RAN68" s="574"/>
      <c r="RAO68" s="448"/>
      <c r="RAP68" s="448"/>
      <c r="RAQ68" s="448"/>
      <c r="RAR68" s="575"/>
      <c r="RAS68" s="448"/>
      <c r="RAT68" s="448"/>
      <c r="RAU68" s="448"/>
      <c r="RAV68" s="448"/>
      <c r="RAW68" s="448"/>
      <c r="RAX68" s="448"/>
      <c r="RAY68" s="448"/>
      <c r="RAZ68" s="448"/>
      <c r="RBA68" s="448"/>
      <c r="RBB68" s="638"/>
      <c r="RBC68" s="638"/>
      <c r="RBD68" s="638"/>
      <c r="RBE68" s="574"/>
      <c r="RBF68" s="448"/>
      <c r="RBG68" s="448"/>
      <c r="RBH68" s="448"/>
      <c r="RBI68" s="575"/>
      <c r="RBJ68" s="448"/>
      <c r="RBK68" s="448"/>
      <c r="RBL68" s="448"/>
      <c r="RBM68" s="448"/>
      <c r="RBN68" s="448"/>
      <c r="RBO68" s="448"/>
      <c r="RBP68" s="448"/>
      <c r="RBQ68" s="448"/>
      <c r="RBR68" s="448"/>
      <c r="RBS68" s="638"/>
      <c r="RBT68" s="638"/>
      <c r="RBU68" s="638"/>
      <c r="RBV68" s="574"/>
      <c r="RBW68" s="448"/>
      <c r="RBX68" s="448"/>
      <c r="RBY68" s="448"/>
      <c r="RBZ68" s="575"/>
      <c r="RCA68" s="448"/>
      <c r="RCB68" s="448"/>
      <c r="RCC68" s="448"/>
      <c r="RCD68" s="448"/>
      <c r="RCE68" s="448"/>
      <c r="RCF68" s="448"/>
      <c r="RCG68" s="448"/>
      <c r="RCH68" s="448"/>
      <c r="RCI68" s="448"/>
      <c r="RCJ68" s="638"/>
      <c r="RCK68" s="638"/>
      <c r="RCL68" s="638"/>
      <c r="RCM68" s="574"/>
      <c r="RCN68" s="448"/>
      <c r="RCO68" s="448"/>
      <c r="RCP68" s="448"/>
      <c r="RCQ68" s="575"/>
      <c r="RCR68" s="448"/>
      <c r="RCS68" s="448"/>
      <c r="RCT68" s="448"/>
      <c r="RCU68" s="448"/>
      <c r="RCV68" s="448"/>
      <c r="RCW68" s="448"/>
      <c r="RCX68" s="448"/>
      <c r="RCY68" s="448"/>
      <c r="RCZ68" s="448"/>
      <c r="RDA68" s="638"/>
      <c r="RDB68" s="638"/>
      <c r="RDC68" s="638"/>
      <c r="RDD68" s="574"/>
      <c r="RDE68" s="448"/>
      <c r="RDF68" s="448"/>
      <c r="RDG68" s="448"/>
      <c r="RDH68" s="575"/>
      <c r="RDI68" s="448"/>
      <c r="RDJ68" s="448"/>
      <c r="RDK68" s="448"/>
      <c r="RDL68" s="448"/>
      <c r="RDM68" s="448"/>
      <c r="RDN68" s="448"/>
      <c r="RDO68" s="448"/>
      <c r="RDP68" s="448"/>
      <c r="RDQ68" s="448"/>
      <c r="RDR68" s="638"/>
      <c r="RDS68" s="638"/>
      <c r="RDT68" s="638"/>
      <c r="RDU68" s="574"/>
      <c r="RDV68" s="448"/>
      <c r="RDW68" s="448"/>
      <c r="RDX68" s="448"/>
      <c r="RDY68" s="575"/>
      <c r="RDZ68" s="448"/>
      <c r="REA68" s="448"/>
      <c r="REB68" s="448"/>
      <c r="REC68" s="448"/>
      <c r="RED68" s="448"/>
      <c r="REE68" s="448"/>
      <c r="REF68" s="448"/>
      <c r="REG68" s="448"/>
      <c r="REH68" s="448"/>
      <c r="REI68" s="638"/>
      <c r="REJ68" s="638"/>
      <c r="REK68" s="638"/>
      <c r="REL68" s="574"/>
      <c r="REM68" s="448"/>
      <c r="REN68" s="448"/>
      <c r="REO68" s="448"/>
      <c r="REP68" s="575"/>
      <c r="REQ68" s="448"/>
      <c r="RER68" s="448"/>
      <c r="RES68" s="448"/>
      <c r="RET68" s="448"/>
      <c r="REU68" s="448"/>
      <c r="REV68" s="448"/>
      <c r="REW68" s="448"/>
      <c r="REX68" s="448"/>
      <c r="REY68" s="448"/>
      <c r="REZ68" s="638"/>
      <c r="RFA68" s="638"/>
      <c r="RFB68" s="638"/>
      <c r="RFC68" s="574"/>
      <c r="RFD68" s="448"/>
      <c r="RFE68" s="448"/>
      <c r="RFF68" s="448"/>
      <c r="RFG68" s="575"/>
      <c r="RFH68" s="448"/>
      <c r="RFI68" s="448"/>
      <c r="RFJ68" s="448"/>
      <c r="RFK68" s="448"/>
      <c r="RFL68" s="448"/>
      <c r="RFM68" s="448"/>
      <c r="RFN68" s="448"/>
      <c r="RFO68" s="448"/>
      <c r="RFP68" s="448"/>
      <c r="RFQ68" s="638"/>
      <c r="RFR68" s="638"/>
      <c r="RFS68" s="638"/>
      <c r="RFT68" s="574"/>
      <c r="RFU68" s="448"/>
      <c r="RFV68" s="448"/>
      <c r="RFW68" s="448"/>
      <c r="RFX68" s="575"/>
      <c r="RFY68" s="448"/>
      <c r="RFZ68" s="448"/>
      <c r="RGA68" s="448"/>
      <c r="RGB68" s="448"/>
      <c r="RGC68" s="448"/>
      <c r="RGD68" s="448"/>
      <c r="RGE68" s="448"/>
      <c r="RGF68" s="448"/>
      <c r="RGG68" s="448"/>
      <c r="RGH68" s="638"/>
      <c r="RGI68" s="638"/>
      <c r="RGJ68" s="638"/>
      <c r="RGK68" s="574"/>
      <c r="RGL68" s="448"/>
      <c r="RGM68" s="448"/>
      <c r="RGN68" s="448"/>
      <c r="RGO68" s="575"/>
      <c r="RGP68" s="448"/>
      <c r="RGQ68" s="448"/>
      <c r="RGR68" s="448"/>
      <c r="RGS68" s="448"/>
      <c r="RGT68" s="448"/>
      <c r="RGU68" s="448"/>
      <c r="RGV68" s="448"/>
      <c r="RGW68" s="448"/>
      <c r="RGX68" s="448"/>
      <c r="RGY68" s="638"/>
      <c r="RGZ68" s="638"/>
      <c r="RHA68" s="638"/>
      <c r="RHB68" s="574"/>
      <c r="RHC68" s="448"/>
      <c r="RHD68" s="448"/>
      <c r="RHE68" s="448"/>
      <c r="RHF68" s="575"/>
      <c r="RHG68" s="448"/>
      <c r="RHH68" s="448"/>
      <c r="RHI68" s="448"/>
      <c r="RHJ68" s="448"/>
      <c r="RHK68" s="448"/>
      <c r="RHL68" s="448"/>
      <c r="RHM68" s="448"/>
      <c r="RHN68" s="448"/>
      <c r="RHO68" s="448"/>
      <c r="RHP68" s="638"/>
      <c r="RHQ68" s="638"/>
      <c r="RHR68" s="638"/>
      <c r="RHS68" s="574"/>
      <c r="RHT68" s="448"/>
      <c r="RHU68" s="448"/>
      <c r="RHV68" s="448"/>
      <c r="RHW68" s="575"/>
      <c r="RHX68" s="448"/>
      <c r="RHY68" s="448"/>
      <c r="RHZ68" s="448"/>
      <c r="RIA68" s="448"/>
      <c r="RIB68" s="448"/>
      <c r="RIC68" s="448"/>
      <c r="RID68" s="448"/>
      <c r="RIE68" s="448"/>
      <c r="RIF68" s="448"/>
      <c r="RIG68" s="638"/>
      <c r="RIH68" s="638"/>
      <c r="RII68" s="638"/>
      <c r="RIJ68" s="574"/>
      <c r="RIK68" s="448"/>
      <c r="RIL68" s="448"/>
      <c r="RIM68" s="448"/>
      <c r="RIN68" s="575"/>
      <c r="RIO68" s="448"/>
      <c r="RIP68" s="448"/>
      <c r="RIQ68" s="448"/>
      <c r="RIR68" s="448"/>
      <c r="RIS68" s="448"/>
      <c r="RIT68" s="448"/>
      <c r="RIU68" s="448"/>
      <c r="RIV68" s="448"/>
      <c r="RIW68" s="448"/>
      <c r="RIX68" s="638"/>
      <c r="RIY68" s="638"/>
      <c r="RIZ68" s="638"/>
      <c r="RJA68" s="574"/>
      <c r="RJB68" s="448"/>
      <c r="RJC68" s="448"/>
      <c r="RJD68" s="448"/>
      <c r="RJE68" s="575"/>
      <c r="RJF68" s="448"/>
      <c r="RJG68" s="448"/>
      <c r="RJH68" s="448"/>
      <c r="RJI68" s="448"/>
      <c r="RJJ68" s="448"/>
      <c r="RJK68" s="448"/>
      <c r="RJL68" s="448"/>
      <c r="RJM68" s="448"/>
      <c r="RJN68" s="448"/>
      <c r="RJO68" s="638"/>
      <c r="RJP68" s="638"/>
      <c r="RJQ68" s="638"/>
      <c r="RJR68" s="574"/>
      <c r="RJS68" s="448"/>
      <c r="RJT68" s="448"/>
      <c r="RJU68" s="448"/>
      <c r="RJV68" s="575"/>
      <c r="RJW68" s="448"/>
      <c r="RJX68" s="448"/>
      <c r="RJY68" s="448"/>
      <c r="RJZ68" s="448"/>
      <c r="RKA68" s="448"/>
      <c r="RKB68" s="448"/>
      <c r="RKC68" s="448"/>
      <c r="RKD68" s="448"/>
      <c r="RKE68" s="448"/>
      <c r="RKF68" s="638"/>
      <c r="RKG68" s="638"/>
      <c r="RKH68" s="638"/>
      <c r="RKI68" s="574"/>
      <c r="RKJ68" s="448"/>
      <c r="RKK68" s="448"/>
      <c r="RKL68" s="448"/>
      <c r="RKM68" s="575"/>
      <c r="RKN68" s="448"/>
      <c r="RKO68" s="448"/>
      <c r="RKP68" s="448"/>
      <c r="RKQ68" s="448"/>
      <c r="RKR68" s="448"/>
      <c r="RKS68" s="448"/>
      <c r="RKT68" s="448"/>
      <c r="RKU68" s="448"/>
      <c r="RKV68" s="448"/>
      <c r="RKW68" s="638"/>
      <c r="RKX68" s="638"/>
      <c r="RKY68" s="638"/>
      <c r="RKZ68" s="574"/>
      <c r="RLA68" s="448"/>
      <c r="RLB68" s="448"/>
      <c r="RLC68" s="448"/>
      <c r="RLD68" s="575"/>
      <c r="RLE68" s="448"/>
      <c r="RLF68" s="448"/>
      <c r="RLG68" s="448"/>
      <c r="RLH68" s="448"/>
      <c r="RLI68" s="448"/>
      <c r="RLJ68" s="448"/>
      <c r="RLK68" s="448"/>
      <c r="RLL68" s="448"/>
      <c r="RLM68" s="448"/>
      <c r="RLN68" s="638"/>
      <c r="RLO68" s="638"/>
      <c r="RLP68" s="638"/>
      <c r="RLQ68" s="574"/>
      <c r="RLR68" s="448"/>
      <c r="RLS68" s="448"/>
      <c r="RLT68" s="448"/>
      <c r="RLU68" s="575"/>
      <c r="RLV68" s="448"/>
      <c r="RLW68" s="448"/>
      <c r="RLX68" s="448"/>
      <c r="RLY68" s="448"/>
      <c r="RLZ68" s="448"/>
      <c r="RMA68" s="448"/>
      <c r="RMB68" s="448"/>
      <c r="RMC68" s="448"/>
      <c r="RMD68" s="448"/>
      <c r="RME68" s="638"/>
      <c r="RMF68" s="638"/>
      <c r="RMG68" s="638"/>
      <c r="RMH68" s="574"/>
      <c r="RMI68" s="448"/>
      <c r="RMJ68" s="448"/>
      <c r="RMK68" s="448"/>
      <c r="RML68" s="575"/>
      <c r="RMM68" s="448"/>
      <c r="RMN68" s="448"/>
      <c r="RMO68" s="448"/>
      <c r="RMP68" s="448"/>
      <c r="RMQ68" s="448"/>
      <c r="RMR68" s="448"/>
      <c r="RMS68" s="448"/>
      <c r="RMT68" s="448"/>
      <c r="RMU68" s="448"/>
      <c r="RMV68" s="638"/>
      <c r="RMW68" s="638"/>
      <c r="RMX68" s="638"/>
      <c r="RMY68" s="574"/>
      <c r="RMZ68" s="448"/>
      <c r="RNA68" s="448"/>
      <c r="RNB68" s="448"/>
      <c r="RNC68" s="575"/>
      <c r="RND68" s="448"/>
      <c r="RNE68" s="448"/>
      <c r="RNF68" s="448"/>
      <c r="RNG68" s="448"/>
      <c r="RNH68" s="448"/>
      <c r="RNI68" s="448"/>
      <c r="RNJ68" s="448"/>
      <c r="RNK68" s="448"/>
      <c r="RNL68" s="448"/>
      <c r="RNM68" s="638"/>
      <c r="RNN68" s="638"/>
      <c r="RNO68" s="638"/>
      <c r="RNP68" s="574"/>
      <c r="RNQ68" s="448"/>
      <c r="RNR68" s="448"/>
      <c r="RNS68" s="448"/>
      <c r="RNT68" s="575"/>
      <c r="RNU68" s="448"/>
      <c r="RNV68" s="448"/>
      <c r="RNW68" s="448"/>
      <c r="RNX68" s="448"/>
      <c r="RNY68" s="448"/>
      <c r="RNZ68" s="448"/>
      <c r="ROA68" s="448"/>
      <c r="ROB68" s="448"/>
      <c r="ROC68" s="448"/>
      <c r="ROD68" s="638"/>
      <c r="ROE68" s="638"/>
      <c r="ROF68" s="638"/>
      <c r="ROG68" s="574"/>
      <c r="ROH68" s="448"/>
      <c r="ROI68" s="448"/>
      <c r="ROJ68" s="448"/>
      <c r="ROK68" s="575"/>
      <c r="ROL68" s="448"/>
      <c r="ROM68" s="448"/>
      <c r="RON68" s="448"/>
      <c r="ROO68" s="448"/>
      <c r="ROP68" s="448"/>
      <c r="ROQ68" s="448"/>
      <c r="ROR68" s="448"/>
      <c r="ROS68" s="448"/>
      <c r="ROT68" s="448"/>
      <c r="ROU68" s="638"/>
      <c r="ROV68" s="638"/>
      <c r="ROW68" s="638"/>
      <c r="ROX68" s="574"/>
      <c r="ROY68" s="448"/>
      <c r="ROZ68" s="448"/>
      <c r="RPA68" s="448"/>
      <c r="RPB68" s="575"/>
      <c r="RPC68" s="448"/>
      <c r="RPD68" s="448"/>
      <c r="RPE68" s="448"/>
      <c r="RPF68" s="448"/>
      <c r="RPG68" s="448"/>
      <c r="RPH68" s="448"/>
      <c r="RPI68" s="448"/>
      <c r="RPJ68" s="448"/>
      <c r="RPK68" s="448"/>
      <c r="RPL68" s="638"/>
      <c r="RPM68" s="638"/>
      <c r="RPN68" s="638"/>
      <c r="RPO68" s="574"/>
      <c r="RPP68" s="448"/>
      <c r="RPQ68" s="448"/>
      <c r="RPR68" s="448"/>
      <c r="RPS68" s="575"/>
      <c r="RPT68" s="448"/>
      <c r="RPU68" s="448"/>
      <c r="RPV68" s="448"/>
      <c r="RPW68" s="448"/>
      <c r="RPX68" s="448"/>
      <c r="RPY68" s="448"/>
      <c r="RPZ68" s="448"/>
      <c r="RQA68" s="448"/>
      <c r="RQB68" s="448"/>
      <c r="RQC68" s="638"/>
      <c r="RQD68" s="638"/>
      <c r="RQE68" s="638"/>
      <c r="RQF68" s="574"/>
      <c r="RQG68" s="448"/>
      <c r="RQH68" s="448"/>
      <c r="RQI68" s="448"/>
      <c r="RQJ68" s="575"/>
      <c r="RQK68" s="448"/>
      <c r="RQL68" s="448"/>
      <c r="RQM68" s="448"/>
      <c r="RQN68" s="448"/>
      <c r="RQO68" s="448"/>
      <c r="RQP68" s="448"/>
      <c r="RQQ68" s="448"/>
      <c r="RQR68" s="448"/>
      <c r="RQS68" s="448"/>
      <c r="RQT68" s="638"/>
      <c r="RQU68" s="638"/>
      <c r="RQV68" s="638"/>
      <c r="RQW68" s="574"/>
      <c r="RQX68" s="448"/>
      <c r="RQY68" s="448"/>
      <c r="RQZ68" s="448"/>
      <c r="RRA68" s="575"/>
      <c r="RRB68" s="448"/>
      <c r="RRC68" s="448"/>
      <c r="RRD68" s="448"/>
      <c r="RRE68" s="448"/>
      <c r="RRF68" s="448"/>
      <c r="RRG68" s="448"/>
      <c r="RRH68" s="448"/>
      <c r="RRI68" s="448"/>
      <c r="RRJ68" s="448"/>
      <c r="RRK68" s="638"/>
      <c r="RRL68" s="638"/>
      <c r="RRM68" s="638"/>
      <c r="RRN68" s="574"/>
      <c r="RRO68" s="448"/>
      <c r="RRP68" s="448"/>
      <c r="RRQ68" s="448"/>
      <c r="RRR68" s="575"/>
      <c r="RRS68" s="448"/>
      <c r="RRT68" s="448"/>
      <c r="RRU68" s="448"/>
      <c r="RRV68" s="448"/>
      <c r="RRW68" s="448"/>
      <c r="RRX68" s="448"/>
      <c r="RRY68" s="448"/>
      <c r="RRZ68" s="448"/>
      <c r="RSA68" s="448"/>
      <c r="RSB68" s="638"/>
      <c r="RSC68" s="638"/>
      <c r="RSD68" s="638"/>
      <c r="RSE68" s="574"/>
      <c r="RSF68" s="448"/>
      <c r="RSG68" s="448"/>
      <c r="RSH68" s="448"/>
      <c r="RSI68" s="575"/>
      <c r="RSJ68" s="448"/>
      <c r="RSK68" s="448"/>
      <c r="RSL68" s="448"/>
      <c r="RSM68" s="448"/>
      <c r="RSN68" s="448"/>
      <c r="RSO68" s="448"/>
      <c r="RSP68" s="448"/>
      <c r="RSQ68" s="448"/>
      <c r="RSR68" s="448"/>
      <c r="RSS68" s="638"/>
      <c r="RST68" s="638"/>
      <c r="RSU68" s="638"/>
      <c r="RSV68" s="574"/>
      <c r="RSW68" s="448"/>
      <c r="RSX68" s="448"/>
      <c r="RSY68" s="448"/>
      <c r="RSZ68" s="575"/>
      <c r="RTA68" s="448"/>
      <c r="RTB68" s="448"/>
      <c r="RTC68" s="448"/>
      <c r="RTD68" s="448"/>
      <c r="RTE68" s="448"/>
      <c r="RTF68" s="448"/>
      <c r="RTG68" s="448"/>
      <c r="RTH68" s="448"/>
      <c r="RTI68" s="448"/>
      <c r="RTJ68" s="638"/>
      <c r="RTK68" s="638"/>
      <c r="RTL68" s="638"/>
      <c r="RTM68" s="574"/>
      <c r="RTN68" s="448"/>
      <c r="RTO68" s="448"/>
      <c r="RTP68" s="448"/>
      <c r="RTQ68" s="575"/>
      <c r="RTR68" s="448"/>
      <c r="RTS68" s="448"/>
      <c r="RTT68" s="448"/>
      <c r="RTU68" s="448"/>
      <c r="RTV68" s="448"/>
      <c r="RTW68" s="448"/>
      <c r="RTX68" s="448"/>
      <c r="RTY68" s="448"/>
      <c r="RTZ68" s="448"/>
      <c r="RUA68" s="638"/>
      <c r="RUB68" s="638"/>
      <c r="RUC68" s="638"/>
      <c r="RUD68" s="574"/>
      <c r="RUE68" s="448"/>
      <c r="RUF68" s="448"/>
      <c r="RUG68" s="448"/>
      <c r="RUH68" s="575"/>
      <c r="RUI68" s="448"/>
      <c r="RUJ68" s="448"/>
      <c r="RUK68" s="448"/>
      <c r="RUL68" s="448"/>
      <c r="RUM68" s="448"/>
      <c r="RUN68" s="448"/>
      <c r="RUO68" s="448"/>
      <c r="RUP68" s="448"/>
      <c r="RUQ68" s="448"/>
      <c r="RUR68" s="638"/>
      <c r="RUS68" s="638"/>
      <c r="RUT68" s="638"/>
      <c r="RUU68" s="574"/>
      <c r="RUV68" s="448"/>
      <c r="RUW68" s="448"/>
      <c r="RUX68" s="448"/>
      <c r="RUY68" s="575"/>
      <c r="RUZ68" s="448"/>
      <c r="RVA68" s="448"/>
      <c r="RVB68" s="448"/>
      <c r="RVC68" s="448"/>
      <c r="RVD68" s="448"/>
      <c r="RVE68" s="448"/>
      <c r="RVF68" s="448"/>
      <c r="RVG68" s="448"/>
      <c r="RVH68" s="448"/>
      <c r="RVI68" s="638"/>
      <c r="RVJ68" s="638"/>
      <c r="RVK68" s="638"/>
      <c r="RVL68" s="574"/>
      <c r="RVM68" s="448"/>
      <c r="RVN68" s="448"/>
      <c r="RVO68" s="448"/>
      <c r="RVP68" s="575"/>
      <c r="RVQ68" s="448"/>
      <c r="RVR68" s="448"/>
      <c r="RVS68" s="448"/>
      <c r="RVT68" s="448"/>
      <c r="RVU68" s="448"/>
      <c r="RVV68" s="448"/>
      <c r="RVW68" s="448"/>
      <c r="RVX68" s="448"/>
      <c r="RVY68" s="448"/>
      <c r="RVZ68" s="638"/>
      <c r="RWA68" s="638"/>
      <c r="RWB68" s="638"/>
      <c r="RWC68" s="574"/>
      <c r="RWD68" s="448"/>
      <c r="RWE68" s="448"/>
      <c r="RWF68" s="448"/>
      <c r="RWG68" s="575"/>
      <c r="RWH68" s="448"/>
      <c r="RWI68" s="448"/>
      <c r="RWJ68" s="448"/>
      <c r="RWK68" s="448"/>
      <c r="RWL68" s="448"/>
      <c r="RWM68" s="448"/>
      <c r="RWN68" s="448"/>
      <c r="RWO68" s="448"/>
      <c r="RWP68" s="448"/>
      <c r="RWQ68" s="638"/>
      <c r="RWR68" s="638"/>
      <c r="RWS68" s="638"/>
      <c r="RWT68" s="574"/>
      <c r="RWU68" s="448"/>
      <c r="RWV68" s="448"/>
      <c r="RWW68" s="448"/>
      <c r="RWX68" s="575"/>
      <c r="RWY68" s="448"/>
      <c r="RWZ68" s="448"/>
      <c r="RXA68" s="448"/>
      <c r="RXB68" s="448"/>
      <c r="RXC68" s="448"/>
      <c r="RXD68" s="448"/>
      <c r="RXE68" s="448"/>
      <c r="RXF68" s="448"/>
      <c r="RXG68" s="448"/>
      <c r="RXH68" s="638"/>
      <c r="RXI68" s="638"/>
      <c r="RXJ68" s="638"/>
      <c r="RXK68" s="574"/>
      <c r="RXL68" s="448"/>
      <c r="RXM68" s="448"/>
      <c r="RXN68" s="448"/>
      <c r="RXO68" s="575"/>
      <c r="RXP68" s="448"/>
      <c r="RXQ68" s="448"/>
      <c r="RXR68" s="448"/>
      <c r="RXS68" s="448"/>
      <c r="RXT68" s="448"/>
      <c r="RXU68" s="448"/>
      <c r="RXV68" s="448"/>
      <c r="RXW68" s="448"/>
      <c r="RXX68" s="448"/>
      <c r="RXY68" s="638"/>
      <c r="RXZ68" s="638"/>
      <c r="RYA68" s="638"/>
      <c r="RYB68" s="574"/>
      <c r="RYC68" s="448"/>
      <c r="RYD68" s="448"/>
      <c r="RYE68" s="448"/>
      <c r="RYF68" s="575"/>
      <c r="RYG68" s="448"/>
      <c r="RYH68" s="448"/>
      <c r="RYI68" s="448"/>
      <c r="RYJ68" s="448"/>
      <c r="RYK68" s="448"/>
      <c r="RYL68" s="448"/>
      <c r="RYM68" s="448"/>
      <c r="RYN68" s="448"/>
      <c r="RYO68" s="448"/>
      <c r="RYP68" s="638"/>
      <c r="RYQ68" s="638"/>
      <c r="RYR68" s="638"/>
      <c r="RYS68" s="574"/>
      <c r="RYT68" s="448"/>
      <c r="RYU68" s="448"/>
      <c r="RYV68" s="448"/>
      <c r="RYW68" s="575"/>
      <c r="RYX68" s="448"/>
      <c r="RYY68" s="448"/>
      <c r="RYZ68" s="448"/>
      <c r="RZA68" s="448"/>
      <c r="RZB68" s="448"/>
      <c r="RZC68" s="448"/>
      <c r="RZD68" s="448"/>
      <c r="RZE68" s="448"/>
      <c r="RZF68" s="448"/>
      <c r="RZG68" s="638"/>
      <c r="RZH68" s="638"/>
      <c r="RZI68" s="638"/>
      <c r="RZJ68" s="574"/>
      <c r="RZK68" s="448"/>
      <c r="RZL68" s="448"/>
      <c r="RZM68" s="448"/>
      <c r="RZN68" s="575"/>
      <c r="RZO68" s="448"/>
      <c r="RZP68" s="448"/>
      <c r="RZQ68" s="448"/>
      <c r="RZR68" s="448"/>
      <c r="RZS68" s="448"/>
      <c r="RZT68" s="448"/>
      <c r="RZU68" s="448"/>
      <c r="RZV68" s="448"/>
      <c r="RZW68" s="448"/>
      <c r="RZX68" s="638"/>
      <c r="RZY68" s="638"/>
      <c r="RZZ68" s="638"/>
      <c r="SAA68" s="574"/>
      <c r="SAB68" s="448"/>
      <c r="SAC68" s="448"/>
      <c r="SAD68" s="448"/>
      <c r="SAE68" s="575"/>
      <c r="SAF68" s="448"/>
      <c r="SAG68" s="448"/>
      <c r="SAH68" s="448"/>
      <c r="SAI68" s="448"/>
      <c r="SAJ68" s="448"/>
      <c r="SAK68" s="448"/>
      <c r="SAL68" s="448"/>
      <c r="SAM68" s="448"/>
      <c r="SAN68" s="448"/>
      <c r="SAO68" s="638"/>
      <c r="SAP68" s="638"/>
      <c r="SAQ68" s="638"/>
      <c r="SAR68" s="574"/>
      <c r="SAS68" s="448"/>
      <c r="SAT68" s="448"/>
      <c r="SAU68" s="448"/>
      <c r="SAV68" s="575"/>
      <c r="SAW68" s="448"/>
      <c r="SAX68" s="448"/>
      <c r="SAY68" s="448"/>
      <c r="SAZ68" s="448"/>
      <c r="SBA68" s="448"/>
      <c r="SBB68" s="448"/>
      <c r="SBC68" s="448"/>
      <c r="SBD68" s="448"/>
      <c r="SBE68" s="448"/>
      <c r="SBF68" s="638"/>
      <c r="SBG68" s="638"/>
      <c r="SBH68" s="638"/>
      <c r="SBI68" s="574"/>
      <c r="SBJ68" s="448"/>
      <c r="SBK68" s="448"/>
      <c r="SBL68" s="448"/>
      <c r="SBM68" s="575"/>
      <c r="SBN68" s="448"/>
      <c r="SBO68" s="448"/>
      <c r="SBP68" s="448"/>
      <c r="SBQ68" s="448"/>
      <c r="SBR68" s="448"/>
      <c r="SBS68" s="448"/>
      <c r="SBT68" s="448"/>
      <c r="SBU68" s="448"/>
      <c r="SBV68" s="448"/>
      <c r="SBW68" s="638"/>
      <c r="SBX68" s="638"/>
      <c r="SBY68" s="638"/>
      <c r="SBZ68" s="574"/>
      <c r="SCA68" s="448"/>
      <c r="SCB68" s="448"/>
      <c r="SCC68" s="448"/>
      <c r="SCD68" s="575"/>
      <c r="SCE68" s="448"/>
      <c r="SCF68" s="448"/>
      <c r="SCG68" s="448"/>
      <c r="SCH68" s="448"/>
      <c r="SCI68" s="448"/>
      <c r="SCJ68" s="448"/>
      <c r="SCK68" s="448"/>
      <c r="SCL68" s="448"/>
      <c r="SCM68" s="448"/>
      <c r="SCN68" s="638"/>
      <c r="SCO68" s="638"/>
      <c r="SCP68" s="638"/>
      <c r="SCQ68" s="574"/>
      <c r="SCR68" s="448"/>
      <c r="SCS68" s="448"/>
      <c r="SCT68" s="448"/>
      <c r="SCU68" s="575"/>
      <c r="SCV68" s="448"/>
      <c r="SCW68" s="448"/>
      <c r="SCX68" s="448"/>
      <c r="SCY68" s="448"/>
      <c r="SCZ68" s="448"/>
      <c r="SDA68" s="448"/>
      <c r="SDB68" s="448"/>
      <c r="SDC68" s="448"/>
      <c r="SDD68" s="448"/>
      <c r="SDE68" s="638"/>
      <c r="SDF68" s="638"/>
      <c r="SDG68" s="638"/>
      <c r="SDH68" s="574"/>
      <c r="SDI68" s="448"/>
      <c r="SDJ68" s="448"/>
      <c r="SDK68" s="448"/>
      <c r="SDL68" s="575"/>
      <c r="SDM68" s="448"/>
      <c r="SDN68" s="448"/>
      <c r="SDO68" s="448"/>
      <c r="SDP68" s="448"/>
      <c r="SDQ68" s="448"/>
      <c r="SDR68" s="448"/>
      <c r="SDS68" s="448"/>
      <c r="SDT68" s="448"/>
      <c r="SDU68" s="448"/>
      <c r="SDV68" s="638"/>
      <c r="SDW68" s="638"/>
      <c r="SDX68" s="638"/>
      <c r="SDY68" s="574"/>
      <c r="SDZ68" s="448"/>
      <c r="SEA68" s="448"/>
      <c r="SEB68" s="448"/>
      <c r="SEC68" s="575"/>
      <c r="SED68" s="448"/>
      <c r="SEE68" s="448"/>
      <c r="SEF68" s="448"/>
      <c r="SEG68" s="448"/>
      <c r="SEH68" s="448"/>
      <c r="SEI68" s="448"/>
      <c r="SEJ68" s="448"/>
      <c r="SEK68" s="448"/>
      <c r="SEL68" s="448"/>
      <c r="SEM68" s="638"/>
      <c r="SEN68" s="638"/>
      <c r="SEO68" s="638"/>
      <c r="SEP68" s="574"/>
      <c r="SEQ68" s="448"/>
      <c r="SER68" s="448"/>
      <c r="SES68" s="448"/>
      <c r="SET68" s="575"/>
      <c r="SEU68" s="448"/>
      <c r="SEV68" s="448"/>
      <c r="SEW68" s="448"/>
      <c r="SEX68" s="448"/>
      <c r="SEY68" s="448"/>
      <c r="SEZ68" s="448"/>
      <c r="SFA68" s="448"/>
      <c r="SFB68" s="448"/>
      <c r="SFC68" s="448"/>
      <c r="SFD68" s="638"/>
      <c r="SFE68" s="638"/>
      <c r="SFF68" s="638"/>
      <c r="SFG68" s="574"/>
      <c r="SFH68" s="448"/>
      <c r="SFI68" s="448"/>
      <c r="SFJ68" s="448"/>
      <c r="SFK68" s="575"/>
      <c r="SFL68" s="448"/>
      <c r="SFM68" s="448"/>
      <c r="SFN68" s="448"/>
      <c r="SFO68" s="448"/>
      <c r="SFP68" s="448"/>
      <c r="SFQ68" s="448"/>
      <c r="SFR68" s="448"/>
      <c r="SFS68" s="448"/>
      <c r="SFT68" s="448"/>
      <c r="SFU68" s="638"/>
      <c r="SFV68" s="638"/>
      <c r="SFW68" s="638"/>
      <c r="SFX68" s="574"/>
      <c r="SFY68" s="448"/>
      <c r="SFZ68" s="448"/>
      <c r="SGA68" s="448"/>
      <c r="SGB68" s="575"/>
      <c r="SGC68" s="448"/>
      <c r="SGD68" s="448"/>
      <c r="SGE68" s="448"/>
      <c r="SGF68" s="448"/>
      <c r="SGG68" s="448"/>
      <c r="SGH68" s="448"/>
      <c r="SGI68" s="448"/>
      <c r="SGJ68" s="448"/>
      <c r="SGK68" s="448"/>
      <c r="SGL68" s="638"/>
      <c r="SGM68" s="638"/>
      <c r="SGN68" s="638"/>
      <c r="SGO68" s="574"/>
      <c r="SGP68" s="448"/>
      <c r="SGQ68" s="448"/>
      <c r="SGR68" s="448"/>
      <c r="SGS68" s="575"/>
      <c r="SGT68" s="448"/>
      <c r="SGU68" s="448"/>
      <c r="SGV68" s="448"/>
      <c r="SGW68" s="448"/>
      <c r="SGX68" s="448"/>
      <c r="SGY68" s="448"/>
      <c r="SGZ68" s="448"/>
      <c r="SHA68" s="448"/>
      <c r="SHB68" s="448"/>
      <c r="SHC68" s="638"/>
      <c r="SHD68" s="638"/>
      <c r="SHE68" s="638"/>
      <c r="SHF68" s="574"/>
      <c r="SHG68" s="448"/>
      <c r="SHH68" s="448"/>
      <c r="SHI68" s="448"/>
      <c r="SHJ68" s="575"/>
      <c r="SHK68" s="448"/>
      <c r="SHL68" s="448"/>
      <c r="SHM68" s="448"/>
      <c r="SHN68" s="448"/>
      <c r="SHO68" s="448"/>
      <c r="SHP68" s="448"/>
      <c r="SHQ68" s="448"/>
      <c r="SHR68" s="448"/>
      <c r="SHS68" s="448"/>
      <c r="SHT68" s="638"/>
      <c r="SHU68" s="638"/>
      <c r="SHV68" s="638"/>
      <c r="SHW68" s="574"/>
      <c r="SHX68" s="448"/>
      <c r="SHY68" s="448"/>
      <c r="SHZ68" s="448"/>
      <c r="SIA68" s="575"/>
      <c r="SIB68" s="448"/>
      <c r="SIC68" s="448"/>
      <c r="SID68" s="448"/>
      <c r="SIE68" s="448"/>
      <c r="SIF68" s="448"/>
      <c r="SIG68" s="448"/>
      <c r="SIH68" s="448"/>
      <c r="SII68" s="448"/>
      <c r="SIJ68" s="448"/>
      <c r="SIK68" s="638"/>
      <c r="SIL68" s="638"/>
      <c r="SIM68" s="638"/>
      <c r="SIN68" s="574"/>
      <c r="SIO68" s="448"/>
      <c r="SIP68" s="448"/>
      <c r="SIQ68" s="448"/>
      <c r="SIR68" s="575"/>
      <c r="SIS68" s="448"/>
      <c r="SIT68" s="448"/>
      <c r="SIU68" s="448"/>
      <c r="SIV68" s="448"/>
      <c r="SIW68" s="448"/>
      <c r="SIX68" s="448"/>
      <c r="SIY68" s="448"/>
      <c r="SIZ68" s="448"/>
      <c r="SJA68" s="448"/>
      <c r="SJB68" s="638"/>
      <c r="SJC68" s="638"/>
      <c r="SJD68" s="638"/>
      <c r="SJE68" s="574"/>
      <c r="SJF68" s="448"/>
      <c r="SJG68" s="448"/>
      <c r="SJH68" s="448"/>
      <c r="SJI68" s="575"/>
      <c r="SJJ68" s="448"/>
      <c r="SJK68" s="448"/>
      <c r="SJL68" s="448"/>
      <c r="SJM68" s="448"/>
      <c r="SJN68" s="448"/>
      <c r="SJO68" s="448"/>
      <c r="SJP68" s="448"/>
      <c r="SJQ68" s="448"/>
      <c r="SJR68" s="448"/>
      <c r="SJS68" s="638"/>
      <c r="SJT68" s="638"/>
      <c r="SJU68" s="638"/>
      <c r="SJV68" s="574"/>
      <c r="SJW68" s="448"/>
      <c r="SJX68" s="448"/>
      <c r="SJY68" s="448"/>
      <c r="SJZ68" s="575"/>
      <c r="SKA68" s="448"/>
      <c r="SKB68" s="448"/>
      <c r="SKC68" s="448"/>
      <c r="SKD68" s="448"/>
      <c r="SKE68" s="448"/>
      <c r="SKF68" s="448"/>
      <c r="SKG68" s="448"/>
      <c r="SKH68" s="448"/>
      <c r="SKI68" s="448"/>
      <c r="SKJ68" s="638"/>
      <c r="SKK68" s="638"/>
      <c r="SKL68" s="638"/>
      <c r="SKM68" s="574"/>
      <c r="SKN68" s="448"/>
      <c r="SKO68" s="448"/>
      <c r="SKP68" s="448"/>
      <c r="SKQ68" s="575"/>
      <c r="SKR68" s="448"/>
      <c r="SKS68" s="448"/>
      <c r="SKT68" s="448"/>
      <c r="SKU68" s="448"/>
      <c r="SKV68" s="448"/>
      <c r="SKW68" s="448"/>
      <c r="SKX68" s="448"/>
      <c r="SKY68" s="448"/>
      <c r="SKZ68" s="448"/>
      <c r="SLA68" s="638"/>
      <c r="SLB68" s="638"/>
      <c r="SLC68" s="638"/>
      <c r="SLD68" s="574"/>
      <c r="SLE68" s="448"/>
      <c r="SLF68" s="448"/>
      <c r="SLG68" s="448"/>
      <c r="SLH68" s="575"/>
      <c r="SLI68" s="448"/>
      <c r="SLJ68" s="448"/>
      <c r="SLK68" s="448"/>
      <c r="SLL68" s="448"/>
      <c r="SLM68" s="448"/>
      <c r="SLN68" s="448"/>
      <c r="SLO68" s="448"/>
      <c r="SLP68" s="448"/>
      <c r="SLQ68" s="448"/>
      <c r="SLR68" s="638"/>
      <c r="SLS68" s="638"/>
      <c r="SLT68" s="638"/>
      <c r="SLU68" s="574"/>
      <c r="SLV68" s="448"/>
      <c r="SLW68" s="448"/>
      <c r="SLX68" s="448"/>
      <c r="SLY68" s="575"/>
      <c r="SLZ68" s="448"/>
      <c r="SMA68" s="448"/>
      <c r="SMB68" s="448"/>
      <c r="SMC68" s="448"/>
      <c r="SMD68" s="448"/>
      <c r="SME68" s="448"/>
      <c r="SMF68" s="448"/>
      <c r="SMG68" s="448"/>
      <c r="SMH68" s="448"/>
      <c r="SMI68" s="638"/>
      <c r="SMJ68" s="638"/>
      <c r="SMK68" s="638"/>
      <c r="SML68" s="574"/>
      <c r="SMM68" s="448"/>
      <c r="SMN68" s="448"/>
      <c r="SMO68" s="448"/>
      <c r="SMP68" s="575"/>
      <c r="SMQ68" s="448"/>
      <c r="SMR68" s="448"/>
      <c r="SMS68" s="448"/>
      <c r="SMT68" s="448"/>
      <c r="SMU68" s="448"/>
      <c r="SMV68" s="448"/>
      <c r="SMW68" s="448"/>
      <c r="SMX68" s="448"/>
      <c r="SMY68" s="448"/>
      <c r="SMZ68" s="638"/>
      <c r="SNA68" s="638"/>
      <c r="SNB68" s="638"/>
      <c r="SNC68" s="574"/>
      <c r="SND68" s="448"/>
      <c r="SNE68" s="448"/>
      <c r="SNF68" s="448"/>
      <c r="SNG68" s="575"/>
      <c r="SNH68" s="448"/>
      <c r="SNI68" s="448"/>
      <c r="SNJ68" s="448"/>
      <c r="SNK68" s="448"/>
      <c r="SNL68" s="448"/>
      <c r="SNM68" s="448"/>
      <c r="SNN68" s="448"/>
      <c r="SNO68" s="448"/>
      <c r="SNP68" s="448"/>
      <c r="SNQ68" s="638"/>
      <c r="SNR68" s="638"/>
      <c r="SNS68" s="638"/>
      <c r="SNT68" s="574"/>
      <c r="SNU68" s="448"/>
      <c r="SNV68" s="448"/>
      <c r="SNW68" s="448"/>
      <c r="SNX68" s="575"/>
      <c r="SNY68" s="448"/>
      <c r="SNZ68" s="448"/>
      <c r="SOA68" s="448"/>
      <c r="SOB68" s="448"/>
      <c r="SOC68" s="448"/>
      <c r="SOD68" s="448"/>
      <c r="SOE68" s="448"/>
      <c r="SOF68" s="448"/>
      <c r="SOG68" s="448"/>
      <c r="SOH68" s="638"/>
      <c r="SOI68" s="638"/>
      <c r="SOJ68" s="638"/>
      <c r="SOK68" s="574"/>
      <c r="SOL68" s="448"/>
      <c r="SOM68" s="448"/>
      <c r="SON68" s="448"/>
      <c r="SOO68" s="575"/>
      <c r="SOP68" s="448"/>
      <c r="SOQ68" s="448"/>
      <c r="SOR68" s="448"/>
      <c r="SOS68" s="448"/>
      <c r="SOT68" s="448"/>
      <c r="SOU68" s="448"/>
      <c r="SOV68" s="448"/>
      <c r="SOW68" s="448"/>
      <c r="SOX68" s="448"/>
      <c r="SOY68" s="638"/>
      <c r="SOZ68" s="638"/>
      <c r="SPA68" s="638"/>
      <c r="SPB68" s="574"/>
      <c r="SPC68" s="448"/>
      <c r="SPD68" s="448"/>
      <c r="SPE68" s="448"/>
      <c r="SPF68" s="575"/>
      <c r="SPG68" s="448"/>
      <c r="SPH68" s="448"/>
      <c r="SPI68" s="448"/>
      <c r="SPJ68" s="448"/>
      <c r="SPK68" s="448"/>
      <c r="SPL68" s="448"/>
      <c r="SPM68" s="448"/>
      <c r="SPN68" s="448"/>
      <c r="SPO68" s="448"/>
      <c r="SPP68" s="638"/>
      <c r="SPQ68" s="638"/>
      <c r="SPR68" s="638"/>
      <c r="SPS68" s="574"/>
      <c r="SPT68" s="448"/>
      <c r="SPU68" s="448"/>
      <c r="SPV68" s="448"/>
      <c r="SPW68" s="575"/>
      <c r="SPX68" s="448"/>
      <c r="SPY68" s="448"/>
      <c r="SPZ68" s="448"/>
      <c r="SQA68" s="448"/>
      <c r="SQB68" s="448"/>
      <c r="SQC68" s="448"/>
      <c r="SQD68" s="448"/>
      <c r="SQE68" s="448"/>
      <c r="SQF68" s="448"/>
      <c r="SQG68" s="638"/>
      <c r="SQH68" s="638"/>
      <c r="SQI68" s="638"/>
      <c r="SQJ68" s="574"/>
      <c r="SQK68" s="448"/>
      <c r="SQL68" s="448"/>
      <c r="SQM68" s="448"/>
      <c r="SQN68" s="575"/>
      <c r="SQO68" s="448"/>
      <c r="SQP68" s="448"/>
      <c r="SQQ68" s="448"/>
      <c r="SQR68" s="448"/>
      <c r="SQS68" s="448"/>
      <c r="SQT68" s="448"/>
      <c r="SQU68" s="448"/>
      <c r="SQV68" s="448"/>
      <c r="SQW68" s="448"/>
      <c r="SQX68" s="638"/>
      <c r="SQY68" s="638"/>
      <c r="SQZ68" s="638"/>
      <c r="SRA68" s="574"/>
      <c r="SRB68" s="448"/>
      <c r="SRC68" s="448"/>
      <c r="SRD68" s="448"/>
      <c r="SRE68" s="575"/>
      <c r="SRF68" s="448"/>
      <c r="SRG68" s="448"/>
      <c r="SRH68" s="448"/>
      <c r="SRI68" s="448"/>
      <c r="SRJ68" s="448"/>
      <c r="SRK68" s="448"/>
      <c r="SRL68" s="448"/>
      <c r="SRM68" s="448"/>
      <c r="SRN68" s="448"/>
      <c r="SRO68" s="638"/>
      <c r="SRP68" s="638"/>
      <c r="SRQ68" s="638"/>
      <c r="SRR68" s="574"/>
      <c r="SRS68" s="448"/>
      <c r="SRT68" s="448"/>
      <c r="SRU68" s="448"/>
      <c r="SRV68" s="575"/>
      <c r="SRW68" s="448"/>
      <c r="SRX68" s="448"/>
      <c r="SRY68" s="448"/>
      <c r="SRZ68" s="448"/>
      <c r="SSA68" s="448"/>
      <c r="SSB68" s="448"/>
      <c r="SSC68" s="448"/>
      <c r="SSD68" s="448"/>
      <c r="SSE68" s="448"/>
      <c r="SSF68" s="638"/>
      <c r="SSG68" s="638"/>
      <c r="SSH68" s="638"/>
      <c r="SSI68" s="574"/>
      <c r="SSJ68" s="448"/>
      <c r="SSK68" s="448"/>
      <c r="SSL68" s="448"/>
      <c r="SSM68" s="575"/>
      <c r="SSN68" s="448"/>
      <c r="SSO68" s="448"/>
      <c r="SSP68" s="448"/>
      <c r="SSQ68" s="448"/>
      <c r="SSR68" s="448"/>
      <c r="SSS68" s="448"/>
      <c r="SST68" s="448"/>
      <c r="SSU68" s="448"/>
      <c r="SSV68" s="448"/>
      <c r="SSW68" s="638"/>
      <c r="SSX68" s="638"/>
      <c r="SSY68" s="638"/>
      <c r="SSZ68" s="574"/>
      <c r="STA68" s="448"/>
      <c r="STB68" s="448"/>
      <c r="STC68" s="448"/>
      <c r="STD68" s="575"/>
      <c r="STE68" s="448"/>
      <c r="STF68" s="448"/>
      <c r="STG68" s="448"/>
      <c r="STH68" s="448"/>
      <c r="STI68" s="448"/>
      <c r="STJ68" s="448"/>
      <c r="STK68" s="448"/>
      <c r="STL68" s="448"/>
      <c r="STM68" s="448"/>
      <c r="STN68" s="638"/>
      <c r="STO68" s="638"/>
      <c r="STP68" s="638"/>
      <c r="STQ68" s="574"/>
      <c r="STR68" s="448"/>
      <c r="STS68" s="448"/>
      <c r="STT68" s="448"/>
      <c r="STU68" s="575"/>
      <c r="STV68" s="448"/>
      <c r="STW68" s="448"/>
      <c r="STX68" s="448"/>
      <c r="STY68" s="448"/>
      <c r="STZ68" s="448"/>
      <c r="SUA68" s="448"/>
      <c r="SUB68" s="448"/>
      <c r="SUC68" s="448"/>
      <c r="SUD68" s="448"/>
      <c r="SUE68" s="638"/>
      <c r="SUF68" s="638"/>
      <c r="SUG68" s="638"/>
      <c r="SUH68" s="574"/>
      <c r="SUI68" s="448"/>
      <c r="SUJ68" s="448"/>
      <c r="SUK68" s="448"/>
      <c r="SUL68" s="575"/>
      <c r="SUM68" s="448"/>
      <c r="SUN68" s="448"/>
      <c r="SUO68" s="448"/>
      <c r="SUP68" s="448"/>
      <c r="SUQ68" s="448"/>
      <c r="SUR68" s="448"/>
      <c r="SUS68" s="448"/>
      <c r="SUT68" s="448"/>
      <c r="SUU68" s="448"/>
      <c r="SUV68" s="638"/>
      <c r="SUW68" s="638"/>
      <c r="SUX68" s="638"/>
      <c r="SUY68" s="574"/>
      <c r="SUZ68" s="448"/>
      <c r="SVA68" s="448"/>
      <c r="SVB68" s="448"/>
      <c r="SVC68" s="575"/>
      <c r="SVD68" s="448"/>
      <c r="SVE68" s="448"/>
      <c r="SVF68" s="448"/>
      <c r="SVG68" s="448"/>
      <c r="SVH68" s="448"/>
      <c r="SVI68" s="448"/>
      <c r="SVJ68" s="448"/>
      <c r="SVK68" s="448"/>
      <c r="SVL68" s="448"/>
      <c r="SVM68" s="638"/>
      <c r="SVN68" s="638"/>
      <c r="SVO68" s="638"/>
      <c r="SVP68" s="574"/>
      <c r="SVQ68" s="448"/>
      <c r="SVR68" s="448"/>
      <c r="SVS68" s="448"/>
      <c r="SVT68" s="575"/>
      <c r="SVU68" s="448"/>
      <c r="SVV68" s="448"/>
      <c r="SVW68" s="448"/>
      <c r="SVX68" s="448"/>
      <c r="SVY68" s="448"/>
      <c r="SVZ68" s="448"/>
      <c r="SWA68" s="448"/>
      <c r="SWB68" s="448"/>
      <c r="SWC68" s="448"/>
      <c r="SWD68" s="638"/>
      <c r="SWE68" s="638"/>
      <c r="SWF68" s="638"/>
      <c r="SWG68" s="574"/>
      <c r="SWH68" s="448"/>
      <c r="SWI68" s="448"/>
      <c r="SWJ68" s="448"/>
      <c r="SWK68" s="575"/>
      <c r="SWL68" s="448"/>
      <c r="SWM68" s="448"/>
      <c r="SWN68" s="448"/>
      <c r="SWO68" s="448"/>
      <c r="SWP68" s="448"/>
      <c r="SWQ68" s="448"/>
      <c r="SWR68" s="448"/>
      <c r="SWS68" s="448"/>
      <c r="SWT68" s="448"/>
      <c r="SWU68" s="638"/>
      <c r="SWV68" s="638"/>
      <c r="SWW68" s="638"/>
      <c r="SWX68" s="574"/>
      <c r="SWY68" s="448"/>
      <c r="SWZ68" s="448"/>
      <c r="SXA68" s="448"/>
      <c r="SXB68" s="575"/>
      <c r="SXC68" s="448"/>
      <c r="SXD68" s="448"/>
      <c r="SXE68" s="448"/>
      <c r="SXF68" s="448"/>
      <c r="SXG68" s="448"/>
      <c r="SXH68" s="448"/>
      <c r="SXI68" s="448"/>
      <c r="SXJ68" s="448"/>
      <c r="SXK68" s="448"/>
      <c r="SXL68" s="638"/>
      <c r="SXM68" s="638"/>
      <c r="SXN68" s="638"/>
      <c r="SXO68" s="574"/>
      <c r="SXP68" s="448"/>
      <c r="SXQ68" s="448"/>
      <c r="SXR68" s="448"/>
      <c r="SXS68" s="575"/>
      <c r="SXT68" s="448"/>
      <c r="SXU68" s="448"/>
      <c r="SXV68" s="448"/>
      <c r="SXW68" s="448"/>
      <c r="SXX68" s="448"/>
      <c r="SXY68" s="448"/>
      <c r="SXZ68" s="448"/>
      <c r="SYA68" s="448"/>
      <c r="SYB68" s="448"/>
      <c r="SYC68" s="638"/>
      <c r="SYD68" s="638"/>
      <c r="SYE68" s="638"/>
      <c r="SYF68" s="574"/>
      <c r="SYG68" s="448"/>
      <c r="SYH68" s="448"/>
      <c r="SYI68" s="448"/>
      <c r="SYJ68" s="575"/>
      <c r="SYK68" s="448"/>
      <c r="SYL68" s="448"/>
      <c r="SYM68" s="448"/>
      <c r="SYN68" s="448"/>
      <c r="SYO68" s="448"/>
      <c r="SYP68" s="448"/>
      <c r="SYQ68" s="448"/>
      <c r="SYR68" s="448"/>
      <c r="SYS68" s="448"/>
      <c r="SYT68" s="638"/>
      <c r="SYU68" s="638"/>
      <c r="SYV68" s="638"/>
      <c r="SYW68" s="574"/>
      <c r="SYX68" s="448"/>
      <c r="SYY68" s="448"/>
      <c r="SYZ68" s="448"/>
      <c r="SZA68" s="575"/>
      <c r="SZB68" s="448"/>
      <c r="SZC68" s="448"/>
      <c r="SZD68" s="448"/>
      <c r="SZE68" s="448"/>
      <c r="SZF68" s="448"/>
      <c r="SZG68" s="448"/>
      <c r="SZH68" s="448"/>
      <c r="SZI68" s="448"/>
      <c r="SZJ68" s="448"/>
      <c r="SZK68" s="638"/>
      <c r="SZL68" s="638"/>
      <c r="SZM68" s="638"/>
      <c r="SZN68" s="574"/>
      <c r="SZO68" s="448"/>
      <c r="SZP68" s="448"/>
      <c r="SZQ68" s="448"/>
      <c r="SZR68" s="575"/>
      <c r="SZS68" s="448"/>
      <c r="SZT68" s="448"/>
      <c r="SZU68" s="448"/>
      <c r="SZV68" s="448"/>
      <c r="SZW68" s="448"/>
      <c r="SZX68" s="448"/>
      <c r="SZY68" s="448"/>
      <c r="SZZ68" s="448"/>
      <c r="TAA68" s="448"/>
      <c r="TAB68" s="638"/>
      <c r="TAC68" s="638"/>
      <c r="TAD68" s="638"/>
      <c r="TAE68" s="574"/>
      <c r="TAF68" s="448"/>
      <c r="TAG68" s="448"/>
      <c r="TAH68" s="448"/>
      <c r="TAI68" s="575"/>
      <c r="TAJ68" s="448"/>
      <c r="TAK68" s="448"/>
      <c r="TAL68" s="448"/>
      <c r="TAM68" s="448"/>
      <c r="TAN68" s="448"/>
      <c r="TAO68" s="448"/>
      <c r="TAP68" s="448"/>
      <c r="TAQ68" s="448"/>
      <c r="TAR68" s="448"/>
      <c r="TAS68" s="638"/>
      <c r="TAT68" s="638"/>
      <c r="TAU68" s="638"/>
      <c r="TAV68" s="574"/>
      <c r="TAW68" s="448"/>
      <c r="TAX68" s="448"/>
      <c r="TAY68" s="448"/>
      <c r="TAZ68" s="575"/>
      <c r="TBA68" s="448"/>
      <c r="TBB68" s="448"/>
      <c r="TBC68" s="448"/>
      <c r="TBD68" s="448"/>
      <c r="TBE68" s="448"/>
      <c r="TBF68" s="448"/>
      <c r="TBG68" s="448"/>
      <c r="TBH68" s="448"/>
      <c r="TBI68" s="448"/>
      <c r="TBJ68" s="638"/>
      <c r="TBK68" s="638"/>
      <c r="TBL68" s="638"/>
      <c r="TBM68" s="574"/>
      <c r="TBN68" s="448"/>
      <c r="TBO68" s="448"/>
      <c r="TBP68" s="448"/>
      <c r="TBQ68" s="575"/>
      <c r="TBR68" s="448"/>
      <c r="TBS68" s="448"/>
      <c r="TBT68" s="448"/>
      <c r="TBU68" s="448"/>
      <c r="TBV68" s="448"/>
      <c r="TBW68" s="448"/>
      <c r="TBX68" s="448"/>
      <c r="TBY68" s="448"/>
      <c r="TBZ68" s="448"/>
      <c r="TCA68" s="638"/>
      <c r="TCB68" s="638"/>
      <c r="TCC68" s="638"/>
      <c r="TCD68" s="574"/>
      <c r="TCE68" s="448"/>
      <c r="TCF68" s="448"/>
      <c r="TCG68" s="448"/>
      <c r="TCH68" s="575"/>
      <c r="TCI68" s="448"/>
      <c r="TCJ68" s="448"/>
      <c r="TCK68" s="448"/>
      <c r="TCL68" s="448"/>
      <c r="TCM68" s="448"/>
      <c r="TCN68" s="448"/>
      <c r="TCO68" s="448"/>
      <c r="TCP68" s="448"/>
      <c r="TCQ68" s="448"/>
      <c r="TCR68" s="638"/>
      <c r="TCS68" s="638"/>
      <c r="TCT68" s="638"/>
      <c r="TCU68" s="574"/>
      <c r="TCV68" s="448"/>
      <c r="TCW68" s="448"/>
      <c r="TCX68" s="448"/>
      <c r="TCY68" s="575"/>
      <c r="TCZ68" s="448"/>
      <c r="TDA68" s="448"/>
      <c r="TDB68" s="448"/>
      <c r="TDC68" s="448"/>
      <c r="TDD68" s="448"/>
      <c r="TDE68" s="448"/>
      <c r="TDF68" s="448"/>
      <c r="TDG68" s="448"/>
      <c r="TDH68" s="448"/>
      <c r="TDI68" s="638"/>
      <c r="TDJ68" s="638"/>
      <c r="TDK68" s="638"/>
      <c r="TDL68" s="574"/>
      <c r="TDM68" s="448"/>
      <c r="TDN68" s="448"/>
      <c r="TDO68" s="448"/>
      <c r="TDP68" s="575"/>
      <c r="TDQ68" s="448"/>
      <c r="TDR68" s="448"/>
      <c r="TDS68" s="448"/>
      <c r="TDT68" s="448"/>
      <c r="TDU68" s="448"/>
      <c r="TDV68" s="448"/>
      <c r="TDW68" s="448"/>
      <c r="TDX68" s="448"/>
      <c r="TDY68" s="448"/>
      <c r="TDZ68" s="638"/>
      <c r="TEA68" s="638"/>
      <c r="TEB68" s="638"/>
      <c r="TEC68" s="574"/>
      <c r="TED68" s="448"/>
      <c r="TEE68" s="448"/>
      <c r="TEF68" s="448"/>
      <c r="TEG68" s="575"/>
      <c r="TEH68" s="448"/>
      <c r="TEI68" s="448"/>
      <c r="TEJ68" s="448"/>
      <c r="TEK68" s="448"/>
      <c r="TEL68" s="448"/>
      <c r="TEM68" s="448"/>
      <c r="TEN68" s="448"/>
      <c r="TEO68" s="448"/>
      <c r="TEP68" s="448"/>
      <c r="TEQ68" s="638"/>
      <c r="TER68" s="638"/>
      <c r="TES68" s="638"/>
      <c r="TET68" s="574"/>
      <c r="TEU68" s="448"/>
      <c r="TEV68" s="448"/>
      <c r="TEW68" s="448"/>
      <c r="TEX68" s="575"/>
      <c r="TEY68" s="448"/>
      <c r="TEZ68" s="448"/>
      <c r="TFA68" s="448"/>
      <c r="TFB68" s="448"/>
      <c r="TFC68" s="448"/>
      <c r="TFD68" s="448"/>
      <c r="TFE68" s="448"/>
      <c r="TFF68" s="448"/>
      <c r="TFG68" s="448"/>
      <c r="TFH68" s="638"/>
      <c r="TFI68" s="638"/>
      <c r="TFJ68" s="638"/>
      <c r="TFK68" s="574"/>
      <c r="TFL68" s="448"/>
      <c r="TFM68" s="448"/>
      <c r="TFN68" s="448"/>
      <c r="TFO68" s="575"/>
      <c r="TFP68" s="448"/>
      <c r="TFQ68" s="448"/>
      <c r="TFR68" s="448"/>
      <c r="TFS68" s="448"/>
      <c r="TFT68" s="448"/>
      <c r="TFU68" s="448"/>
      <c r="TFV68" s="448"/>
      <c r="TFW68" s="448"/>
      <c r="TFX68" s="448"/>
      <c r="TFY68" s="638"/>
      <c r="TFZ68" s="638"/>
      <c r="TGA68" s="638"/>
      <c r="TGB68" s="574"/>
      <c r="TGC68" s="448"/>
      <c r="TGD68" s="448"/>
      <c r="TGE68" s="448"/>
      <c r="TGF68" s="575"/>
      <c r="TGG68" s="448"/>
      <c r="TGH68" s="448"/>
      <c r="TGI68" s="448"/>
      <c r="TGJ68" s="448"/>
      <c r="TGK68" s="448"/>
      <c r="TGL68" s="448"/>
      <c r="TGM68" s="448"/>
      <c r="TGN68" s="448"/>
      <c r="TGO68" s="448"/>
      <c r="TGP68" s="638"/>
      <c r="TGQ68" s="638"/>
      <c r="TGR68" s="638"/>
      <c r="TGS68" s="574"/>
      <c r="TGT68" s="448"/>
      <c r="TGU68" s="448"/>
      <c r="TGV68" s="448"/>
      <c r="TGW68" s="575"/>
      <c r="TGX68" s="448"/>
      <c r="TGY68" s="448"/>
      <c r="TGZ68" s="448"/>
      <c r="THA68" s="448"/>
      <c r="THB68" s="448"/>
      <c r="THC68" s="448"/>
      <c r="THD68" s="448"/>
      <c r="THE68" s="448"/>
      <c r="THF68" s="448"/>
      <c r="THG68" s="638"/>
      <c r="THH68" s="638"/>
      <c r="THI68" s="638"/>
      <c r="THJ68" s="574"/>
      <c r="THK68" s="448"/>
      <c r="THL68" s="448"/>
      <c r="THM68" s="448"/>
      <c r="THN68" s="575"/>
      <c r="THO68" s="448"/>
      <c r="THP68" s="448"/>
      <c r="THQ68" s="448"/>
      <c r="THR68" s="448"/>
      <c r="THS68" s="448"/>
      <c r="THT68" s="448"/>
      <c r="THU68" s="448"/>
      <c r="THV68" s="448"/>
      <c r="THW68" s="448"/>
      <c r="THX68" s="638"/>
      <c r="THY68" s="638"/>
      <c r="THZ68" s="638"/>
      <c r="TIA68" s="574"/>
      <c r="TIB68" s="448"/>
      <c r="TIC68" s="448"/>
      <c r="TID68" s="448"/>
      <c r="TIE68" s="575"/>
      <c r="TIF68" s="448"/>
      <c r="TIG68" s="448"/>
      <c r="TIH68" s="448"/>
      <c r="TII68" s="448"/>
      <c r="TIJ68" s="448"/>
      <c r="TIK68" s="448"/>
      <c r="TIL68" s="448"/>
      <c r="TIM68" s="448"/>
      <c r="TIN68" s="448"/>
      <c r="TIO68" s="638"/>
      <c r="TIP68" s="638"/>
      <c r="TIQ68" s="638"/>
      <c r="TIR68" s="574"/>
      <c r="TIS68" s="448"/>
      <c r="TIT68" s="448"/>
      <c r="TIU68" s="448"/>
      <c r="TIV68" s="575"/>
      <c r="TIW68" s="448"/>
      <c r="TIX68" s="448"/>
      <c r="TIY68" s="448"/>
      <c r="TIZ68" s="448"/>
      <c r="TJA68" s="448"/>
      <c r="TJB68" s="448"/>
      <c r="TJC68" s="448"/>
      <c r="TJD68" s="448"/>
      <c r="TJE68" s="448"/>
      <c r="TJF68" s="638"/>
      <c r="TJG68" s="638"/>
      <c r="TJH68" s="638"/>
      <c r="TJI68" s="574"/>
      <c r="TJJ68" s="448"/>
      <c r="TJK68" s="448"/>
      <c r="TJL68" s="448"/>
      <c r="TJM68" s="575"/>
      <c r="TJN68" s="448"/>
      <c r="TJO68" s="448"/>
      <c r="TJP68" s="448"/>
      <c r="TJQ68" s="448"/>
      <c r="TJR68" s="448"/>
      <c r="TJS68" s="448"/>
      <c r="TJT68" s="448"/>
      <c r="TJU68" s="448"/>
      <c r="TJV68" s="448"/>
      <c r="TJW68" s="638"/>
      <c r="TJX68" s="638"/>
      <c r="TJY68" s="638"/>
      <c r="TJZ68" s="574"/>
      <c r="TKA68" s="448"/>
      <c r="TKB68" s="448"/>
      <c r="TKC68" s="448"/>
      <c r="TKD68" s="575"/>
      <c r="TKE68" s="448"/>
      <c r="TKF68" s="448"/>
      <c r="TKG68" s="448"/>
      <c r="TKH68" s="448"/>
      <c r="TKI68" s="448"/>
      <c r="TKJ68" s="448"/>
      <c r="TKK68" s="448"/>
      <c r="TKL68" s="448"/>
      <c r="TKM68" s="448"/>
      <c r="TKN68" s="638"/>
      <c r="TKO68" s="638"/>
      <c r="TKP68" s="638"/>
      <c r="TKQ68" s="574"/>
      <c r="TKR68" s="448"/>
      <c r="TKS68" s="448"/>
      <c r="TKT68" s="448"/>
      <c r="TKU68" s="575"/>
      <c r="TKV68" s="448"/>
      <c r="TKW68" s="448"/>
      <c r="TKX68" s="448"/>
      <c r="TKY68" s="448"/>
      <c r="TKZ68" s="448"/>
      <c r="TLA68" s="448"/>
      <c r="TLB68" s="448"/>
      <c r="TLC68" s="448"/>
      <c r="TLD68" s="448"/>
      <c r="TLE68" s="638"/>
      <c r="TLF68" s="638"/>
      <c r="TLG68" s="638"/>
      <c r="TLH68" s="574"/>
      <c r="TLI68" s="448"/>
      <c r="TLJ68" s="448"/>
      <c r="TLK68" s="448"/>
      <c r="TLL68" s="575"/>
      <c r="TLM68" s="448"/>
      <c r="TLN68" s="448"/>
      <c r="TLO68" s="448"/>
      <c r="TLP68" s="448"/>
      <c r="TLQ68" s="448"/>
      <c r="TLR68" s="448"/>
      <c r="TLS68" s="448"/>
      <c r="TLT68" s="448"/>
      <c r="TLU68" s="448"/>
      <c r="TLV68" s="638"/>
      <c r="TLW68" s="638"/>
      <c r="TLX68" s="638"/>
      <c r="TLY68" s="574"/>
      <c r="TLZ68" s="448"/>
      <c r="TMA68" s="448"/>
      <c r="TMB68" s="448"/>
      <c r="TMC68" s="575"/>
      <c r="TMD68" s="448"/>
      <c r="TME68" s="448"/>
      <c r="TMF68" s="448"/>
      <c r="TMG68" s="448"/>
      <c r="TMH68" s="448"/>
      <c r="TMI68" s="448"/>
      <c r="TMJ68" s="448"/>
      <c r="TMK68" s="448"/>
      <c r="TML68" s="448"/>
      <c r="TMM68" s="638"/>
      <c r="TMN68" s="638"/>
      <c r="TMO68" s="638"/>
      <c r="TMP68" s="574"/>
      <c r="TMQ68" s="448"/>
      <c r="TMR68" s="448"/>
      <c r="TMS68" s="448"/>
      <c r="TMT68" s="575"/>
      <c r="TMU68" s="448"/>
      <c r="TMV68" s="448"/>
      <c r="TMW68" s="448"/>
      <c r="TMX68" s="448"/>
      <c r="TMY68" s="448"/>
      <c r="TMZ68" s="448"/>
      <c r="TNA68" s="448"/>
      <c r="TNB68" s="448"/>
      <c r="TNC68" s="448"/>
      <c r="TND68" s="638"/>
      <c r="TNE68" s="638"/>
      <c r="TNF68" s="638"/>
      <c r="TNG68" s="574"/>
      <c r="TNH68" s="448"/>
      <c r="TNI68" s="448"/>
      <c r="TNJ68" s="448"/>
      <c r="TNK68" s="575"/>
      <c r="TNL68" s="448"/>
      <c r="TNM68" s="448"/>
      <c r="TNN68" s="448"/>
      <c r="TNO68" s="448"/>
      <c r="TNP68" s="448"/>
      <c r="TNQ68" s="448"/>
      <c r="TNR68" s="448"/>
      <c r="TNS68" s="448"/>
      <c r="TNT68" s="448"/>
      <c r="TNU68" s="638"/>
      <c r="TNV68" s="638"/>
      <c r="TNW68" s="638"/>
      <c r="TNX68" s="574"/>
      <c r="TNY68" s="448"/>
      <c r="TNZ68" s="448"/>
      <c r="TOA68" s="448"/>
      <c r="TOB68" s="575"/>
      <c r="TOC68" s="448"/>
      <c r="TOD68" s="448"/>
      <c r="TOE68" s="448"/>
      <c r="TOF68" s="448"/>
      <c r="TOG68" s="448"/>
      <c r="TOH68" s="448"/>
      <c r="TOI68" s="448"/>
      <c r="TOJ68" s="448"/>
      <c r="TOK68" s="448"/>
      <c r="TOL68" s="638"/>
      <c r="TOM68" s="638"/>
      <c r="TON68" s="638"/>
      <c r="TOO68" s="574"/>
      <c r="TOP68" s="448"/>
      <c r="TOQ68" s="448"/>
      <c r="TOR68" s="448"/>
      <c r="TOS68" s="575"/>
      <c r="TOT68" s="448"/>
      <c r="TOU68" s="448"/>
      <c r="TOV68" s="448"/>
      <c r="TOW68" s="448"/>
      <c r="TOX68" s="448"/>
      <c r="TOY68" s="448"/>
      <c r="TOZ68" s="448"/>
      <c r="TPA68" s="448"/>
      <c r="TPB68" s="448"/>
      <c r="TPC68" s="638"/>
      <c r="TPD68" s="638"/>
      <c r="TPE68" s="638"/>
      <c r="TPF68" s="574"/>
      <c r="TPG68" s="448"/>
      <c r="TPH68" s="448"/>
      <c r="TPI68" s="448"/>
      <c r="TPJ68" s="575"/>
      <c r="TPK68" s="448"/>
      <c r="TPL68" s="448"/>
      <c r="TPM68" s="448"/>
      <c r="TPN68" s="448"/>
      <c r="TPO68" s="448"/>
      <c r="TPP68" s="448"/>
      <c r="TPQ68" s="448"/>
      <c r="TPR68" s="448"/>
      <c r="TPS68" s="448"/>
      <c r="TPT68" s="638"/>
      <c r="TPU68" s="638"/>
      <c r="TPV68" s="638"/>
      <c r="TPW68" s="574"/>
      <c r="TPX68" s="448"/>
      <c r="TPY68" s="448"/>
      <c r="TPZ68" s="448"/>
      <c r="TQA68" s="575"/>
      <c r="TQB68" s="448"/>
      <c r="TQC68" s="448"/>
      <c r="TQD68" s="448"/>
      <c r="TQE68" s="448"/>
      <c r="TQF68" s="448"/>
      <c r="TQG68" s="448"/>
      <c r="TQH68" s="448"/>
      <c r="TQI68" s="448"/>
      <c r="TQJ68" s="448"/>
      <c r="TQK68" s="638"/>
      <c r="TQL68" s="638"/>
      <c r="TQM68" s="638"/>
      <c r="TQN68" s="574"/>
      <c r="TQO68" s="448"/>
      <c r="TQP68" s="448"/>
      <c r="TQQ68" s="448"/>
      <c r="TQR68" s="575"/>
      <c r="TQS68" s="448"/>
      <c r="TQT68" s="448"/>
      <c r="TQU68" s="448"/>
      <c r="TQV68" s="448"/>
      <c r="TQW68" s="448"/>
      <c r="TQX68" s="448"/>
      <c r="TQY68" s="448"/>
      <c r="TQZ68" s="448"/>
      <c r="TRA68" s="448"/>
      <c r="TRB68" s="638"/>
      <c r="TRC68" s="638"/>
      <c r="TRD68" s="638"/>
      <c r="TRE68" s="574"/>
      <c r="TRF68" s="448"/>
      <c r="TRG68" s="448"/>
      <c r="TRH68" s="448"/>
      <c r="TRI68" s="575"/>
      <c r="TRJ68" s="448"/>
      <c r="TRK68" s="448"/>
      <c r="TRL68" s="448"/>
      <c r="TRM68" s="448"/>
      <c r="TRN68" s="448"/>
      <c r="TRO68" s="448"/>
      <c r="TRP68" s="448"/>
      <c r="TRQ68" s="448"/>
      <c r="TRR68" s="448"/>
      <c r="TRS68" s="638"/>
      <c r="TRT68" s="638"/>
      <c r="TRU68" s="638"/>
      <c r="TRV68" s="574"/>
      <c r="TRW68" s="448"/>
      <c r="TRX68" s="448"/>
      <c r="TRY68" s="448"/>
      <c r="TRZ68" s="575"/>
      <c r="TSA68" s="448"/>
      <c r="TSB68" s="448"/>
      <c r="TSC68" s="448"/>
      <c r="TSD68" s="448"/>
      <c r="TSE68" s="448"/>
      <c r="TSF68" s="448"/>
      <c r="TSG68" s="448"/>
      <c r="TSH68" s="448"/>
      <c r="TSI68" s="448"/>
      <c r="TSJ68" s="638"/>
      <c r="TSK68" s="638"/>
      <c r="TSL68" s="638"/>
      <c r="TSM68" s="574"/>
      <c r="TSN68" s="448"/>
      <c r="TSO68" s="448"/>
      <c r="TSP68" s="448"/>
      <c r="TSQ68" s="575"/>
      <c r="TSR68" s="448"/>
      <c r="TSS68" s="448"/>
      <c r="TST68" s="448"/>
      <c r="TSU68" s="448"/>
      <c r="TSV68" s="448"/>
      <c r="TSW68" s="448"/>
      <c r="TSX68" s="448"/>
      <c r="TSY68" s="448"/>
      <c r="TSZ68" s="448"/>
      <c r="TTA68" s="638"/>
      <c r="TTB68" s="638"/>
      <c r="TTC68" s="638"/>
      <c r="TTD68" s="574"/>
      <c r="TTE68" s="448"/>
      <c r="TTF68" s="448"/>
      <c r="TTG68" s="448"/>
      <c r="TTH68" s="575"/>
      <c r="TTI68" s="448"/>
      <c r="TTJ68" s="448"/>
      <c r="TTK68" s="448"/>
      <c r="TTL68" s="448"/>
      <c r="TTM68" s="448"/>
      <c r="TTN68" s="448"/>
      <c r="TTO68" s="448"/>
      <c r="TTP68" s="448"/>
      <c r="TTQ68" s="448"/>
      <c r="TTR68" s="638"/>
      <c r="TTS68" s="638"/>
      <c r="TTT68" s="638"/>
      <c r="TTU68" s="574"/>
      <c r="TTV68" s="448"/>
      <c r="TTW68" s="448"/>
      <c r="TTX68" s="448"/>
      <c r="TTY68" s="575"/>
      <c r="TTZ68" s="448"/>
      <c r="TUA68" s="448"/>
      <c r="TUB68" s="448"/>
      <c r="TUC68" s="448"/>
      <c r="TUD68" s="448"/>
      <c r="TUE68" s="448"/>
      <c r="TUF68" s="448"/>
      <c r="TUG68" s="448"/>
      <c r="TUH68" s="448"/>
      <c r="TUI68" s="638"/>
      <c r="TUJ68" s="638"/>
      <c r="TUK68" s="638"/>
      <c r="TUL68" s="574"/>
      <c r="TUM68" s="448"/>
      <c r="TUN68" s="448"/>
      <c r="TUO68" s="448"/>
      <c r="TUP68" s="575"/>
      <c r="TUQ68" s="448"/>
      <c r="TUR68" s="448"/>
      <c r="TUS68" s="448"/>
      <c r="TUT68" s="448"/>
      <c r="TUU68" s="448"/>
      <c r="TUV68" s="448"/>
      <c r="TUW68" s="448"/>
      <c r="TUX68" s="448"/>
      <c r="TUY68" s="448"/>
      <c r="TUZ68" s="638"/>
      <c r="TVA68" s="638"/>
      <c r="TVB68" s="638"/>
      <c r="TVC68" s="574"/>
      <c r="TVD68" s="448"/>
      <c r="TVE68" s="448"/>
      <c r="TVF68" s="448"/>
      <c r="TVG68" s="575"/>
      <c r="TVH68" s="448"/>
      <c r="TVI68" s="448"/>
      <c r="TVJ68" s="448"/>
      <c r="TVK68" s="448"/>
      <c r="TVL68" s="448"/>
      <c r="TVM68" s="448"/>
      <c r="TVN68" s="448"/>
      <c r="TVO68" s="448"/>
      <c r="TVP68" s="448"/>
      <c r="TVQ68" s="638"/>
      <c r="TVR68" s="638"/>
      <c r="TVS68" s="638"/>
      <c r="TVT68" s="574"/>
      <c r="TVU68" s="448"/>
      <c r="TVV68" s="448"/>
      <c r="TVW68" s="448"/>
      <c r="TVX68" s="575"/>
      <c r="TVY68" s="448"/>
      <c r="TVZ68" s="448"/>
      <c r="TWA68" s="448"/>
      <c r="TWB68" s="448"/>
      <c r="TWC68" s="448"/>
      <c r="TWD68" s="448"/>
      <c r="TWE68" s="448"/>
      <c r="TWF68" s="448"/>
      <c r="TWG68" s="448"/>
      <c r="TWH68" s="638"/>
      <c r="TWI68" s="638"/>
      <c r="TWJ68" s="638"/>
      <c r="TWK68" s="574"/>
      <c r="TWL68" s="448"/>
      <c r="TWM68" s="448"/>
      <c r="TWN68" s="448"/>
      <c r="TWO68" s="575"/>
      <c r="TWP68" s="448"/>
      <c r="TWQ68" s="448"/>
      <c r="TWR68" s="448"/>
      <c r="TWS68" s="448"/>
      <c r="TWT68" s="448"/>
      <c r="TWU68" s="448"/>
      <c r="TWV68" s="448"/>
      <c r="TWW68" s="448"/>
      <c r="TWX68" s="448"/>
      <c r="TWY68" s="638"/>
      <c r="TWZ68" s="638"/>
      <c r="TXA68" s="638"/>
      <c r="TXB68" s="574"/>
      <c r="TXC68" s="448"/>
      <c r="TXD68" s="448"/>
      <c r="TXE68" s="448"/>
      <c r="TXF68" s="575"/>
      <c r="TXG68" s="448"/>
      <c r="TXH68" s="448"/>
      <c r="TXI68" s="448"/>
      <c r="TXJ68" s="448"/>
      <c r="TXK68" s="448"/>
      <c r="TXL68" s="448"/>
      <c r="TXM68" s="448"/>
      <c r="TXN68" s="448"/>
      <c r="TXO68" s="448"/>
      <c r="TXP68" s="638"/>
      <c r="TXQ68" s="638"/>
      <c r="TXR68" s="638"/>
      <c r="TXS68" s="574"/>
      <c r="TXT68" s="448"/>
      <c r="TXU68" s="448"/>
      <c r="TXV68" s="448"/>
      <c r="TXW68" s="575"/>
      <c r="TXX68" s="448"/>
      <c r="TXY68" s="448"/>
      <c r="TXZ68" s="448"/>
      <c r="TYA68" s="448"/>
      <c r="TYB68" s="448"/>
      <c r="TYC68" s="448"/>
      <c r="TYD68" s="448"/>
      <c r="TYE68" s="448"/>
      <c r="TYF68" s="448"/>
      <c r="TYG68" s="638"/>
      <c r="TYH68" s="638"/>
      <c r="TYI68" s="638"/>
      <c r="TYJ68" s="574"/>
      <c r="TYK68" s="448"/>
      <c r="TYL68" s="448"/>
      <c r="TYM68" s="448"/>
      <c r="TYN68" s="575"/>
      <c r="TYO68" s="448"/>
      <c r="TYP68" s="448"/>
      <c r="TYQ68" s="448"/>
      <c r="TYR68" s="448"/>
      <c r="TYS68" s="448"/>
      <c r="TYT68" s="448"/>
      <c r="TYU68" s="448"/>
      <c r="TYV68" s="448"/>
      <c r="TYW68" s="448"/>
      <c r="TYX68" s="638"/>
      <c r="TYY68" s="638"/>
      <c r="TYZ68" s="638"/>
      <c r="TZA68" s="574"/>
      <c r="TZB68" s="448"/>
      <c r="TZC68" s="448"/>
      <c r="TZD68" s="448"/>
      <c r="TZE68" s="575"/>
      <c r="TZF68" s="448"/>
      <c r="TZG68" s="448"/>
      <c r="TZH68" s="448"/>
      <c r="TZI68" s="448"/>
      <c r="TZJ68" s="448"/>
      <c r="TZK68" s="448"/>
      <c r="TZL68" s="448"/>
      <c r="TZM68" s="448"/>
      <c r="TZN68" s="448"/>
      <c r="TZO68" s="638"/>
      <c r="TZP68" s="638"/>
      <c r="TZQ68" s="638"/>
      <c r="TZR68" s="574"/>
      <c r="TZS68" s="448"/>
      <c r="TZT68" s="448"/>
      <c r="TZU68" s="448"/>
      <c r="TZV68" s="575"/>
      <c r="TZW68" s="448"/>
      <c r="TZX68" s="448"/>
      <c r="TZY68" s="448"/>
      <c r="TZZ68" s="448"/>
      <c r="UAA68" s="448"/>
      <c r="UAB68" s="448"/>
      <c r="UAC68" s="448"/>
      <c r="UAD68" s="448"/>
      <c r="UAE68" s="448"/>
      <c r="UAF68" s="638"/>
      <c r="UAG68" s="638"/>
      <c r="UAH68" s="638"/>
      <c r="UAI68" s="574"/>
      <c r="UAJ68" s="448"/>
      <c r="UAK68" s="448"/>
      <c r="UAL68" s="448"/>
      <c r="UAM68" s="575"/>
      <c r="UAN68" s="448"/>
      <c r="UAO68" s="448"/>
      <c r="UAP68" s="448"/>
      <c r="UAQ68" s="448"/>
      <c r="UAR68" s="448"/>
      <c r="UAS68" s="448"/>
      <c r="UAT68" s="448"/>
      <c r="UAU68" s="448"/>
      <c r="UAV68" s="448"/>
      <c r="UAW68" s="638"/>
      <c r="UAX68" s="638"/>
      <c r="UAY68" s="638"/>
      <c r="UAZ68" s="574"/>
      <c r="UBA68" s="448"/>
      <c r="UBB68" s="448"/>
      <c r="UBC68" s="448"/>
      <c r="UBD68" s="575"/>
      <c r="UBE68" s="448"/>
      <c r="UBF68" s="448"/>
      <c r="UBG68" s="448"/>
      <c r="UBH68" s="448"/>
      <c r="UBI68" s="448"/>
      <c r="UBJ68" s="448"/>
      <c r="UBK68" s="448"/>
      <c r="UBL68" s="448"/>
      <c r="UBM68" s="448"/>
      <c r="UBN68" s="638"/>
      <c r="UBO68" s="638"/>
      <c r="UBP68" s="638"/>
      <c r="UBQ68" s="574"/>
      <c r="UBR68" s="448"/>
      <c r="UBS68" s="448"/>
      <c r="UBT68" s="448"/>
      <c r="UBU68" s="575"/>
      <c r="UBV68" s="448"/>
      <c r="UBW68" s="448"/>
      <c r="UBX68" s="448"/>
      <c r="UBY68" s="448"/>
      <c r="UBZ68" s="448"/>
      <c r="UCA68" s="448"/>
      <c r="UCB68" s="448"/>
      <c r="UCC68" s="448"/>
      <c r="UCD68" s="448"/>
      <c r="UCE68" s="638"/>
      <c r="UCF68" s="638"/>
      <c r="UCG68" s="638"/>
      <c r="UCH68" s="574"/>
      <c r="UCI68" s="448"/>
      <c r="UCJ68" s="448"/>
      <c r="UCK68" s="448"/>
      <c r="UCL68" s="575"/>
      <c r="UCM68" s="448"/>
      <c r="UCN68" s="448"/>
      <c r="UCO68" s="448"/>
      <c r="UCP68" s="448"/>
      <c r="UCQ68" s="448"/>
      <c r="UCR68" s="448"/>
      <c r="UCS68" s="448"/>
      <c r="UCT68" s="448"/>
      <c r="UCU68" s="448"/>
      <c r="UCV68" s="638"/>
      <c r="UCW68" s="638"/>
      <c r="UCX68" s="638"/>
      <c r="UCY68" s="574"/>
      <c r="UCZ68" s="448"/>
      <c r="UDA68" s="448"/>
      <c r="UDB68" s="448"/>
      <c r="UDC68" s="575"/>
      <c r="UDD68" s="448"/>
      <c r="UDE68" s="448"/>
      <c r="UDF68" s="448"/>
      <c r="UDG68" s="448"/>
      <c r="UDH68" s="448"/>
      <c r="UDI68" s="448"/>
      <c r="UDJ68" s="448"/>
      <c r="UDK68" s="448"/>
      <c r="UDL68" s="448"/>
      <c r="UDM68" s="638"/>
      <c r="UDN68" s="638"/>
      <c r="UDO68" s="638"/>
      <c r="UDP68" s="574"/>
      <c r="UDQ68" s="448"/>
      <c r="UDR68" s="448"/>
      <c r="UDS68" s="448"/>
      <c r="UDT68" s="575"/>
      <c r="UDU68" s="448"/>
      <c r="UDV68" s="448"/>
      <c r="UDW68" s="448"/>
      <c r="UDX68" s="448"/>
      <c r="UDY68" s="448"/>
      <c r="UDZ68" s="448"/>
      <c r="UEA68" s="448"/>
      <c r="UEB68" s="448"/>
      <c r="UEC68" s="448"/>
      <c r="UED68" s="638"/>
      <c r="UEE68" s="638"/>
      <c r="UEF68" s="638"/>
      <c r="UEG68" s="574"/>
      <c r="UEH68" s="448"/>
      <c r="UEI68" s="448"/>
      <c r="UEJ68" s="448"/>
      <c r="UEK68" s="575"/>
      <c r="UEL68" s="448"/>
      <c r="UEM68" s="448"/>
      <c r="UEN68" s="448"/>
      <c r="UEO68" s="448"/>
      <c r="UEP68" s="448"/>
      <c r="UEQ68" s="448"/>
      <c r="UER68" s="448"/>
      <c r="UES68" s="448"/>
      <c r="UET68" s="448"/>
      <c r="UEU68" s="638"/>
      <c r="UEV68" s="638"/>
      <c r="UEW68" s="638"/>
      <c r="UEX68" s="574"/>
      <c r="UEY68" s="448"/>
      <c r="UEZ68" s="448"/>
      <c r="UFA68" s="448"/>
      <c r="UFB68" s="575"/>
      <c r="UFC68" s="448"/>
      <c r="UFD68" s="448"/>
      <c r="UFE68" s="448"/>
      <c r="UFF68" s="448"/>
      <c r="UFG68" s="448"/>
      <c r="UFH68" s="448"/>
      <c r="UFI68" s="448"/>
      <c r="UFJ68" s="448"/>
      <c r="UFK68" s="448"/>
      <c r="UFL68" s="638"/>
      <c r="UFM68" s="638"/>
      <c r="UFN68" s="638"/>
      <c r="UFO68" s="574"/>
      <c r="UFP68" s="448"/>
      <c r="UFQ68" s="448"/>
      <c r="UFR68" s="448"/>
      <c r="UFS68" s="575"/>
      <c r="UFT68" s="448"/>
      <c r="UFU68" s="448"/>
      <c r="UFV68" s="448"/>
      <c r="UFW68" s="448"/>
      <c r="UFX68" s="448"/>
      <c r="UFY68" s="448"/>
      <c r="UFZ68" s="448"/>
      <c r="UGA68" s="448"/>
      <c r="UGB68" s="448"/>
      <c r="UGC68" s="638"/>
      <c r="UGD68" s="638"/>
      <c r="UGE68" s="638"/>
      <c r="UGF68" s="574"/>
      <c r="UGG68" s="448"/>
      <c r="UGH68" s="448"/>
      <c r="UGI68" s="448"/>
      <c r="UGJ68" s="575"/>
      <c r="UGK68" s="448"/>
      <c r="UGL68" s="448"/>
      <c r="UGM68" s="448"/>
      <c r="UGN68" s="448"/>
      <c r="UGO68" s="448"/>
      <c r="UGP68" s="448"/>
      <c r="UGQ68" s="448"/>
      <c r="UGR68" s="448"/>
      <c r="UGS68" s="448"/>
      <c r="UGT68" s="638"/>
      <c r="UGU68" s="638"/>
      <c r="UGV68" s="638"/>
      <c r="UGW68" s="574"/>
      <c r="UGX68" s="448"/>
      <c r="UGY68" s="448"/>
      <c r="UGZ68" s="448"/>
      <c r="UHA68" s="575"/>
      <c r="UHB68" s="448"/>
      <c r="UHC68" s="448"/>
      <c r="UHD68" s="448"/>
      <c r="UHE68" s="448"/>
      <c r="UHF68" s="448"/>
      <c r="UHG68" s="448"/>
      <c r="UHH68" s="448"/>
      <c r="UHI68" s="448"/>
      <c r="UHJ68" s="448"/>
      <c r="UHK68" s="638"/>
      <c r="UHL68" s="638"/>
      <c r="UHM68" s="638"/>
      <c r="UHN68" s="574"/>
      <c r="UHO68" s="448"/>
      <c r="UHP68" s="448"/>
      <c r="UHQ68" s="448"/>
      <c r="UHR68" s="575"/>
      <c r="UHS68" s="448"/>
      <c r="UHT68" s="448"/>
      <c r="UHU68" s="448"/>
      <c r="UHV68" s="448"/>
      <c r="UHW68" s="448"/>
      <c r="UHX68" s="448"/>
      <c r="UHY68" s="448"/>
      <c r="UHZ68" s="448"/>
      <c r="UIA68" s="448"/>
      <c r="UIB68" s="638"/>
      <c r="UIC68" s="638"/>
      <c r="UID68" s="638"/>
      <c r="UIE68" s="574"/>
      <c r="UIF68" s="448"/>
      <c r="UIG68" s="448"/>
      <c r="UIH68" s="448"/>
      <c r="UII68" s="575"/>
      <c r="UIJ68" s="448"/>
      <c r="UIK68" s="448"/>
      <c r="UIL68" s="448"/>
      <c r="UIM68" s="448"/>
      <c r="UIN68" s="448"/>
      <c r="UIO68" s="448"/>
      <c r="UIP68" s="448"/>
      <c r="UIQ68" s="448"/>
      <c r="UIR68" s="448"/>
      <c r="UIS68" s="638"/>
      <c r="UIT68" s="638"/>
      <c r="UIU68" s="638"/>
      <c r="UIV68" s="574"/>
      <c r="UIW68" s="448"/>
      <c r="UIX68" s="448"/>
      <c r="UIY68" s="448"/>
      <c r="UIZ68" s="575"/>
      <c r="UJA68" s="448"/>
      <c r="UJB68" s="448"/>
      <c r="UJC68" s="448"/>
      <c r="UJD68" s="448"/>
      <c r="UJE68" s="448"/>
      <c r="UJF68" s="448"/>
      <c r="UJG68" s="448"/>
      <c r="UJH68" s="448"/>
      <c r="UJI68" s="448"/>
      <c r="UJJ68" s="638"/>
      <c r="UJK68" s="638"/>
      <c r="UJL68" s="638"/>
      <c r="UJM68" s="574"/>
      <c r="UJN68" s="448"/>
      <c r="UJO68" s="448"/>
      <c r="UJP68" s="448"/>
      <c r="UJQ68" s="575"/>
      <c r="UJR68" s="448"/>
      <c r="UJS68" s="448"/>
      <c r="UJT68" s="448"/>
      <c r="UJU68" s="448"/>
      <c r="UJV68" s="448"/>
      <c r="UJW68" s="448"/>
      <c r="UJX68" s="448"/>
      <c r="UJY68" s="448"/>
      <c r="UJZ68" s="448"/>
      <c r="UKA68" s="638"/>
      <c r="UKB68" s="638"/>
      <c r="UKC68" s="638"/>
      <c r="UKD68" s="574"/>
      <c r="UKE68" s="448"/>
      <c r="UKF68" s="448"/>
      <c r="UKG68" s="448"/>
      <c r="UKH68" s="575"/>
      <c r="UKI68" s="448"/>
      <c r="UKJ68" s="448"/>
      <c r="UKK68" s="448"/>
      <c r="UKL68" s="448"/>
      <c r="UKM68" s="448"/>
      <c r="UKN68" s="448"/>
      <c r="UKO68" s="448"/>
      <c r="UKP68" s="448"/>
      <c r="UKQ68" s="448"/>
      <c r="UKR68" s="638"/>
      <c r="UKS68" s="638"/>
      <c r="UKT68" s="638"/>
      <c r="UKU68" s="574"/>
      <c r="UKV68" s="448"/>
      <c r="UKW68" s="448"/>
      <c r="UKX68" s="448"/>
      <c r="UKY68" s="575"/>
      <c r="UKZ68" s="448"/>
      <c r="ULA68" s="448"/>
      <c r="ULB68" s="448"/>
      <c r="ULC68" s="448"/>
      <c r="ULD68" s="448"/>
      <c r="ULE68" s="448"/>
      <c r="ULF68" s="448"/>
      <c r="ULG68" s="448"/>
      <c r="ULH68" s="448"/>
      <c r="ULI68" s="638"/>
      <c r="ULJ68" s="638"/>
      <c r="ULK68" s="638"/>
      <c r="ULL68" s="574"/>
      <c r="ULM68" s="448"/>
      <c r="ULN68" s="448"/>
      <c r="ULO68" s="448"/>
      <c r="ULP68" s="575"/>
      <c r="ULQ68" s="448"/>
      <c r="ULR68" s="448"/>
      <c r="ULS68" s="448"/>
      <c r="ULT68" s="448"/>
      <c r="ULU68" s="448"/>
      <c r="ULV68" s="448"/>
      <c r="ULW68" s="448"/>
      <c r="ULX68" s="448"/>
      <c r="ULY68" s="448"/>
      <c r="ULZ68" s="638"/>
      <c r="UMA68" s="638"/>
      <c r="UMB68" s="638"/>
      <c r="UMC68" s="574"/>
      <c r="UMD68" s="448"/>
      <c r="UME68" s="448"/>
      <c r="UMF68" s="448"/>
      <c r="UMG68" s="575"/>
      <c r="UMH68" s="448"/>
      <c r="UMI68" s="448"/>
      <c r="UMJ68" s="448"/>
      <c r="UMK68" s="448"/>
      <c r="UML68" s="448"/>
      <c r="UMM68" s="448"/>
      <c r="UMN68" s="448"/>
      <c r="UMO68" s="448"/>
      <c r="UMP68" s="448"/>
      <c r="UMQ68" s="638"/>
      <c r="UMR68" s="638"/>
      <c r="UMS68" s="638"/>
      <c r="UMT68" s="574"/>
      <c r="UMU68" s="448"/>
      <c r="UMV68" s="448"/>
      <c r="UMW68" s="448"/>
      <c r="UMX68" s="575"/>
      <c r="UMY68" s="448"/>
      <c r="UMZ68" s="448"/>
      <c r="UNA68" s="448"/>
      <c r="UNB68" s="448"/>
      <c r="UNC68" s="448"/>
      <c r="UND68" s="448"/>
      <c r="UNE68" s="448"/>
      <c r="UNF68" s="448"/>
      <c r="UNG68" s="448"/>
      <c r="UNH68" s="638"/>
      <c r="UNI68" s="638"/>
      <c r="UNJ68" s="638"/>
      <c r="UNK68" s="574"/>
      <c r="UNL68" s="448"/>
      <c r="UNM68" s="448"/>
      <c r="UNN68" s="448"/>
      <c r="UNO68" s="575"/>
      <c r="UNP68" s="448"/>
      <c r="UNQ68" s="448"/>
      <c r="UNR68" s="448"/>
      <c r="UNS68" s="448"/>
      <c r="UNT68" s="448"/>
      <c r="UNU68" s="448"/>
      <c r="UNV68" s="448"/>
      <c r="UNW68" s="448"/>
      <c r="UNX68" s="448"/>
      <c r="UNY68" s="638"/>
      <c r="UNZ68" s="638"/>
      <c r="UOA68" s="638"/>
      <c r="UOB68" s="574"/>
      <c r="UOC68" s="448"/>
      <c r="UOD68" s="448"/>
      <c r="UOE68" s="448"/>
      <c r="UOF68" s="575"/>
      <c r="UOG68" s="448"/>
      <c r="UOH68" s="448"/>
      <c r="UOI68" s="448"/>
      <c r="UOJ68" s="448"/>
      <c r="UOK68" s="448"/>
      <c r="UOL68" s="448"/>
      <c r="UOM68" s="448"/>
      <c r="UON68" s="448"/>
      <c r="UOO68" s="448"/>
      <c r="UOP68" s="638"/>
      <c r="UOQ68" s="638"/>
      <c r="UOR68" s="638"/>
      <c r="UOS68" s="574"/>
      <c r="UOT68" s="448"/>
      <c r="UOU68" s="448"/>
      <c r="UOV68" s="448"/>
      <c r="UOW68" s="575"/>
      <c r="UOX68" s="448"/>
      <c r="UOY68" s="448"/>
      <c r="UOZ68" s="448"/>
      <c r="UPA68" s="448"/>
      <c r="UPB68" s="448"/>
      <c r="UPC68" s="448"/>
      <c r="UPD68" s="448"/>
      <c r="UPE68" s="448"/>
      <c r="UPF68" s="448"/>
      <c r="UPG68" s="638"/>
      <c r="UPH68" s="638"/>
      <c r="UPI68" s="638"/>
      <c r="UPJ68" s="574"/>
      <c r="UPK68" s="448"/>
      <c r="UPL68" s="448"/>
      <c r="UPM68" s="448"/>
      <c r="UPN68" s="575"/>
      <c r="UPO68" s="448"/>
      <c r="UPP68" s="448"/>
      <c r="UPQ68" s="448"/>
      <c r="UPR68" s="448"/>
      <c r="UPS68" s="448"/>
      <c r="UPT68" s="448"/>
      <c r="UPU68" s="448"/>
      <c r="UPV68" s="448"/>
      <c r="UPW68" s="448"/>
      <c r="UPX68" s="638"/>
      <c r="UPY68" s="638"/>
      <c r="UPZ68" s="638"/>
      <c r="UQA68" s="574"/>
      <c r="UQB68" s="448"/>
      <c r="UQC68" s="448"/>
      <c r="UQD68" s="448"/>
      <c r="UQE68" s="575"/>
      <c r="UQF68" s="448"/>
      <c r="UQG68" s="448"/>
      <c r="UQH68" s="448"/>
      <c r="UQI68" s="448"/>
      <c r="UQJ68" s="448"/>
      <c r="UQK68" s="448"/>
      <c r="UQL68" s="448"/>
      <c r="UQM68" s="448"/>
      <c r="UQN68" s="448"/>
      <c r="UQO68" s="638"/>
      <c r="UQP68" s="638"/>
      <c r="UQQ68" s="638"/>
      <c r="UQR68" s="574"/>
      <c r="UQS68" s="448"/>
      <c r="UQT68" s="448"/>
      <c r="UQU68" s="448"/>
      <c r="UQV68" s="575"/>
      <c r="UQW68" s="448"/>
      <c r="UQX68" s="448"/>
      <c r="UQY68" s="448"/>
      <c r="UQZ68" s="448"/>
      <c r="URA68" s="448"/>
      <c r="URB68" s="448"/>
      <c r="URC68" s="448"/>
      <c r="URD68" s="448"/>
      <c r="URE68" s="448"/>
      <c r="URF68" s="638"/>
      <c r="URG68" s="638"/>
      <c r="URH68" s="638"/>
      <c r="URI68" s="574"/>
      <c r="URJ68" s="448"/>
      <c r="URK68" s="448"/>
      <c r="URL68" s="448"/>
      <c r="URM68" s="575"/>
      <c r="URN68" s="448"/>
      <c r="URO68" s="448"/>
      <c r="URP68" s="448"/>
      <c r="URQ68" s="448"/>
      <c r="URR68" s="448"/>
      <c r="URS68" s="448"/>
      <c r="URT68" s="448"/>
      <c r="URU68" s="448"/>
      <c r="URV68" s="448"/>
      <c r="URW68" s="638"/>
      <c r="URX68" s="638"/>
      <c r="URY68" s="638"/>
      <c r="URZ68" s="574"/>
      <c r="USA68" s="448"/>
      <c r="USB68" s="448"/>
      <c r="USC68" s="448"/>
      <c r="USD68" s="575"/>
      <c r="USE68" s="448"/>
      <c r="USF68" s="448"/>
      <c r="USG68" s="448"/>
      <c r="USH68" s="448"/>
      <c r="USI68" s="448"/>
      <c r="USJ68" s="448"/>
      <c r="USK68" s="448"/>
      <c r="USL68" s="448"/>
      <c r="USM68" s="448"/>
      <c r="USN68" s="638"/>
      <c r="USO68" s="638"/>
      <c r="USP68" s="638"/>
      <c r="USQ68" s="574"/>
      <c r="USR68" s="448"/>
      <c r="USS68" s="448"/>
      <c r="UST68" s="448"/>
      <c r="USU68" s="575"/>
      <c r="USV68" s="448"/>
      <c r="USW68" s="448"/>
      <c r="USX68" s="448"/>
      <c r="USY68" s="448"/>
      <c r="USZ68" s="448"/>
      <c r="UTA68" s="448"/>
      <c r="UTB68" s="448"/>
      <c r="UTC68" s="448"/>
      <c r="UTD68" s="448"/>
      <c r="UTE68" s="638"/>
      <c r="UTF68" s="638"/>
      <c r="UTG68" s="638"/>
      <c r="UTH68" s="574"/>
      <c r="UTI68" s="448"/>
      <c r="UTJ68" s="448"/>
      <c r="UTK68" s="448"/>
      <c r="UTL68" s="575"/>
      <c r="UTM68" s="448"/>
      <c r="UTN68" s="448"/>
      <c r="UTO68" s="448"/>
      <c r="UTP68" s="448"/>
      <c r="UTQ68" s="448"/>
      <c r="UTR68" s="448"/>
      <c r="UTS68" s="448"/>
      <c r="UTT68" s="448"/>
      <c r="UTU68" s="448"/>
      <c r="UTV68" s="638"/>
      <c r="UTW68" s="638"/>
      <c r="UTX68" s="638"/>
      <c r="UTY68" s="574"/>
      <c r="UTZ68" s="448"/>
      <c r="UUA68" s="448"/>
      <c r="UUB68" s="448"/>
      <c r="UUC68" s="575"/>
      <c r="UUD68" s="448"/>
      <c r="UUE68" s="448"/>
      <c r="UUF68" s="448"/>
      <c r="UUG68" s="448"/>
      <c r="UUH68" s="448"/>
      <c r="UUI68" s="448"/>
      <c r="UUJ68" s="448"/>
      <c r="UUK68" s="448"/>
      <c r="UUL68" s="448"/>
      <c r="UUM68" s="638"/>
      <c r="UUN68" s="638"/>
      <c r="UUO68" s="638"/>
      <c r="UUP68" s="574"/>
      <c r="UUQ68" s="448"/>
      <c r="UUR68" s="448"/>
      <c r="UUS68" s="448"/>
      <c r="UUT68" s="575"/>
      <c r="UUU68" s="448"/>
      <c r="UUV68" s="448"/>
      <c r="UUW68" s="448"/>
      <c r="UUX68" s="448"/>
      <c r="UUY68" s="448"/>
      <c r="UUZ68" s="448"/>
      <c r="UVA68" s="448"/>
      <c r="UVB68" s="448"/>
      <c r="UVC68" s="448"/>
      <c r="UVD68" s="638"/>
      <c r="UVE68" s="638"/>
      <c r="UVF68" s="638"/>
      <c r="UVG68" s="574"/>
      <c r="UVH68" s="448"/>
      <c r="UVI68" s="448"/>
      <c r="UVJ68" s="448"/>
      <c r="UVK68" s="575"/>
      <c r="UVL68" s="448"/>
      <c r="UVM68" s="448"/>
      <c r="UVN68" s="448"/>
      <c r="UVO68" s="448"/>
      <c r="UVP68" s="448"/>
      <c r="UVQ68" s="448"/>
      <c r="UVR68" s="448"/>
      <c r="UVS68" s="448"/>
      <c r="UVT68" s="448"/>
      <c r="UVU68" s="638"/>
      <c r="UVV68" s="638"/>
      <c r="UVW68" s="638"/>
      <c r="UVX68" s="574"/>
      <c r="UVY68" s="448"/>
      <c r="UVZ68" s="448"/>
      <c r="UWA68" s="448"/>
      <c r="UWB68" s="575"/>
      <c r="UWC68" s="448"/>
      <c r="UWD68" s="448"/>
      <c r="UWE68" s="448"/>
      <c r="UWF68" s="448"/>
      <c r="UWG68" s="448"/>
      <c r="UWH68" s="448"/>
      <c r="UWI68" s="448"/>
      <c r="UWJ68" s="448"/>
      <c r="UWK68" s="448"/>
      <c r="UWL68" s="638"/>
      <c r="UWM68" s="638"/>
      <c r="UWN68" s="638"/>
      <c r="UWO68" s="574"/>
      <c r="UWP68" s="448"/>
      <c r="UWQ68" s="448"/>
      <c r="UWR68" s="448"/>
      <c r="UWS68" s="575"/>
      <c r="UWT68" s="448"/>
      <c r="UWU68" s="448"/>
      <c r="UWV68" s="448"/>
      <c r="UWW68" s="448"/>
      <c r="UWX68" s="448"/>
      <c r="UWY68" s="448"/>
      <c r="UWZ68" s="448"/>
      <c r="UXA68" s="448"/>
      <c r="UXB68" s="448"/>
      <c r="UXC68" s="638"/>
      <c r="UXD68" s="638"/>
      <c r="UXE68" s="638"/>
      <c r="UXF68" s="574"/>
      <c r="UXG68" s="448"/>
      <c r="UXH68" s="448"/>
      <c r="UXI68" s="448"/>
      <c r="UXJ68" s="575"/>
      <c r="UXK68" s="448"/>
      <c r="UXL68" s="448"/>
      <c r="UXM68" s="448"/>
      <c r="UXN68" s="448"/>
      <c r="UXO68" s="448"/>
      <c r="UXP68" s="448"/>
      <c r="UXQ68" s="448"/>
      <c r="UXR68" s="448"/>
      <c r="UXS68" s="448"/>
      <c r="UXT68" s="638"/>
      <c r="UXU68" s="638"/>
      <c r="UXV68" s="638"/>
      <c r="UXW68" s="574"/>
      <c r="UXX68" s="448"/>
      <c r="UXY68" s="448"/>
      <c r="UXZ68" s="448"/>
      <c r="UYA68" s="575"/>
      <c r="UYB68" s="448"/>
      <c r="UYC68" s="448"/>
      <c r="UYD68" s="448"/>
      <c r="UYE68" s="448"/>
      <c r="UYF68" s="448"/>
      <c r="UYG68" s="448"/>
      <c r="UYH68" s="448"/>
      <c r="UYI68" s="448"/>
      <c r="UYJ68" s="448"/>
      <c r="UYK68" s="638"/>
      <c r="UYL68" s="638"/>
      <c r="UYM68" s="638"/>
      <c r="UYN68" s="574"/>
      <c r="UYO68" s="448"/>
      <c r="UYP68" s="448"/>
      <c r="UYQ68" s="448"/>
      <c r="UYR68" s="575"/>
      <c r="UYS68" s="448"/>
      <c r="UYT68" s="448"/>
      <c r="UYU68" s="448"/>
      <c r="UYV68" s="448"/>
      <c r="UYW68" s="448"/>
      <c r="UYX68" s="448"/>
      <c r="UYY68" s="448"/>
      <c r="UYZ68" s="448"/>
      <c r="UZA68" s="448"/>
      <c r="UZB68" s="638"/>
      <c r="UZC68" s="638"/>
      <c r="UZD68" s="638"/>
      <c r="UZE68" s="574"/>
      <c r="UZF68" s="448"/>
      <c r="UZG68" s="448"/>
      <c r="UZH68" s="448"/>
      <c r="UZI68" s="575"/>
      <c r="UZJ68" s="448"/>
      <c r="UZK68" s="448"/>
      <c r="UZL68" s="448"/>
      <c r="UZM68" s="448"/>
      <c r="UZN68" s="448"/>
      <c r="UZO68" s="448"/>
      <c r="UZP68" s="448"/>
      <c r="UZQ68" s="448"/>
      <c r="UZR68" s="448"/>
      <c r="UZS68" s="638"/>
      <c r="UZT68" s="638"/>
      <c r="UZU68" s="638"/>
      <c r="UZV68" s="574"/>
      <c r="UZW68" s="448"/>
      <c r="UZX68" s="448"/>
      <c r="UZY68" s="448"/>
      <c r="UZZ68" s="575"/>
      <c r="VAA68" s="448"/>
      <c r="VAB68" s="448"/>
      <c r="VAC68" s="448"/>
      <c r="VAD68" s="448"/>
      <c r="VAE68" s="448"/>
      <c r="VAF68" s="448"/>
      <c r="VAG68" s="448"/>
      <c r="VAH68" s="448"/>
      <c r="VAI68" s="448"/>
      <c r="VAJ68" s="638"/>
      <c r="VAK68" s="638"/>
      <c r="VAL68" s="638"/>
      <c r="VAM68" s="574"/>
      <c r="VAN68" s="448"/>
      <c r="VAO68" s="448"/>
      <c r="VAP68" s="448"/>
      <c r="VAQ68" s="575"/>
      <c r="VAR68" s="448"/>
      <c r="VAS68" s="448"/>
      <c r="VAT68" s="448"/>
      <c r="VAU68" s="448"/>
      <c r="VAV68" s="448"/>
      <c r="VAW68" s="448"/>
      <c r="VAX68" s="448"/>
      <c r="VAY68" s="448"/>
      <c r="VAZ68" s="448"/>
      <c r="VBA68" s="638"/>
      <c r="VBB68" s="638"/>
      <c r="VBC68" s="638"/>
      <c r="VBD68" s="574"/>
      <c r="VBE68" s="448"/>
      <c r="VBF68" s="448"/>
      <c r="VBG68" s="448"/>
      <c r="VBH68" s="575"/>
      <c r="VBI68" s="448"/>
      <c r="VBJ68" s="448"/>
      <c r="VBK68" s="448"/>
      <c r="VBL68" s="448"/>
      <c r="VBM68" s="448"/>
      <c r="VBN68" s="448"/>
      <c r="VBO68" s="448"/>
      <c r="VBP68" s="448"/>
      <c r="VBQ68" s="448"/>
      <c r="VBR68" s="638"/>
      <c r="VBS68" s="638"/>
      <c r="VBT68" s="638"/>
      <c r="VBU68" s="574"/>
      <c r="VBV68" s="448"/>
      <c r="VBW68" s="448"/>
      <c r="VBX68" s="448"/>
      <c r="VBY68" s="575"/>
      <c r="VBZ68" s="448"/>
      <c r="VCA68" s="448"/>
      <c r="VCB68" s="448"/>
      <c r="VCC68" s="448"/>
      <c r="VCD68" s="448"/>
      <c r="VCE68" s="448"/>
      <c r="VCF68" s="448"/>
      <c r="VCG68" s="448"/>
      <c r="VCH68" s="448"/>
      <c r="VCI68" s="638"/>
      <c r="VCJ68" s="638"/>
      <c r="VCK68" s="638"/>
      <c r="VCL68" s="574"/>
      <c r="VCM68" s="448"/>
      <c r="VCN68" s="448"/>
      <c r="VCO68" s="448"/>
      <c r="VCP68" s="575"/>
      <c r="VCQ68" s="448"/>
      <c r="VCR68" s="448"/>
      <c r="VCS68" s="448"/>
      <c r="VCT68" s="448"/>
      <c r="VCU68" s="448"/>
      <c r="VCV68" s="448"/>
      <c r="VCW68" s="448"/>
      <c r="VCX68" s="448"/>
      <c r="VCY68" s="448"/>
      <c r="VCZ68" s="638"/>
      <c r="VDA68" s="638"/>
      <c r="VDB68" s="638"/>
      <c r="VDC68" s="574"/>
      <c r="VDD68" s="448"/>
      <c r="VDE68" s="448"/>
      <c r="VDF68" s="448"/>
      <c r="VDG68" s="575"/>
      <c r="VDH68" s="448"/>
      <c r="VDI68" s="448"/>
      <c r="VDJ68" s="448"/>
      <c r="VDK68" s="448"/>
      <c r="VDL68" s="448"/>
      <c r="VDM68" s="448"/>
      <c r="VDN68" s="448"/>
      <c r="VDO68" s="448"/>
      <c r="VDP68" s="448"/>
      <c r="VDQ68" s="638"/>
      <c r="VDR68" s="638"/>
      <c r="VDS68" s="638"/>
      <c r="VDT68" s="574"/>
      <c r="VDU68" s="448"/>
      <c r="VDV68" s="448"/>
      <c r="VDW68" s="448"/>
      <c r="VDX68" s="575"/>
      <c r="VDY68" s="448"/>
      <c r="VDZ68" s="448"/>
      <c r="VEA68" s="448"/>
      <c r="VEB68" s="448"/>
      <c r="VEC68" s="448"/>
      <c r="VED68" s="448"/>
      <c r="VEE68" s="448"/>
      <c r="VEF68" s="448"/>
      <c r="VEG68" s="448"/>
      <c r="VEH68" s="638"/>
      <c r="VEI68" s="638"/>
      <c r="VEJ68" s="638"/>
      <c r="VEK68" s="574"/>
      <c r="VEL68" s="448"/>
      <c r="VEM68" s="448"/>
      <c r="VEN68" s="448"/>
      <c r="VEO68" s="575"/>
      <c r="VEP68" s="448"/>
      <c r="VEQ68" s="448"/>
      <c r="VER68" s="448"/>
      <c r="VES68" s="448"/>
      <c r="VET68" s="448"/>
      <c r="VEU68" s="448"/>
      <c r="VEV68" s="448"/>
      <c r="VEW68" s="448"/>
      <c r="VEX68" s="448"/>
      <c r="VEY68" s="638"/>
      <c r="VEZ68" s="638"/>
      <c r="VFA68" s="638"/>
      <c r="VFB68" s="574"/>
      <c r="VFC68" s="448"/>
      <c r="VFD68" s="448"/>
      <c r="VFE68" s="448"/>
      <c r="VFF68" s="575"/>
      <c r="VFG68" s="448"/>
      <c r="VFH68" s="448"/>
      <c r="VFI68" s="448"/>
      <c r="VFJ68" s="448"/>
      <c r="VFK68" s="448"/>
      <c r="VFL68" s="448"/>
      <c r="VFM68" s="448"/>
      <c r="VFN68" s="448"/>
      <c r="VFO68" s="448"/>
      <c r="VFP68" s="638"/>
      <c r="VFQ68" s="638"/>
      <c r="VFR68" s="638"/>
      <c r="VFS68" s="574"/>
      <c r="VFT68" s="448"/>
      <c r="VFU68" s="448"/>
      <c r="VFV68" s="448"/>
      <c r="VFW68" s="575"/>
      <c r="VFX68" s="448"/>
      <c r="VFY68" s="448"/>
      <c r="VFZ68" s="448"/>
      <c r="VGA68" s="448"/>
      <c r="VGB68" s="448"/>
      <c r="VGC68" s="448"/>
      <c r="VGD68" s="448"/>
      <c r="VGE68" s="448"/>
      <c r="VGF68" s="448"/>
      <c r="VGG68" s="638"/>
      <c r="VGH68" s="638"/>
      <c r="VGI68" s="638"/>
      <c r="VGJ68" s="574"/>
      <c r="VGK68" s="448"/>
      <c r="VGL68" s="448"/>
      <c r="VGM68" s="448"/>
      <c r="VGN68" s="575"/>
      <c r="VGO68" s="448"/>
      <c r="VGP68" s="448"/>
      <c r="VGQ68" s="448"/>
      <c r="VGR68" s="448"/>
      <c r="VGS68" s="448"/>
      <c r="VGT68" s="448"/>
      <c r="VGU68" s="448"/>
      <c r="VGV68" s="448"/>
      <c r="VGW68" s="448"/>
      <c r="VGX68" s="638"/>
      <c r="VGY68" s="638"/>
      <c r="VGZ68" s="638"/>
      <c r="VHA68" s="574"/>
      <c r="VHB68" s="448"/>
      <c r="VHC68" s="448"/>
      <c r="VHD68" s="448"/>
      <c r="VHE68" s="575"/>
      <c r="VHF68" s="448"/>
      <c r="VHG68" s="448"/>
      <c r="VHH68" s="448"/>
      <c r="VHI68" s="448"/>
      <c r="VHJ68" s="448"/>
      <c r="VHK68" s="448"/>
      <c r="VHL68" s="448"/>
      <c r="VHM68" s="448"/>
      <c r="VHN68" s="448"/>
      <c r="VHO68" s="638"/>
      <c r="VHP68" s="638"/>
      <c r="VHQ68" s="638"/>
      <c r="VHR68" s="574"/>
      <c r="VHS68" s="448"/>
      <c r="VHT68" s="448"/>
      <c r="VHU68" s="448"/>
      <c r="VHV68" s="575"/>
      <c r="VHW68" s="448"/>
      <c r="VHX68" s="448"/>
      <c r="VHY68" s="448"/>
      <c r="VHZ68" s="448"/>
      <c r="VIA68" s="448"/>
      <c r="VIB68" s="448"/>
      <c r="VIC68" s="448"/>
      <c r="VID68" s="448"/>
      <c r="VIE68" s="448"/>
      <c r="VIF68" s="638"/>
      <c r="VIG68" s="638"/>
      <c r="VIH68" s="638"/>
      <c r="VII68" s="574"/>
      <c r="VIJ68" s="448"/>
      <c r="VIK68" s="448"/>
      <c r="VIL68" s="448"/>
      <c r="VIM68" s="575"/>
      <c r="VIN68" s="448"/>
      <c r="VIO68" s="448"/>
      <c r="VIP68" s="448"/>
      <c r="VIQ68" s="448"/>
      <c r="VIR68" s="448"/>
      <c r="VIS68" s="448"/>
      <c r="VIT68" s="448"/>
      <c r="VIU68" s="448"/>
      <c r="VIV68" s="448"/>
      <c r="VIW68" s="638"/>
      <c r="VIX68" s="638"/>
      <c r="VIY68" s="638"/>
      <c r="VIZ68" s="574"/>
      <c r="VJA68" s="448"/>
      <c r="VJB68" s="448"/>
      <c r="VJC68" s="448"/>
      <c r="VJD68" s="575"/>
      <c r="VJE68" s="448"/>
      <c r="VJF68" s="448"/>
      <c r="VJG68" s="448"/>
      <c r="VJH68" s="448"/>
      <c r="VJI68" s="448"/>
      <c r="VJJ68" s="448"/>
      <c r="VJK68" s="448"/>
      <c r="VJL68" s="448"/>
      <c r="VJM68" s="448"/>
      <c r="VJN68" s="638"/>
      <c r="VJO68" s="638"/>
      <c r="VJP68" s="638"/>
      <c r="VJQ68" s="574"/>
      <c r="VJR68" s="448"/>
      <c r="VJS68" s="448"/>
      <c r="VJT68" s="448"/>
      <c r="VJU68" s="575"/>
      <c r="VJV68" s="448"/>
      <c r="VJW68" s="448"/>
      <c r="VJX68" s="448"/>
      <c r="VJY68" s="448"/>
      <c r="VJZ68" s="448"/>
      <c r="VKA68" s="448"/>
      <c r="VKB68" s="448"/>
      <c r="VKC68" s="448"/>
      <c r="VKD68" s="448"/>
      <c r="VKE68" s="638"/>
      <c r="VKF68" s="638"/>
      <c r="VKG68" s="638"/>
      <c r="VKH68" s="574"/>
      <c r="VKI68" s="448"/>
      <c r="VKJ68" s="448"/>
      <c r="VKK68" s="448"/>
      <c r="VKL68" s="575"/>
      <c r="VKM68" s="448"/>
      <c r="VKN68" s="448"/>
      <c r="VKO68" s="448"/>
      <c r="VKP68" s="448"/>
      <c r="VKQ68" s="448"/>
      <c r="VKR68" s="448"/>
      <c r="VKS68" s="448"/>
      <c r="VKT68" s="448"/>
      <c r="VKU68" s="448"/>
      <c r="VKV68" s="638"/>
      <c r="VKW68" s="638"/>
      <c r="VKX68" s="638"/>
      <c r="VKY68" s="574"/>
      <c r="VKZ68" s="448"/>
      <c r="VLA68" s="448"/>
      <c r="VLB68" s="448"/>
      <c r="VLC68" s="575"/>
      <c r="VLD68" s="448"/>
      <c r="VLE68" s="448"/>
      <c r="VLF68" s="448"/>
      <c r="VLG68" s="448"/>
      <c r="VLH68" s="448"/>
      <c r="VLI68" s="448"/>
      <c r="VLJ68" s="448"/>
      <c r="VLK68" s="448"/>
      <c r="VLL68" s="448"/>
      <c r="VLM68" s="638"/>
      <c r="VLN68" s="638"/>
      <c r="VLO68" s="638"/>
      <c r="VLP68" s="574"/>
      <c r="VLQ68" s="448"/>
      <c r="VLR68" s="448"/>
      <c r="VLS68" s="448"/>
      <c r="VLT68" s="575"/>
      <c r="VLU68" s="448"/>
      <c r="VLV68" s="448"/>
      <c r="VLW68" s="448"/>
      <c r="VLX68" s="448"/>
      <c r="VLY68" s="448"/>
      <c r="VLZ68" s="448"/>
      <c r="VMA68" s="448"/>
      <c r="VMB68" s="448"/>
      <c r="VMC68" s="448"/>
      <c r="VMD68" s="638"/>
      <c r="VME68" s="638"/>
      <c r="VMF68" s="638"/>
      <c r="VMG68" s="574"/>
      <c r="VMH68" s="448"/>
      <c r="VMI68" s="448"/>
      <c r="VMJ68" s="448"/>
      <c r="VMK68" s="575"/>
      <c r="VML68" s="448"/>
      <c r="VMM68" s="448"/>
      <c r="VMN68" s="448"/>
      <c r="VMO68" s="448"/>
      <c r="VMP68" s="448"/>
      <c r="VMQ68" s="448"/>
      <c r="VMR68" s="448"/>
      <c r="VMS68" s="448"/>
      <c r="VMT68" s="448"/>
      <c r="VMU68" s="638"/>
      <c r="VMV68" s="638"/>
      <c r="VMW68" s="638"/>
      <c r="VMX68" s="574"/>
      <c r="VMY68" s="448"/>
      <c r="VMZ68" s="448"/>
      <c r="VNA68" s="448"/>
      <c r="VNB68" s="575"/>
      <c r="VNC68" s="448"/>
      <c r="VND68" s="448"/>
      <c r="VNE68" s="448"/>
      <c r="VNF68" s="448"/>
      <c r="VNG68" s="448"/>
      <c r="VNH68" s="448"/>
      <c r="VNI68" s="448"/>
      <c r="VNJ68" s="448"/>
      <c r="VNK68" s="448"/>
      <c r="VNL68" s="638"/>
      <c r="VNM68" s="638"/>
      <c r="VNN68" s="638"/>
      <c r="VNO68" s="574"/>
      <c r="VNP68" s="448"/>
      <c r="VNQ68" s="448"/>
      <c r="VNR68" s="448"/>
      <c r="VNS68" s="575"/>
      <c r="VNT68" s="448"/>
      <c r="VNU68" s="448"/>
      <c r="VNV68" s="448"/>
      <c r="VNW68" s="448"/>
      <c r="VNX68" s="448"/>
      <c r="VNY68" s="448"/>
      <c r="VNZ68" s="448"/>
      <c r="VOA68" s="448"/>
      <c r="VOB68" s="448"/>
      <c r="VOC68" s="638"/>
      <c r="VOD68" s="638"/>
      <c r="VOE68" s="638"/>
      <c r="VOF68" s="574"/>
      <c r="VOG68" s="448"/>
      <c r="VOH68" s="448"/>
      <c r="VOI68" s="448"/>
      <c r="VOJ68" s="575"/>
      <c r="VOK68" s="448"/>
      <c r="VOL68" s="448"/>
      <c r="VOM68" s="448"/>
      <c r="VON68" s="448"/>
      <c r="VOO68" s="448"/>
      <c r="VOP68" s="448"/>
      <c r="VOQ68" s="448"/>
      <c r="VOR68" s="448"/>
      <c r="VOS68" s="448"/>
      <c r="VOT68" s="638"/>
      <c r="VOU68" s="638"/>
      <c r="VOV68" s="638"/>
      <c r="VOW68" s="574"/>
      <c r="VOX68" s="448"/>
      <c r="VOY68" s="448"/>
      <c r="VOZ68" s="448"/>
      <c r="VPA68" s="575"/>
      <c r="VPB68" s="448"/>
      <c r="VPC68" s="448"/>
      <c r="VPD68" s="448"/>
      <c r="VPE68" s="448"/>
      <c r="VPF68" s="448"/>
      <c r="VPG68" s="448"/>
      <c r="VPH68" s="448"/>
      <c r="VPI68" s="448"/>
      <c r="VPJ68" s="448"/>
      <c r="VPK68" s="638"/>
      <c r="VPL68" s="638"/>
      <c r="VPM68" s="638"/>
      <c r="VPN68" s="574"/>
      <c r="VPO68" s="448"/>
      <c r="VPP68" s="448"/>
      <c r="VPQ68" s="448"/>
      <c r="VPR68" s="575"/>
      <c r="VPS68" s="448"/>
      <c r="VPT68" s="448"/>
      <c r="VPU68" s="448"/>
      <c r="VPV68" s="448"/>
      <c r="VPW68" s="448"/>
      <c r="VPX68" s="448"/>
      <c r="VPY68" s="448"/>
      <c r="VPZ68" s="448"/>
      <c r="VQA68" s="448"/>
      <c r="VQB68" s="638"/>
      <c r="VQC68" s="638"/>
      <c r="VQD68" s="638"/>
      <c r="VQE68" s="574"/>
      <c r="VQF68" s="448"/>
      <c r="VQG68" s="448"/>
      <c r="VQH68" s="448"/>
      <c r="VQI68" s="575"/>
      <c r="VQJ68" s="448"/>
      <c r="VQK68" s="448"/>
      <c r="VQL68" s="448"/>
      <c r="VQM68" s="448"/>
      <c r="VQN68" s="448"/>
      <c r="VQO68" s="448"/>
      <c r="VQP68" s="448"/>
      <c r="VQQ68" s="448"/>
      <c r="VQR68" s="448"/>
      <c r="VQS68" s="638"/>
      <c r="VQT68" s="638"/>
      <c r="VQU68" s="638"/>
      <c r="VQV68" s="574"/>
      <c r="VQW68" s="448"/>
      <c r="VQX68" s="448"/>
      <c r="VQY68" s="448"/>
      <c r="VQZ68" s="575"/>
      <c r="VRA68" s="448"/>
      <c r="VRB68" s="448"/>
      <c r="VRC68" s="448"/>
      <c r="VRD68" s="448"/>
      <c r="VRE68" s="448"/>
      <c r="VRF68" s="448"/>
      <c r="VRG68" s="448"/>
      <c r="VRH68" s="448"/>
      <c r="VRI68" s="448"/>
      <c r="VRJ68" s="638"/>
      <c r="VRK68" s="638"/>
      <c r="VRL68" s="638"/>
      <c r="VRM68" s="574"/>
      <c r="VRN68" s="448"/>
      <c r="VRO68" s="448"/>
      <c r="VRP68" s="448"/>
      <c r="VRQ68" s="575"/>
      <c r="VRR68" s="448"/>
      <c r="VRS68" s="448"/>
      <c r="VRT68" s="448"/>
      <c r="VRU68" s="448"/>
      <c r="VRV68" s="448"/>
      <c r="VRW68" s="448"/>
      <c r="VRX68" s="448"/>
      <c r="VRY68" s="448"/>
      <c r="VRZ68" s="448"/>
      <c r="VSA68" s="638"/>
      <c r="VSB68" s="638"/>
      <c r="VSC68" s="638"/>
      <c r="VSD68" s="574"/>
      <c r="VSE68" s="448"/>
      <c r="VSF68" s="448"/>
      <c r="VSG68" s="448"/>
      <c r="VSH68" s="575"/>
      <c r="VSI68" s="448"/>
      <c r="VSJ68" s="448"/>
      <c r="VSK68" s="448"/>
      <c r="VSL68" s="448"/>
      <c r="VSM68" s="448"/>
      <c r="VSN68" s="448"/>
      <c r="VSO68" s="448"/>
      <c r="VSP68" s="448"/>
      <c r="VSQ68" s="448"/>
      <c r="VSR68" s="638"/>
      <c r="VSS68" s="638"/>
      <c r="VST68" s="638"/>
      <c r="VSU68" s="574"/>
      <c r="VSV68" s="448"/>
      <c r="VSW68" s="448"/>
      <c r="VSX68" s="448"/>
      <c r="VSY68" s="575"/>
      <c r="VSZ68" s="448"/>
      <c r="VTA68" s="448"/>
      <c r="VTB68" s="448"/>
      <c r="VTC68" s="448"/>
      <c r="VTD68" s="448"/>
      <c r="VTE68" s="448"/>
      <c r="VTF68" s="448"/>
      <c r="VTG68" s="448"/>
      <c r="VTH68" s="448"/>
      <c r="VTI68" s="638"/>
      <c r="VTJ68" s="638"/>
      <c r="VTK68" s="638"/>
      <c r="VTL68" s="574"/>
      <c r="VTM68" s="448"/>
      <c r="VTN68" s="448"/>
      <c r="VTO68" s="448"/>
      <c r="VTP68" s="575"/>
      <c r="VTQ68" s="448"/>
      <c r="VTR68" s="448"/>
      <c r="VTS68" s="448"/>
      <c r="VTT68" s="448"/>
      <c r="VTU68" s="448"/>
      <c r="VTV68" s="448"/>
      <c r="VTW68" s="448"/>
      <c r="VTX68" s="448"/>
      <c r="VTY68" s="448"/>
      <c r="VTZ68" s="638"/>
      <c r="VUA68" s="638"/>
      <c r="VUB68" s="638"/>
      <c r="VUC68" s="574"/>
      <c r="VUD68" s="448"/>
      <c r="VUE68" s="448"/>
      <c r="VUF68" s="448"/>
      <c r="VUG68" s="575"/>
      <c r="VUH68" s="448"/>
      <c r="VUI68" s="448"/>
      <c r="VUJ68" s="448"/>
      <c r="VUK68" s="448"/>
      <c r="VUL68" s="448"/>
      <c r="VUM68" s="448"/>
      <c r="VUN68" s="448"/>
      <c r="VUO68" s="448"/>
      <c r="VUP68" s="448"/>
      <c r="VUQ68" s="638"/>
      <c r="VUR68" s="638"/>
      <c r="VUS68" s="638"/>
      <c r="VUT68" s="574"/>
      <c r="VUU68" s="448"/>
      <c r="VUV68" s="448"/>
      <c r="VUW68" s="448"/>
      <c r="VUX68" s="575"/>
      <c r="VUY68" s="448"/>
      <c r="VUZ68" s="448"/>
      <c r="VVA68" s="448"/>
      <c r="VVB68" s="448"/>
      <c r="VVC68" s="448"/>
      <c r="VVD68" s="448"/>
      <c r="VVE68" s="448"/>
      <c r="VVF68" s="448"/>
      <c r="VVG68" s="448"/>
      <c r="VVH68" s="638"/>
      <c r="VVI68" s="638"/>
      <c r="VVJ68" s="638"/>
      <c r="VVK68" s="574"/>
      <c r="VVL68" s="448"/>
      <c r="VVM68" s="448"/>
      <c r="VVN68" s="448"/>
      <c r="VVO68" s="575"/>
      <c r="VVP68" s="448"/>
      <c r="VVQ68" s="448"/>
      <c r="VVR68" s="448"/>
      <c r="VVS68" s="448"/>
      <c r="VVT68" s="448"/>
      <c r="VVU68" s="448"/>
      <c r="VVV68" s="448"/>
      <c r="VVW68" s="448"/>
      <c r="VVX68" s="448"/>
      <c r="VVY68" s="638"/>
      <c r="VVZ68" s="638"/>
      <c r="VWA68" s="638"/>
      <c r="VWB68" s="574"/>
      <c r="VWC68" s="448"/>
      <c r="VWD68" s="448"/>
      <c r="VWE68" s="448"/>
      <c r="VWF68" s="575"/>
      <c r="VWG68" s="448"/>
      <c r="VWH68" s="448"/>
      <c r="VWI68" s="448"/>
      <c r="VWJ68" s="448"/>
      <c r="VWK68" s="448"/>
      <c r="VWL68" s="448"/>
      <c r="VWM68" s="448"/>
      <c r="VWN68" s="448"/>
      <c r="VWO68" s="448"/>
      <c r="VWP68" s="638"/>
      <c r="VWQ68" s="638"/>
      <c r="VWR68" s="638"/>
      <c r="VWS68" s="574"/>
      <c r="VWT68" s="448"/>
      <c r="VWU68" s="448"/>
      <c r="VWV68" s="448"/>
      <c r="VWW68" s="575"/>
      <c r="VWX68" s="448"/>
      <c r="VWY68" s="448"/>
      <c r="VWZ68" s="448"/>
      <c r="VXA68" s="448"/>
      <c r="VXB68" s="448"/>
      <c r="VXC68" s="448"/>
      <c r="VXD68" s="448"/>
      <c r="VXE68" s="448"/>
      <c r="VXF68" s="448"/>
      <c r="VXG68" s="638"/>
      <c r="VXH68" s="638"/>
      <c r="VXI68" s="638"/>
      <c r="VXJ68" s="574"/>
      <c r="VXK68" s="448"/>
      <c r="VXL68" s="448"/>
      <c r="VXM68" s="448"/>
      <c r="VXN68" s="575"/>
      <c r="VXO68" s="448"/>
      <c r="VXP68" s="448"/>
      <c r="VXQ68" s="448"/>
      <c r="VXR68" s="448"/>
      <c r="VXS68" s="448"/>
      <c r="VXT68" s="448"/>
      <c r="VXU68" s="448"/>
      <c r="VXV68" s="448"/>
      <c r="VXW68" s="448"/>
      <c r="VXX68" s="638"/>
      <c r="VXY68" s="638"/>
      <c r="VXZ68" s="638"/>
      <c r="VYA68" s="574"/>
      <c r="VYB68" s="448"/>
      <c r="VYC68" s="448"/>
      <c r="VYD68" s="448"/>
      <c r="VYE68" s="575"/>
      <c r="VYF68" s="448"/>
      <c r="VYG68" s="448"/>
      <c r="VYH68" s="448"/>
      <c r="VYI68" s="448"/>
      <c r="VYJ68" s="448"/>
      <c r="VYK68" s="448"/>
      <c r="VYL68" s="448"/>
      <c r="VYM68" s="448"/>
      <c r="VYN68" s="448"/>
      <c r="VYO68" s="638"/>
      <c r="VYP68" s="638"/>
      <c r="VYQ68" s="638"/>
      <c r="VYR68" s="574"/>
      <c r="VYS68" s="448"/>
      <c r="VYT68" s="448"/>
      <c r="VYU68" s="448"/>
      <c r="VYV68" s="575"/>
      <c r="VYW68" s="448"/>
      <c r="VYX68" s="448"/>
      <c r="VYY68" s="448"/>
      <c r="VYZ68" s="448"/>
      <c r="VZA68" s="448"/>
      <c r="VZB68" s="448"/>
      <c r="VZC68" s="448"/>
      <c r="VZD68" s="448"/>
      <c r="VZE68" s="448"/>
      <c r="VZF68" s="638"/>
      <c r="VZG68" s="638"/>
      <c r="VZH68" s="638"/>
      <c r="VZI68" s="574"/>
      <c r="VZJ68" s="448"/>
      <c r="VZK68" s="448"/>
      <c r="VZL68" s="448"/>
      <c r="VZM68" s="575"/>
      <c r="VZN68" s="448"/>
      <c r="VZO68" s="448"/>
      <c r="VZP68" s="448"/>
      <c r="VZQ68" s="448"/>
      <c r="VZR68" s="448"/>
      <c r="VZS68" s="448"/>
      <c r="VZT68" s="448"/>
      <c r="VZU68" s="448"/>
      <c r="VZV68" s="448"/>
      <c r="VZW68" s="638"/>
      <c r="VZX68" s="638"/>
      <c r="VZY68" s="638"/>
      <c r="VZZ68" s="574"/>
      <c r="WAA68" s="448"/>
      <c r="WAB68" s="448"/>
      <c r="WAC68" s="448"/>
      <c r="WAD68" s="575"/>
      <c r="WAE68" s="448"/>
      <c r="WAF68" s="448"/>
      <c r="WAG68" s="448"/>
      <c r="WAH68" s="448"/>
      <c r="WAI68" s="448"/>
      <c r="WAJ68" s="448"/>
      <c r="WAK68" s="448"/>
      <c r="WAL68" s="448"/>
      <c r="WAM68" s="448"/>
      <c r="WAN68" s="638"/>
      <c r="WAO68" s="638"/>
      <c r="WAP68" s="638"/>
      <c r="WAQ68" s="574"/>
      <c r="WAR68" s="448"/>
      <c r="WAS68" s="448"/>
      <c r="WAT68" s="448"/>
      <c r="WAU68" s="575"/>
      <c r="WAV68" s="448"/>
      <c r="WAW68" s="448"/>
      <c r="WAX68" s="448"/>
      <c r="WAY68" s="448"/>
      <c r="WAZ68" s="448"/>
      <c r="WBA68" s="448"/>
      <c r="WBB68" s="448"/>
      <c r="WBC68" s="448"/>
      <c r="WBD68" s="448"/>
      <c r="WBE68" s="638"/>
      <c r="WBF68" s="638"/>
      <c r="WBG68" s="638"/>
      <c r="WBH68" s="574"/>
      <c r="WBI68" s="448"/>
      <c r="WBJ68" s="448"/>
      <c r="WBK68" s="448"/>
      <c r="WBL68" s="575"/>
      <c r="WBM68" s="448"/>
      <c r="WBN68" s="448"/>
      <c r="WBO68" s="448"/>
      <c r="WBP68" s="448"/>
      <c r="WBQ68" s="448"/>
      <c r="WBR68" s="448"/>
      <c r="WBS68" s="448"/>
      <c r="WBT68" s="448"/>
      <c r="WBU68" s="448"/>
      <c r="WBV68" s="638"/>
      <c r="WBW68" s="638"/>
      <c r="WBX68" s="638"/>
      <c r="WBY68" s="574"/>
      <c r="WBZ68" s="448"/>
      <c r="WCA68" s="448"/>
      <c r="WCB68" s="448"/>
      <c r="WCC68" s="575"/>
      <c r="WCD68" s="448"/>
      <c r="WCE68" s="448"/>
      <c r="WCF68" s="448"/>
      <c r="WCG68" s="448"/>
      <c r="WCH68" s="448"/>
      <c r="WCI68" s="448"/>
      <c r="WCJ68" s="448"/>
      <c r="WCK68" s="448"/>
      <c r="WCL68" s="448"/>
      <c r="WCM68" s="638"/>
      <c r="WCN68" s="638"/>
      <c r="WCO68" s="638"/>
      <c r="WCP68" s="574"/>
      <c r="WCQ68" s="448"/>
      <c r="WCR68" s="448"/>
      <c r="WCS68" s="448"/>
      <c r="WCT68" s="575"/>
      <c r="WCU68" s="448"/>
      <c r="WCV68" s="448"/>
      <c r="WCW68" s="448"/>
      <c r="WCX68" s="448"/>
      <c r="WCY68" s="448"/>
      <c r="WCZ68" s="448"/>
      <c r="WDA68" s="448"/>
      <c r="WDB68" s="448"/>
      <c r="WDC68" s="448"/>
      <c r="WDD68" s="638"/>
      <c r="WDE68" s="638"/>
      <c r="WDF68" s="638"/>
      <c r="WDG68" s="574"/>
      <c r="WDH68" s="448"/>
      <c r="WDI68" s="448"/>
      <c r="WDJ68" s="448"/>
      <c r="WDK68" s="575"/>
      <c r="WDL68" s="448"/>
      <c r="WDM68" s="448"/>
      <c r="WDN68" s="448"/>
      <c r="WDO68" s="448"/>
      <c r="WDP68" s="448"/>
      <c r="WDQ68" s="448"/>
      <c r="WDR68" s="448"/>
      <c r="WDS68" s="448"/>
      <c r="WDT68" s="448"/>
      <c r="WDU68" s="638"/>
      <c r="WDV68" s="638"/>
      <c r="WDW68" s="638"/>
      <c r="WDX68" s="574"/>
      <c r="WDY68" s="448"/>
      <c r="WDZ68" s="448"/>
      <c r="WEA68" s="448"/>
      <c r="WEB68" s="575"/>
      <c r="WEC68" s="448"/>
      <c r="WED68" s="448"/>
      <c r="WEE68" s="448"/>
      <c r="WEF68" s="448"/>
      <c r="WEG68" s="448"/>
      <c r="WEH68" s="448"/>
      <c r="WEI68" s="448"/>
      <c r="WEJ68" s="448"/>
      <c r="WEK68" s="448"/>
      <c r="WEL68" s="638"/>
      <c r="WEM68" s="638"/>
      <c r="WEN68" s="638"/>
      <c r="WEO68" s="574"/>
      <c r="WEP68" s="448"/>
      <c r="WEQ68" s="448"/>
      <c r="WER68" s="448"/>
      <c r="WES68" s="575"/>
      <c r="WET68" s="448"/>
      <c r="WEU68" s="448"/>
      <c r="WEV68" s="448"/>
      <c r="WEW68" s="448"/>
      <c r="WEX68" s="448"/>
      <c r="WEY68" s="448"/>
      <c r="WEZ68" s="448"/>
      <c r="WFA68" s="448"/>
      <c r="WFB68" s="448"/>
      <c r="WFC68" s="638"/>
      <c r="WFD68" s="638"/>
      <c r="WFE68" s="638"/>
      <c r="WFF68" s="574"/>
      <c r="WFG68" s="448"/>
      <c r="WFH68" s="448"/>
      <c r="WFI68" s="448"/>
      <c r="WFJ68" s="575"/>
      <c r="WFK68" s="448"/>
      <c r="WFL68" s="448"/>
      <c r="WFM68" s="448"/>
      <c r="WFN68" s="448"/>
      <c r="WFO68" s="448"/>
      <c r="WFP68" s="448"/>
      <c r="WFQ68" s="448"/>
      <c r="WFR68" s="448"/>
      <c r="WFS68" s="448"/>
      <c r="WFT68" s="638"/>
      <c r="WFU68" s="638"/>
      <c r="WFV68" s="638"/>
      <c r="WFW68" s="574"/>
      <c r="WFX68" s="448"/>
      <c r="WFY68" s="448"/>
      <c r="WFZ68" s="448"/>
      <c r="WGA68" s="575"/>
      <c r="WGB68" s="448"/>
      <c r="WGC68" s="448"/>
      <c r="WGD68" s="448"/>
      <c r="WGE68" s="448"/>
      <c r="WGF68" s="448"/>
      <c r="WGG68" s="448"/>
      <c r="WGH68" s="448"/>
      <c r="WGI68" s="448"/>
      <c r="WGJ68" s="448"/>
      <c r="WGK68" s="638"/>
      <c r="WGL68" s="638"/>
      <c r="WGM68" s="638"/>
      <c r="WGN68" s="574"/>
      <c r="WGO68" s="448"/>
      <c r="WGP68" s="448"/>
      <c r="WGQ68" s="448"/>
      <c r="WGR68" s="575"/>
      <c r="WGS68" s="448"/>
      <c r="WGT68" s="448"/>
      <c r="WGU68" s="448"/>
      <c r="WGV68" s="448"/>
      <c r="WGW68" s="448"/>
      <c r="WGX68" s="448"/>
      <c r="WGY68" s="448"/>
      <c r="WGZ68" s="448"/>
      <c r="WHA68" s="448"/>
      <c r="WHB68" s="638"/>
      <c r="WHC68" s="638"/>
      <c r="WHD68" s="638"/>
      <c r="WHE68" s="574"/>
      <c r="WHF68" s="448"/>
      <c r="WHG68" s="448"/>
      <c r="WHH68" s="448"/>
      <c r="WHI68" s="575"/>
      <c r="WHJ68" s="448"/>
      <c r="WHK68" s="448"/>
      <c r="WHL68" s="448"/>
      <c r="WHM68" s="448"/>
      <c r="WHN68" s="448"/>
      <c r="WHO68" s="448"/>
      <c r="WHP68" s="448"/>
      <c r="WHQ68" s="448"/>
      <c r="WHR68" s="448"/>
      <c r="WHS68" s="638"/>
      <c r="WHT68" s="638"/>
      <c r="WHU68" s="638"/>
      <c r="WHV68" s="574"/>
      <c r="WHW68" s="448"/>
      <c r="WHX68" s="448"/>
      <c r="WHY68" s="448"/>
      <c r="WHZ68" s="575"/>
      <c r="WIA68" s="448"/>
      <c r="WIB68" s="448"/>
      <c r="WIC68" s="448"/>
      <c r="WID68" s="448"/>
      <c r="WIE68" s="448"/>
      <c r="WIF68" s="448"/>
      <c r="WIG68" s="448"/>
      <c r="WIH68" s="448"/>
      <c r="WII68" s="448"/>
      <c r="WIJ68" s="638"/>
      <c r="WIK68" s="638"/>
      <c r="WIL68" s="638"/>
      <c r="WIM68" s="574"/>
      <c r="WIN68" s="448"/>
      <c r="WIO68" s="448"/>
      <c r="WIP68" s="448"/>
      <c r="WIQ68" s="575"/>
      <c r="WIR68" s="448"/>
      <c r="WIS68" s="448"/>
      <c r="WIT68" s="448"/>
      <c r="WIU68" s="448"/>
      <c r="WIV68" s="448"/>
      <c r="WIW68" s="448"/>
      <c r="WIX68" s="448"/>
      <c r="WIY68" s="448"/>
      <c r="WIZ68" s="448"/>
      <c r="WJA68" s="638"/>
      <c r="WJB68" s="638"/>
      <c r="WJC68" s="638"/>
      <c r="WJD68" s="574"/>
      <c r="WJE68" s="448"/>
      <c r="WJF68" s="448"/>
      <c r="WJG68" s="448"/>
      <c r="WJH68" s="575"/>
      <c r="WJI68" s="448"/>
      <c r="WJJ68" s="448"/>
      <c r="WJK68" s="448"/>
      <c r="WJL68" s="448"/>
      <c r="WJM68" s="448"/>
      <c r="WJN68" s="448"/>
      <c r="WJO68" s="448"/>
      <c r="WJP68" s="448"/>
      <c r="WJQ68" s="448"/>
      <c r="WJR68" s="638"/>
      <c r="WJS68" s="638"/>
      <c r="WJT68" s="638"/>
      <c r="WJU68" s="574"/>
      <c r="WJV68" s="448"/>
      <c r="WJW68" s="448"/>
      <c r="WJX68" s="448"/>
      <c r="WJY68" s="575"/>
      <c r="WJZ68" s="448"/>
      <c r="WKA68" s="448"/>
      <c r="WKB68" s="448"/>
      <c r="WKC68" s="448"/>
      <c r="WKD68" s="448"/>
      <c r="WKE68" s="448"/>
      <c r="WKF68" s="448"/>
      <c r="WKG68" s="448"/>
      <c r="WKH68" s="448"/>
      <c r="WKI68" s="638"/>
      <c r="WKJ68" s="638"/>
      <c r="WKK68" s="638"/>
      <c r="WKL68" s="574"/>
      <c r="WKM68" s="448"/>
      <c r="WKN68" s="448"/>
      <c r="WKO68" s="448"/>
      <c r="WKP68" s="575"/>
      <c r="WKQ68" s="448"/>
      <c r="WKR68" s="448"/>
      <c r="WKS68" s="448"/>
      <c r="WKT68" s="448"/>
      <c r="WKU68" s="448"/>
      <c r="WKV68" s="448"/>
      <c r="WKW68" s="448"/>
      <c r="WKX68" s="448"/>
      <c r="WKY68" s="448"/>
      <c r="WKZ68" s="638"/>
      <c r="WLA68" s="638"/>
      <c r="WLB68" s="638"/>
      <c r="WLC68" s="574"/>
      <c r="WLD68" s="448"/>
      <c r="WLE68" s="448"/>
      <c r="WLF68" s="448"/>
      <c r="WLG68" s="575"/>
      <c r="WLH68" s="448"/>
      <c r="WLI68" s="448"/>
      <c r="WLJ68" s="448"/>
      <c r="WLK68" s="448"/>
      <c r="WLL68" s="448"/>
      <c r="WLM68" s="448"/>
      <c r="WLN68" s="448"/>
      <c r="WLO68" s="448"/>
      <c r="WLP68" s="448"/>
      <c r="WLQ68" s="638"/>
      <c r="WLR68" s="638"/>
      <c r="WLS68" s="638"/>
      <c r="WLT68" s="574"/>
      <c r="WLU68" s="448"/>
      <c r="WLV68" s="448"/>
      <c r="WLW68" s="448"/>
      <c r="WLX68" s="575"/>
      <c r="WLY68" s="448"/>
      <c r="WLZ68" s="448"/>
      <c r="WMA68" s="448"/>
      <c r="WMB68" s="448"/>
      <c r="WMC68" s="448"/>
      <c r="WMD68" s="448"/>
      <c r="WME68" s="448"/>
      <c r="WMF68" s="448"/>
      <c r="WMG68" s="448"/>
      <c r="WMH68" s="638"/>
      <c r="WMI68" s="638"/>
      <c r="WMJ68" s="638"/>
      <c r="WMK68" s="574"/>
      <c r="WML68" s="448"/>
      <c r="WMM68" s="448"/>
      <c r="WMN68" s="448"/>
      <c r="WMO68" s="575"/>
      <c r="WMP68" s="448"/>
      <c r="WMQ68" s="448"/>
      <c r="WMR68" s="448"/>
      <c r="WMS68" s="448"/>
      <c r="WMT68" s="448"/>
      <c r="WMU68" s="448"/>
      <c r="WMV68" s="448"/>
      <c r="WMW68" s="448"/>
      <c r="WMX68" s="448"/>
      <c r="WMY68" s="638"/>
      <c r="WMZ68" s="638"/>
      <c r="WNA68" s="638"/>
      <c r="WNB68" s="574"/>
      <c r="WNC68" s="448"/>
      <c r="WND68" s="448"/>
      <c r="WNE68" s="448"/>
      <c r="WNF68" s="575"/>
      <c r="WNG68" s="448"/>
      <c r="WNH68" s="448"/>
      <c r="WNI68" s="448"/>
      <c r="WNJ68" s="448"/>
      <c r="WNK68" s="448"/>
      <c r="WNL68" s="448"/>
      <c r="WNM68" s="448"/>
      <c r="WNN68" s="448"/>
      <c r="WNO68" s="448"/>
      <c r="WNP68" s="638"/>
      <c r="WNQ68" s="638"/>
      <c r="WNR68" s="638"/>
      <c r="WNS68" s="574"/>
      <c r="WNT68" s="448"/>
      <c r="WNU68" s="448"/>
      <c r="WNV68" s="448"/>
      <c r="WNW68" s="575"/>
      <c r="WNX68" s="448"/>
      <c r="WNY68" s="448"/>
      <c r="WNZ68" s="448"/>
      <c r="WOA68" s="448"/>
      <c r="WOB68" s="448"/>
      <c r="WOC68" s="448"/>
      <c r="WOD68" s="448"/>
      <c r="WOE68" s="448"/>
      <c r="WOF68" s="448"/>
      <c r="WOG68" s="638"/>
      <c r="WOH68" s="638"/>
      <c r="WOI68" s="638"/>
      <c r="WOJ68" s="574"/>
      <c r="WOK68" s="448"/>
      <c r="WOL68" s="448"/>
      <c r="WOM68" s="448"/>
      <c r="WON68" s="575"/>
      <c r="WOO68" s="448"/>
      <c r="WOP68" s="448"/>
      <c r="WOQ68" s="448"/>
      <c r="WOR68" s="448"/>
      <c r="WOS68" s="448"/>
      <c r="WOT68" s="448"/>
      <c r="WOU68" s="448"/>
      <c r="WOV68" s="448"/>
      <c r="WOW68" s="448"/>
      <c r="WOX68" s="638"/>
      <c r="WOY68" s="638"/>
      <c r="WOZ68" s="638"/>
      <c r="WPA68" s="574"/>
      <c r="WPB68" s="448"/>
      <c r="WPC68" s="448"/>
      <c r="WPD68" s="448"/>
      <c r="WPE68" s="575"/>
      <c r="WPF68" s="448"/>
      <c r="WPG68" s="448"/>
      <c r="WPH68" s="448"/>
      <c r="WPI68" s="448"/>
      <c r="WPJ68" s="448"/>
      <c r="WPK68" s="448"/>
      <c r="WPL68" s="448"/>
      <c r="WPM68" s="448"/>
      <c r="WPN68" s="448"/>
      <c r="WPO68" s="638"/>
      <c r="WPP68" s="638"/>
      <c r="WPQ68" s="638"/>
      <c r="WPR68" s="574"/>
      <c r="WPS68" s="448"/>
      <c r="WPT68" s="448"/>
      <c r="WPU68" s="448"/>
      <c r="WPV68" s="575"/>
      <c r="WPW68" s="448"/>
      <c r="WPX68" s="448"/>
      <c r="WPY68" s="448"/>
      <c r="WPZ68" s="448"/>
      <c r="WQA68" s="448"/>
      <c r="WQB68" s="448"/>
      <c r="WQC68" s="448"/>
      <c r="WQD68" s="448"/>
      <c r="WQE68" s="448"/>
      <c r="WQF68" s="638"/>
      <c r="WQG68" s="638"/>
      <c r="WQH68" s="638"/>
      <c r="WQI68" s="574"/>
      <c r="WQJ68" s="448"/>
      <c r="WQK68" s="448"/>
      <c r="WQL68" s="448"/>
      <c r="WQM68" s="575"/>
      <c r="WQN68" s="448"/>
      <c r="WQO68" s="448"/>
      <c r="WQP68" s="448"/>
      <c r="WQQ68" s="448"/>
      <c r="WQR68" s="448"/>
      <c r="WQS68" s="448"/>
      <c r="WQT68" s="448"/>
      <c r="WQU68" s="448"/>
      <c r="WQV68" s="448"/>
      <c r="WQW68" s="638"/>
      <c r="WQX68" s="638"/>
      <c r="WQY68" s="638"/>
      <c r="WQZ68" s="574"/>
      <c r="WRA68" s="448"/>
      <c r="WRB68" s="448"/>
      <c r="WRC68" s="448"/>
      <c r="WRD68" s="575"/>
      <c r="WRE68" s="448"/>
      <c r="WRF68" s="448"/>
      <c r="WRG68" s="448"/>
      <c r="WRH68" s="448"/>
      <c r="WRI68" s="448"/>
      <c r="WRJ68" s="448"/>
      <c r="WRK68" s="448"/>
      <c r="WRL68" s="448"/>
      <c r="WRM68" s="448"/>
      <c r="WRN68" s="638"/>
      <c r="WRO68" s="638"/>
      <c r="WRP68" s="638"/>
      <c r="WRQ68" s="574"/>
      <c r="WRR68" s="448"/>
      <c r="WRS68" s="448"/>
      <c r="WRT68" s="448"/>
      <c r="WRU68" s="575"/>
      <c r="WRV68" s="448"/>
      <c r="WRW68" s="448"/>
      <c r="WRX68" s="448"/>
      <c r="WRY68" s="448"/>
      <c r="WRZ68" s="448"/>
      <c r="WSA68" s="448"/>
      <c r="WSB68" s="448"/>
      <c r="WSC68" s="448"/>
      <c r="WSD68" s="448"/>
      <c r="WSE68" s="638"/>
      <c r="WSF68" s="638"/>
      <c r="WSG68" s="638"/>
      <c r="WSH68" s="574"/>
      <c r="WSI68" s="448"/>
      <c r="WSJ68" s="448"/>
      <c r="WSK68" s="448"/>
      <c r="WSL68" s="575"/>
      <c r="WSM68" s="448"/>
      <c r="WSN68" s="448"/>
      <c r="WSO68" s="448"/>
      <c r="WSP68" s="448"/>
      <c r="WSQ68" s="448"/>
      <c r="WSR68" s="448"/>
      <c r="WSS68" s="448"/>
      <c r="WST68" s="448"/>
      <c r="WSU68" s="448"/>
      <c r="WSV68" s="638"/>
      <c r="WSW68" s="638"/>
      <c r="WSX68" s="638"/>
      <c r="WSY68" s="574"/>
      <c r="WSZ68" s="448"/>
      <c r="WTA68" s="448"/>
      <c r="WTB68" s="448"/>
      <c r="WTC68" s="575"/>
      <c r="WTD68" s="448"/>
      <c r="WTE68" s="448"/>
      <c r="WTF68" s="448"/>
      <c r="WTG68" s="448"/>
      <c r="WTH68" s="448"/>
      <c r="WTI68" s="448"/>
      <c r="WTJ68" s="448"/>
      <c r="WTK68" s="448"/>
      <c r="WTL68" s="448"/>
      <c r="WTM68" s="638"/>
      <c r="WTN68" s="638"/>
      <c r="WTO68" s="638"/>
      <c r="WTP68" s="574"/>
      <c r="WTQ68" s="448"/>
      <c r="WTR68" s="448"/>
      <c r="WTS68" s="448"/>
      <c r="WTT68" s="575"/>
      <c r="WTU68" s="448"/>
      <c r="WTV68" s="448"/>
      <c r="WTW68" s="448"/>
      <c r="WTX68" s="448"/>
      <c r="WTY68" s="448"/>
      <c r="WTZ68" s="448"/>
      <c r="WUA68" s="448"/>
      <c r="WUB68" s="448"/>
      <c r="WUC68" s="448"/>
      <c r="WUD68" s="638"/>
      <c r="WUE68" s="638"/>
      <c r="WUF68" s="638"/>
      <c r="WUG68" s="574"/>
      <c r="WUH68" s="448"/>
      <c r="WUI68" s="448"/>
      <c r="WUJ68" s="448"/>
      <c r="WUK68" s="575"/>
      <c r="WUL68" s="448"/>
      <c r="WUM68" s="448"/>
      <c r="WUN68" s="448"/>
      <c r="WUO68" s="448"/>
      <c r="WUP68" s="448"/>
      <c r="WUQ68" s="448"/>
      <c r="WUR68" s="448"/>
      <c r="WUS68" s="448"/>
      <c r="WUT68" s="448"/>
      <c r="WUU68" s="638"/>
      <c r="WUV68" s="638"/>
      <c r="WUW68" s="638"/>
      <c r="WUX68" s="574"/>
      <c r="WUY68" s="448"/>
      <c r="WUZ68" s="448"/>
      <c r="WVA68" s="448"/>
      <c r="WVB68" s="575"/>
      <c r="WVC68" s="448"/>
      <c r="WVD68" s="448"/>
      <c r="WVE68" s="448"/>
      <c r="WVF68" s="448"/>
      <c r="WVG68" s="448"/>
      <c r="WVH68" s="448"/>
      <c r="WVI68" s="448"/>
      <c r="WVJ68" s="448"/>
      <c r="WVK68" s="448"/>
      <c r="WVL68" s="638"/>
      <c r="WVM68" s="638"/>
      <c r="WVN68" s="638"/>
      <c r="WVO68" s="574"/>
      <c r="WVP68" s="448"/>
      <c r="WVQ68" s="448"/>
      <c r="WVR68" s="448"/>
      <c r="WVS68" s="575"/>
      <c r="WVT68" s="448"/>
      <c r="WVU68" s="448"/>
      <c r="WVV68" s="448"/>
      <c r="WVW68" s="448"/>
      <c r="WVX68" s="448"/>
      <c r="WVY68" s="448"/>
      <c r="WVZ68" s="448"/>
      <c r="WWA68" s="448"/>
      <c r="WWB68" s="448"/>
      <c r="WWC68" s="638"/>
      <c r="WWD68" s="638"/>
      <c r="WWE68" s="638"/>
      <c r="WWF68" s="574"/>
      <c r="WWG68" s="448"/>
      <c r="WWH68" s="448"/>
      <c r="WWI68" s="448"/>
      <c r="WWJ68" s="575"/>
      <c r="WWK68" s="448"/>
      <c r="WWL68" s="448"/>
      <c r="WWM68" s="448"/>
      <c r="WWN68" s="448"/>
      <c r="WWO68" s="448"/>
      <c r="WWP68" s="448"/>
      <c r="WWQ68" s="448"/>
      <c r="WWR68" s="448"/>
      <c r="WWS68" s="448"/>
      <c r="WWT68" s="638"/>
      <c r="WWU68" s="638"/>
      <c r="WWV68" s="638"/>
      <c r="WWW68" s="574"/>
      <c r="WWX68" s="448"/>
      <c r="WWY68" s="448"/>
      <c r="WWZ68" s="448"/>
      <c r="WXA68" s="575"/>
      <c r="WXB68" s="448"/>
      <c r="WXC68" s="448"/>
      <c r="WXD68" s="448"/>
      <c r="WXE68" s="448"/>
      <c r="WXF68" s="448"/>
      <c r="WXG68" s="448"/>
      <c r="WXH68" s="448"/>
      <c r="WXI68" s="448"/>
      <c r="WXJ68" s="448"/>
      <c r="WXK68" s="638"/>
      <c r="WXL68" s="638"/>
      <c r="WXM68" s="638"/>
      <c r="WXN68" s="574"/>
      <c r="WXO68" s="448"/>
      <c r="WXP68" s="448"/>
      <c r="WXQ68" s="448"/>
      <c r="WXR68" s="575"/>
      <c r="WXS68" s="448"/>
      <c r="WXT68" s="448"/>
      <c r="WXU68" s="448"/>
      <c r="WXV68" s="448"/>
      <c r="WXW68" s="448"/>
      <c r="WXX68" s="448"/>
      <c r="WXY68" s="448"/>
      <c r="WXZ68" s="448"/>
      <c r="WYA68" s="448"/>
      <c r="WYB68" s="638"/>
      <c r="WYC68" s="638"/>
      <c r="WYD68" s="638"/>
      <c r="WYE68" s="574"/>
      <c r="WYF68" s="448"/>
      <c r="WYG68" s="448"/>
      <c r="WYH68" s="448"/>
      <c r="WYI68" s="575"/>
      <c r="WYJ68" s="448"/>
      <c r="WYK68" s="448"/>
      <c r="WYL68" s="448"/>
      <c r="WYM68" s="448"/>
      <c r="WYN68" s="448"/>
      <c r="WYO68" s="448"/>
      <c r="WYP68" s="448"/>
      <c r="WYQ68" s="448"/>
      <c r="WYR68" s="448"/>
      <c r="WYS68" s="638"/>
      <c r="WYT68" s="638"/>
      <c r="WYU68" s="638"/>
      <c r="WYV68" s="574"/>
      <c r="WYW68" s="448"/>
      <c r="WYX68" s="448"/>
      <c r="WYY68" s="448"/>
      <c r="WYZ68" s="575"/>
      <c r="WZA68" s="448"/>
      <c r="WZB68" s="448"/>
      <c r="WZC68" s="448"/>
      <c r="WZD68" s="448"/>
      <c r="WZE68" s="448"/>
      <c r="WZF68" s="448"/>
      <c r="WZG68" s="448"/>
      <c r="WZH68" s="448"/>
      <c r="WZI68" s="448"/>
      <c r="WZJ68" s="638"/>
      <c r="WZK68" s="638"/>
      <c r="WZL68" s="638"/>
      <c r="WZM68" s="574"/>
      <c r="WZN68" s="448"/>
      <c r="WZO68" s="448"/>
      <c r="WZP68" s="448"/>
      <c r="WZQ68" s="575"/>
      <c r="WZR68" s="448"/>
      <c r="WZS68" s="448"/>
      <c r="WZT68" s="448"/>
      <c r="WZU68" s="448"/>
      <c r="WZV68" s="448"/>
      <c r="WZW68" s="448"/>
      <c r="WZX68" s="448"/>
      <c r="WZY68" s="448"/>
      <c r="WZZ68" s="448"/>
      <c r="XAA68" s="638"/>
      <c r="XAB68" s="638"/>
      <c r="XAC68" s="638"/>
      <c r="XAD68" s="574"/>
      <c r="XAE68" s="448"/>
      <c r="XAF68" s="448"/>
      <c r="XAG68" s="448"/>
      <c r="XAH68" s="575"/>
      <c r="XAI68" s="448"/>
      <c r="XAJ68" s="448"/>
      <c r="XAK68" s="448"/>
      <c r="XAL68" s="448"/>
      <c r="XAM68" s="448"/>
      <c r="XAN68" s="448"/>
      <c r="XAO68" s="448"/>
      <c r="XAP68" s="448"/>
      <c r="XAQ68" s="448"/>
      <c r="XAR68" s="638"/>
      <c r="XAS68" s="638"/>
      <c r="XAT68" s="638"/>
      <c r="XAU68" s="574"/>
      <c r="XAV68" s="448"/>
      <c r="XAW68" s="448"/>
      <c r="XAX68" s="448"/>
      <c r="XAY68" s="575"/>
      <c r="XAZ68" s="448"/>
      <c r="XBA68" s="448"/>
      <c r="XBB68" s="448"/>
      <c r="XBC68" s="448"/>
      <c r="XBD68" s="448"/>
      <c r="XBE68" s="448"/>
      <c r="XBF68" s="448"/>
      <c r="XBG68" s="448"/>
      <c r="XBH68" s="448"/>
      <c r="XBI68" s="638"/>
      <c r="XBJ68" s="638"/>
      <c r="XBK68" s="638"/>
      <c r="XBL68" s="574"/>
      <c r="XBM68" s="448"/>
      <c r="XBN68" s="448"/>
      <c r="XBO68" s="448"/>
      <c r="XBP68" s="575"/>
      <c r="XBQ68" s="448"/>
      <c r="XBR68" s="448"/>
      <c r="XBS68" s="448"/>
      <c r="XBT68" s="448"/>
      <c r="XBU68" s="448"/>
      <c r="XBV68" s="448"/>
      <c r="XBW68" s="448"/>
      <c r="XBX68" s="448"/>
      <c r="XBY68" s="448"/>
      <c r="XBZ68" s="638"/>
      <c r="XCA68" s="638"/>
      <c r="XCB68" s="638"/>
      <c r="XCC68" s="574"/>
      <c r="XCD68" s="448"/>
      <c r="XCE68" s="448"/>
      <c r="XCF68" s="448"/>
      <c r="XCG68" s="575"/>
      <c r="XCH68" s="448"/>
      <c r="XCI68" s="448"/>
      <c r="XCJ68" s="448"/>
      <c r="XCK68" s="448"/>
      <c r="XCL68" s="448"/>
      <c r="XCM68" s="448"/>
      <c r="XCN68" s="448"/>
      <c r="XCO68" s="448"/>
      <c r="XCP68" s="448"/>
      <c r="XCQ68" s="638"/>
      <c r="XCR68" s="638"/>
      <c r="XCS68" s="638"/>
      <c r="XCT68" s="574"/>
      <c r="XCU68" s="448"/>
      <c r="XCV68" s="448"/>
      <c r="XCW68" s="448"/>
      <c r="XCX68" s="575"/>
      <c r="XCY68" s="448"/>
      <c r="XCZ68" s="448"/>
      <c r="XDA68" s="448"/>
      <c r="XDB68" s="448"/>
      <c r="XDC68" s="448"/>
      <c r="XDD68" s="448"/>
      <c r="XDE68" s="448"/>
      <c r="XDF68" s="448"/>
      <c r="XDG68" s="448"/>
      <c r="XDH68" s="638"/>
      <c r="XDI68" s="638"/>
      <c r="XDJ68" s="638"/>
      <c r="XDK68" s="574"/>
      <c r="XDL68" s="448"/>
      <c r="XDM68" s="448"/>
      <c r="XDN68" s="448"/>
      <c r="XDO68" s="575"/>
      <c r="XDP68" s="448"/>
      <c r="XDQ68" s="448"/>
      <c r="XDR68" s="448"/>
      <c r="XDS68" s="448"/>
      <c r="XDT68" s="448"/>
      <c r="XDU68" s="448"/>
      <c r="XDV68" s="448"/>
      <c r="XDW68" s="448"/>
      <c r="XDX68" s="448"/>
      <c r="XDY68" s="638"/>
      <c r="XDZ68" s="638"/>
      <c r="XEA68" s="638"/>
      <c r="XEB68" s="574"/>
      <c r="XEC68" s="448"/>
      <c r="XED68" s="448"/>
      <c r="XEE68" s="448"/>
      <c r="XEF68" s="575"/>
      <c r="XEG68" s="448"/>
      <c r="XEH68" s="448"/>
      <c r="XEI68" s="448"/>
      <c r="XEJ68" s="448"/>
      <c r="XEK68" s="448"/>
      <c r="XEL68" s="448"/>
      <c r="XEM68" s="448"/>
      <c r="XEN68" s="448"/>
      <c r="XEO68" s="448"/>
      <c r="XEP68" s="638"/>
      <c r="XEQ68" s="638"/>
      <c r="XER68" s="638"/>
      <c r="XES68" s="574"/>
      <c r="XET68" s="448"/>
      <c r="XEU68" s="448"/>
      <c r="XEV68" s="448"/>
      <c r="XEW68" s="575"/>
      <c r="XEX68" s="448"/>
      <c r="XEY68" s="448"/>
      <c r="XEZ68" s="448"/>
      <c r="XFA68" s="448"/>
      <c r="XFB68" s="448"/>
    </row>
    <row r="69" spans="1:16382" x14ac:dyDescent="0.25">
      <c r="A69" s="4" t="s">
        <v>105</v>
      </c>
      <c r="B69" s="920" t="s">
        <v>164</v>
      </c>
      <c r="C69" s="920"/>
      <c r="D69" s="449">
        <f t="shared" si="21"/>
        <v>37944</v>
      </c>
      <c r="E69" s="449">
        <f t="shared" ref="E69" si="32">+H69+K69+N69</f>
        <v>1</v>
      </c>
      <c r="F69" s="449">
        <f t="shared" ref="F69" si="33">+I69+L69+O69</f>
        <v>37945</v>
      </c>
      <c r="G69" s="449">
        <f>+'6.a. mell. PH'!D62</f>
        <v>6808</v>
      </c>
      <c r="H69" s="449">
        <f>+'6.a. mell. PH'!E62</f>
        <v>0</v>
      </c>
      <c r="I69" s="449">
        <f>+G69+H69</f>
        <v>6808</v>
      </c>
      <c r="J69" s="449">
        <f>+'6.b. mell. Óvoda'!D62</f>
        <v>13358</v>
      </c>
      <c r="K69" s="449">
        <f>+'6.b. mell. Óvoda'!E62</f>
        <v>1</v>
      </c>
      <c r="L69" s="449">
        <f>+J69+K69</f>
        <v>13359</v>
      </c>
      <c r="M69" s="449">
        <f>+'6.c. mell. BBKP'!D63</f>
        <v>17778</v>
      </c>
      <c r="N69" s="449">
        <f>+'6.c. mell. BBKP'!E63</f>
        <v>0</v>
      </c>
      <c r="O69" s="449">
        <f>+'6.c. mell. BBKP'!F63</f>
        <v>17778</v>
      </c>
    </row>
    <row r="70" spans="1:16382" s="47" customFormat="1" x14ac:dyDescent="0.25">
      <c r="A70" s="6" t="s">
        <v>108</v>
      </c>
      <c r="B70" s="921" t="s">
        <v>163</v>
      </c>
      <c r="C70" s="921"/>
      <c r="D70" s="445">
        <f t="shared" ref="D70" si="34">+G70+J70+M70</f>
        <v>40142</v>
      </c>
      <c r="E70" s="445">
        <f t="shared" ref="E70" si="35">+H70+K70+N70</f>
        <v>1</v>
      </c>
      <c r="F70" s="445">
        <f t="shared" ref="F70" si="36">+I70+L70+O70</f>
        <v>40143</v>
      </c>
      <c r="G70" s="445">
        <f>+G69+G68</f>
        <v>8308</v>
      </c>
      <c r="H70" s="445">
        <f>+H69+H68</f>
        <v>0</v>
      </c>
      <c r="I70" s="445">
        <f>+I69+I68</f>
        <v>8308</v>
      </c>
      <c r="J70" s="445">
        <f>+J69+J68+J67</f>
        <v>13619</v>
      </c>
      <c r="K70" s="445">
        <f t="shared" ref="K70:L70" si="37">+K69+K68+K67</f>
        <v>1</v>
      </c>
      <c r="L70" s="445">
        <f t="shared" si="37"/>
        <v>13620</v>
      </c>
      <c r="M70" s="445">
        <f>+M69+M68+M67</f>
        <v>18215</v>
      </c>
      <c r="N70" s="445">
        <f t="shared" ref="N70:O70" si="38">+N69+N68+N67</f>
        <v>0</v>
      </c>
      <c r="O70" s="445">
        <f t="shared" si="38"/>
        <v>18215</v>
      </c>
    </row>
    <row r="71" spans="1:16382" s="47" customFormat="1" x14ac:dyDescent="0.25">
      <c r="A71" s="917"/>
      <c r="B71" s="917"/>
      <c r="C71" s="917"/>
      <c r="D71" s="643"/>
      <c r="E71" s="643"/>
      <c r="F71" s="643"/>
      <c r="G71" s="643"/>
      <c r="H71" s="643"/>
      <c r="I71" s="643"/>
      <c r="J71" s="643"/>
      <c r="K71" s="643"/>
      <c r="L71" s="643"/>
      <c r="M71" s="643"/>
      <c r="N71" s="643"/>
      <c r="O71" s="643"/>
      <c r="P71" s="917"/>
      <c r="Q71" s="917"/>
      <c r="R71" s="917"/>
      <c r="S71" s="574"/>
      <c r="T71" s="643"/>
      <c r="U71" s="643"/>
      <c r="V71" s="643"/>
      <c r="W71" s="644"/>
      <c r="X71" s="643"/>
      <c r="Y71" s="643"/>
      <c r="Z71" s="643"/>
      <c r="AA71" s="643"/>
      <c r="AB71" s="643"/>
      <c r="AC71" s="643"/>
      <c r="AD71" s="643"/>
      <c r="AE71" s="643"/>
      <c r="AF71" s="643"/>
      <c r="AG71" s="917"/>
      <c r="AH71" s="917"/>
      <c r="AI71" s="917"/>
      <c r="AJ71" s="574"/>
      <c r="AK71" s="643"/>
      <c r="AL71" s="643"/>
      <c r="AM71" s="643"/>
      <c r="AN71" s="644"/>
      <c r="AO71" s="643"/>
      <c r="AP71" s="643"/>
      <c r="AQ71" s="643"/>
      <c r="AR71" s="643"/>
      <c r="AS71" s="643"/>
      <c r="AT71" s="643"/>
      <c r="AU71" s="643"/>
      <c r="AV71" s="643"/>
      <c r="AW71" s="643"/>
      <c r="AX71" s="917"/>
      <c r="AY71" s="917"/>
      <c r="AZ71" s="917"/>
      <c r="BA71" s="574"/>
      <c r="BB71" s="643"/>
      <c r="BC71" s="643"/>
      <c r="BD71" s="643"/>
      <c r="BE71" s="644"/>
      <c r="BF71" s="643"/>
      <c r="BG71" s="643"/>
      <c r="BH71" s="643"/>
      <c r="BI71" s="643"/>
      <c r="BJ71" s="643"/>
      <c r="BK71" s="643"/>
      <c r="BL71" s="643"/>
      <c r="BM71" s="643"/>
      <c r="BN71" s="643"/>
      <c r="BO71" s="917"/>
      <c r="BP71" s="917"/>
      <c r="BQ71" s="917"/>
      <c r="BR71" s="574"/>
      <c r="BS71" s="643"/>
      <c r="BT71" s="643"/>
      <c r="BU71" s="643"/>
      <c r="BV71" s="644"/>
      <c r="BW71" s="643"/>
      <c r="BX71" s="643"/>
      <c r="BY71" s="643"/>
      <c r="BZ71" s="643"/>
      <c r="CA71" s="643"/>
      <c r="CB71" s="643"/>
      <c r="CC71" s="643"/>
      <c r="CD71" s="643"/>
      <c r="CE71" s="643"/>
      <c r="CF71" s="917"/>
      <c r="CG71" s="917"/>
      <c r="CH71" s="917"/>
      <c r="CI71" s="574"/>
      <c r="CJ71" s="643"/>
      <c r="CK71" s="643"/>
      <c r="CL71" s="643"/>
      <c r="CM71" s="644"/>
      <c r="CN71" s="643"/>
      <c r="CO71" s="643"/>
      <c r="CP71" s="643"/>
      <c r="CQ71" s="643"/>
      <c r="CR71" s="643"/>
      <c r="CS71" s="643"/>
      <c r="CT71" s="643"/>
      <c r="CU71" s="643"/>
      <c r="CV71" s="643"/>
      <c r="CW71" s="917"/>
      <c r="CX71" s="917"/>
      <c r="CY71" s="917"/>
      <c r="CZ71" s="574"/>
      <c r="DA71" s="643"/>
      <c r="DB71" s="643"/>
      <c r="DC71" s="643"/>
      <c r="DD71" s="644"/>
      <c r="DE71" s="643"/>
      <c r="DF71" s="643"/>
      <c r="DG71" s="643"/>
      <c r="DH71" s="643"/>
      <c r="DI71" s="643"/>
      <c r="DJ71" s="643"/>
      <c r="DK71" s="643"/>
      <c r="DL71" s="643"/>
      <c r="DM71" s="643"/>
      <c r="DN71" s="917"/>
      <c r="DO71" s="917"/>
      <c r="DP71" s="917"/>
      <c r="DQ71" s="574"/>
      <c r="DR71" s="643"/>
      <c r="DS71" s="643"/>
      <c r="DT71" s="643"/>
      <c r="DU71" s="644"/>
      <c r="DV71" s="643"/>
      <c r="DW71" s="643"/>
      <c r="DX71" s="643"/>
      <c r="DY71" s="643"/>
      <c r="DZ71" s="643"/>
      <c r="EA71" s="643"/>
      <c r="EB71" s="643"/>
      <c r="EC71" s="643"/>
      <c r="ED71" s="643"/>
      <c r="EE71" s="917"/>
      <c r="EF71" s="917"/>
      <c r="EG71" s="917"/>
      <c r="EH71" s="574"/>
      <c r="EI71" s="643"/>
      <c r="EJ71" s="643"/>
      <c r="EK71" s="643"/>
      <c r="EL71" s="644"/>
      <c r="EM71" s="643"/>
      <c r="EN71" s="643"/>
      <c r="EO71" s="643"/>
      <c r="EP71" s="643"/>
      <c r="EQ71" s="643"/>
      <c r="ER71" s="643"/>
      <c r="ES71" s="643"/>
      <c r="ET71" s="643"/>
      <c r="EU71" s="643"/>
      <c r="EV71" s="917"/>
      <c r="EW71" s="917"/>
      <c r="EX71" s="917"/>
      <c r="EY71" s="574"/>
      <c r="EZ71" s="643"/>
      <c r="FA71" s="643"/>
      <c r="FB71" s="643"/>
      <c r="FC71" s="644"/>
      <c r="FD71" s="643"/>
      <c r="FE71" s="643"/>
      <c r="FF71" s="643"/>
      <c r="FG71" s="643"/>
      <c r="FH71" s="643"/>
      <c r="FI71" s="643"/>
      <c r="FJ71" s="643"/>
      <c r="FK71" s="643"/>
      <c r="FL71" s="643"/>
      <c r="FM71" s="917"/>
      <c r="FN71" s="917"/>
      <c r="FO71" s="917"/>
      <c r="FP71" s="574"/>
      <c r="FQ71" s="643"/>
      <c r="FR71" s="643"/>
      <c r="FS71" s="643"/>
      <c r="FT71" s="644"/>
      <c r="FU71" s="643"/>
      <c r="FV71" s="643"/>
      <c r="FW71" s="643"/>
      <c r="FX71" s="643"/>
      <c r="FY71" s="643"/>
      <c r="FZ71" s="643"/>
      <c r="GA71" s="643"/>
      <c r="GB71" s="643"/>
      <c r="GC71" s="643"/>
      <c r="GD71" s="917"/>
      <c r="GE71" s="917"/>
      <c r="GF71" s="917"/>
      <c r="GG71" s="574"/>
      <c r="GH71" s="643"/>
      <c r="GI71" s="643"/>
      <c r="GJ71" s="643"/>
      <c r="GK71" s="644"/>
      <c r="GL71" s="643"/>
      <c r="GM71" s="643"/>
      <c r="GN71" s="643"/>
      <c r="GO71" s="643"/>
      <c r="GP71" s="643"/>
      <c r="GQ71" s="643"/>
      <c r="GR71" s="643"/>
      <c r="GS71" s="643"/>
      <c r="GT71" s="643"/>
      <c r="GU71" s="917"/>
      <c r="GV71" s="917"/>
      <c r="GW71" s="917"/>
      <c r="GX71" s="574"/>
      <c r="GY71" s="643"/>
      <c r="GZ71" s="643"/>
      <c r="HA71" s="643"/>
      <c r="HB71" s="644"/>
      <c r="HC71" s="643"/>
      <c r="HD71" s="643"/>
      <c r="HE71" s="643"/>
      <c r="HF71" s="643"/>
      <c r="HG71" s="643"/>
      <c r="HH71" s="643"/>
      <c r="HI71" s="643"/>
      <c r="HJ71" s="643"/>
      <c r="HK71" s="643"/>
      <c r="HL71" s="917"/>
      <c r="HM71" s="917"/>
      <c r="HN71" s="917"/>
      <c r="HO71" s="574"/>
      <c r="HP71" s="643"/>
      <c r="HQ71" s="643"/>
      <c r="HR71" s="643"/>
      <c r="HS71" s="644"/>
      <c r="HT71" s="643"/>
      <c r="HU71" s="643"/>
      <c r="HV71" s="643"/>
      <c r="HW71" s="643"/>
      <c r="HX71" s="643"/>
      <c r="HY71" s="643"/>
      <c r="HZ71" s="643"/>
      <c r="IA71" s="643"/>
      <c r="IB71" s="643"/>
      <c r="IC71" s="917"/>
      <c r="ID71" s="917"/>
      <c r="IE71" s="917"/>
      <c r="IF71" s="574"/>
      <c r="IG71" s="643"/>
      <c r="IH71" s="643"/>
      <c r="II71" s="643"/>
      <c r="IJ71" s="644"/>
      <c r="IK71" s="643"/>
      <c r="IL71" s="643"/>
      <c r="IM71" s="643"/>
      <c r="IN71" s="643"/>
      <c r="IO71" s="643"/>
      <c r="IP71" s="643"/>
      <c r="IQ71" s="643"/>
      <c r="IR71" s="643"/>
      <c r="IS71" s="643"/>
      <c r="IT71" s="917"/>
      <c r="IU71" s="917"/>
      <c r="IV71" s="917"/>
      <c r="IW71" s="574"/>
      <c r="IX71" s="643"/>
      <c r="IY71" s="643"/>
      <c r="IZ71" s="643"/>
      <c r="JA71" s="644"/>
      <c r="JB71" s="643"/>
      <c r="JC71" s="643"/>
      <c r="JD71" s="643"/>
      <c r="JE71" s="643"/>
      <c r="JF71" s="643"/>
      <c r="JG71" s="643"/>
      <c r="JH71" s="643"/>
      <c r="JI71" s="643"/>
      <c r="JJ71" s="643"/>
      <c r="JK71" s="917"/>
      <c r="JL71" s="917"/>
      <c r="JM71" s="917"/>
      <c r="JN71" s="574"/>
      <c r="JO71" s="643"/>
      <c r="JP71" s="643"/>
      <c r="JQ71" s="643"/>
      <c r="JR71" s="644"/>
      <c r="JS71" s="643"/>
      <c r="JT71" s="643"/>
      <c r="JU71" s="643"/>
      <c r="JV71" s="643"/>
      <c r="JW71" s="643"/>
      <c r="JX71" s="643"/>
      <c r="JY71" s="643"/>
      <c r="JZ71" s="643"/>
      <c r="KA71" s="643"/>
      <c r="KB71" s="917"/>
      <c r="KC71" s="917"/>
      <c r="KD71" s="917"/>
      <c r="KE71" s="574"/>
      <c r="KF71" s="643"/>
      <c r="KG71" s="643"/>
      <c r="KH71" s="643"/>
      <c r="KI71" s="644"/>
      <c r="KJ71" s="643"/>
      <c r="KK71" s="643"/>
      <c r="KL71" s="643"/>
      <c r="KM71" s="643"/>
      <c r="KN71" s="643"/>
      <c r="KO71" s="643"/>
      <c r="KP71" s="643"/>
      <c r="KQ71" s="643"/>
      <c r="KR71" s="643"/>
      <c r="KS71" s="917"/>
      <c r="KT71" s="917"/>
      <c r="KU71" s="917"/>
      <c r="KV71" s="574"/>
      <c r="KW71" s="643"/>
      <c r="KX71" s="643"/>
      <c r="KY71" s="643"/>
      <c r="KZ71" s="644"/>
      <c r="LA71" s="643"/>
      <c r="LB71" s="643"/>
      <c r="LC71" s="643"/>
      <c r="LD71" s="643"/>
      <c r="LE71" s="643"/>
      <c r="LF71" s="643"/>
      <c r="LG71" s="643"/>
      <c r="LH71" s="643"/>
      <c r="LI71" s="643"/>
      <c r="LJ71" s="917"/>
      <c r="LK71" s="917"/>
      <c r="LL71" s="917"/>
      <c r="LM71" s="574"/>
      <c r="LN71" s="643"/>
      <c r="LO71" s="643"/>
      <c r="LP71" s="643"/>
      <c r="LQ71" s="644"/>
      <c r="LR71" s="643"/>
      <c r="LS71" s="643"/>
      <c r="LT71" s="643"/>
      <c r="LU71" s="643"/>
      <c r="LV71" s="643"/>
      <c r="LW71" s="643"/>
      <c r="LX71" s="643"/>
      <c r="LY71" s="643"/>
      <c r="LZ71" s="643"/>
      <c r="MA71" s="917"/>
      <c r="MB71" s="917"/>
      <c r="MC71" s="917"/>
      <c r="MD71" s="574"/>
      <c r="ME71" s="643"/>
      <c r="MF71" s="643"/>
      <c r="MG71" s="643"/>
      <c r="MH71" s="644"/>
      <c r="MI71" s="643"/>
      <c r="MJ71" s="643"/>
      <c r="MK71" s="643"/>
      <c r="ML71" s="643"/>
      <c r="MM71" s="643"/>
      <c r="MN71" s="643"/>
      <c r="MO71" s="643"/>
      <c r="MP71" s="643"/>
      <c r="MQ71" s="643"/>
      <c r="MR71" s="917"/>
      <c r="MS71" s="917"/>
      <c r="MT71" s="917"/>
      <c r="MU71" s="574"/>
      <c r="MV71" s="643"/>
      <c r="MW71" s="643"/>
      <c r="MX71" s="643"/>
      <c r="MY71" s="644"/>
      <c r="MZ71" s="643"/>
      <c r="NA71" s="643"/>
      <c r="NB71" s="643"/>
      <c r="NC71" s="643"/>
      <c r="ND71" s="643"/>
      <c r="NE71" s="643"/>
      <c r="NF71" s="643"/>
      <c r="NG71" s="643"/>
      <c r="NH71" s="643"/>
      <c r="NI71" s="917"/>
      <c r="NJ71" s="917"/>
      <c r="NK71" s="917"/>
      <c r="NL71" s="574"/>
      <c r="NM71" s="643"/>
      <c r="NN71" s="643"/>
      <c r="NO71" s="643"/>
      <c r="NP71" s="644"/>
      <c r="NQ71" s="643"/>
      <c r="NR71" s="643"/>
      <c r="NS71" s="643"/>
      <c r="NT71" s="643"/>
      <c r="NU71" s="643"/>
      <c r="NV71" s="643"/>
      <c r="NW71" s="643"/>
      <c r="NX71" s="643"/>
      <c r="NY71" s="643"/>
      <c r="NZ71" s="917"/>
      <c r="OA71" s="917"/>
      <c r="OB71" s="917"/>
      <c r="OC71" s="574"/>
      <c r="OD71" s="643"/>
      <c r="OE71" s="643"/>
      <c r="OF71" s="643"/>
      <c r="OG71" s="644"/>
      <c r="OH71" s="643"/>
      <c r="OI71" s="643"/>
      <c r="OJ71" s="643"/>
      <c r="OK71" s="643"/>
      <c r="OL71" s="643"/>
      <c r="OM71" s="643"/>
      <c r="ON71" s="643"/>
      <c r="OO71" s="643"/>
      <c r="OP71" s="643"/>
      <c r="OQ71" s="917"/>
      <c r="OR71" s="917"/>
      <c r="OS71" s="917"/>
      <c r="OT71" s="574"/>
      <c r="OU71" s="643"/>
      <c r="OV71" s="643"/>
      <c r="OW71" s="643"/>
      <c r="OX71" s="644"/>
      <c r="OY71" s="643"/>
      <c r="OZ71" s="643"/>
      <c r="PA71" s="643"/>
      <c r="PB71" s="643"/>
      <c r="PC71" s="643"/>
      <c r="PD71" s="643"/>
      <c r="PE71" s="643"/>
      <c r="PF71" s="643"/>
      <c r="PG71" s="643"/>
      <c r="PH71" s="917"/>
      <c r="PI71" s="917"/>
      <c r="PJ71" s="917"/>
      <c r="PK71" s="574"/>
      <c r="PL71" s="643"/>
      <c r="PM71" s="643"/>
      <c r="PN71" s="643"/>
      <c r="PO71" s="644"/>
      <c r="PP71" s="643"/>
      <c r="PQ71" s="643"/>
      <c r="PR71" s="643"/>
      <c r="PS71" s="643"/>
      <c r="PT71" s="643"/>
      <c r="PU71" s="643"/>
      <c r="PV71" s="643"/>
      <c r="PW71" s="643"/>
      <c r="PX71" s="643"/>
      <c r="PY71" s="917"/>
      <c r="PZ71" s="917"/>
      <c r="QA71" s="917"/>
      <c r="QB71" s="574"/>
      <c r="QC71" s="643"/>
      <c r="QD71" s="643"/>
      <c r="QE71" s="643"/>
      <c r="QF71" s="644"/>
      <c r="QG71" s="643"/>
      <c r="QH71" s="643"/>
      <c r="QI71" s="643"/>
      <c r="QJ71" s="643"/>
      <c r="QK71" s="643"/>
      <c r="QL71" s="643"/>
      <c r="QM71" s="643"/>
      <c r="QN71" s="643"/>
      <c r="QO71" s="643"/>
      <c r="QP71" s="917"/>
      <c r="QQ71" s="917"/>
      <c r="QR71" s="917"/>
      <c r="QS71" s="574"/>
      <c r="QT71" s="643"/>
      <c r="QU71" s="643"/>
      <c r="QV71" s="643"/>
      <c r="QW71" s="644"/>
      <c r="QX71" s="643"/>
      <c r="QY71" s="643"/>
      <c r="QZ71" s="643"/>
      <c r="RA71" s="643"/>
      <c r="RB71" s="643"/>
      <c r="RC71" s="643"/>
      <c r="RD71" s="643"/>
      <c r="RE71" s="643"/>
      <c r="RF71" s="643"/>
      <c r="RG71" s="917"/>
      <c r="RH71" s="917"/>
      <c r="RI71" s="917"/>
      <c r="RJ71" s="574"/>
      <c r="RK71" s="643"/>
      <c r="RL71" s="643"/>
      <c r="RM71" s="643"/>
      <c r="RN71" s="644"/>
      <c r="RO71" s="643"/>
      <c r="RP71" s="643"/>
      <c r="RQ71" s="643"/>
      <c r="RR71" s="643"/>
      <c r="RS71" s="643"/>
      <c r="RT71" s="643"/>
      <c r="RU71" s="643"/>
      <c r="RV71" s="643"/>
      <c r="RW71" s="643"/>
      <c r="RX71" s="917"/>
      <c r="RY71" s="917"/>
      <c r="RZ71" s="917"/>
      <c r="SA71" s="574"/>
      <c r="SB71" s="643"/>
      <c r="SC71" s="643"/>
      <c r="SD71" s="643"/>
      <c r="SE71" s="644"/>
      <c r="SF71" s="643"/>
      <c r="SG71" s="643"/>
      <c r="SH71" s="643"/>
      <c r="SI71" s="643"/>
      <c r="SJ71" s="643"/>
      <c r="SK71" s="643"/>
      <c r="SL71" s="643"/>
      <c r="SM71" s="643"/>
      <c r="SN71" s="643"/>
      <c r="SO71" s="917"/>
      <c r="SP71" s="917"/>
      <c r="SQ71" s="917"/>
      <c r="SR71" s="574"/>
      <c r="SS71" s="643"/>
      <c r="ST71" s="643"/>
      <c r="SU71" s="643"/>
      <c r="SV71" s="644"/>
      <c r="SW71" s="643"/>
      <c r="SX71" s="643"/>
      <c r="SY71" s="643"/>
      <c r="SZ71" s="643"/>
      <c r="TA71" s="643"/>
      <c r="TB71" s="643"/>
      <c r="TC71" s="643"/>
      <c r="TD71" s="643"/>
      <c r="TE71" s="643"/>
      <c r="TF71" s="917"/>
      <c r="TG71" s="917"/>
      <c r="TH71" s="917"/>
      <c r="TI71" s="574"/>
      <c r="TJ71" s="643"/>
      <c r="TK71" s="643"/>
      <c r="TL71" s="643"/>
      <c r="TM71" s="644"/>
      <c r="TN71" s="643"/>
      <c r="TO71" s="643"/>
      <c r="TP71" s="643"/>
      <c r="TQ71" s="643"/>
      <c r="TR71" s="643"/>
      <c r="TS71" s="643"/>
      <c r="TT71" s="643"/>
      <c r="TU71" s="643"/>
      <c r="TV71" s="643"/>
      <c r="TW71" s="917"/>
      <c r="TX71" s="917"/>
      <c r="TY71" s="917"/>
      <c r="TZ71" s="574"/>
      <c r="UA71" s="643"/>
      <c r="UB71" s="643"/>
      <c r="UC71" s="643"/>
      <c r="UD71" s="644"/>
      <c r="UE71" s="643"/>
      <c r="UF71" s="643"/>
      <c r="UG71" s="643"/>
      <c r="UH71" s="643"/>
      <c r="UI71" s="643"/>
      <c r="UJ71" s="643"/>
      <c r="UK71" s="643"/>
      <c r="UL71" s="643"/>
      <c r="UM71" s="643"/>
      <c r="UN71" s="917"/>
      <c r="UO71" s="917"/>
      <c r="UP71" s="917"/>
      <c r="UQ71" s="574"/>
      <c r="UR71" s="643"/>
      <c r="US71" s="643"/>
      <c r="UT71" s="643"/>
      <c r="UU71" s="644"/>
      <c r="UV71" s="643"/>
      <c r="UW71" s="643"/>
      <c r="UX71" s="643"/>
      <c r="UY71" s="643"/>
      <c r="UZ71" s="643"/>
      <c r="VA71" s="643"/>
      <c r="VB71" s="643"/>
      <c r="VC71" s="643"/>
      <c r="VD71" s="643"/>
      <c r="VE71" s="917"/>
      <c r="VF71" s="917"/>
      <c r="VG71" s="917"/>
      <c r="VH71" s="574"/>
      <c r="VI71" s="643"/>
      <c r="VJ71" s="643"/>
      <c r="VK71" s="643"/>
      <c r="VL71" s="644"/>
      <c r="VM71" s="643"/>
      <c r="VN71" s="643"/>
      <c r="VO71" s="643"/>
      <c r="VP71" s="643"/>
      <c r="VQ71" s="643"/>
      <c r="VR71" s="643"/>
      <c r="VS71" s="643"/>
      <c r="VT71" s="643"/>
      <c r="VU71" s="643"/>
      <c r="VV71" s="917"/>
      <c r="VW71" s="917"/>
      <c r="VX71" s="917"/>
      <c r="VY71" s="574"/>
      <c r="VZ71" s="643"/>
      <c r="WA71" s="643"/>
      <c r="WB71" s="643"/>
      <c r="WC71" s="644"/>
      <c r="WD71" s="643"/>
      <c r="WE71" s="643"/>
      <c r="WF71" s="643"/>
      <c r="WG71" s="643"/>
      <c r="WH71" s="643"/>
      <c r="WI71" s="643"/>
      <c r="WJ71" s="643"/>
      <c r="WK71" s="643"/>
      <c r="WL71" s="643"/>
      <c r="WM71" s="917"/>
      <c r="WN71" s="917"/>
      <c r="WO71" s="917"/>
      <c r="WP71" s="574"/>
      <c r="WQ71" s="643"/>
      <c r="WR71" s="643"/>
      <c r="WS71" s="643"/>
      <c r="WT71" s="644"/>
      <c r="WU71" s="643"/>
      <c r="WV71" s="643"/>
      <c r="WW71" s="643"/>
      <c r="WX71" s="643"/>
      <c r="WY71" s="643"/>
      <c r="WZ71" s="643"/>
      <c r="XA71" s="643"/>
      <c r="XB71" s="643"/>
      <c r="XC71" s="643"/>
      <c r="XD71" s="917"/>
      <c r="XE71" s="917"/>
      <c r="XF71" s="917"/>
      <c r="XG71" s="574"/>
      <c r="XH71" s="643"/>
      <c r="XI71" s="643"/>
      <c r="XJ71" s="643"/>
      <c r="XK71" s="644"/>
      <c r="XL71" s="643"/>
      <c r="XM71" s="643"/>
      <c r="XN71" s="643"/>
      <c r="XO71" s="643"/>
      <c r="XP71" s="643"/>
      <c r="XQ71" s="643"/>
      <c r="XR71" s="643"/>
      <c r="XS71" s="643"/>
      <c r="XT71" s="643"/>
      <c r="XU71" s="917"/>
      <c r="XV71" s="917"/>
      <c r="XW71" s="917"/>
      <c r="XX71" s="574"/>
      <c r="XY71" s="643"/>
      <c r="XZ71" s="643"/>
      <c r="YA71" s="643"/>
      <c r="YB71" s="644"/>
      <c r="YC71" s="643"/>
      <c r="YD71" s="643"/>
      <c r="YE71" s="643"/>
      <c r="YF71" s="643"/>
      <c r="YG71" s="643"/>
      <c r="YH71" s="643"/>
      <c r="YI71" s="643"/>
      <c r="YJ71" s="643"/>
      <c r="YK71" s="643"/>
      <c r="YL71" s="917"/>
      <c r="YM71" s="917"/>
      <c r="YN71" s="917"/>
      <c r="YO71" s="574"/>
      <c r="YP71" s="643"/>
      <c r="YQ71" s="643"/>
      <c r="YR71" s="643"/>
      <c r="YS71" s="644"/>
      <c r="YT71" s="643"/>
      <c r="YU71" s="643"/>
      <c r="YV71" s="643"/>
      <c r="YW71" s="643"/>
      <c r="YX71" s="643"/>
      <c r="YY71" s="643"/>
      <c r="YZ71" s="643"/>
      <c r="ZA71" s="643"/>
      <c r="ZB71" s="643"/>
      <c r="ZC71" s="917"/>
      <c r="ZD71" s="917"/>
      <c r="ZE71" s="917"/>
      <c r="ZF71" s="574"/>
      <c r="ZG71" s="643"/>
      <c r="ZH71" s="643"/>
      <c r="ZI71" s="643"/>
      <c r="ZJ71" s="644"/>
      <c r="ZK71" s="643"/>
      <c r="ZL71" s="643"/>
      <c r="ZM71" s="643"/>
      <c r="ZN71" s="643"/>
      <c r="ZO71" s="643"/>
      <c r="ZP71" s="643"/>
      <c r="ZQ71" s="643"/>
      <c r="ZR71" s="643"/>
      <c r="ZS71" s="643"/>
      <c r="ZT71" s="917"/>
      <c r="ZU71" s="917"/>
      <c r="ZV71" s="917"/>
      <c r="ZW71" s="574"/>
      <c r="ZX71" s="643"/>
      <c r="ZY71" s="643"/>
      <c r="ZZ71" s="643"/>
      <c r="AAA71" s="644"/>
      <c r="AAB71" s="643"/>
      <c r="AAC71" s="643"/>
      <c r="AAD71" s="643"/>
      <c r="AAE71" s="643"/>
      <c r="AAF71" s="643"/>
      <c r="AAG71" s="643"/>
      <c r="AAH71" s="643"/>
      <c r="AAI71" s="643"/>
      <c r="AAJ71" s="643"/>
      <c r="AAK71" s="917"/>
      <c r="AAL71" s="917"/>
      <c r="AAM71" s="917"/>
      <c r="AAN71" s="574"/>
      <c r="AAO71" s="643"/>
      <c r="AAP71" s="643"/>
      <c r="AAQ71" s="643"/>
      <c r="AAR71" s="644"/>
      <c r="AAS71" s="643"/>
      <c r="AAT71" s="643"/>
      <c r="AAU71" s="643"/>
      <c r="AAV71" s="643"/>
      <c r="AAW71" s="643"/>
      <c r="AAX71" s="643"/>
      <c r="AAY71" s="643"/>
      <c r="AAZ71" s="643"/>
      <c r="ABA71" s="643"/>
      <c r="ABB71" s="917"/>
      <c r="ABC71" s="917"/>
      <c r="ABD71" s="917"/>
      <c r="ABE71" s="574"/>
      <c r="ABF71" s="643"/>
      <c r="ABG71" s="643"/>
      <c r="ABH71" s="643"/>
      <c r="ABI71" s="644"/>
      <c r="ABJ71" s="643"/>
      <c r="ABK71" s="643"/>
      <c r="ABL71" s="643"/>
      <c r="ABM71" s="643"/>
      <c r="ABN71" s="643"/>
      <c r="ABO71" s="643"/>
      <c r="ABP71" s="643"/>
      <c r="ABQ71" s="643"/>
      <c r="ABR71" s="643"/>
      <c r="ABS71" s="917"/>
      <c r="ABT71" s="917"/>
      <c r="ABU71" s="917"/>
      <c r="ABV71" s="574"/>
      <c r="ABW71" s="643"/>
      <c r="ABX71" s="643"/>
      <c r="ABY71" s="643"/>
      <c r="ABZ71" s="644"/>
      <c r="ACA71" s="643"/>
      <c r="ACB71" s="643"/>
      <c r="ACC71" s="643"/>
      <c r="ACD71" s="643"/>
      <c r="ACE71" s="643"/>
      <c r="ACF71" s="643"/>
      <c r="ACG71" s="643"/>
      <c r="ACH71" s="643"/>
      <c r="ACI71" s="643"/>
      <c r="ACJ71" s="917"/>
      <c r="ACK71" s="917"/>
      <c r="ACL71" s="917"/>
      <c r="ACM71" s="574"/>
      <c r="ACN71" s="643"/>
      <c r="ACO71" s="643"/>
      <c r="ACP71" s="643"/>
      <c r="ACQ71" s="644"/>
      <c r="ACR71" s="643"/>
      <c r="ACS71" s="643"/>
      <c r="ACT71" s="643"/>
      <c r="ACU71" s="643"/>
      <c r="ACV71" s="643"/>
      <c r="ACW71" s="643"/>
      <c r="ACX71" s="643"/>
      <c r="ACY71" s="643"/>
      <c r="ACZ71" s="643"/>
      <c r="ADA71" s="917"/>
      <c r="ADB71" s="917"/>
      <c r="ADC71" s="917"/>
      <c r="ADD71" s="574"/>
      <c r="ADE71" s="643"/>
      <c r="ADF71" s="643"/>
      <c r="ADG71" s="643"/>
      <c r="ADH71" s="644"/>
      <c r="ADI71" s="643"/>
      <c r="ADJ71" s="643"/>
      <c r="ADK71" s="643"/>
      <c r="ADL71" s="643"/>
      <c r="ADM71" s="643"/>
      <c r="ADN71" s="643"/>
      <c r="ADO71" s="643"/>
      <c r="ADP71" s="643"/>
      <c r="ADQ71" s="643"/>
      <c r="ADR71" s="917"/>
      <c r="ADS71" s="917"/>
      <c r="ADT71" s="917"/>
      <c r="ADU71" s="574"/>
      <c r="ADV71" s="643"/>
      <c r="ADW71" s="643"/>
      <c r="ADX71" s="643"/>
      <c r="ADY71" s="644"/>
      <c r="ADZ71" s="643"/>
      <c r="AEA71" s="643"/>
      <c r="AEB71" s="643"/>
      <c r="AEC71" s="643"/>
      <c r="AED71" s="643"/>
      <c r="AEE71" s="643"/>
      <c r="AEF71" s="643"/>
      <c r="AEG71" s="643"/>
      <c r="AEH71" s="643"/>
      <c r="AEI71" s="917"/>
      <c r="AEJ71" s="917"/>
      <c r="AEK71" s="917"/>
      <c r="AEL71" s="574"/>
      <c r="AEM71" s="643"/>
      <c r="AEN71" s="643"/>
      <c r="AEO71" s="643"/>
      <c r="AEP71" s="644"/>
      <c r="AEQ71" s="643"/>
      <c r="AER71" s="643"/>
      <c r="AES71" s="643"/>
      <c r="AET71" s="643"/>
      <c r="AEU71" s="643"/>
      <c r="AEV71" s="643"/>
      <c r="AEW71" s="643"/>
      <c r="AEX71" s="643"/>
      <c r="AEY71" s="643"/>
      <c r="AEZ71" s="917"/>
      <c r="AFA71" s="917"/>
      <c r="AFB71" s="917"/>
      <c r="AFC71" s="574"/>
      <c r="AFD71" s="643"/>
      <c r="AFE71" s="643"/>
      <c r="AFF71" s="643"/>
      <c r="AFG71" s="644"/>
      <c r="AFH71" s="643"/>
      <c r="AFI71" s="643"/>
      <c r="AFJ71" s="643"/>
      <c r="AFK71" s="643"/>
      <c r="AFL71" s="643"/>
      <c r="AFM71" s="643"/>
      <c r="AFN71" s="643"/>
      <c r="AFO71" s="643"/>
      <c r="AFP71" s="643"/>
      <c r="AFQ71" s="917"/>
      <c r="AFR71" s="917"/>
      <c r="AFS71" s="917"/>
      <c r="AFT71" s="574"/>
      <c r="AFU71" s="643"/>
      <c r="AFV71" s="643"/>
      <c r="AFW71" s="643"/>
      <c r="AFX71" s="644"/>
      <c r="AFY71" s="643"/>
      <c r="AFZ71" s="643"/>
      <c r="AGA71" s="643"/>
      <c r="AGB71" s="643"/>
      <c r="AGC71" s="643"/>
      <c r="AGD71" s="643"/>
      <c r="AGE71" s="643"/>
      <c r="AGF71" s="643"/>
      <c r="AGG71" s="643"/>
      <c r="AGH71" s="917"/>
      <c r="AGI71" s="917"/>
      <c r="AGJ71" s="917"/>
      <c r="AGK71" s="574"/>
      <c r="AGL71" s="643"/>
      <c r="AGM71" s="643"/>
      <c r="AGN71" s="643"/>
      <c r="AGO71" s="644"/>
      <c r="AGP71" s="643"/>
      <c r="AGQ71" s="643"/>
      <c r="AGR71" s="643"/>
      <c r="AGS71" s="643"/>
      <c r="AGT71" s="643"/>
      <c r="AGU71" s="643"/>
      <c r="AGV71" s="643"/>
      <c r="AGW71" s="643"/>
      <c r="AGX71" s="643"/>
      <c r="AGY71" s="917"/>
      <c r="AGZ71" s="917"/>
      <c r="AHA71" s="917"/>
      <c r="AHB71" s="574"/>
      <c r="AHC71" s="643"/>
      <c r="AHD71" s="643"/>
      <c r="AHE71" s="643"/>
      <c r="AHF71" s="644"/>
      <c r="AHG71" s="643"/>
      <c r="AHH71" s="643"/>
      <c r="AHI71" s="643"/>
      <c r="AHJ71" s="643"/>
      <c r="AHK71" s="643"/>
      <c r="AHL71" s="643"/>
      <c r="AHM71" s="643"/>
      <c r="AHN71" s="643"/>
      <c r="AHO71" s="643"/>
      <c r="AHP71" s="917"/>
      <c r="AHQ71" s="917"/>
      <c r="AHR71" s="917"/>
      <c r="AHS71" s="574"/>
      <c r="AHT71" s="643"/>
      <c r="AHU71" s="643"/>
      <c r="AHV71" s="643"/>
      <c r="AHW71" s="644"/>
      <c r="AHX71" s="643"/>
      <c r="AHY71" s="643"/>
      <c r="AHZ71" s="643"/>
      <c r="AIA71" s="643"/>
      <c r="AIB71" s="643"/>
      <c r="AIC71" s="643"/>
      <c r="AID71" s="643"/>
      <c r="AIE71" s="643"/>
      <c r="AIF71" s="643"/>
      <c r="AIG71" s="917"/>
      <c r="AIH71" s="917"/>
      <c r="AII71" s="917"/>
      <c r="AIJ71" s="574"/>
      <c r="AIK71" s="643"/>
      <c r="AIL71" s="643"/>
      <c r="AIM71" s="643"/>
      <c r="AIN71" s="644"/>
      <c r="AIO71" s="643"/>
      <c r="AIP71" s="643"/>
      <c r="AIQ71" s="643"/>
      <c r="AIR71" s="643"/>
      <c r="AIS71" s="643"/>
      <c r="AIT71" s="643"/>
      <c r="AIU71" s="643"/>
      <c r="AIV71" s="643"/>
      <c r="AIW71" s="643"/>
      <c r="AIX71" s="917"/>
      <c r="AIY71" s="917"/>
      <c r="AIZ71" s="917"/>
      <c r="AJA71" s="574"/>
      <c r="AJB71" s="643"/>
      <c r="AJC71" s="643"/>
      <c r="AJD71" s="643"/>
      <c r="AJE71" s="644"/>
      <c r="AJF71" s="643"/>
      <c r="AJG71" s="643"/>
      <c r="AJH71" s="643"/>
      <c r="AJI71" s="643"/>
      <c r="AJJ71" s="643"/>
      <c r="AJK71" s="643"/>
      <c r="AJL71" s="643"/>
      <c r="AJM71" s="643"/>
      <c r="AJN71" s="643"/>
      <c r="AJO71" s="917"/>
      <c r="AJP71" s="917"/>
      <c r="AJQ71" s="917"/>
      <c r="AJR71" s="574"/>
      <c r="AJS71" s="643"/>
      <c r="AJT71" s="643"/>
      <c r="AJU71" s="643"/>
      <c r="AJV71" s="644"/>
      <c r="AJW71" s="643"/>
      <c r="AJX71" s="643"/>
      <c r="AJY71" s="643"/>
      <c r="AJZ71" s="643"/>
      <c r="AKA71" s="643"/>
      <c r="AKB71" s="643"/>
      <c r="AKC71" s="643"/>
      <c r="AKD71" s="643"/>
      <c r="AKE71" s="643"/>
      <c r="AKF71" s="917"/>
      <c r="AKG71" s="917"/>
      <c r="AKH71" s="917"/>
      <c r="AKI71" s="574"/>
      <c r="AKJ71" s="643"/>
      <c r="AKK71" s="643"/>
      <c r="AKL71" s="643"/>
      <c r="AKM71" s="644"/>
      <c r="AKN71" s="643"/>
      <c r="AKO71" s="643"/>
      <c r="AKP71" s="643"/>
      <c r="AKQ71" s="643"/>
      <c r="AKR71" s="643"/>
      <c r="AKS71" s="643"/>
      <c r="AKT71" s="643"/>
      <c r="AKU71" s="643"/>
      <c r="AKV71" s="643"/>
      <c r="AKW71" s="917"/>
      <c r="AKX71" s="917"/>
      <c r="AKY71" s="917"/>
      <c r="AKZ71" s="574"/>
      <c r="ALA71" s="643"/>
      <c r="ALB71" s="643"/>
      <c r="ALC71" s="643"/>
      <c r="ALD71" s="644"/>
      <c r="ALE71" s="643"/>
      <c r="ALF71" s="643"/>
      <c r="ALG71" s="643"/>
      <c r="ALH71" s="643"/>
      <c r="ALI71" s="643"/>
      <c r="ALJ71" s="643"/>
      <c r="ALK71" s="643"/>
      <c r="ALL71" s="643"/>
      <c r="ALM71" s="643"/>
      <c r="ALN71" s="917"/>
      <c r="ALO71" s="917"/>
      <c r="ALP71" s="917"/>
      <c r="ALQ71" s="574"/>
      <c r="ALR71" s="643"/>
      <c r="ALS71" s="643"/>
      <c r="ALT71" s="643"/>
      <c r="ALU71" s="644"/>
      <c r="ALV71" s="643"/>
      <c r="ALW71" s="643"/>
      <c r="ALX71" s="643"/>
      <c r="ALY71" s="643"/>
      <c r="ALZ71" s="643"/>
      <c r="AMA71" s="643"/>
      <c r="AMB71" s="643"/>
      <c r="AMC71" s="643"/>
      <c r="AMD71" s="643"/>
      <c r="AME71" s="917"/>
      <c r="AMF71" s="917"/>
      <c r="AMG71" s="917"/>
      <c r="AMH71" s="574"/>
      <c r="AMI71" s="643"/>
      <c r="AMJ71" s="643"/>
      <c r="AMK71" s="643"/>
      <c r="AML71" s="644"/>
      <c r="AMM71" s="643"/>
      <c r="AMN71" s="643"/>
      <c r="AMO71" s="643"/>
      <c r="AMP71" s="643"/>
      <c r="AMQ71" s="643"/>
      <c r="AMR71" s="643"/>
      <c r="AMS71" s="643"/>
      <c r="AMT71" s="643"/>
      <c r="AMU71" s="643"/>
      <c r="AMV71" s="917"/>
      <c r="AMW71" s="917"/>
      <c r="AMX71" s="917"/>
      <c r="AMY71" s="574"/>
      <c r="AMZ71" s="643"/>
      <c r="ANA71" s="643"/>
      <c r="ANB71" s="643"/>
      <c r="ANC71" s="644"/>
      <c r="AND71" s="643"/>
      <c r="ANE71" s="643"/>
      <c r="ANF71" s="643"/>
      <c r="ANG71" s="643"/>
      <c r="ANH71" s="643"/>
      <c r="ANI71" s="643"/>
      <c r="ANJ71" s="643"/>
      <c r="ANK71" s="643"/>
      <c r="ANL71" s="643"/>
      <c r="ANM71" s="917"/>
      <c r="ANN71" s="917"/>
      <c r="ANO71" s="917"/>
      <c r="ANP71" s="574"/>
      <c r="ANQ71" s="643"/>
      <c r="ANR71" s="643"/>
      <c r="ANS71" s="643"/>
      <c r="ANT71" s="644"/>
      <c r="ANU71" s="643"/>
      <c r="ANV71" s="643"/>
      <c r="ANW71" s="643"/>
      <c r="ANX71" s="643"/>
      <c r="ANY71" s="643"/>
      <c r="ANZ71" s="643"/>
      <c r="AOA71" s="643"/>
      <c r="AOB71" s="643"/>
      <c r="AOC71" s="643"/>
      <c r="AOD71" s="917"/>
      <c r="AOE71" s="917"/>
      <c r="AOF71" s="917"/>
      <c r="AOG71" s="574"/>
      <c r="AOH71" s="643"/>
      <c r="AOI71" s="643"/>
      <c r="AOJ71" s="643"/>
      <c r="AOK71" s="644"/>
      <c r="AOL71" s="643"/>
      <c r="AOM71" s="643"/>
      <c r="AON71" s="643"/>
      <c r="AOO71" s="643"/>
      <c r="AOP71" s="643"/>
      <c r="AOQ71" s="643"/>
      <c r="AOR71" s="643"/>
      <c r="AOS71" s="643"/>
      <c r="AOT71" s="643"/>
      <c r="AOU71" s="917"/>
      <c r="AOV71" s="917"/>
      <c r="AOW71" s="917"/>
      <c r="AOX71" s="574"/>
      <c r="AOY71" s="643"/>
      <c r="AOZ71" s="643"/>
      <c r="APA71" s="643"/>
      <c r="APB71" s="644"/>
      <c r="APC71" s="643"/>
      <c r="APD71" s="643"/>
      <c r="APE71" s="643"/>
      <c r="APF71" s="643"/>
      <c r="APG71" s="643"/>
      <c r="APH71" s="643"/>
      <c r="API71" s="643"/>
      <c r="APJ71" s="643"/>
      <c r="APK71" s="643"/>
      <c r="APL71" s="917"/>
      <c r="APM71" s="917"/>
      <c r="APN71" s="917"/>
      <c r="APO71" s="574"/>
      <c r="APP71" s="643"/>
      <c r="APQ71" s="643"/>
      <c r="APR71" s="643"/>
      <c r="APS71" s="644"/>
      <c r="APT71" s="643"/>
      <c r="APU71" s="643"/>
      <c r="APV71" s="643"/>
      <c r="APW71" s="643"/>
      <c r="APX71" s="643"/>
      <c r="APY71" s="643"/>
      <c r="APZ71" s="643"/>
      <c r="AQA71" s="643"/>
      <c r="AQB71" s="643"/>
      <c r="AQC71" s="917"/>
      <c r="AQD71" s="917"/>
      <c r="AQE71" s="917"/>
      <c r="AQF71" s="574"/>
      <c r="AQG71" s="643"/>
      <c r="AQH71" s="643"/>
      <c r="AQI71" s="643"/>
      <c r="AQJ71" s="644"/>
      <c r="AQK71" s="643"/>
      <c r="AQL71" s="643"/>
      <c r="AQM71" s="643"/>
      <c r="AQN71" s="643"/>
      <c r="AQO71" s="643"/>
      <c r="AQP71" s="643"/>
      <c r="AQQ71" s="643"/>
      <c r="AQR71" s="643"/>
      <c r="AQS71" s="643"/>
      <c r="AQT71" s="917"/>
      <c r="AQU71" s="917"/>
      <c r="AQV71" s="917"/>
      <c r="AQW71" s="574"/>
      <c r="AQX71" s="643"/>
      <c r="AQY71" s="643"/>
      <c r="AQZ71" s="643"/>
      <c r="ARA71" s="644"/>
      <c r="ARB71" s="643"/>
      <c r="ARC71" s="643"/>
      <c r="ARD71" s="643"/>
      <c r="ARE71" s="643"/>
      <c r="ARF71" s="643"/>
      <c r="ARG71" s="643"/>
      <c r="ARH71" s="643"/>
      <c r="ARI71" s="643"/>
      <c r="ARJ71" s="643"/>
      <c r="ARK71" s="917"/>
      <c r="ARL71" s="917"/>
      <c r="ARM71" s="917"/>
      <c r="ARN71" s="574"/>
      <c r="ARO71" s="643"/>
      <c r="ARP71" s="643"/>
      <c r="ARQ71" s="643"/>
      <c r="ARR71" s="644"/>
      <c r="ARS71" s="643"/>
      <c r="ART71" s="643"/>
      <c r="ARU71" s="643"/>
      <c r="ARV71" s="643"/>
      <c r="ARW71" s="643"/>
      <c r="ARX71" s="643"/>
      <c r="ARY71" s="643"/>
      <c r="ARZ71" s="643"/>
      <c r="ASA71" s="643"/>
      <c r="ASB71" s="917"/>
      <c r="ASC71" s="917"/>
      <c r="ASD71" s="917"/>
      <c r="ASE71" s="574"/>
      <c r="ASF71" s="643"/>
      <c r="ASG71" s="643"/>
      <c r="ASH71" s="643"/>
      <c r="ASI71" s="644"/>
      <c r="ASJ71" s="643"/>
      <c r="ASK71" s="643"/>
      <c r="ASL71" s="643"/>
      <c r="ASM71" s="643"/>
      <c r="ASN71" s="643"/>
      <c r="ASO71" s="643"/>
      <c r="ASP71" s="643"/>
      <c r="ASQ71" s="643"/>
      <c r="ASR71" s="643"/>
      <c r="ASS71" s="917"/>
      <c r="AST71" s="917"/>
      <c r="ASU71" s="917"/>
      <c r="ASV71" s="574"/>
      <c r="ASW71" s="643"/>
      <c r="ASX71" s="643"/>
      <c r="ASY71" s="643"/>
      <c r="ASZ71" s="644"/>
      <c r="ATA71" s="643"/>
      <c r="ATB71" s="643"/>
      <c r="ATC71" s="643"/>
      <c r="ATD71" s="643"/>
      <c r="ATE71" s="643"/>
      <c r="ATF71" s="643"/>
      <c r="ATG71" s="643"/>
      <c r="ATH71" s="643"/>
      <c r="ATI71" s="643"/>
      <c r="ATJ71" s="917"/>
      <c r="ATK71" s="917"/>
      <c r="ATL71" s="917"/>
      <c r="ATM71" s="574"/>
      <c r="ATN71" s="643"/>
      <c r="ATO71" s="643"/>
      <c r="ATP71" s="643"/>
      <c r="ATQ71" s="644"/>
      <c r="ATR71" s="643"/>
      <c r="ATS71" s="643"/>
      <c r="ATT71" s="643"/>
      <c r="ATU71" s="643"/>
      <c r="ATV71" s="643"/>
      <c r="ATW71" s="643"/>
      <c r="ATX71" s="643"/>
      <c r="ATY71" s="643"/>
      <c r="ATZ71" s="643"/>
      <c r="AUA71" s="917"/>
      <c r="AUB71" s="917"/>
      <c r="AUC71" s="917"/>
      <c r="AUD71" s="574"/>
      <c r="AUE71" s="643"/>
      <c r="AUF71" s="643"/>
      <c r="AUG71" s="643"/>
      <c r="AUH71" s="644"/>
      <c r="AUI71" s="643"/>
      <c r="AUJ71" s="643"/>
      <c r="AUK71" s="643"/>
      <c r="AUL71" s="643"/>
      <c r="AUM71" s="643"/>
      <c r="AUN71" s="643"/>
      <c r="AUO71" s="643"/>
      <c r="AUP71" s="643"/>
      <c r="AUQ71" s="643"/>
      <c r="AUR71" s="917"/>
      <c r="AUS71" s="917"/>
      <c r="AUT71" s="917"/>
      <c r="AUU71" s="574"/>
      <c r="AUV71" s="643"/>
      <c r="AUW71" s="643"/>
      <c r="AUX71" s="643"/>
      <c r="AUY71" s="644"/>
      <c r="AUZ71" s="643"/>
      <c r="AVA71" s="643"/>
      <c r="AVB71" s="643"/>
      <c r="AVC71" s="643"/>
      <c r="AVD71" s="643"/>
      <c r="AVE71" s="643"/>
      <c r="AVF71" s="643"/>
      <c r="AVG71" s="643"/>
      <c r="AVH71" s="643"/>
      <c r="AVI71" s="917"/>
      <c r="AVJ71" s="917"/>
      <c r="AVK71" s="917"/>
      <c r="AVL71" s="574"/>
      <c r="AVM71" s="643"/>
      <c r="AVN71" s="643"/>
      <c r="AVO71" s="643"/>
      <c r="AVP71" s="644"/>
      <c r="AVQ71" s="643"/>
      <c r="AVR71" s="643"/>
      <c r="AVS71" s="643"/>
      <c r="AVT71" s="643"/>
      <c r="AVU71" s="643"/>
      <c r="AVV71" s="643"/>
      <c r="AVW71" s="643"/>
      <c r="AVX71" s="643"/>
      <c r="AVY71" s="643"/>
      <c r="AVZ71" s="917"/>
      <c r="AWA71" s="917"/>
      <c r="AWB71" s="917"/>
      <c r="AWC71" s="574"/>
      <c r="AWD71" s="643"/>
      <c r="AWE71" s="643"/>
      <c r="AWF71" s="643"/>
      <c r="AWG71" s="644"/>
      <c r="AWH71" s="643"/>
      <c r="AWI71" s="643"/>
      <c r="AWJ71" s="643"/>
      <c r="AWK71" s="643"/>
      <c r="AWL71" s="643"/>
      <c r="AWM71" s="643"/>
      <c r="AWN71" s="643"/>
      <c r="AWO71" s="643"/>
      <c r="AWP71" s="643"/>
      <c r="AWQ71" s="917"/>
      <c r="AWR71" s="917"/>
      <c r="AWS71" s="917"/>
      <c r="AWT71" s="574"/>
      <c r="AWU71" s="643"/>
      <c r="AWV71" s="643"/>
      <c r="AWW71" s="643"/>
      <c r="AWX71" s="644"/>
      <c r="AWY71" s="643"/>
      <c r="AWZ71" s="643"/>
      <c r="AXA71" s="643"/>
      <c r="AXB71" s="643"/>
      <c r="AXC71" s="643"/>
      <c r="AXD71" s="643"/>
      <c r="AXE71" s="643"/>
      <c r="AXF71" s="643"/>
      <c r="AXG71" s="643"/>
      <c r="AXH71" s="917"/>
      <c r="AXI71" s="917"/>
      <c r="AXJ71" s="917"/>
      <c r="AXK71" s="574"/>
      <c r="AXL71" s="643"/>
      <c r="AXM71" s="643"/>
      <c r="AXN71" s="643"/>
      <c r="AXO71" s="644"/>
      <c r="AXP71" s="643"/>
      <c r="AXQ71" s="643"/>
      <c r="AXR71" s="643"/>
      <c r="AXS71" s="643"/>
      <c r="AXT71" s="643"/>
      <c r="AXU71" s="643"/>
      <c r="AXV71" s="643"/>
      <c r="AXW71" s="643"/>
      <c r="AXX71" s="643"/>
      <c r="AXY71" s="917"/>
      <c r="AXZ71" s="917"/>
      <c r="AYA71" s="917"/>
      <c r="AYB71" s="574"/>
      <c r="AYC71" s="643"/>
      <c r="AYD71" s="643"/>
      <c r="AYE71" s="643"/>
      <c r="AYF71" s="644"/>
      <c r="AYG71" s="643"/>
      <c r="AYH71" s="643"/>
      <c r="AYI71" s="643"/>
      <c r="AYJ71" s="643"/>
      <c r="AYK71" s="643"/>
      <c r="AYL71" s="643"/>
      <c r="AYM71" s="643"/>
      <c r="AYN71" s="643"/>
      <c r="AYO71" s="643"/>
      <c r="AYP71" s="917"/>
      <c r="AYQ71" s="917"/>
      <c r="AYR71" s="917"/>
      <c r="AYS71" s="574"/>
      <c r="AYT71" s="643"/>
      <c r="AYU71" s="643"/>
      <c r="AYV71" s="643"/>
      <c r="AYW71" s="644"/>
      <c r="AYX71" s="643"/>
      <c r="AYY71" s="643"/>
      <c r="AYZ71" s="643"/>
      <c r="AZA71" s="643"/>
      <c r="AZB71" s="643"/>
      <c r="AZC71" s="643"/>
      <c r="AZD71" s="643"/>
      <c r="AZE71" s="643"/>
      <c r="AZF71" s="643"/>
      <c r="AZG71" s="917"/>
      <c r="AZH71" s="917"/>
      <c r="AZI71" s="917"/>
      <c r="AZJ71" s="574"/>
      <c r="AZK71" s="643"/>
      <c r="AZL71" s="643"/>
      <c r="AZM71" s="643"/>
      <c r="AZN71" s="644"/>
      <c r="AZO71" s="643"/>
      <c r="AZP71" s="643"/>
      <c r="AZQ71" s="643"/>
      <c r="AZR71" s="643"/>
      <c r="AZS71" s="643"/>
      <c r="AZT71" s="643"/>
      <c r="AZU71" s="643"/>
      <c r="AZV71" s="643"/>
      <c r="AZW71" s="643"/>
      <c r="AZX71" s="917"/>
      <c r="AZY71" s="917"/>
      <c r="AZZ71" s="917"/>
      <c r="BAA71" s="574"/>
      <c r="BAB71" s="643"/>
      <c r="BAC71" s="643"/>
      <c r="BAD71" s="643"/>
      <c r="BAE71" s="644"/>
      <c r="BAF71" s="643"/>
      <c r="BAG71" s="643"/>
      <c r="BAH71" s="643"/>
      <c r="BAI71" s="643"/>
      <c r="BAJ71" s="643"/>
      <c r="BAK71" s="643"/>
      <c r="BAL71" s="643"/>
      <c r="BAM71" s="643"/>
      <c r="BAN71" s="643"/>
      <c r="BAO71" s="917"/>
      <c r="BAP71" s="917"/>
      <c r="BAQ71" s="917"/>
      <c r="BAR71" s="574"/>
      <c r="BAS71" s="643"/>
      <c r="BAT71" s="643"/>
      <c r="BAU71" s="643"/>
      <c r="BAV71" s="644"/>
      <c r="BAW71" s="643"/>
      <c r="BAX71" s="643"/>
      <c r="BAY71" s="643"/>
      <c r="BAZ71" s="643"/>
      <c r="BBA71" s="643"/>
      <c r="BBB71" s="643"/>
      <c r="BBC71" s="643"/>
      <c r="BBD71" s="643"/>
      <c r="BBE71" s="643"/>
      <c r="BBF71" s="917"/>
      <c r="BBG71" s="917"/>
      <c r="BBH71" s="917"/>
      <c r="BBI71" s="574"/>
      <c r="BBJ71" s="643"/>
      <c r="BBK71" s="643"/>
      <c r="BBL71" s="643"/>
      <c r="BBM71" s="644"/>
      <c r="BBN71" s="643"/>
      <c r="BBO71" s="643"/>
      <c r="BBP71" s="643"/>
      <c r="BBQ71" s="643"/>
      <c r="BBR71" s="643"/>
      <c r="BBS71" s="643"/>
      <c r="BBT71" s="643"/>
      <c r="BBU71" s="643"/>
      <c r="BBV71" s="643"/>
      <c r="BBW71" s="917"/>
      <c r="BBX71" s="917"/>
      <c r="BBY71" s="917"/>
      <c r="BBZ71" s="574"/>
      <c r="BCA71" s="643"/>
      <c r="BCB71" s="643"/>
      <c r="BCC71" s="643"/>
      <c r="BCD71" s="644"/>
      <c r="BCE71" s="643"/>
      <c r="BCF71" s="643"/>
      <c r="BCG71" s="643"/>
      <c r="BCH71" s="643"/>
      <c r="BCI71" s="643"/>
      <c r="BCJ71" s="643"/>
      <c r="BCK71" s="643"/>
      <c r="BCL71" s="643"/>
      <c r="BCM71" s="643"/>
      <c r="BCN71" s="917"/>
      <c r="BCO71" s="917"/>
      <c r="BCP71" s="917"/>
      <c r="BCQ71" s="574"/>
      <c r="BCR71" s="643"/>
      <c r="BCS71" s="643"/>
      <c r="BCT71" s="643"/>
      <c r="BCU71" s="644"/>
      <c r="BCV71" s="643"/>
      <c r="BCW71" s="643"/>
      <c r="BCX71" s="643"/>
      <c r="BCY71" s="643"/>
      <c r="BCZ71" s="643"/>
      <c r="BDA71" s="643"/>
      <c r="BDB71" s="643"/>
      <c r="BDC71" s="643"/>
      <c r="BDD71" s="643"/>
      <c r="BDE71" s="917"/>
      <c r="BDF71" s="917"/>
      <c r="BDG71" s="917"/>
      <c r="BDH71" s="574"/>
      <c r="BDI71" s="643"/>
      <c r="BDJ71" s="643"/>
      <c r="BDK71" s="643"/>
      <c r="BDL71" s="644"/>
      <c r="BDM71" s="643"/>
      <c r="BDN71" s="643"/>
      <c r="BDO71" s="643"/>
      <c r="BDP71" s="643"/>
      <c r="BDQ71" s="643"/>
      <c r="BDR71" s="643"/>
      <c r="BDS71" s="643"/>
      <c r="BDT71" s="643"/>
      <c r="BDU71" s="643"/>
      <c r="BDV71" s="917"/>
      <c r="BDW71" s="917"/>
      <c r="BDX71" s="917"/>
      <c r="BDY71" s="574"/>
      <c r="BDZ71" s="643"/>
      <c r="BEA71" s="643"/>
      <c r="BEB71" s="643"/>
      <c r="BEC71" s="644"/>
      <c r="BED71" s="643"/>
      <c r="BEE71" s="643"/>
      <c r="BEF71" s="643"/>
      <c r="BEG71" s="643"/>
      <c r="BEH71" s="643"/>
      <c r="BEI71" s="643"/>
      <c r="BEJ71" s="643"/>
      <c r="BEK71" s="643"/>
      <c r="BEL71" s="643"/>
      <c r="BEM71" s="917"/>
      <c r="BEN71" s="917"/>
      <c r="BEO71" s="917"/>
      <c r="BEP71" s="574"/>
      <c r="BEQ71" s="643"/>
      <c r="BER71" s="643"/>
      <c r="BES71" s="643"/>
      <c r="BET71" s="644"/>
      <c r="BEU71" s="643"/>
      <c r="BEV71" s="643"/>
      <c r="BEW71" s="643"/>
      <c r="BEX71" s="643"/>
      <c r="BEY71" s="643"/>
      <c r="BEZ71" s="643"/>
      <c r="BFA71" s="643"/>
      <c r="BFB71" s="643"/>
      <c r="BFC71" s="643"/>
      <c r="BFD71" s="917"/>
      <c r="BFE71" s="917"/>
      <c r="BFF71" s="917"/>
      <c r="BFG71" s="574"/>
      <c r="BFH71" s="643"/>
      <c r="BFI71" s="643"/>
      <c r="BFJ71" s="643"/>
      <c r="BFK71" s="644"/>
      <c r="BFL71" s="643"/>
      <c r="BFM71" s="643"/>
      <c r="BFN71" s="643"/>
      <c r="BFO71" s="643"/>
      <c r="BFP71" s="643"/>
      <c r="BFQ71" s="643"/>
      <c r="BFR71" s="643"/>
      <c r="BFS71" s="643"/>
      <c r="BFT71" s="643"/>
      <c r="BFU71" s="917"/>
      <c r="BFV71" s="917"/>
      <c r="BFW71" s="917"/>
      <c r="BFX71" s="574"/>
      <c r="BFY71" s="643"/>
      <c r="BFZ71" s="643"/>
      <c r="BGA71" s="643"/>
      <c r="BGB71" s="644"/>
      <c r="BGC71" s="643"/>
      <c r="BGD71" s="643"/>
      <c r="BGE71" s="643"/>
      <c r="BGF71" s="643"/>
      <c r="BGG71" s="643"/>
      <c r="BGH71" s="643"/>
      <c r="BGI71" s="643"/>
      <c r="BGJ71" s="643"/>
      <c r="BGK71" s="643"/>
      <c r="BGL71" s="917"/>
      <c r="BGM71" s="917"/>
      <c r="BGN71" s="917"/>
      <c r="BGO71" s="574"/>
      <c r="BGP71" s="643"/>
      <c r="BGQ71" s="643"/>
      <c r="BGR71" s="643"/>
      <c r="BGS71" s="644"/>
      <c r="BGT71" s="643"/>
      <c r="BGU71" s="643"/>
      <c r="BGV71" s="643"/>
      <c r="BGW71" s="643"/>
      <c r="BGX71" s="643"/>
      <c r="BGY71" s="643"/>
      <c r="BGZ71" s="643"/>
      <c r="BHA71" s="643"/>
      <c r="BHB71" s="643"/>
      <c r="BHC71" s="917"/>
      <c r="BHD71" s="917"/>
      <c r="BHE71" s="917"/>
      <c r="BHF71" s="574"/>
      <c r="BHG71" s="643"/>
      <c r="BHH71" s="643"/>
      <c r="BHI71" s="643"/>
      <c r="BHJ71" s="644"/>
      <c r="BHK71" s="643"/>
      <c r="BHL71" s="643"/>
      <c r="BHM71" s="643"/>
      <c r="BHN71" s="643"/>
      <c r="BHO71" s="643"/>
      <c r="BHP71" s="643"/>
      <c r="BHQ71" s="643"/>
      <c r="BHR71" s="643"/>
      <c r="BHS71" s="643"/>
      <c r="BHT71" s="917"/>
      <c r="BHU71" s="917"/>
      <c r="BHV71" s="917"/>
      <c r="BHW71" s="574"/>
      <c r="BHX71" s="643"/>
      <c r="BHY71" s="643"/>
      <c r="BHZ71" s="643"/>
      <c r="BIA71" s="644"/>
      <c r="BIB71" s="643"/>
      <c r="BIC71" s="643"/>
      <c r="BID71" s="643"/>
      <c r="BIE71" s="643"/>
      <c r="BIF71" s="643"/>
      <c r="BIG71" s="643"/>
      <c r="BIH71" s="643"/>
      <c r="BII71" s="643"/>
      <c r="BIJ71" s="643"/>
      <c r="BIK71" s="917"/>
      <c r="BIL71" s="917"/>
      <c r="BIM71" s="917"/>
      <c r="BIN71" s="574"/>
      <c r="BIO71" s="643"/>
      <c r="BIP71" s="643"/>
      <c r="BIQ71" s="643"/>
      <c r="BIR71" s="644"/>
      <c r="BIS71" s="643"/>
      <c r="BIT71" s="643"/>
      <c r="BIU71" s="643"/>
      <c r="BIV71" s="643"/>
      <c r="BIW71" s="643"/>
      <c r="BIX71" s="643"/>
      <c r="BIY71" s="643"/>
      <c r="BIZ71" s="643"/>
      <c r="BJA71" s="643"/>
      <c r="BJB71" s="917"/>
      <c r="BJC71" s="917"/>
      <c r="BJD71" s="917"/>
      <c r="BJE71" s="574"/>
      <c r="BJF71" s="643"/>
      <c r="BJG71" s="643"/>
      <c r="BJH71" s="643"/>
      <c r="BJI71" s="644"/>
      <c r="BJJ71" s="643"/>
      <c r="BJK71" s="643"/>
      <c r="BJL71" s="643"/>
      <c r="BJM71" s="643"/>
      <c r="BJN71" s="643"/>
      <c r="BJO71" s="643"/>
      <c r="BJP71" s="643"/>
      <c r="BJQ71" s="643"/>
      <c r="BJR71" s="643"/>
      <c r="BJS71" s="917"/>
      <c r="BJT71" s="917"/>
      <c r="BJU71" s="917"/>
      <c r="BJV71" s="574"/>
      <c r="BJW71" s="643"/>
      <c r="BJX71" s="643"/>
      <c r="BJY71" s="643"/>
      <c r="BJZ71" s="644"/>
      <c r="BKA71" s="643"/>
      <c r="BKB71" s="643"/>
      <c r="BKC71" s="643"/>
      <c r="BKD71" s="643"/>
      <c r="BKE71" s="643"/>
      <c r="BKF71" s="643"/>
      <c r="BKG71" s="643"/>
      <c r="BKH71" s="643"/>
      <c r="BKI71" s="643"/>
      <c r="BKJ71" s="917"/>
      <c r="BKK71" s="917"/>
      <c r="BKL71" s="917"/>
      <c r="BKM71" s="574"/>
      <c r="BKN71" s="643"/>
      <c r="BKO71" s="643"/>
      <c r="BKP71" s="643"/>
      <c r="BKQ71" s="644"/>
      <c r="BKR71" s="643"/>
      <c r="BKS71" s="643"/>
      <c r="BKT71" s="643"/>
      <c r="BKU71" s="643"/>
      <c r="BKV71" s="643"/>
      <c r="BKW71" s="643"/>
      <c r="BKX71" s="643"/>
      <c r="BKY71" s="643"/>
      <c r="BKZ71" s="643"/>
      <c r="BLA71" s="917"/>
      <c r="BLB71" s="917"/>
      <c r="BLC71" s="917"/>
      <c r="BLD71" s="574"/>
      <c r="BLE71" s="643"/>
      <c r="BLF71" s="643"/>
      <c r="BLG71" s="643"/>
      <c r="BLH71" s="644"/>
      <c r="BLI71" s="643"/>
      <c r="BLJ71" s="643"/>
      <c r="BLK71" s="643"/>
      <c r="BLL71" s="643"/>
      <c r="BLM71" s="643"/>
      <c r="BLN71" s="643"/>
      <c r="BLO71" s="643"/>
      <c r="BLP71" s="643"/>
      <c r="BLQ71" s="643"/>
      <c r="BLR71" s="917"/>
      <c r="BLS71" s="917"/>
      <c r="BLT71" s="917"/>
      <c r="BLU71" s="574"/>
      <c r="BLV71" s="643"/>
      <c r="BLW71" s="643"/>
      <c r="BLX71" s="643"/>
      <c r="BLY71" s="644"/>
      <c r="BLZ71" s="643"/>
      <c r="BMA71" s="643"/>
      <c r="BMB71" s="643"/>
      <c r="BMC71" s="643"/>
      <c r="BMD71" s="643"/>
      <c r="BME71" s="643"/>
      <c r="BMF71" s="643"/>
      <c r="BMG71" s="643"/>
      <c r="BMH71" s="643"/>
      <c r="BMI71" s="917"/>
      <c r="BMJ71" s="917"/>
      <c r="BMK71" s="917"/>
      <c r="BML71" s="574"/>
      <c r="BMM71" s="643"/>
      <c r="BMN71" s="643"/>
      <c r="BMO71" s="643"/>
      <c r="BMP71" s="644"/>
      <c r="BMQ71" s="643"/>
      <c r="BMR71" s="643"/>
      <c r="BMS71" s="643"/>
      <c r="BMT71" s="643"/>
      <c r="BMU71" s="643"/>
      <c r="BMV71" s="643"/>
      <c r="BMW71" s="643"/>
      <c r="BMX71" s="643"/>
      <c r="BMY71" s="643"/>
      <c r="BMZ71" s="917"/>
      <c r="BNA71" s="917"/>
      <c r="BNB71" s="917"/>
      <c r="BNC71" s="574"/>
      <c r="BND71" s="643"/>
      <c r="BNE71" s="643"/>
      <c r="BNF71" s="643"/>
      <c r="BNG71" s="644"/>
      <c r="BNH71" s="643"/>
      <c r="BNI71" s="643"/>
      <c r="BNJ71" s="643"/>
      <c r="BNK71" s="643"/>
      <c r="BNL71" s="643"/>
      <c r="BNM71" s="643"/>
      <c r="BNN71" s="643"/>
      <c r="BNO71" s="643"/>
      <c r="BNP71" s="643"/>
      <c r="BNQ71" s="917"/>
      <c r="BNR71" s="917"/>
      <c r="BNS71" s="917"/>
      <c r="BNT71" s="574"/>
      <c r="BNU71" s="643"/>
      <c r="BNV71" s="643"/>
      <c r="BNW71" s="643"/>
      <c r="BNX71" s="644"/>
      <c r="BNY71" s="643"/>
      <c r="BNZ71" s="643"/>
      <c r="BOA71" s="643"/>
      <c r="BOB71" s="643"/>
      <c r="BOC71" s="643"/>
      <c r="BOD71" s="643"/>
      <c r="BOE71" s="643"/>
      <c r="BOF71" s="643"/>
      <c r="BOG71" s="643"/>
      <c r="BOH71" s="917"/>
      <c r="BOI71" s="917"/>
      <c r="BOJ71" s="917"/>
      <c r="BOK71" s="574"/>
      <c r="BOL71" s="643"/>
      <c r="BOM71" s="643"/>
      <c r="BON71" s="643"/>
      <c r="BOO71" s="644"/>
      <c r="BOP71" s="643"/>
      <c r="BOQ71" s="643"/>
      <c r="BOR71" s="643"/>
      <c r="BOS71" s="643"/>
      <c r="BOT71" s="643"/>
      <c r="BOU71" s="643"/>
      <c r="BOV71" s="643"/>
      <c r="BOW71" s="643"/>
      <c r="BOX71" s="643"/>
      <c r="BOY71" s="917"/>
      <c r="BOZ71" s="917"/>
      <c r="BPA71" s="917"/>
      <c r="BPB71" s="574"/>
      <c r="BPC71" s="643"/>
      <c r="BPD71" s="643"/>
      <c r="BPE71" s="643"/>
      <c r="BPF71" s="644"/>
      <c r="BPG71" s="643"/>
      <c r="BPH71" s="643"/>
      <c r="BPI71" s="643"/>
      <c r="BPJ71" s="643"/>
      <c r="BPK71" s="643"/>
      <c r="BPL71" s="643"/>
      <c r="BPM71" s="643"/>
      <c r="BPN71" s="643"/>
      <c r="BPO71" s="643"/>
      <c r="BPP71" s="917"/>
      <c r="BPQ71" s="917"/>
      <c r="BPR71" s="917"/>
      <c r="BPS71" s="574"/>
      <c r="BPT71" s="643"/>
      <c r="BPU71" s="643"/>
      <c r="BPV71" s="643"/>
      <c r="BPW71" s="644"/>
      <c r="BPX71" s="643"/>
      <c r="BPY71" s="643"/>
      <c r="BPZ71" s="643"/>
      <c r="BQA71" s="643"/>
      <c r="BQB71" s="643"/>
      <c r="BQC71" s="643"/>
      <c r="BQD71" s="643"/>
      <c r="BQE71" s="643"/>
      <c r="BQF71" s="643"/>
      <c r="BQG71" s="917"/>
      <c r="BQH71" s="917"/>
      <c r="BQI71" s="917"/>
      <c r="BQJ71" s="574"/>
      <c r="BQK71" s="643"/>
      <c r="BQL71" s="643"/>
      <c r="BQM71" s="643"/>
      <c r="BQN71" s="644"/>
      <c r="BQO71" s="643"/>
      <c r="BQP71" s="643"/>
      <c r="BQQ71" s="643"/>
      <c r="BQR71" s="643"/>
      <c r="BQS71" s="643"/>
      <c r="BQT71" s="643"/>
      <c r="BQU71" s="643"/>
      <c r="BQV71" s="643"/>
      <c r="BQW71" s="643"/>
      <c r="BQX71" s="917"/>
      <c r="BQY71" s="917"/>
      <c r="BQZ71" s="917"/>
      <c r="BRA71" s="574"/>
      <c r="BRB71" s="643"/>
      <c r="BRC71" s="643"/>
      <c r="BRD71" s="643"/>
      <c r="BRE71" s="644"/>
      <c r="BRF71" s="643"/>
      <c r="BRG71" s="643"/>
      <c r="BRH71" s="643"/>
      <c r="BRI71" s="643"/>
      <c r="BRJ71" s="643"/>
      <c r="BRK71" s="643"/>
      <c r="BRL71" s="643"/>
      <c r="BRM71" s="643"/>
      <c r="BRN71" s="643"/>
      <c r="BRO71" s="917"/>
      <c r="BRP71" s="917"/>
      <c r="BRQ71" s="917"/>
      <c r="BRR71" s="574"/>
      <c r="BRS71" s="643"/>
      <c r="BRT71" s="643"/>
      <c r="BRU71" s="643"/>
      <c r="BRV71" s="644"/>
      <c r="BRW71" s="643"/>
      <c r="BRX71" s="643"/>
      <c r="BRY71" s="643"/>
      <c r="BRZ71" s="643"/>
      <c r="BSA71" s="643"/>
      <c r="BSB71" s="643"/>
      <c r="BSC71" s="643"/>
      <c r="BSD71" s="643"/>
      <c r="BSE71" s="643"/>
      <c r="BSF71" s="917"/>
      <c r="BSG71" s="917"/>
      <c r="BSH71" s="917"/>
      <c r="BSI71" s="574"/>
      <c r="BSJ71" s="643"/>
      <c r="BSK71" s="643"/>
      <c r="BSL71" s="643"/>
      <c r="BSM71" s="644"/>
      <c r="BSN71" s="643"/>
      <c r="BSO71" s="643"/>
      <c r="BSP71" s="643"/>
      <c r="BSQ71" s="643"/>
      <c r="BSR71" s="643"/>
      <c r="BSS71" s="643"/>
      <c r="BST71" s="643"/>
      <c r="BSU71" s="643"/>
      <c r="BSV71" s="643"/>
      <c r="BSW71" s="917"/>
      <c r="BSX71" s="917"/>
      <c r="BSY71" s="917"/>
      <c r="BSZ71" s="574"/>
      <c r="BTA71" s="643"/>
      <c r="BTB71" s="643"/>
      <c r="BTC71" s="643"/>
      <c r="BTD71" s="644"/>
      <c r="BTE71" s="643"/>
      <c r="BTF71" s="643"/>
      <c r="BTG71" s="643"/>
      <c r="BTH71" s="643"/>
      <c r="BTI71" s="643"/>
      <c r="BTJ71" s="643"/>
      <c r="BTK71" s="643"/>
      <c r="BTL71" s="643"/>
      <c r="BTM71" s="643"/>
      <c r="BTN71" s="917"/>
      <c r="BTO71" s="917"/>
      <c r="BTP71" s="917"/>
      <c r="BTQ71" s="574"/>
      <c r="BTR71" s="643"/>
      <c r="BTS71" s="643"/>
      <c r="BTT71" s="643"/>
      <c r="BTU71" s="644"/>
      <c r="BTV71" s="643"/>
      <c r="BTW71" s="643"/>
      <c r="BTX71" s="643"/>
      <c r="BTY71" s="643"/>
      <c r="BTZ71" s="643"/>
      <c r="BUA71" s="643"/>
      <c r="BUB71" s="643"/>
      <c r="BUC71" s="643"/>
      <c r="BUD71" s="643"/>
      <c r="BUE71" s="917"/>
      <c r="BUF71" s="917"/>
      <c r="BUG71" s="917"/>
      <c r="BUH71" s="574"/>
      <c r="BUI71" s="643"/>
      <c r="BUJ71" s="643"/>
      <c r="BUK71" s="643"/>
      <c r="BUL71" s="644"/>
      <c r="BUM71" s="643"/>
      <c r="BUN71" s="643"/>
      <c r="BUO71" s="643"/>
      <c r="BUP71" s="643"/>
      <c r="BUQ71" s="643"/>
      <c r="BUR71" s="643"/>
      <c r="BUS71" s="643"/>
      <c r="BUT71" s="643"/>
      <c r="BUU71" s="643"/>
      <c r="BUV71" s="917"/>
      <c r="BUW71" s="917"/>
      <c r="BUX71" s="917"/>
      <c r="BUY71" s="574"/>
      <c r="BUZ71" s="643"/>
      <c r="BVA71" s="643"/>
      <c r="BVB71" s="643"/>
      <c r="BVC71" s="644"/>
      <c r="BVD71" s="643"/>
      <c r="BVE71" s="643"/>
      <c r="BVF71" s="643"/>
      <c r="BVG71" s="643"/>
      <c r="BVH71" s="643"/>
      <c r="BVI71" s="643"/>
      <c r="BVJ71" s="643"/>
      <c r="BVK71" s="643"/>
      <c r="BVL71" s="643"/>
      <c r="BVM71" s="917"/>
      <c r="BVN71" s="917"/>
      <c r="BVO71" s="917"/>
      <c r="BVP71" s="574"/>
      <c r="BVQ71" s="643"/>
      <c r="BVR71" s="643"/>
      <c r="BVS71" s="643"/>
      <c r="BVT71" s="644"/>
      <c r="BVU71" s="643"/>
      <c r="BVV71" s="643"/>
      <c r="BVW71" s="643"/>
      <c r="BVX71" s="643"/>
      <c r="BVY71" s="643"/>
      <c r="BVZ71" s="643"/>
      <c r="BWA71" s="643"/>
      <c r="BWB71" s="643"/>
      <c r="BWC71" s="643"/>
      <c r="BWD71" s="917"/>
      <c r="BWE71" s="917"/>
      <c r="BWF71" s="917"/>
      <c r="BWG71" s="574"/>
      <c r="BWH71" s="643"/>
      <c r="BWI71" s="643"/>
      <c r="BWJ71" s="643"/>
      <c r="BWK71" s="644"/>
      <c r="BWL71" s="643"/>
      <c r="BWM71" s="643"/>
      <c r="BWN71" s="643"/>
      <c r="BWO71" s="643"/>
      <c r="BWP71" s="643"/>
      <c r="BWQ71" s="643"/>
      <c r="BWR71" s="643"/>
      <c r="BWS71" s="643"/>
      <c r="BWT71" s="643"/>
      <c r="BWU71" s="917"/>
      <c r="BWV71" s="917"/>
      <c r="BWW71" s="917"/>
      <c r="BWX71" s="574"/>
      <c r="BWY71" s="643"/>
      <c r="BWZ71" s="643"/>
      <c r="BXA71" s="643"/>
      <c r="BXB71" s="644"/>
      <c r="BXC71" s="643"/>
      <c r="BXD71" s="643"/>
      <c r="BXE71" s="643"/>
      <c r="BXF71" s="643"/>
      <c r="BXG71" s="643"/>
      <c r="BXH71" s="643"/>
      <c r="BXI71" s="643"/>
      <c r="BXJ71" s="643"/>
      <c r="BXK71" s="643"/>
      <c r="BXL71" s="917"/>
      <c r="BXM71" s="917"/>
      <c r="BXN71" s="917"/>
      <c r="BXO71" s="574"/>
      <c r="BXP71" s="643"/>
      <c r="BXQ71" s="643"/>
      <c r="BXR71" s="643"/>
      <c r="BXS71" s="644"/>
      <c r="BXT71" s="643"/>
      <c r="BXU71" s="643"/>
      <c r="BXV71" s="643"/>
      <c r="BXW71" s="643"/>
      <c r="BXX71" s="643"/>
      <c r="BXY71" s="643"/>
      <c r="BXZ71" s="643"/>
      <c r="BYA71" s="643"/>
      <c r="BYB71" s="643"/>
      <c r="BYC71" s="917"/>
      <c r="BYD71" s="917"/>
      <c r="BYE71" s="917"/>
      <c r="BYF71" s="574"/>
      <c r="BYG71" s="643"/>
      <c r="BYH71" s="643"/>
      <c r="BYI71" s="643"/>
      <c r="BYJ71" s="644"/>
      <c r="BYK71" s="643"/>
      <c r="BYL71" s="643"/>
      <c r="BYM71" s="643"/>
      <c r="BYN71" s="643"/>
      <c r="BYO71" s="643"/>
      <c r="BYP71" s="643"/>
      <c r="BYQ71" s="643"/>
      <c r="BYR71" s="643"/>
      <c r="BYS71" s="643"/>
      <c r="BYT71" s="917"/>
      <c r="BYU71" s="917"/>
      <c r="BYV71" s="917"/>
      <c r="BYW71" s="574"/>
      <c r="BYX71" s="643"/>
      <c r="BYY71" s="643"/>
      <c r="BYZ71" s="643"/>
      <c r="BZA71" s="644"/>
      <c r="BZB71" s="643"/>
      <c r="BZC71" s="643"/>
      <c r="BZD71" s="643"/>
      <c r="BZE71" s="643"/>
      <c r="BZF71" s="643"/>
      <c r="BZG71" s="643"/>
      <c r="BZH71" s="643"/>
      <c r="BZI71" s="643"/>
      <c r="BZJ71" s="643"/>
      <c r="BZK71" s="917"/>
      <c r="BZL71" s="917"/>
      <c r="BZM71" s="917"/>
      <c r="BZN71" s="574"/>
      <c r="BZO71" s="643"/>
      <c r="BZP71" s="643"/>
      <c r="BZQ71" s="643"/>
      <c r="BZR71" s="644"/>
      <c r="BZS71" s="643"/>
      <c r="BZT71" s="643"/>
      <c r="BZU71" s="643"/>
      <c r="BZV71" s="643"/>
      <c r="BZW71" s="643"/>
      <c r="BZX71" s="643"/>
      <c r="BZY71" s="643"/>
      <c r="BZZ71" s="643"/>
      <c r="CAA71" s="643"/>
      <c r="CAB71" s="917"/>
      <c r="CAC71" s="917"/>
      <c r="CAD71" s="917"/>
      <c r="CAE71" s="574"/>
      <c r="CAF71" s="643"/>
      <c r="CAG71" s="643"/>
      <c r="CAH71" s="643"/>
      <c r="CAI71" s="644"/>
      <c r="CAJ71" s="643"/>
      <c r="CAK71" s="643"/>
      <c r="CAL71" s="643"/>
      <c r="CAM71" s="643"/>
      <c r="CAN71" s="643"/>
      <c r="CAO71" s="643"/>
      <c r="CAP71" s="643"/>
      <c r="CAQ71" s="643"/>
      <c r="CAR71" s="643"/>
      <c r="CAS71" s="917"/>
      <c r="CAT71" s="917"/>
      <c r="CAU71" s="917"/>
      <c r="CAV71" s="574"/>
      <c r="CAW71" s="643"/>
      <c r="CAX71" s="643"/>
      <c r="CAY71" s="643"/>
      <c r="CAZ71" s="644"/>
      <c r="CBA71" s="643"/>
      <c r="CBB71" s="643"/>
      <c r="CBC71" s="643"/>
      <c r="CBD71" s="643"/>
      <c r="CBE71" s="643"/>
      <c r="CBF71" s="643"/>
      <c r="CBG71" s="643"/>
      <c r="CBH71" s="643"/>
      <c r="CBI71" s="643"/>
      <c r="CBJ71" s="917"/>
      <c r="CBK71" s="917"/>
      <c r="CBL71" s="917"/>
      <c r="CBM71" s="574"/>
      <c r="CBN71" s="643"/>
      <c r="CBO71" s="643"/>
      <c r="CBP71" s="643"/>
      <c r="CBQ71" s="644"/>
      <c r="CBR71" s="643"/>
      <c r="CBS71" s="643"/>
      <c r="CBT71" s="643"/>
      <c r="CBU71" s="643"/>
      <c r="CBV71" s="643"/>
      <c r="CBW71" s="643"/>
      <c r="CBX71" s="643"/>
      <c r="CBY71" s="643"/>
      <c r="CBZ71" s="643"/>
      <c r="CCA71" s="917"/>
      <c r="CCB71" s="917"/>
      <c r="CCC71" s="917"/>
      <c r="CCD71" s="574"/>
      <c r="CCE71" s="643"/>
      <c r="CCF71" s="643"/>
      <c r="CCG71" s="643"/>
      <c r="CCH71" s="644"/>
      <c r="CCI71" s="643"/>
      <c r="CCJ71" s="643"/>
      <c r="CCK71" s="643"/>
      <c r="CCL71" s="643"/>
      <c r="CCM71" s="643"/>
      <c r="CCN71" s="643"/>
      <c r="CCO71" s="643"/>
      <c r="CCP71" s="643"/>
      <c r="CCQ71" s="643"/>
      <c r="CCR71" s="917"/>
      <c r="CCS71" s="917"/>
      <c r="CCT71" s="917"/>
      <c r="CCU71" s="574"/>
      <c r="CCV71" s="643"/>
      <c r="CCW71" s="643"/>
      <c r="CCX71" s="643"/>
      <c r="CCY71" s="644"/>
      <c r="CCZ71" s="643"/>
      <c r="CDA71" s="643"/>
      <c r="CDB71" s="643"/>
      <c r="CDC71" s="643"/>
      <c r="CDD71" s="643"/>
      <c r="CDE71" s="643"/>
      <c r="CDF71" s="643"/>
      <c r="CDG71" s="643"/>
      <c r="CDH71" s="643"/>
      <c r="CDI71" s="917"/>
      <c r="CDJ71" s="917"/>
      <c r="CDK71" s="917"/>
      <c r="CDL71" s="574"/>
      <c r="CDM71" s="643"/>
      <c r="CDN71" s="643"/>
      <c r="CDO71" s="643"/>
      <c r="CDP71" s="644"/>
      <c r="CDQ71" s="643"/>
      <c r="CDR71" s="643"/>
      <c r="CDS71" s="643"/>
      <c r="CDT71" s="643"/>
      <c r="CDU71" s="643"/>
      <c r="CDV71" s="643"/>
      <c r="CDW71" s="643"/>
      <c r="CDX71" s="643"/>
      <c r="CDY71" s="643"/>
      <c r="CDZ71" s="917"/>
      <c r="CEA71" s="917"/>
      <c r="CEB71" s="917"/>
      <c r="CEC71" s="574"/>
      <c r="CED71" s="643"/>
      <c r="CEE71" s="643"/>
      <c r="CEF71" s="643"/>
      <c r="CEG71" s="644"/>
      <c r="CEH71" s="643"/>
      <c r="CEI71" s="643"/>
      <c r="CEJ71" s="643"/>
      <c r="CEK71" s="643"/>
      <c r="CEL71" s="643"/>
      <c r="CEM71" s="643"/>
      <c r="CEN71" s="643"/>
      <c r="CEO71" s="643"/>
      <c r="CEP71" s="643"/>
      <c r="CEQ71" s="917"/>
      <c r="CER71" s="917"/>
      <c r="CES71" s="917"/>
      <c r="CET71" s="574"/>
      <c r="CEU71" s="643"/>
      <c r="CEV71" s="643"/>
      <c r="CEW71" s="643"/>
      <c r="CEX71" s="644"/>
      <c r="CEY71" s="643"/>
      <c r="CEZ71" s="643"/>
      <c r="CFA71" s="643"/>
      <c r="CFB71" s="643"/>
      <c r="CFC71" s="643"/>
      <c r="CFD71" s="643"/>
      <c r="CFE71" s="643"/>
      <c r="CFF71" s="643"/>
      <c r="CFG71" s="643"/>
      <c r="CFH71" s="917"/>
      <c r="CFI71" s="917"/>
      <c r="CFJ71" s="917"/>
      <c r="CFK71" s="574"/>
      <c r="CFL71" s="643"/>
      <c r="CFM71" s="643"/>
      <c r="CFN71" s="643"/>
      <c r="CFO71" s="644"/>
      <c r="CFP71" s="643"/>
      <c r="CFQ71" s="643"/>
      <c r="CFR71" s="643"/>
      <c r="CFS71" s="643"/>
      <c r="CFT71" s="643"/>
      <c r="CFU71" s="643"/>
      <c r="CFV71" s="643"/>
      <c r="CFW71" s="643"/>
      <c r="CFX71" s="643"/>
      <c r="CFY71" s="917"/>
      <c r="CFZ71" s="917"/>
      <c r="CGA71" s="917"/>
      <c r="CGB71" s="574"/>
      <c r="CGC71" s="643"/>
      <c r="CGD71" s="643"/>
      <c r="CGE71" s="643"/>
      <c r="CGF71" s="644"/>
      <c r="CGG71" s="643"/>
      <c r="CGH71" s="643"/>
      <c r="CGI71" s="643"/>
      <c r="CGJ71" s="643"/>
      <c r="CGK71" s="643"/>
      <c r="CGL71" s="643"/>
      <c r="CGM71" s="643"/>
      <c r="CGN71" s="643"/>
      <c r="CGO71" s="643"/>
      <c r="CGP71" s="917"/>
      <c r="CGQ71" s="917"/>
      <c r="CGR71" s="917"/>
      <c r="CGS71" s="574"/>
      <c r="CGT71" s="643"/>
      <c r="CGU71" s="643"/>
      <c r="CGV71" s="643"/>
      <c r="CGW71" s="644"/>
      <c r="CGX71" s="643"/>
      <c r="CGY71" s="643"/>
      <c r="CGZ71" s="643"/>
      <c r="CHA71" s="643"/>
      <c r="CHB71" s="643"/>
      <c r="CHC71" s="643"/>
      <c r="CHD71" s="643"/>
      <c r="CHE71" s="643"/>
      <c r="CHF71" s="643"/>
      <c r="CHG71" s="917"/>
      <c r="CHH71" s="917"/>
      <c r="CHI71" s="917"/>
      <c r="CHJ71" s="574"/>
      <c r="CHK71" s="643"/>
      <c r="CHL71" s="643"/>
      <c r="CHM71" s="643"/>
      <c r="CHN71" s="644"/>
      <c r="CHO71" s="643"/>
      <c r="CHP71" s="643"/>
      <c r="CHQ71" s="643"/>
      <c r="CHR71" s="643"/>
      <c r="CHS71" s="643"/>
      <c r="CHT71" s="643"/>
      <c r="CHU71" s="643"/>
      <c r="CHV71" s="643"/>
      <c r="CHW71" s="643"/>
      <c r="CHX71" s="917"/>
      <c r="CHY71" s="917"/>
      <c r="CHZ71" s="917"/>
      <c r="CIA71" s="574"/>
      <c r="CIB71" s="643"/>
      <c r="CIC71" s="643"/>
      <c r="CID71" s="643"/>
      <c r="CIE71" s="644"/>
      <c r="CIF71" s="643"/>
      <c r="CIG71" s="643"/>
      <c r="CIH71" s="643"/>
      <c r="CII71" s="643"/>
      <c r="CIJ71" s="643"/>
      <c r="CIK71" s="643"/>
      <c r="CIL71" s="643"/>
      <c r="CIM71" s="643"/>
      <c r="CIN71" s="643"/>
      <c r="CIO71" s="917"/>
      <c r="CIP71" s="917"/>
      <c r="CIQ71" s="917"/>
      <c r="CIR71" s="574"/>
      <c r="CIS71" s="643"/>
      <c r="CIT71" s="643"/>
      <c r="CIU71" s="643"/>
      <c r="CIV71" s="644"/>
      <c r="CIW71" s="643"/>
      <c r="CIX71" s="643"/>
      <c r="CIY71" s="643"/>
      <c r="CIZ71" s="643"/>
      <c r="CJA71" s="643"/>
      <c r="CJB71" s="643"/>
      <c r="CJC71" s="643"/>
      <c r="CJD71" s="643"/>
      <c r="CJE71" s="643"/>
      <c r="CJF71" s="917"/>
      <c r="CJG71" s="917"/>
      <c r="CJH71" s="917"/>
      <c r="CJI71" s="574"/>
      <c r="CJJ71" s="643"/>
      <c r="CJK71" s="643"/>
      <c r="CJL71" s="643"/>
      <c r="CJM71" s="644"/>
      <c r="CJN71" s="643"/>
      <c r="CJO71" s="643"/>
      <c r="CJP71" s="643"/>
      <c r="CJQ71" s="643"/>
      <c r="CJR71" s="643"/>
      <c r="CJS71" s="643"/>
      <c r="CJT71" s="643"/>
      <c r="CJU71" s="643"/>
      <c r="CJV71" s="643"/>
      <c r="CJW71" s="917"/>
      <c r="CJX71" s="917"/>
      <c r="CJY71" s="917"/>
      <c r="CJZ71" s="574"/>
      <c r="CKA71" s="643"/>
      <c r="CKB71" s="643"/>
      <c r="CKC71" s="643"/>
      <c r="CKD71" s="644"/>
      <c r="CKE71" s="643"/>
      <c r="CKF71" s="643"/>
      <c r="CKG71" s="643"/>
      <c r="CKH71" s="643"/>
      <c r="CKI71" s="643"/>
      <c r="CKJ71" s="643"/>
      <c r="CKK71" s="643"/>
      <c r="CKL71" s="643"/>
      <c r="CKM71" s="643"/>
      <c r="CKN71" s="917"/>
      <c r="CKO71" s="917"/>
      <c r="CKP71" s="917"/>
      <c r="CKQ71" s="574"/>
      <c r="CKR71" s="643"/>
      <c r="CKS71" s="643"/>
      <c r="CKT71" s="643"/>
      <c r="CKU71" s="644"/>
      <c r="CKV71" s="643"/>
      <c r="CKW71" s="643"/>
      <c r="CKX71" s="643"/>
      <c r="CKY71" s="643"/>
      <c r="CKZ71" s="643"/>
      <c r="CLA71" s="643"/>
      <c r="CLB71" s="643"/>
      <c r="CLC71" s="643"/>
      <c r="CLD71" s="643"/>
      <c r="CLE71" s="917"/>
      <c r="CLF71" s="917"/>
      <c r="CLG71" s="917"/>
      <c r="CLH71" s="574"/>
      <c r="CLI71" s="643"/>
      <c r="CLJ71" s="643"/>
      <c r="CLK71" s="643"/>
      <c r="CLL71" s="644"/>
      <c r="CLM71" s="643"/>
      <c r="CLN71" s="643"/>
      <c r="CLO71" s="643"/>
      <c r="CLP71" s="643"/>
      <c r="CLQ71" s="643"/>
      <c r="CLR71" s="643"/>
      <c r="CLS71" s="643"/>
      <c r="CLT71" s="643"/>
      <c r="CLU71" s="643"/>
      <c r="CLV71" s="917"/>
      <c r="CLW71" s="917"/>
      <c r="CLX71" s="917"/>
      <c r="CLY71" s="574"/>
      <c r="CLZ71" s="643"/>
      <c r="CMA71" s="643"/>
      <c r="CMB71" s="643"/>
      <c r="CMC71" s="644"/>
      <c r="CMD71" s="643"/>
      <c r="CME71" s="643"/>
      <c r="CMF71" s="643"/>
      <c r="CMG71" s="643"/>
      <c r="CMH71" s="643"/>
      <c r="CMI71" s="643"/>
      <c r="CMJ71" s="643"/>
      <c r="CMK71" s="643"/>
      <c r="CML71" s="643"/>
      <c r="CMM71" s="917"/>
      <c r="CMN71" s="917"/>
      <c r="CMO71" s="917"/>
      <c r="CMP71" s="574"/>
      <c r="CMQ71" s="643"/>
      <c r="CMR71" s="643"/>
      <c r="CMS71" s="643"/>
      <c r="CMT71" s="644"/>
      <c r="CMU71" s="643"/>
      <c r="CMV71" s="643"/>
      <c r="CMW71" s="643"/>
      <c r="CMX71" s="643"/>
      <c r="CMY71" s="643"/>
      <c r="CMZ71" s="643"/>
      <c r="CNA71" s="643"/>
      <c r="CNB71" s="643"/>
      <c r="CNC71" s="643"/>
      <c r="CND71" s="917"/>
      <c r="CNE71" s="917"/>
      <c r="CNF71" s="917"/>
      <c r="CNG71" s="574"/>
      <c r="CNH71" s="643"/>
      <c r="CNI71" s="643"/>
      <c r="CNJ71" s="643"/>
      <c r="CNK71" s="644"/>
      <c r="CNL71" s="643"/>
      <c r="CNM71" s="643"/>
      <c r="CNN71" s="643"/>
      <c r="CNO71" s="643"/>
      <c r="CNP71" s="643"/>
      <c r="CNQ71" s="643"/>
      <c r="CNR71" s="643"/>
      <c r="CNS71" s="643"/>
      <c r="CNT71" s="643"/>
      <c r="CNU71" s="917"/>
      <c r="CNV71" s="917"/>
      <c r="CNW71" s="917"/>
      <c r="CNX71" s="574"/>
      <c r="CNY71" s="643"/>
      <c r="CNZ71" s="643"/>
      <c r="COA71" s="643"/>
      <c r="COB71" s="644"/>
      <c r="COC71" s="643"/>
      <c r="COD71" s="643"/>
      <c r="COE71" s="643"/>
      <c r="COF71" s="643"/>
      <c r="COG71" s="643"/>
      <c r="COH71" s="643"/>
      <c r="COI71" s="643"/>
      <c r="COJ71" s="643"/>
      <c r="COK71" s="643"/>
      <c r="COL71" s="917"/>
      <c r="COM71" s="917"/>
      <c r="CON71" s="917"/>
      <c r="COO71" s="574"/>
      <c r="COP71" s="643"/>
      <c r="COQ71" s="643"/>
      <c r="COR71" s="643"/>
      <c r="COS71" s="644"/>
      <c r="COT71" s="643"/>
      <c r="COU71" s="643"/>
      <c r="COV71" s="643"/>
      <c r="COW71" s="643"/>
      <c r="COX71" s="643"/>
      <c r="COY71" s="643"/>
      <c r="COZ71" s="643"/>
      <c r="CPA71" s="643"/>
      <c r="CPB71" s="643"/>
      <c r="CPC71" s="917"/>
      <c r="CPD71" s="917"/>
      <c r="CPE71" s="917"/>
      <c r="CPF71" s="574"/>
      <c r="CPG71" s="643"/>
      <c r="CPH71" s="643"/>
      <c r="CPI71" s="643"/>
      <c r="CPJ71" s="644"/>
      <c r="CPK71" s="643"/>
      <c r="CPL71" s="643"/>
      <c r="CPM71" s="643"/>
      <c r="CPN71" s="643"/>
      <c r="CPO71" s="643"/>
      <c r="CPP71" s="643"/>
      <c r="CPQ71" s="643"/>
      <c r="CPR71" s="643"/>
      <c r="CPS71" s="643"/>
      <c r="CPT71" s="917"/>
      <c r="CPU71" s="917"/>
      <c r="CPV71" s="917"/>
      <c r="CPW71" s="574"/>
      <c r="CPX71" s="643"/>
      <c r="CPY71" s="643"/>
      <c r="CPZ71" s="643"/>
      <c r="CQA71" s="644"/>
      <c r="CQB71" s="643"/>
      <c r="CQC71" s="643"/>
      <c r="CQD71" s="643"/>
      <c r="CQE71" s="643"/>
      <c r="CQF71" s="643"/>
      <c r="CQG71" s="643"/>
      <c r="CQH71" s="643"/>
      <c r="CQI71" s="643"/>
      <c r="CQJ71" s="643"/>
      <c r="CQK71" s="917"/>
      <c r="CQL71" s="917"/>
      <c r="CQM71" s="917"/>
      <c r="CQN71" s="574"/>
      <c r="CQO71" s="643"/>
      <c r="CQP71" s="643"/>
      <c r="CQQ71" s="643"/>
      <c r="CQR71" s="644"/>
      <c r="CQS71" s="643"/>
      <c r="CQT71" s="643"/>
      <c r="CQU71" s="643"/>
      <c r="CQV71" s="643"/>
      <c r="CQW71" s="643"/>
      <c r="CQX71" s="643"/>
      <c r="CQY71" s="643"/>
      <c r="CQZ71" s="643"/>
      <c r="CRA71" s="643"/>
      <c r="CRB71" s="917"/>
      <c r="CRC71" s="917"/>
      <c r="CRD71" s="917"/>
      <c r="CRE71" s="574"/>
      <c r="CRF71" s="643"/>
      <c r="CRG71" s="643"/>
      <c r="CRH71" s="643"/>
      <c r="CRI71" s="644"/>
      <c r="CRJ71" s="643"/>
      <c r="CRK71" s="643"/>
      <c r="CRL71" s="643"/>
      <c r="CRM71" s="643"/>
      <c r="CRN71" s="643"/>
      <c r="CRO71" s="643"/>
      <c r="CRP71" s="643"/>
      <c r="CRQ71" s="643"/>
      <c r="CRR71" s="643"/>
      <c r="CRS71" s="917"/>
      <c r="CRT71" s="917"/>
      <c r="CRU71" s="917"/>
      <c r="CRV71" s="574"/>
      <c r="CRW71" s="643"/>
      <c r="CRX71" s="643"/>
      <c r="CRY71" s="643"/>
      <c r="CRZ71" s="644"/>
      <c r="CSA71" s="643"/>
      <c r="CSB71" s="643"/>
      <c r="CSC71" s="643"/>
      <c r="CSD71" s="643"/>
      <c r="CSE71" s="643"/>
      <c r="CSF71" s="643"/>
      <c r="CSG71" s="643"/>
      <c r="CSH71" s="643"/>
      <c r="CSI71" s="643"/>
      <c r="CSJ71" s="917"/>
      <c r="CSK71" s="917"/>
      <c r="CSL71" s="917"/>
      <c r="CSM71" s="574"/>
      <c r="CSN71" s="643"/>
      <c r="CSO71" s="643"/>
      <c r="CSP71" s="643"/>
      <c r="CSQ71" s="644"/>
      <c r="CSR71" s="643"/>
      <c r="CSS71" s="643"/>
      <c r="CST71" s="643"/>
      <c r="CSU71" s="643"/>
      <c r="CSV71" s="643"/>
      <c r="CSW71" s="643"/>
      <c r="CSX71" s="643"/>
      <c r="CSY71" s="643"/>
      <c r="CSZ71" s="643"/>
      <c r="CTA71" s="917"/>
      <c r="CTB71" s="917"/>
      <c r="CTC71" s="917"/>
      <c r="CTD71" s="574"/>
      <c r="CTE71" s="643"/>
      <c r="CTF71" s="643"/>
      <c r="CTG71" s="643"/>
      <c r="CTH71" s="644"/>
      <c r="CTI71" s="643"/>
      <c r="CTJ71" s="643"/>
      <c r="CTK71" s="643"/>
      <c r="CTL71" s="643"/>
      <c r="CTM71" s="643"/>
      <c r="CTN71" s="643"/>
      <c r="CTO71" s="643"/>
      <c r="CTP71" s="643"/>
      <c r="CTQ71" s="643"/>
      <c r="CTR71" s="917"/>
      <c r="CTS71" s="917"/>
      <c r="CTT71" s="917"/>
      <c r="CTU71" s="574"/>
      <c r="CTV71" s="643"/>
      <c r="CTW71" s="643"/>
      <c r="CTX71" s="643"/>
      <c r="CTY71" s="644"/>
      <c r="CTZ71" s="643"/>
      <c r="CUA71" s="643"/>
      <c r="CUB71" s="643"/>
      <c r="CUC71" s="643"/>
      <c r="CUD71" s="643"/>
      <c r="CUE71" s="643"/>
      <c r="CUF71" s="643"/>
      <c r="CUG71" s="643"/>
      <c r="CUH71" s="643"/>
      <c r="CUI71" s="917"/>
      <c r="CUJ71" s="917"/>
      <c r="CUK71" s="917"/>
      <c r="CUL71" s="574"/>
      <c r="CUM71" s="643"/>
      <c r="CUN71" s="643"/>
      <c r="CUO71" s="643"/>
      <c r="CUP71" s="644"/>
      <c r="CUQ71" s="643"/>
      <c r="CUR71" s="643"/>
      <c r="CUS71" s="643"/>
      <c r="CUT71" s="643"/>
      <c r="CUU71" s="643"/>
      <c r="CUV71" s="643"/>
      <c r="CUW71" s="643"/>
      <c r="CUX71" s="643"/>
      <c r="CUY71" s="643"/>
      <c r="CUZ71" s="917"/>
      <c r="CVA71" s="917"/>
      <c r="CVB71" s="917"/>
      <c r="CVC71" s="574"/>
      <c r="CVD71" s="643"/>
      <c r="CVE71" s="643"/>
      <c r="CVF71" s="643"/>
      <c r="CVG71" s="644"/>
      <c r="CVH71" s="643"/>
      <c r="CVI71" s="643"/>
      <c r="CVJ71" s="643"/>
      <c r="CVK71" s="643"/>
      <c r="CVL71" s="643"/>
      <c r="CVM71" s="643"/>
      <c r="CVN71" s="643"/>
      <c r="CVO71" s="643"/>
      <c r="CVP71" s="643"/>
      <c r="CVQ71" s="917"/>
      <c r="CVR71" s="917"/>
      <c r="CVS71" s="917"/>
      <c r="CVT71" s="574"/>
      <c r="CVU71" s="643"/>
      <c r="CVV71" s="643"/>
      <c r="CVW71" s="643"/>
      <c r="CVX71" s="644"/>
      <c r="CVY71" s="643"/>
      <c r="CVZ71" s="643"/>
      <c r="CWA71" s="643"/>
      <c r="CWB71" s="643"/>
      <c r="CWC71" s="643"/>
      <c r="CWD71" s="643"/>
      <c r="CWE71" s="643"/>
      <c r="CWF71" s="643"/>
      <c r="CWG71" s="643"/>
      <c r="CWH71" s="917"/>
      <c r="CWI71" s="917"/>
      <c r="CWJ71" s="917"/>
      <c r="CWK71" s="574"/>
      <c r="CWL71" s="643"/>
      <c r="CWM71" s="643"/>
      <c r="CWN71" s="643"/>
      <c r="CWO71" s="644"/>
      <c r="CWP71" s="643"/>
      <c r="CWQ71" s="643"/>
      <c r="CWR71" s="643"/>
      <c r="CWS71" s="643"/>
      <c r="CWT71" s="643"/>
      <c r="CWU71" s="643"/>
      <c r="CWV71" s="643"/>
      <c r="CWW71" s="643"/>
      <c r="CWX71" s="643"/>
      <c r="CWY71" s="917"/>
      <c r="CWZ71" s="917"/>
      <c r="CXA71" s="917"/>
      <c r="CXB71" s="574"/>
      <c r="CXC71" s="643"/>
      <c r="CXD71" s="643"/>
      <c r="CXE71" s="643"/>
      <c r="CXF71" s="644"/>
      <c r="CXG71" s="643"/>
      <c r="CXH71" s="643"/>
      <c r="CXI71" s="643"/>
      <c r="CXJ71" s="643"/>
      <c r="CXK71" s="643"/>
      <c r="CXL71" s="643"/>
      <c r="CXM71" s="643"/>
      <c r="CXN71" s="643"/>
      <c r="CXO71" s="643"/>
      <c r="CXP71" s="917"/>
      <c r="CXQ71" s="917"/>
      <c r="CXR71" s="917"/>
      <c r="CXS71" s="574"/>
      <c r="CXT71" s="643"/>
      <c r="CXU71" s="643"/>
      <c r="CXV71" s="643"/>
      <c r="CXW71" s="644"/>
      <c r="CXX71" s="643"/>
      <c r="CXY71" s="643"/>
      <c r="CXZ71" s="643"/>
      <c r="CYA71" s="643"/>
      <c r="CYB71" s="643"/>
      <c r="CYC71" s="643"/>
      <c r="CYD71" s="643"/>
      <c r="CYE71" s="643"/>
      <c r="CYF71" s="643"/>
      <c r="CYG71" s="917"/>
      <c r="CYH71" s="917"/>
      <c r="CYI71" s="917"/>
      <c r="CYJ71" s="574"/>
      <c r="CYK71" s="643"/>
      <c r="CYL71" s="643"/>
      <c r="CYM71" s="643"/>
      <c r="CYN71" s="644"/>
      <c r="CYO71" s="643"/>
      <c r="CYP71" s="643"/>
      <c r="CYQ71" s="643"/>
      <c r="CYR71" s="643"/>
      <c r="CYS71" s="643"/>
      <c r="CYT71" s="643"/>
      <c r="CYU71" s="643"/>
      <c r="CYV71" s="643"/>
      <c r="CYW71" s="643"/>
      <c r="CYX71" s="917"/>
      <c r="CYY71" s="917"/>
      <c r="CYZ71" s="917"/>
      <c r="CZA71" s="574"/>
      <c r="CZB71" s="643"/>
      <c r="CZC71" s="643"/>
      <c r="CZD71" s="643"/>
      <c r="CZE71" s="644"/>
      <c r="CZF71" s="643"/>
      <c r="CZG71" s="643"/>
      <c r="CZH71" s="643"/>
      <c r="CZI71" s="643"/>
      <c r="CZJ71" s="643"/>
      <c r="CZK71" s="643"/>
      <c r="CZL71" s="643"/>
      <c r="CZM71" s="643"/>
      <c r="CZN71" s="643"/>
      <c r="CZO71" s="917"/>
      <c r="CZP71" s="917"/>
      <c r="CZQ71" s="917"/>
      <c r="CZR71" s="574"/>
      <c r="CZS71" s="643"/>
      <c r="CZT71" s="643"/>
      <c r="CZU71" s="643"/>
      <c r="CZV71" s="644"/>
      <c r="CZW71" s="643"/>
      <c r="CZX71" s="643"/>
      <c r="CZY71" s="643"/>
      <c r="CZZ71" s="643"/>
      <c r="DAA71" s="643"/>
      <c r="DAB71" s="643"/>
      <c r="DAC71" s="643"/>
      <c r="DAD71" s="643"/>
      <c r="DAE71" s="643"/>
      <c r="DAF71" s="917"/>
      <c r="DAG71" s="917"/>
      <c r="DAH71" s="917"/>
      <c r="DAI71" s="574"/>
      <c r="DAJ71" s="643"/>
      <c r="DAK71" s="643"/>
      <c r="DAL71" s="643"/>
      <c r="DAM71" s="644"/>
      <c r="DAN71" s="643"/>
      <c r="DAO71" s="643"/>
      <c r="DAP71" s="643"/>
      <c r="DAQ71" s="643"/>
      <c r="DAR71" s="643"/>
      <c r="DAS71" s="643"/>
      <c r="DAT71" s="643"/>
      <c r="DAU71" s="643"/>
      <c r="DAV71" s="643"/>
      <c r="DAW71" s="917"/>
      <c r="DAX71" s="917"/>
      <c r="DAY71" s="917"/>
      <c r="DAZ71" s="574"/>
      <c r="DBA71" s="643"/>
      <c r="DBB71" s="643"/>
      <c r="DBC71" s="643"/>
      <c r="DBD71" s="644"/>
      <c r="DBE71" s="643"/>
      <c r="DBF71" s="643"/>
      <c r="DBG71" s="643"/>
      <c r="DBH71" s="643"/>
      <c r="DBI71" s="643"/>
      <c r="DBJ71" s="643"/>
      <c r="DBK71" s="643"/>
      <c r="DBL71" s="643"/>
      <c r="DBM71" s="643"/>
      <c r="DBN71" s="917"/>
      <c r="DBO71" s="917"/>
      <c r="DBP71" s="917"/>
      <c r="DBQ71" s="574"/>
      <c r="DBR71" s="643"/>
      <c r="DBS71" s="643"/>
      <c r="DBT71" s="643"/>
      <c r="DBU71" s="644"/>
      <c r="DBV71" s="643"/>
      <c r="DBW71" s="643"/>
      <c r="DBX71" s="643"/>
      <c r="DBY71" s="643"/>
      <c r="DBZ71" s="643"/>
      <c r="DCA71" s="643"/>
      <c r="DCB71" s="643"/>
      <c r="DCC71" s="643"/>
      <c r="DCD71" s="643"/>
      <c r="DCE71" s="917"/>
      <c r="DCF71" s="917"/>
      <c r="DCG71" s="917"/>
      <c r="DCH71" s="574"/>
      <c r="DCI71" s="643"/>
      <c r="DCJ71" s="643"/>
      <c r="DCK71" s="643"/>
      <c r="DCL71" s="644"/>
      <c r="DCM71" s="643"/>
      <c r="DCN71" s="643"/>
      <c r="DCO71" s="643"/>
      <c r="DCP71" s="643"/>
      <c r="DCQ71" s="643"/>
      <c r="DCR71" s="643"/>
      <c r="DCS71" s="643"/>
      <c r="DCT71" s="643"/>
      <c r="DCU71" s="643"/>
      <c r="DCV71" s="917"/>
      <c r="DCW71" s="917"/>
      <c r="DCX71" s="917"/>
      <c r="DCY71" s="574"/>
      <c r="DCZ71" s="643"/>
      <c r="DDA71" s="643"/>
      <c r="DDB71" s="643"/>
      <c r="DDC71" s="644"/>
      <c r="DDD71" s="643"/>
      <c r="DDE71" s="643"/>
      <c r="DDF71" s="643"/>
      <c r="DDG71" s="643"/>
      <c r="DDH71" s="643"/>
      <c r="DDI71" s="643"/>
      <c r="DDJ71" s="643"/>
      <c r="DDK71" s="643"/>
      <c r="DDL71" s="643"/>
      <c r="DDM71" s="917"/>
      <c r="DDN71" s="917"/>
      <c r="DDO71" s="917"/>
      <c r="DDP71" s="574"/>
      <c r="DDQ71" s="643"/>
      <c r="DDR71" s="643"/>
      <c r="DDS71" s="643"/>
      <c r="DDT71" s="644"/>
      <c r="DDU71" s="643"/>
      <c r="DDV71" s="643"/>
      <c r="DDW71" s="643"/>
      <c r="DDX71" s="643"/>
      <c r="DDY71" s="643"/>
      <c r="DDZ71" s="643"/>
      <c r="DEA71" s="643"/>
      <c r="DEB71" s="643"/>
      <c r="DEC71" s="643"/>
      <c r="DED71" s="917"/>
      <c r="DEE71" s="917"/>
      <c r="DEF71" s="917"/>
      <c r="DEG71" s="574"/>
      <c r="DEH71" s="643"/>
      <c r="DEI71" s="643"/>
      <c r="DEJ71" s="643"/>
      <c r="DEK71" s="644"/>
      <c r="DEL71" s="643"/>
      <c r="DEM71" s="643"/>
      <c r="DEN71" s="643"/>
      <c r="DEO71" s="643"/>
      <c r="DEP71" s="643"/>
      <c r="DEQ71" s="643"/>
      <c r="DER71" s="643"/>
      <c r="DES71" s="643"/>
      <c r="DET71" s="643"/>
      <c r="DEU71" s="917"/>
      <c r="DEV71" s="917"/>
      <c r="DEW71" s="917"/>
      <c r="DEX71" s="574"/>
      <c r="DEY71" s="643"/>
      <c r="DEZ71" s="643"/>
      <c r="DFA71" s="643"/>
      <c r="DFB71" s="644"/>
      <c r="DFC71" s="643"/>
      <c r="DFD71" s="643"/>
      <c r="DFE71" s="643"/>
      <c r="DFF71" s="643"/>
      <c r="DFG71" s="643"/>
      <c r="DFH71" s="643"/>
      <c r="DFI71" s="643"/>
      <c r="DFJ71" s="643"/>
      <c r="DFK71" s="643"/>
      <c r="DFL71" s="917"/>
      <c r="DFM71" s="917"/>
      <c r="DFN71" s="917"/>
      <c r="DFO71" s="574"/>
      <c r="DFP71" s="643"/>
      <c r="DFQ71" s="643"/>
      <c r="DFR71" s="643"/>
      <c r="DFS71" s="644"/>
      <c r="DFT71" s="643"/>
      <c r="DFU71" s="643"/>
      <c r="DFV71" s="643"/>
      <c r="DFW71" s="643"/>
      <c r="DFX71" s="643"/>
      <c r="DFY71" s="643"/>
      <c r="DFZ71" s="643"/>
      <c r="DGA71" s="643"/>
      <c r="DGB71" s="643"/>
      <c r="DGC71" s="917"/>
      <c r="DGD71" s="917"/>
      <c r="DGE71" s="917"/>
      <c r="DGF71" s="574"/>
      <c r="DGG71" s="643"/>
      <c r="DGH71" s="643"/>
      <c r="DGI71" s="643"/>
      <c r="DGJ71" s="644"/>
      <c r="DGK71" s="643"/>
      <c r="DGL71" s="643"/>
      <c r="DGM71" s="643"/>
      <c r="DGN71" s="643"/>
      <c r="DGO71" s="643"/>
      <c r="DGP71" s="643"/>
      <c r="DGQ71" s="643"/>
      <c r="DGR71" s="643"/>
      <c r="DGS71" s="643"/>
      <c r="DGT71" s="917"/>
      <c r="DGU71" s="917"/>
      <c r="DGV71" s="917"/>
      <c r="DGW71" s="574"/>
      <c r="DGX71" s="643"/>
      <c r="DGY71" s="643"/>
      <c r="DGZ71" s="643"/>
      <c r="DHA71" s="644"/>
      <c r="DHB71" s="643"/>
      <c r="DHC71" s="643"/>
      <c r="DHD71" s="643"/>
      <c r="DHE71" s="643"/>
      <c r="DHF71" s="643"/>
      <c r="DHG71" s="643"/>
      <c r="DHH71" s="643"/>
      <c r="DHI71" s="643"/>
      <c r="DHJ71" s="643"/>
      <c r="DHK71" s="917"/>
      <c r="DHL71" s="917"/>
      <c r="DHM71" s="917"/>
      <c r="DHN71" s="574"/>
      <c r="DHO71" s="643"/>
      <c r="DHP71" s="643"/>
      <c r="DHQ71" s="643"/>
      <c r="DHR71" s="644"/>
      <c r="DHS71" s="643"/>
      <c r="DHT71" s="643"/>
      <c r="DHU71" s="643"/>
      <c r="DHV71" s="643"/>
      <c r="DHW71" s="643"/>
      <c r="DHX71" s="643"/>
      <c r="DHY71" s="643"/>
      <c r="DHZ71" s="643"/>
      <c r="DIA71" s="643"/>
      <c r="DIB71" s="917"/>
      <c r="DIC71" s="917"/>
      <c r="DID71" s="917"/>
      <c r="DIE71" s="574"/>
      <c r="DIF71" s="643"/>
      <c r="DIG71" s="643"/>
      <c r="DIH71" s="643"/>
      <c r="DII71" s="644"/>
      <c r="DIJ71" s="643"/>
      <c r="DIK71" s="643"/>
      <c r="DIL71" s="643"/>
      <c r="DIM71" s="643"/>
      <c r="DIN71" s="643"/>
      <c r="DIO71" s="643"/>
      <c r="DIP71" s="643"/>
      <c r="DIQ71" s="643"/>
      <c r="DIR71" s="643"/>
      <c r="DIS71" s="917"/>
      <c r="DIT71" s="917"/>
      <c r="DIU71" s="917"/>
      <c r="DIV71" s="574"/>
      <c r="DIW71" s="643"/>
      <c r="DIX71" s="643"/>
      <c r="DIY71" s="643"/>
      <c r="DIZ71" s="644"/>
      <c r="DJA71" s="643"/>
      <c r="DJB71" s="643"/>
      <c r="DJC71" s="643"/>
      <c r="DJD71" s="643"/>
      <c r="DJE71" s="643"/>
      <c r="DJF71" s="643"/>
      <c r="DJG71" s="643"/>
      <c r="DJH71" s="643"/>
      <c r="DJI71" s="643"/>
      <c r="DJJ71" s="917"/>
      <c r="DJK71" s="917"/>
      <c r="DJL71" s="917"/>
      <c r="DJM71" s="574"/>
      <c r="DJN71" s="643"/>
      <c r="DJO71" s="643"/>
      <c r="DJP71" s="643"/>
      <c r="DJQ71" s="644"/>
      <c r="DJR71" s="643"/>
      <c r="DJS71" s="643"/>
      <c r="DJT71" s="643"/>
      <c r="DJU71" s="643"/>
      <c r="DJV71" s="643"/>
      <c r="DJW71" s="643"/>
      <c r="DJX71" s="643"/>
      <c r="DJY71" s="643"/>
      <c r="DJZ71" s="643"/>
      <c r="DKA71" s="917"/>
      <c r="DKB71" s="917"/>
      <c r="DKC71" s="917"/>
      <c r="DKD71" s="574"/>
      <c r="DKE71" s="643"/>
      <c r="DKF71" s="643"/>
      <c r="DKG71" s="643"/>
      <c r="DKH71" s="644"/>
      <c r="DKI71" s="643"/>
      <c r="DKJ71" s="643"/>
      <c r="DKK71" s="643"/>
      <c r="DKL71" s="643"/>
      <c r="DKM71" s="643"/>
      <c r="DKN71" s="643"/>
      <c r="DKO71" s="643"/>
      <c r="DKP71" s="643"/>
      <c r="DKQ71" s="643"/>
      <c r="DKR71" s="917"/>
      <c r="DKS71" s="917"/>
      <c r="DKT71" s="917"/>
      <c r="DKU71" s="574"/>
      <c r="DKV71" s="643"/>
      <c r="DKW71" s="643"/>
      <c r="DKX71" s="643"/>
      <c r="DKY71" s="644"/>
      <c r="DKZ71" s="643"/>
      <c r="DLA71" s="643"/>
      <c r="DLB71" s="643"/>
      <c r="DLC71" s="643"/>
      <c r="DLD71" s="643"/>
      <c r="DLE71" s="643"/>
      <c r="DLF71" s="643"/>
      <c r="DLG71" s="643"/>
      <c r="DLH71" s="643"/>
      <c r="DLI71" s="917"/>
      <c r="DLJ71" s="917"/>
      <c r="DLK71" s="917"/>
      <c r="DLL71" s="574"/>
      <c r="DLM71" s="643"/>
      <c r="DLN71" s="643"/>
      <c r="DLO71" s="643"/>
      <c r="DLP71" s="644"/>
      <c r="DLQ71" s="643"/>
      <c r="DLR71" s="643"/>
      <c r="DLS71" s="643"/>
      <c r="DLT71" s="643"/>
      <c r="DLU71" s="643"/>
      <c r="DLV71" s="643"/>
      <c r="DLW71" s="643"/>
      <c r="DLX71" s="643"/>
      <c r="DLY71" s="643"/>
      <c r="DLZ71" s="917"/>
      <c r="DMA71" s="917"/>
      <c r="DMB71" s="917"/>
      <c r="DMC71" s="574"/>
      <c r="DMD71" s="643"/>
      <c r="DME71" s="643"/>
      <c r="DMF71" s="643"/>
      <c r="DMG71" s="644"/>
      <c r="DMH71" s="643"/>
      <c r="DMI71" s="643"/>
      <c r="DMJ71" s="643"/>
      <c r="DMK71" s="643"/>
      <c r="DML71" s="643"/>
      <c r="DMM71" s="643"/>
      <c r="DMN71" s="643"/>
      <c r="DMO71" s="643"/>
      <c r="DMP71" s="643"/>
      <c r="DMQ71" s="917"/>
      <c r="DMR71" s="917"/>
      <c r="DMS71" s="917"/>
      <c r="DMT71" s="574"/>
      <c r="DMU71" s="643"/>
      <c r="DMV71" s="643"/>
      <c r="DMW71" s="643"/>
      <c r="DMX71" s="644"/>
      <c r="DMY71" s="643"/>
      <c r="DMZ71" s="643"/>
      <c r="DNA71" s="643"/>
      <c r="DNB71" s="643"/>
      <c r="DNC71" s="643"/>
      <c r="DND71" s="643"/>
      <c r="DNE71" s="643"/>
      <c r="DNF71" s="643"/>
      <c r="DNG71" s="643"/>
      <c r="DNH71" s="917"/>
      <c r="DNI71" s="917"/>
      <c r="DNJ71" s="917"/>
      <c r="DNK71" s="574"/>
      <c r="DNL71" s="643"/>
      <c r="DNM71" s="643"/>
      <c r="DNN71" s="643"/>
      <c r="DNO71" s="644"/>
      <c r="DNP71" s="643"/>
      <c r="DNQ71" s="643"/>
      <c r="DNR71" s="643"/>
      <c r="DNS71" s="643"/>
      <c r="DNT71" s="643"/>
      <c r="DNU71" s="643"/>
      <c r="DNV71" s="643"/>
      <c r="DNW71" s="643"/>
      <c r="DNX71" s="643"/>
      <c r="DNY71" s="917"/>
      <c r="DNZ71" s="917"/>
      <c r="DOA71" s="917"/>
      <c r="DOB71" s="574"/>
      <c r="DOC71" s="643"/>
      <c r="DOD71" s="643"/>
      <c r="DOE71" s="643"/>
      <c r="DOF71" s="644"/>
      <c r="DOG71" s="643"/>
      <c r="DOH71" s="643"/>
      <c r="DOI71" s="643"/>
      <c r="DOJ71" s="643"/>
      <c r="DOK71" s="643"/>
      <c r="DOL71" s="643"/>
      <c r="DOM71" s="643"/>
      <c r="DON71" s="643"/>
      <c r="DOO71" s="643"/>
      <c r="DOP71" s="917"/>
      <c r="DOQ71" s="917"/>
      <c r="DOR71" s="917"/>
      <c r="DOS71" s="574"/>
      <c r="DOT71" s="643"/>
      <c r="DOU71" s="643"/>
      <c r="DOV71" s="643"/>
      <c r="DOW71" s="644"/>
      <c r="DOX71" s="643"/>
      <c r="DOY71" s="643"/>
      <c r="DOZ71" s="643"/>
      <c r="DPA71" s="643"/>
      <c r="DPB71" s="643"/>
      <c r="DPC71" s="643"/>
      <c r="DPD71" s="643"/>
      <c r="DPE71" s="643"/>
      <c r="DPF71" s="643"/>
      <c r="DPG71" s="917"/>
      <c r="DPH71" s="917"/>
      <c r="DPI71" s="917"/>
      <c r="DPJ71" s="574"/>
      <c r="DPK71" s="643"/>
      <c r="DPL71" s="643"/>
      <c r="DPM71" s="643"/>
      <c r="DPN71" s="644"/>
      <c r="DPO71" s="643"/>
      <c r="DPP71" s="643"/>
      <c r="DPQ71" s="643"/>
      <c r="DPR71" s="643"/>
      <c r="DPS71" s="643"/>
      <c r="DPT71" s="643"/>
      <c r="DPU71" s="643"/>
      <c r="DPV71" s="643"/>
      <c r="DPW71" s="643"/>
      <c r="DPX71" s="917"/>
      <c r="DPY71" s="917"/>
      <c r="DPZ71" s="917"/>
      <c r="DQA71" s="574"/>
      <c r="DQB71" s="643"/>
      <c r="DQC71" s="643"/>
      <c r="DQD71" s="643"/>
      <c r="DQE71" s="644"/>
      <c r="DQF71" s="643"/>
      <c r="DQG71" s="643"/>
      <c r="DQH71" s="643"/>
      <c r="DQI71" s="643"/>
      <c r="DQJ71" s="643"/>
      <c r="DQK71" s="643"/>
      <c r="DQL71" s="643"/>
      <c r="DQM71" s="643"/>
      <c r="DQN71" s="643"/>
      <c r="DQO71" s="917"/>
      <c r="DQP71" s="917"/>
      <c r="DQQ71" s="917"/>
      <c r="DQR71" s="574"/>
      <c r="DQS71" s="643"/>
      <c r="DQT71" s="643"/>
      <c r="DQU71" s="643"/>
      <c r="DQV71" s="644"/>
      <c r="DQW71" s="643"/>
      <c r="DQX71" s="643"/>
      <c r="DQY71" s="643"/>
      <c r="DQZ71" s="643"/>
      <c r="DRA71" s="643"/>
      <c r="DRB71" s="643"/>
      <c r="DRC71" s="643"/>
      <c r="DRD71" s="643"/>
      <c r="DRE71" s="643"/>
      <c r="DRF71" s="917"/>
      <c r="DRG71" s="917"/>
      <c r="DRH71" s="917"/>
      <c r="DRI71" s="574"/>
      <c r="DRJ71" s="643"/>
      <c r="DRK71" s="643"/>
      <c r="DRL71" s="643"/>
      <c r="DRM71" s="644"/>
      <c r="DRN71" s="643"/>
      <c r="DRO71" s="643"/>
      <c r="DRP71" s="643"/>
      <c r="DRQ71" s="643"/>
      <c r="DRR71" s="643"/>
      <c r="DRS71" s="643"/>
      <c r="DRT71" s="643"/>
      <c r="DRU71" s="643"/>
      <c r="DRV71" s="643"/>
      <c r="DRW71" s="917"/>
      <c r="DRX71" s="917"/>
      <c r="DRY71" s="917"/>
      <c r="DRZ71" s="574"/>
      <c r="DSA71" s="643"/>
      <c r="DSB71" s="643"/>
      <c r="DSC71" s="643"/>
      <c r="DSD71" s="644"/>
      <c r="DSE71" s="643"/>
      <c r="DSF71" s="643"/>
      <c r="DSG71" s="643"/>
      <c r="DSH71" s="643"/>
      <c r="DSI71" s="643"/>
      <c r="DSJ71" s="643"/>
      <c r="DSK71" s="643"/>
      <c r="DSL71" s="643"/>
      <c r="DSM71" s="643"/>
      <c r="DSN71" s="917"/>
      <c r="DSO71" s="917"/>
      <c r="DSP71" s="917"/>
      <c r="DSQ71" s="574"/>
      <c r="DSR71" s="643"/>
      <c r="DSS71" s="643"/>
      <c r="DST71" s="643"/>
      <c r="DSU71" s="644"/>
      <c r="DSV71" s="643"/>
      <c r="DSW71" s="643"/>
      <c r="DSX71" s="643"/>
      <c r="DSY71" s="643"/>
      <c r="DSZ71" s="643"/>
      <c r="DTA71" s="643"/>
      <c r="DTB71" s="643"/>
      <c r="DTC71" s="643"/>
      <c r="DTD71" s="643"/>
      <c r="DTE71" s="917"/>
      <c r="DTF71" s="917"/>
      <c r="DTG71" s="917"/>
      <c r="DTH71" s="574"/>
      <c r="DTI71" s="643"/>
      <c r="DTJ71" s="643"/>
      <c r="DTK71" s="643"/>
      <c r="DTL71" s="644"/>
      <c r="DTM71" s="643"/>
      <c r="DTN71" s="643"/>
      <c r="DTO71" s="643"/>
      <c r="DTP71" s="643"/>
      <c r="DTQ71" s="643"/>
      <c r="DTR71" s="643"/>
      <c r="DTS71" s="643"/>
      <c r="DTT71" s="643"/>
      <c r="DTU71" s="643"/>
      <c r="DTV71" s="917"/>
      <c r="DTW71" s="917"/>
      <c r="DTX71" s="917"/>
      <c r="DTY71" s="574"/>
      <c r="DTZ71" s="643"/>
      <c r="DUA71" s="643"/>
      <c r="DUB71" s="643"/>
      <c r="DUC71" s="644"/>
      <c r="DUD71" s="643"/>
      <c r="DUE71" s="643"/>
      <c r="DUF71" s="643"/>
      <c r="DUG71" s="643"/>
      <c r="DUH71" s="643"/>
      <c r="DUI71" s="643"/>
      <c r="DUJ71" s="643"/>
      <c r="DUK71" s="643"/>
      <c r="DUL71" s="643"/>
      <c r="DUM71" s="917"/>
      <c r="DUN71" s="917"/>
      <c r="DUO71" s="917"/>
      <c r="DUP71" s="574"/>
      <c r="DUQ71" s="643"/>
      <c r="DUR71" s="643"/>
      <c r="DUS71" s="643"/>
      <c r="DUT71" s="644"/>
      <c r="DUU71" s="643"/>
      <c r="DUV71" s="643"/>
      <c r="DUW71" s="643"/>
      <c r="DUX71" s="643"/>
      <c r="DUY71" s="643"/>
      <c r="DUZ71" s="643"/>
      <c r="DVA71" s="643"/>
      <c r="DVB71" s="643"/>
      <c r="DVC71" s="643"/>
      <c r="DVD71" s="917"/>
      <c r="DVE71" s="917"/>
      <c r="DVF71" s="917"/>
      <c r="DVG71" s="574"/>
      <c r="DVH71" s="643"/>
      <c r="DVI71" s="643"/>
      <c r="DVJ71" s="643"/>
      <c r="DVK71" s="644"/>
      <c r="DVL71" s="643"/>
      <c r="DVM71" s="643"/>
      <c r="DVN71" s="643"/>
      <c r="DVO71" s="643"/>
      <c r="DVP71" s="643"/>
      <c r="DVQ71" s="643"/>
      <c r="DVR71" s="643"/>
      <c r="DVS71" s="643"/>
      <c r="DVT71" s="643"/>
      <c r="DVU71" s="917"/>
      <c r="DVV71" s="917"/>
      <c r="DVW71" s="917"/>
      <c r="DVX71" s="574"/>
      <c r="DVY71" s="643"/>
      <c r="DVZ71" s="643"/>
      <c r="DWA71" s="643"/>
      <c r="DWB71" s="644"/>
      <c r="DWC71" s="643"/>
      <c r="DWD71" s="643"/>
      <c r="DWE71" s="643"/>
      <c r="DWF71" s="643"/>
      <c r="DWG71" s="643"/>
      <c r="DWH71" s="643"/>
      <c r="DWI71" s="643"/>
      <c r="DWJ71" s="643"/>
      <c r="DWK71" s="643"/>
      <c r="DWL71" s="917"/>
      <c r="DWM71" s="917"/>
      <c r="DWN71" s="917"/>
      <c r="DWO71" s="574"/>
      <c r="DWP71" s="643"/>
      <c r="DWQ71" s="643"/>
      <c r="DWR71" s="643"/>
      <c r="DWS71" s="644"/>
      <c r="DWT71" s="643"/>
      <c r="DWU71" s="643"/>
      <c r="DWV71" s="643"/>
      <c r="DWW71" s="643"/>
      <c r="DWX71" s="643"/>
      <c r="DWY71" s="643"/>
      <c r="DWZ71" s="643"/>
      <c r="DXA71" s="643"/>
      <c r="DXB71" s="643"/>
      <c r="DXC71" s="917"/>
      <c r="DXD71" s="917"/>
      <c r="DXE71" s="917"/>
      <c r="DXF71" s="574"/>
      <c r="DXG71" s="643"/>
      <c r="DXH71" s="643"/>
      <c r="DXI71" s="643"/>
      <c r="DXJ71" s="644"/>
      <c r="DXK71" s="643"/>
      <c r="DXL71" s="643"/>
      <c r="DXM71" s="643"/>
      <c r="DXN71" s="643"/>
      <c r="DXO71" s="643"/>
      <c r="DXP71" s="643"/>
      <c r="DXQ71" s="643"/>
      <c r="DXR71" s="643"/>
      <c r="DXS71" s="643"/>
      <c r="DXT71" s="917"/>
      <c r="DXU71" s="917"/>
      <c r="DXV71" s="917"/>
      <c r="DXW71" s="574"/>
      <c r="DXX71" s="643"/>
      <c r="DXY71" s="643"/>
      <c r="DXZ71" s="643"/>
      <c r="DYA71" s="644"/>
      <c r="DYB71" s="643"/>
      <c r="DYC71" s="643"/>
      <c r="DYD71" s="643"/>
      <c r="DYE71" s="643"/>
      <c r="DYF71" s="643"/>
      <c r="DYG71" s="643"/>
      <c r="DYH71" s="643"/>
      <c r="DYI71" s="643"/>
      <c r="DYJ71" s="643"/>
      <c r="DYK71" s="917"/>
      <c r="DYL71" s="917"/>
      <c r="DYM71" s="917"/>
      <c r="DYN71" s="574"/>
      <c r="DYO71" s="643"/>
      <c r="DYP71" s="643"/>
      <c r="DYQ71" s="643"/>
      <c r="DYR71" s="644"/>
      <c r="DYS71" s="643"/>
      <c r="DYT71" s="643"/>
      <c r="DYU71" s="643"/>
      <c r="DYV71" s="643"/>
      <c r="DYW71" s="643"/>
      <c r="DYX71" s="643"/>
      <c r="DYY71" s="643"/>
      <c r="DYZ71" s="643"/>
      <c r="DZA71" s="643"/>
      <c r="DZB71" s="917"/>
      <c r="DZC71" s="917"/>
      <c r="DZD71" s="917"/>
      <c r="DZE71" s="574"/>
      <c r="DZF71" s="643"/>
      <c r="DZG71" s="643"/>
      <c r="DZH71" s="643"/>
      <c r="DZI71" s="644"/>
      <c r="DZJ71" s="643"/>
      <c r="DZK71" s="643"/>
      <c r="DZL71" s="643"/>
      <c r="DZM71" s="643"/>
      <c r="DZN71" s="643"/>
      <c r="DZO71" s="643"/>
      <c r="DZP71" s="643"/>
      <c r="DZQ71" s="643"/>
      <c r="DZR71" s="643"/>
      <c r="DZS71" s="917"/>
      <c r="DZT71" s="917"/>
      <c r="DZU71" s="917"/>
      <c r="DZV71" s="574"/>
      <c r="DZW71" s="643"/>
      <c r="DZX71" s="643"/>
      <c r="DZY71" s="643"/>
      <c r="DZZ71" s="644"/>
      <c r="EAA71" s="643"/>
      <c r="EAB71" s="643"/>
      <c r="EAC71" s="643"/>
      <c r="EAD71" s="643"/>
      <c r="EAE71" s="643"/>
      <c r="EAF71" s="643"/>
      <c r="EAG71" s="643"/>
      <c r="EAH71" s="643"/>
      <c r="EAI71" s="643"/>
      <c r="EAJ71" s="917"/>
      <c r="EAK71" s="917"/>
      <c r="EAL71" s="917"/>
      <c r="EAM71" s="574"/>
      <c r="EAN71" s="643"/>
      <c r="EAO71" s="643"/>
      <c r="EAP71" s="643"/>
      <c r="EAQ71" s="644"/>
      <c r="EAR71" s="643"/>
      <c r="EAS71" s="643"/>
      <c r="EAT71" s="643"/>
      <c r="EAU71" s="643"/>
      <c r="EAV71" s="643"/>
      <c r="EAW71" s="643"/>
      <c r="EAX71" s="643"/>
      <c r="EAY71" s="643"/>
      <c r="EAZ71" s="643"/>
      <c r="EBA71" s="917"/>
      <c r="EBB71" s="917"/>
      <c r="EBC71" s="917"/>
      <c r="EBD71" s="574"/>
      <c r="EBE71" s="643"/>
      <c r="EBF71" s="643"/>
      <c r="EBG71" s="643"/>
      <c r="EBH71" s="644"/>
      <c r="EBI71" s="643"/>
      <c r="EBJ71" s="643"/>
      <c r="EBK71" s="643"/>
      <c r="EBL71" s="643"/>
      <c r="EBM71" s="643"/>
      <c r="EBN71" s="643"/>
      <c r="EBO71" s="643"/>
      <c r="EBP71" s="643"/>
      <c r="EBQ71" s="643"/>
      <c r="EBR71" s="917"/>
      <c r="EBS71" s="917"/>
      <c r="EBT71" s="917"/>
      <c r="EBU71" s="574"/>
      <c r="EBV71" s="643"/>
      <c r="EBW71" s="643"/>
      <c r="EBX71" s="643"/>
      <c r="EBY71" s="644"/>
      <c r="EBZ71" s="643"/>
      <c r="ECA71" s="643"/>
      <c r="ECB71" s="643"/>
      <c r="ECC71" s="643"/>
      <c r="ECD71" s="643"/>
      <c r="ECE71" s="643"/>
      <c r="ECF71" s="643"/>
      <c r="ECG71" s="643"/>
      <c r="ECH71" s="643"/>
      <c r="ECI71" s="917"/>
      <c r="ECJ71" s="917"/>
      <c r="ECK71" s="917"/>
      <c r="ECL71" s="574"/>
      <c r="ECM71" s="643"/>
      <c r="ECN71" s="643"/>
      <c r="ECO71" s="643"/>
      <c r="ECP71" s="644"/>
      <c r="ECQ71" s="643"/>
      <c r="ECR71" s="643"/>
      <c r="ECS71" s="643"/>
      <c r="ECT71" s="643"/>
      <c r="ECU71" s="643"/>
      <c r="ECV71" s="643"/>
      <c r="ECW71" s="643"/>
      <c r="ECX71" s="643"/>
      <c r="ECY71" s="643"/>
      <c r="ECZ71" s="917"/>
      <c r="EDA71" s="917"/>
      <c r="EDB71" s="917"/>
      <c r="EDC71" s="574"/>
      <c r="EDD71" s="643"/>
      <c r="EDE71" s="643"/>
      <c r="EDF71" s="643"/>
      <c r="EDG71" s="644"/>
      <c r="EDH71" s="643"/>
      <c r="EDI71" s="643"/>
      <c r="EDJ71" s="643"/>
      <c r="EDK71" s="643"/>
      <c r="EDL71" s="643"/>
      <c r="EDM71" s="643"/>
      <c r="EDN71" s="643"/>
      <c r="EDO71" s="643"/>
      <c r="EDP71" s="643"/>
      <c r="EDQ71" s="917"/>
      <c r="EDR71" s="917"/>
      <c r="EDS71" s="917"/>
      <c r="EDT71" s="574"/>
      <c r="EDU71" s="643"/>
      <c r="EDV71" s="643"/>
      <c r="EDW71" s="643"/>
      <c r="EDX71" s="644"/>
      <c r="EDY71" s="643"/>
      <c r="EDZ71" s="643"/>
      <c r="EEA71" s="643"/>
      <c r="EEB71" s="643"/>
      <c r="EEC71" s="643"/>
      <c r="EED71" s="643"/>
      <c r="EEE71" s="643"/>
      <c r="EEF71" s="643"/>
      <c r="EEG71" s="643"/>
      <c r="EEH71" s="917"/>
      <c r="EEI71" s="917"/>
      <c r="EEJ71" s="917"/>
      <c r="EEK71" s="574"/>
      <c r="EEL71" s="643"/>
      <c r="EEM71" s="643"/>
      <c r="EEN71" s="643"/>
      <c r="EEO71" s="644"/>
      <c r="EEP71" s="643"/>
      <c r="EEQ71" s="643"/>
      <c r="EER71" s="643"/>
      <c r="EES71" s="643"/>
      <c r="EET71" s="643"/>
      <c r="EEU71" s="643"/>
      <c r="EEV71" s="643"/>
      <c r="EEW71" s="643"/>
      <c r="EEX71" s="643"/>
      <c r="EEY71" s="917"/>
      <c r="EEZ71" s="917"/>
      <c r="EFA71" s="917"/>
      <c r="EFB71" s="574"/>
      <c r="EFC71" s="643"/>
      <c r="EFD71" s="643"/>
      <c r="EFE71" s="643"/>
      <c r="EFF71" s="644"/>
      <c r="EFG71" s="643"/>
      <c r="EFH71" s="643"/>
      <c r="EFI71" s="643"/>
      <c r="EFJ71" s="643"/>
      <c r="EFK71" s="643"/>
      <c r="EFL71" s="643"/>
      <c r="EFM71" s="643"/>
      <c r="EFN71" s="643"/>
      <c r="EFO71" s="643"/>
      <c r="EFP71" s="917"/>
      <c r="EFQ71" s="917"/>
      <c r="EFR71" s="917"/>
      <c r="EFS71" s="574"/>
      <c r="EFT71" s="643"/>
      <c r="EFU71" s="643"/>
      <c r="EFV71" s="643"/>
      <c r="EFW71" s="644"/>
      <c r="EFX71" s="643"/>
      <c r="EFY71" s="643"/>
      <c r="EFZ71" s="643"/>
      <c r="EGA71" s="643"/>
      <c r="EGB71" s="643"/>
      <c r="EGC71" s="643"/>
      <c r="EGD71" s="643"/>
      <c r="EGE71" s="643"/>
      <c r="EGF71" s="643"/>
      <c r="EGG71" s="917"/>
      <c r="EGH71" s="917"/>
      <c r="EGI71" s="917"/>
      <c r="EGJ71" s="574"/>
      <c r="EGK71" s="643"/>
      <c r="EGL71" s="643"/>
      <c r="EGM71" s="643"/>
      <c r="EGN71" s="644"/>
      <c r="EGO71" s="643"/>
      <c r="EGP71" s="643"/>
      <c r="EGQ71" s="643"/>
      <c r="EGR71" s="643"/>
      <c r="EGS71" s="643"/>
      <c r="EGT71" s="643"/>
      <c r="EGU71" s="643"/>
      <c r="EGV71" s="643"/>
      <c r="EGW71" s="643"/>
      <c r="EGX71" s="917"/>
      <c r="EGY71" s="917"/>
      <c r="EGZ71" s="917"/>
      <c r="EHA71" s="574"/>
      <c r="EHB71" s="643"/>
      <c r="EHC71" s="643"/>
      <c r="EHD71" s="643"/>
      <c r="EHE71" s="644"/>
      <c r="EHF71" s="643"/>
      <c r="EHG71" s="643"/>
      <c r="EHH71" s="643"/>
      <c r="EHI71" s="643"/>
      <c r="EHJ71" s="643"/>
      <c r="EHK71" s="643"/>
      <c r="EHL71" s="643"/>
      <c r="EHM71" s="643"/>
      <c r="EHN71" s="643"/>
      <c r="EHO71" s="917"/>
      <c r="EHP71" s="917"/>
      <c r="EHQ71" s="917"/>
      <c r="EHR71" s="574"/>
      <c r="EHS71" s="643"/>
      <c r="EHT71" s="643"/>
      <c r="EHU71" s="643"/>
      <c r="EHV71" s="644"/>
      <c r="EHW71" s="643"/>
      <c r="EHX71" s="643"/>
      <c r="EHY71" s="643"/>
      <c r="EHZ71" s="643"/>
      <c r="EIA71" s="643"/>
      <c r="EIB71" s="643"/>
      <c r="EIC71" s="643"/>
      <c r="EID71" s="643"/>
      <c r="EIE71" s="643"/>
      <c r="EIF71" s="917"/>
      <c r="EIG71" s="917"/>
      <c r="EIH71" s="917"/>
      <c r="EII71" s="574"/>
      <c r="EIJ71" s="643"/>
      <c r="EIK71" s="643"/>
      <c r="EIL71" s="643"/>
      <c r="EIM71" s="644"/>
      <c r="EIN71" s="643"/>
      <c r="EIO71" s="643"/>
      <c r="EIP71" s="643"/>
      <c r="EIQ71" s="643"/>
      <c r="EIR71" s="643"/>
      <c r="EIS71" s="643"/>
      <c r="EIT71" s="643"/>
      <c r="EIU71" s="643"/>
      <c r="EIV71" s="643"/>
      <c r="EIW71" s="917"/>
      <c r="EIX71" s="917"/>
      <c r="EIY71" s="917"/>
      <c r="EIZ71" s="574"/>
      <c r="EJA71" s="643"/>
      <c r="EJB71" s="643"/>
      <c r="EJC71" s="643"/>
      <c r="EJD71" s="644"/>
      <c r="EJE71" s="643"/>
      <c r="EJF71" s="643"/>
      <c r="EJG71" s="643"/>
      <c r="EJH71" s="643"/>
      <c r="EJI71" s="643"/>
      <c r="EJJ71" s="643"/>
      <c r="EJK71" s="643"/>
      <c r="EJL71" s="643"/>
      <c r="EJM71" s="643"/>
      <c r="EJN71" s="917"/>
      <c r="EJO71" s="917"/>
      <c r="EJP71" s="917"/>
      <c r="EJQ71" s="574"/>
      <c r="EJR71" s="643"/>
      <c r="EJS71" s="643"/>
      <c r="EJT71" s="643"/>
      <c r="EJU71" s="644"/>
      <c r="EJV71" s="643"/>
      <c r="EJW71" s="643"/>
      <c r="EJX71" s="643"/>
      <c r="EJY71" s="643"/>
      <c r="EJZ71" s="643"/>
      <c r="EKA71" s="643"/>
      <c r="EKB71" s="643"/>
      <c r="EKC71" s="643"/>
      <c r="EKD71" s="643"/>
      <c r="EKE71" s="917"/>
      <c r="EKF71" s="917"/>
      <c r="EKG71" s="917"/>
      <c r="EKH71" s="574"/>
      <c r="EKI71" s="643"/>
      <c r="EKJ71" s="643"/>
      <c r="EKK71" s="643"/>
      <c r="EKL71" s="644"/>
      <c r="EKM71" s="643"/>
      <c r="EKN71" s="643"/>
      <c r="EKO71" s="643"/>
      <c r="EKP71" s="643"/>
      <c r="EKQ71" s="643"/>
      <c r="EKR71" s="643"/>
      <c r="EKS71" s="643"/>
      <c r="EKT71" s="643"/>
      <c r="EKU71" s="643"/>
      <c r="EKV71" s="917"/>
      <c r="EKW71" s="917"/>
      <c r="EKX71" s="917"/>
      <c r="EKY71" s="574"/>
      <c r="EKZ71" s="643"/>
      <c r="ELA71" s="643"/>
      <c r="ELB71" s="643"/>
      <c r="ELC71" s="644"/>
      <c r="ELD71" s="643"/>
      <c r="ELE71" s="643"/>
      <c r="ELF71" s="643"/>
      <c r="ELG71" s="643"/>
      <c r="ELH71" s="643"/>
      <c r="ELI71" s="643"/>
      <c r="ELJ71" s="643"/>
      <c r="ELK71" s="643"/>
      <c r="ELL71" s="643"/>
      <c r="ELM71" s="917"/>
      <c r="ELN71" s="917"/>
      <c r="ELO71" s="917"/>
      <c r="ELP71" s="574"/>
      <c r="ELQ71" s="643"/>
      <c r="ELR71" s="643"/>
      <c r="ELS71" s="643"/>
      <c r="ELT71" s="644"/>
      <c r="ELU71" s="643"/>
      <c r="ELV71" s="643"/>
      <c r="ELW71" s="643"/>
      <c r="ELX71" s="643"/>
      <c r="ELY71" s="643"/>
      <c r="ELZ71" s="643"/>
      <c r="EMA71" s="643"/>
      <c r="EMB71" s="643"/>
      <c r="EMC71" s="643"/>
      <c r="EMD71" s="917"/>
      <c r="EME71" s="917"/>
      <c r="EMF71" s="917"/>
      <c r="EMG71" s="574"/>
      <c r="EMH71" s="643"/>
      <c r="EMI71" s="643"/>
      <c r="EMJ71" s="643"/>
      <c r="EMK71" s="644"/>
      <c r="EML71" s="643"/>
      <c r="EMM71" s="643"/>
      <c r="EMN71" s="643"/>
      <c r="EMO71" s="643"/>
      <c r="EMP71" s="643"/>
      <c r="EMQ71" s="643"/>
      <c r="EMR71" s="643"/>
      <c r="EMS71" s="643"/>
      <c r="EMT71" s="643"/>
      <c r="EMU71" s="917"/>
      <c r="EMV71" s="917"/>
      <c r="EMW71" s="917"/>
      <c r="EMX71" s="574"/>
      <c r="EMY71" s="643"/>
      <c r="EMZ71" s="643"/>
      <c r="ENA71" s="643"/>
      <c r="ENB71" s="644"/>
      <c r="ENC71" s="643"/>
      <c r="END71" s="643"/>
      <c r="ENE71" s="643"/>
      <c r="ENF71" s="643"/>
      <c r="ENG71" s="643"/>
      <c r="ENH71" s="643"/>
      <c r="ENI71" s="643"/>
      <c r="ENJ71" s="643"/>
      <c r="ENK71" s="643"/>
      <c r="ENL71" s="917"/>
      <c r="ENM71" s="917"/>
      <c r="ENN71" s="917"/>
      <c r="ENO71" s="574"/>
      <c r="ENP71" s="643"/>
      <c r="ENQ71" s="643"/>
      <c r="ENR71" s="643"/>
      <c r="ENS71" s="644"/>
      <c r="ENT71" s="643"/>
      <c r="ENU71" s="643"/>
      <c r="ENV71" s="643"/>
      <c r="ENW71" s="643"/>
      <c r="ENX71" s="643"/>
      <c r="ENY71" s="643"/>
      <c r="ENZ71" s="643"/>
      <c r="EOA71" s="643"/>
      <c r="EOB71" s="643"/>
      <c r="EOC71" s="917"/>
      <c r="EOD71" s="917"/>
      <c r="EOE71" s="917"/>
      <c r="EOF71" s="574"/>
      <c r="EOG71" s="643"/>
      <c r="EOH71" s="643"/>
      <c r="EOI71" s="643"/>
      <c r="EOJ71" s="644"/>
      <c r="EOK71" s="643"/>
      <c r="EOL71" s="643"/>
      <c r="EOM71" s="643"/>
      <c r="EON71" s="643"/>
      <c r="EOO71" s="643"/>
      <c r="EOP71" s="643"/>
      <c r="EOQ71" s="643"/>
      <c r="EOR71" s="643"/>
      <c r="EOS71" s="643"/>
      <c r="EOT71" s="917"/>
      <c r="EOU71" s="917"/>
      <c r="EOV71" s="917"/>
      <c r="EOW71" s="574"/>
      <c r="EOX71" s="643"/>
      <c r="EOY71" s="643"/>
      <c r="EOZ71" s="643"/>
      <c r="EPA71" s="644"/>
      <c r="EPB71" s="643"/>
      <c r="EPC71" s="643"/>
      <c r="EPD71" s="643"/>
      <c r="EPE71" s="643"/>
      <c r="EPF71" s="643"/>
      <c r="EPG71" s="643"/>
      <c r="EPH71" s="643"/>
      <c r="EPI71" s="643"/>
      <c r="EPJ71" s="643"/>
      <c r="EPK71" s="917"/>
      <c r="EPL71" s="917"/>
      <c r="EPM71" s="917"/>
      <c r="EPN71" s="574"/>
      <c r="EPO71" s="643"/>
      <c r="EPP71" s="643"/>
      <c r="EPQ71" s="643"/>
      <c r="EPR71" s="644"/>
      <c r="EPS71" s="643"/>
      <c r="EPT71" s="643"/>
      <c r="EPU71" s="643"/>
      <c r="EPV71" s="643"/>
      <c r="EPW71" s="643"/>
      <c r="EPX71" s="643"/>
      <c r="EPY71" s="643"/>
      <c r="EPZ71" s="643"/>
      <c r="EQA71" s="643"/>
      <c r="EQB71" s="917"/>
      <c r="EQC71" s="917"/>
      <c r="EQD71" s="917"/>
      <c r="EQE71" s="574"/>
      <c r="EQF71" s="643"/>
      <c r="EQG71" s="643"/>
      <c r="EQH71" s="643"/>
      <c r="EQI71" s="644"/>
      <c r="EQJ71" s="643"/>
      <c r="EQK71" s="643"/>
      <c r="EQL71" s="643"/>
      <c r="EQM71" s="643"/>
      <c r="EQN71" s="643"/>
      <c r="EQO71" s="643"/>
      <c r="EQP71" s="643"/>
      <c r="EQQ71" s="643"/>
      <c r="EQR71" s="643"/>
      <c r="EQS71" s="917"/>
      <c r="EQT71" s="917"/>
      <c r="EQU71" s="917"/>
      <c r="EQV71" s="574"/>
      <c r="EQW71" s="643"/>
      <c r="EQX71" s="643"/>
      <c r="EQY71" s="643"/>
      <c r="EQZ71" s="644"/>
      <c r="ERA71" s="643"/>
      <c r="ERB71" s="643"/>
      <c r="ERC71" s="643"/>
      <c r="ERD71" s="643"/>
      <c r="ERE71" s="643"/>
      <c r="ERF71" s="643"/>
      <c r="ERG71" s="643"/>
      <c r="ERH71" s="643"/>
      <c r="ERI71" s="643"/>
      <c r="ERJ71" s="917"/>
      <c r="ERK71" s="917"/>
      <c r="ERL71" s="917"/>
      <c r="ERM71" s="574"/>
      <c r="ERN71" s="643"/>
      <c r="ERO71" s="643"/>
      <c r="ERP71" s="643"/>
      <c r="ERQ71" s="644"/>
      <c r="ERR71" s="643"/>
      <c r="ERS71" s="643"/>
      <c r="ERT71" s="643"/>
      <c r="ERU71" s="643"/>
      <c r="ERV71" s="643"/>
      <c r="ERW71" s="643"/>
      <c r="ERX71" s="643"/>
      <c r="ERY71" s="643"/>
      <c r="ERZ71" s="643"/>
      <c r="ESA71" s="917"/>
      <c r="ESB71" s="917"/>
      <c r="ESC71" s="917"/>
      <c r="ESD71" s="574"/>
      <c r="ESE71" s="643"/>
      <c r="ESF71" s="643"/>
      <c r="ESG71" s="643"/>
      <c r="ESH71" s="644"/>
      <c r="ESI71" s="643"/>
      <c r="ESJ71" s="643"/>
      <c r="ESK71" s="643"/>
      <c r="ESL71" s="643"/>
      <c r="ESM71" s="643"/>
      <c r="ESN71" s="643"/>
      <c r="ESO71" s="643"/>
      <c r="ESP71" s="643"/>
      <c r="ESQ71" s="643"/>
      <c r="ESR71" s="917"/>
      <c r="ESS71" s="917"/>
      <c r="EST71" s="917"/>
      <c r="ESU71" s="574"/>
      <c r="ESV71" s="643"/>
      <c r="ESW71" s="643"/>
      <c r="ESX71" s="643"/>
      <c r="ESY71" s="644"/>
      <c r="ESZ71" s="643"/>
      <c r="ETA71" s="643"/>
      <c r="ETB71" s="643"/>
      <c r="ETC71" s="643"/>
      <c r="ETD71" s="643"/>
      <c r="ETE71" s="643"/>
      <c r="ETF71" s="643"/>
      <c r="ETG71" s="643"/>
      <c r="ETH71" s="643"/>
      <c r="ETI71" s="917"/>
      <c r="ETJ71" s="917"/>
      <c r="ETK71" s="917"/>
      <c r="ETL71" s="574"/>
      <c r="ETM71" s="643"/>
      <c r="ETN71" s="643"/>
      <c r="ETO71" s="643"/>
      <c r="ETP71" s="644"/>
      <c r="ETQ71" s="643"/>
      <c r="ETR71" s="643"/>
      <c r="ETS71" s="643"/>
      <c r="ETT71" s="643"/>
      <c r="ETU71" s="643"/>
      <c r="ETV71" s="643"/>
      <c r="ETW71" s="643"/>
      <c r="ETX71" s="643"/>
      <c r="ETY71" s="643"/>
      <c r="ETZ71" s="917"/>
      <c r="EUA71" s="917"/>
      <c r="EUB71" s="917"/>
      <c r="EUC71" s="574"/>
      <c r="EUD71" s="643"/>
      <c r="EUE71" s="643"/>
      <c r="EUF71" s="643"/>
      <c r="EUG71" s="644"/>
      <c r="EUH71" s="643"/>
      <c r="EUI71" s="643"/>
      <c r="EUJ71" s="643"/>
      <c r="EUK71" s="643"/>
      <c r="EUL71" s="643"/>
      <c r="EUM71" s="643"/>
      <c r="EUN71" s="643"/>
      <c r="EUO71" s="643"/>
      <c r="EUP71" s="643"/>
      <c r="EUQ71" s="917"/>
      <c r="EUR71" s="917"/>
      <c r="EUS71" s="917"/>
      <c r="EUT71" s="574"/>
      <c r="EUU71" s="643"/>
      <c r="EUV71" s="643"/>
      <c r="EUW71" s="643"/>
      <c r="EUX71" s="644"/>
      <c r="EUY71" s="643"/>
      <c r="EUZ71" s="643"/>
      <c r="EVA71" s="643"/>
      <c r="EVB71" s="643"/>
      <c r="EVC71" s="643"/>
      <c r="EVD71" s="643"/>
      <c r="EVE71" s="643"/>
      <c r="EVF71" s="643"/>
      <c r="EVG71" s="643"/>
      <c r="EVH71" s="917"/>
      <c r="EVI71" s="917"/>
      <c r="EVJ71" s="917"/>
      <c r="EVK71" s="574"/>
      <c r="EVL71" s="643"/>
      <c r="EVM71" s="643"/>
      <c r="EVN71" s="643"/>
      <c r="EVO71" s="644"/>
      <c r="EVP71" s="643"/>
      <c r="EVQ71" s="643"/>
      <c r="EVR71" s="643"/>
      <c r="EVS71" s="643"/>
      <c r="EVT71" s="643"/>
      <c r="EVU71" s="643"/>
      <c r="EVV71" s="643"/>
      <c r="EVW71" s="643"/>
      <c r="EVX71" s="643"/>
      <c r="EVY71" s="917"/>
      <c r="EVZ71" s="917"/>
      <c r="EWA71" s="917"/>
      <c r="EWB71" s="574"/>
      <c r="EWC71" s="643"/>
      <c r="EWD71" s="643"/>
      <c r="EWE71" s="643"/>
      <c r="EWF71" s="644"/>
      <c r="EWG71" s="643"/>
      <c r="EWH71" s="643"/>
      <c r="EWI71" s="643"/>
      <c r="EWJ71" s="643"/>
      <c r="EWK71" s="643"/>
      <c r="EWL71" s="643"/>
      <c r="EWM71" s="643"/>
      <c r="EWN71" s="643"/>
      <c r="EWO71" s="643"/>
      <c r="EWP71" s="917"/>
      <c r="EWQ71" s="917"/>
      <c r="EWR71" s="917"/>
      <c r="EWS71" s="574"/>
      <c r="EWT71" s="643"/>
      <c r="EWU71" s="643"/>
      <c r="EWV71" s="643"/>
      <c r="EWW71" s="644"/>
      <c r="EWX71" s="643"/>
      <c r="EWY71" s="643"/>
      <c r="EWZ71" s="643"/>
      <c r="EXA71" s="643"/>
      <c r="EXB71" s="643"/>
      <c r="EXC71" s="643"/>
      <c r="EXD71" s="643"/>
      <c r="EXE71" s="643"/>
      <c r="EXF71" s="643"/>
      <c r="EXG71" s="917"/>
      <c r="EXH71" s="917"/>
      <c r="EXI71" s="917"/>
      <c r="EXJ71" s="574"/>
      <c r="EXK71" s="643"/>
      <c r="EXL71" s="643"/>
      <c r="EXM71" s="643"/>
      <c r="EXN71" s="644"/>
      <c r="EXO71" s="643"/>
      <c r="EXP71" s="643"/>
      <c r="EXQ71" s="643"/>
      <c r="EXR71" s="643"/>
      <c r="EXS71" s="643"/>
      <c r="EXT71" s="643"/>
      <c r="EXU71" s="643"/>
      <c r="EXV71" s="643"/>
      <c r="EXW71" s="643"/>
      <c r="EXX71" s="917"/>
      <c r="EXY71" s="917"/>
      <c r="EXZ71" s="917"/>
      <c r="EYA71" s="574"/>
      <c r="EYB71" s="643"/>
      <c r="EYC71" s="643"/>
      <c r="EYD71" s="643"/>
      <c r="EYE71" s="644"/>
      <c r="EYF71" s="643"/>
      <c r="EYG71" s="643"/>
      <c r="EYH71" s="643"/>
      <c r="EYI71" s="643"/>
      <c r="EYJ71" s="643"/>
      <c r="EYK71" s="643"/>
      <c r="EYL71" s="643"/>
      <c r="EYM71" s="643"/>
      <c r="EYN71" s="643"/>
      <c r="EYO71" s="917"/>
      <c r="EYP71" s="917"/>
      <c r="EYQ71" s="917"/>
      <c r="EYR71" s="574"/>
      <c r="EYS71" s="643"/>
      <c r="EYT71" s="643"/>
      <c r="EYU71" s="643"/>
      <c r="EYV71" s="644"/>
      <c r="EYW71" s="643"/>
      <c r="EYX71" s="643"/>
      <c r="EYY71" s="643"/>
      <c r="EYZ71" s="643"/>
      <c r="EZA71" s="643"/>
      <c r="EZB71" s="643"/>
      <c r="EZC71" s="643"/>
      <c r="EZD71" s="643"/>
      <c r="EZE71" s="643"/>
      <c r="EZF71" s="917"/>
      <c r="EZG71" s="917"/>
      <c r="EZH71" s="917"/>
      <c r="EZI71" s="574"/>
      <c r="EZJ71" s="643"/>
      <c r="EZK71" s="643"/>
      <c r="EZL71" s="643"/>
      <c r="EZM71" s="644"/>
      <c r="EZN71" s="643"/>
      <c r="EZO71" s="643"/>
      <c r="EZP71" s="643"/>
      <c r="EZQ71" s="643"/>
      <c r="EZR71" s="643"/>
      <c r="EZS71" s="643"/>
      <c r="EZT71" s="643"/>
      <c r="EZU71" s="643"/>
      <c r="EZV71" s="643"/>
      <c r="EZW71" s="917"/>
      <c r="EZX71" s="917"/>
      <c r="EZY71" s="917"/>
      <c r="EZZ71" s="574"/>
      <c r="FAA71" s="643"/>
      <c r="FAB71" s="643"/>
      <c r="FAC71" s="643"/>
      <c r="FAD71" s="644"/>
      <c r="FAE71" s="643"/>
      <c r="FAF71" s="643"/>
      <c r="FAG71" s="643"/>
      <c r="FAH71" s="643"/>
      <c r="FAI71" s="643"/>
      <c r="FAJ71" s="643"/>
      <c r="FAK71" s="643"/>
      <c r="FAL71" s="643"/>
      <c r="FAM71" s="643"/>
      <c r="FAN71" s="917"/>
      <c r="FAO71" s="917"/>
      <c r="FAP71" s="917"/>
      <c r="FAQ71" s="574"/>
      <c r="FAR71" s="643"/>
      <c r="FAS71" s="643"/>
      <c r="FAT71" s="643"/>
      <c r="FAU71" s="644"/>
      <c r="FAV71" s="643"/>
      <c r="FAW71" s="643"/>
      <c r="FAX71" s="643"/>
      <c r="FAY71" s="643"/>
      <c r="FAZ71" s="643"/>
      <c r="FBA71" s="643"/>
      <c r="FBB71" s="643"/>
      <c r="FBC71" s="643"/>
      <c r="FBD71" s="643"/>
      <c r="FBE71" s="917"/>
      <c r="FBF71" s="917"/>
      <c r="FBG71" s="917"/>
      <c r="FBH71" s="574"/>
      <c r="FBI71" s="643"/>
      <c r="FBJ71" s="643"/>
      <c r="FBK71" s="643"/>
      <c r="FBL71" s="644"/>
      <c r="FBM71" s="643"/>
      <c r="FBN71" s="643"/>
      <c r="FBO71" s="643"/>
      <c r="FBP71" s="643"/>
      <c r="FBQ71" s="643"/>
      <c r="FBR71" s="643"/>
      <c r="FBS71" s="643"/>
      <c r="FBT71" s="643"/>
      <c r="FBU71" s="643"/>
      <c r="FBV71" s="917"/>
      <c r="FBW71" s="917"/>
      <c r="FBX71" s="917"/>
      <c r="FBY71" s="574"/>
      <c r="FBZ71" s="643"/>
      <c r="FCA71" s="643"/>
      <c r="FCB71" s="643"/>
      <c r="FCC71" s="644"/>
      <c r="FCD71" s="643"/>
      <c r="FCE71" s="643"/>
      <c r="FCF71" s="643"/>
      <c r="FCG71" s="643"/>
      <c r="FCH71" s="643"/>
      <c r="FCI71" s="643"/>
      <c r="FCJ71" s="643"/>
      <c r="FCK71" s="643"/>
      <c r="FCL71" s="643"/>
      <c r="FCM71" s="917"/>
      <c r="FCN71" s="917"/>
      <c r="FCO71" s="917"/>
      <c r="FCP71" s="574"/>
      <c r="FCQ71" s="643"/>
      <c r="FCR71" s="643"/>
      <c r="FCS71" s="643"/>
      <c r="FCT71" s="644"/>
      <c r="FCU71" s="643"/>
      <c r="FCV71" s="643"/>
      <c r="FCW71" s="643"/>
      <c r="FCX71" s="643"/>
      <c r="FCY71" s="643"/>
      <c r="FCZ71" s="643"/>
      <c r="FDA71" s="643"/>
      <c r="FDB71" s="643"/>
      <c r="FDC71" s="643"/>
      <c r="FDD71" s="917"/>
      <c r="FDE71" s="917"/>
      <c r="FDF71" s="917"/>
      <c r="FDG71" s="574"/>
      <c r="FDH71" s="643"/>
      <c r="FDI71" s="643"/>
      <c r="FDJ71" s="643"/>
      <c r="FDK71" s="644"/>
      <c r="FDL71" s="643"/>
      <c r="FDM71" s="643"/>
      <c r="FDN71" s="643"/>
      <c r="FDO71" s="643"/>
      <c r="FDP71" s="643"/>
      <c r="FDQ71" s="643"/>
      <c r="FDR71" s="643"/>
      <c r="FDS71" s="643"/>
      <c r="FDT71" s="643"/>
      <c r="FDU71" s="917"/>
      <c r="FDV71" s="917"/>
      <c r="FDW71" s="917"/>
      <c r="FDX71" s="574"/>
      <c r="FDY71" s="643"/>
      <c r="FDZ71" s="643"/>
      <c r="FEA71" s="643"/>
      <c r="FEB71" s="644"/>
      <c r="FEC71" s="643"/>
      <c r="FED71" s="643"/>
      <c r="FEE71" s="643"/>
      <c r="FEF71" s="643"/>
      <c r="FEG71" s="643"/>
      <c r="FEH71" s="643"/>
      <c r="FEI71" s="643"/>
      <c r="FEJ71" s="643"/>
      <c r="FEK71" s="643"/>
      <c r="FEL71" s="917"/>
      <c r="FEM71" s="917"/>
      <c r="FEN71" s="917"/>
      <c r="FEO71" s="574"/>
      <c r="FEP71" s="643"/>
      <c r="FEQ71" s="643"/>
      <c r="FER71" s="643"/>
      <c r="FES71" s="644"/>
      <c r="FET71" s="643"/>
      <c r="FEU71" s="643"/>
      <c r="FEV71" s="643"/>
      <c r="FEW71" s="643"/>
      <c r="FEX71" s="643"/>
      <c r="FEY71" s="643"/>
      <c r="FEZ71" s="643"/>
      <c r="FFA71" s="643"/>
      <c r="FFB71" s="643"/>
      <c r="FFC71" s="917"/>
      <c r="FFD71" s="917"/>
      <c r="FFE71" s="917"/>
      <c r="FFF71" s="574"/>
      <c r="FFG71" s="643"/>
      <c r="FFH71" s="643"/>
      <c r="FFI71" s="643"/>
      <c r="FFJ71" s="644"/>
      <c r="FFK71" s="643"/>
      <c r="FFL71" s="643"/>
      <c r="FFM71" s="643"/>
      <c r="FFN71" s="643"/>
      <c r="FFO71" s="643"/>
      <c r="FFP71" s="643"/>
      <c r="FFQ71" s="643"/>
      <c r="FFR71" s="643"/>
      <c r="FFS71" s="643"/>
      <c r="FFT71" s="917"/>
      <c r="FFU71" s="917"/>
      <c r="FFV71" s="917"/>
      <c r="FFW71" s="574"/>
      <c r="FFX71" s="643"/>
      <c r="FFY71" s="643"/>
      <c r="FFZ71" s="643"/>
      <c r="FGA71" s="644"/>
      <c r="FGB71" s="643"/>
      <c r="FGC71" s="643"/>
      <c r="FGD71" s="643"/>
      <c r="FGE71" s="643"/>
      <c r="FGF71" s="643"/>
      <c r="FGG71" s="643"/>
      <c r="FGH71" s="643"/>
      <c r="FGI71" s="643"/>
      <c r="FGJ71" s="643"/>
      <c r="FGK71" s="917"/>
      <c r="FGL71" s="917"/>
      <c r="FGM71" s="917"/>
      <c r="FGN71" s="574"/>
      <c r="FGO71" s="643"/>
      <c r="FGP71" s="643"/>
      <c r="FGQ71" s="643"/>
      <c r="FGR71" s="644"/>
      <c r="FGS71" s="643"/>
      <c r="FGT71" s="643"/>
      <c r="FGU71" s="643"/>
      <c r="FGV71" s="643"/>
      <c r="FGW71" s="643"/>
      <c r="FGX71" s="643"/>
      <c r="FGY71" s="643"/>
      <c r="FGZ71" s="643"/>
      <c r="FHA71" s="643"/>
      <c r="FHB71" s="917"/>
      <c r="FHC71" s="917"/>
      <c r="FHD71" s="917"/>
      <c r="FHE71" s="574"/>
      <c r="FHF71" s="643"/>
      <c r="FHG71" s="643"/>
      <c r="FHH71" s="643"/>
      <c r="FHI71" s="644"/>
      <c r="FHJ71" s="643"/>
      <c r="FHK71" s="643"/>
      <c r="FHL71" s="643"/>
      <c r="FHM71" s="643"/>
      <c r="FHN71" s="643"/>
      <c r="FHO71" s="643"/>
      <c r="FHP71" s="643"/>
      <c r="FHQ71" s="643"/>
      <c r="FHR71" s="643"/>
      <c r="FHS71" s="917"/>
      <c r="FHT71" s="917"/>
      <c r="FHU71" s="917"/>
      <c r="FHV71" s="574"/>
      <c r="FHW71" s="643"/>
      <c r="FHX71" s="643"/>
      <c r="FHY71" s="643"/>
      <c r="FHZ71" s="644"/>
      <c r="FIA71" s="643"/>
      <c r="FIB71" s="643"/>
      <c r="FIC71" s="643"/>
      <c r="FID71" s="643"/>
      <c r="FIE71" s="643"/>
      <c r="FIF71" s="643"/>
      <c r="FIG71" s="643"/>
      <c r="FIH71" s="643"/>
      <c r="FII71" s="643"/>
      <c r="FIJ71" s="917"/>
      <c r="FIK71" s="917"/>
      <c r="FIL71" s="917"/>
      <c r="FIM71" s="574"/>
      <c r="FIN71" s="643"/>
      <c r="FIO71" s="643"/>
      <c r="FIP71" s="643"/>
      <c r="FIQ71" s="644"/>
      <c r="FIR71" s="643"/>
      <c r="FIS71" s="643"/>
      <c r="FIT71" s="643"/>
      <c r="FIU71" s="643"/>
      <c r="FIV71" s="643"/>
      <c r="FIW71" s="643"/>
      <c r="FIX71" s="643"/>
      <c r="FIY71" s="643"/>
      <c r="FIZ71" s="643"/>
      <c r="FJA71" s="917"/>
      <c r="FJB71" s="917"/>
      <c r="FJC71" s="917"/>
      <c r="FJD71" s="574"/>
      <c r="FJE71" s="643"/>
      <c r="FJF71" s="643"/>
      <c r="FJG71" s="643"/>
      <c r="FJH71" s="644"/>
      <c r="FJI71" s="643"/>
      <c r="FJJ71" s="643"/>
      <c r="FJK71" s="643"/>
      <c r="FJL71" s="643"/>
      <c r="FJM71" s="643"/>
      <c r="FJN71" s="643"/>
      <c r="FJO71" s="643"/>
      <c r="FJP71" s="643"/>
      <c r="FJQ71" s="643"/>
      <c r="FJR71" s="917"/>
      <c r="FJS71" s="917"/>
      <c r="FJT71" s="917"/>
      <c r="FJU71" s="574"/>
      <c r="FJV71" s="643"/>
      <c r="FJW71" s="643"/>
      <c r="FJX71" s="643"/>
      <c r="FJY71" s="644"/>
      <c r="FJZ71" s="643"/>
      <c r="FKA71" s="643"/>
      <c r="FKB71" s="643"/>
      <c r="FKC71" s="643"/>
      <c r="FKD71" s="643"/>
      <c r="FKE71" s="643"/>
      <c r="FKF71" s="643"/>
      <c r="FKG71" s="643"/>
      <c r="FKH71" s="643"/>
      <c r="FKI71" s="917"/>
      <c r="FKJ71" s="917"/>
      <c r="FKK71" s="917"/>
      <c r="FKL71" s="574"/>
      <c r="FKM71" s="643"/>
      <c r="FKN71" s="643"/>
      <c r="FKO71" s="643"/>
      <c r="FKP71" s="644"/>
      <c r="FKQ71" s="643"/>
      <c r="FKR71" s="643"/>
      <c r="FKS71" s="643"/>
      <c r="FKT71" s="643"/>
      <c r="FKU71" s="643"/>
      <c r="FKV71" s="643"/>
      <c r="FKW71" s="643"/>
      <c r="FKX71" s="643"/>
      <c r="FKY71" s="643"/>
      <c r="FKZ71" s="917"/>
      <c r="FLA71" s="917"/>
      <c r="FLB71" s="917"/>
      <c r="FLC71" s="574"/>
      <c r="FLD71" s="643"/>
      <c r="FLE71" s="643"/>
      <c r="FLF71" s="643"/>
      <c r="FLG71" s="644"/>
      <c r="FLH71" s="643"/>
      <c r="FLI71" s="643"/>
      <c r="FLJ71" s="643"/>
      <c r="FLK71" s="643"/>
      <c r="FLL71" s="643"/>
      <c r="FLM71" s="643"/>
      <c r="FLN71" s="643"/>
      <c r="FLO71" s="643"/>
      <c r="FLP71" s="643"/>
      <c r="FLQ71" s="917"/>
      <c r="FLR71" s="917"/>
      <c r="FLS71" s="917"/>
      <c r="FLT71" s="574"/>
      <c r="FLU71" s="643"/>
      <c r="FLV71" s="643"/>
      <c r="FLW71" s="643"/>
      <c r="FLX71" s="644"/>
      <c r="FLY71" s="643"/>
      <c r="FLZ71" s="643"/>
      <c r="FMA71" s="643"/>
      <c r="FMB71" s="643"/>
      <c r="FMC71" s="643"/>
      <c r="FMD71" s="643"/>
      <c r="FME71" s="643"/>
      <c r="FMF71" s="643"/>
      <c r="FMG71" s="643"/>
      <c r="FMH71" s="917"/>
      <c r="FMI71" s="917"/>
      <c r="FMJ71" s="917"/>
      <c r="FMK71" s="574"/>
      <c r="FML71" s="643"/>
      <c r="FMM71" s="643"/>
      <c r="FMN71" s="643"/>
      <c r="FMO71" s="644"/>
      <c r="FMP71" s="643"/>
      <c r="FMQ71" s="643"/>
      <c r="FMR71" s="643"/>
      <c r="FMS71" s="643"/>
      <c r="FMT71" s="643"/>
      <c r="FMU71" s="643"/>
      <c r="FMV71" s="643"/>
      <c r="FMW71" s="643"/>
      <c r="FMX71" s="643"/>
      <c r="FMY71" s="917"/>
      <c r="FMZ71" s="917"/>
      <c r="FNA71" s="917"/>
      <c r="FNB71" s="574"/>
      <c r="FNC71" s="643"/>
      <c r="FND71" s="643"/>
      <c r="FNE71" s="643"/>
      <c r="FNF71" s="644"/>
      <c r="FNG71" s="643"/>
      <c r="FNH71" s="643"/>
      <c r="FNI71" s="643"/>
      <c r="FNJ71" s="643"/>
      <c r="FNK71" s="643"/>
      <c r="FNL71" s="643"/>
      <c r="FNM71" s="643"/>
      <c r="FNN71" s="643"/>
      <c r="FNO71" s="643"/>
      <c r="FNP71" s="917"/>
      <c r="FNQ71" s="917"/>
      <c r="FNR71" s="917"/>
      <c r="FNS71" s="574"/>
      <c r="FNT71" s="643"/>
      <c r="FNU71" s="643"/>
      <c r="FNV71" s="643"/>
      <c r="FNW71" s="644"/>
      <c r="FNX71" s="643"/>
      <c r="FNY71" s="643"/>
      <c r="FNZ71" s="643"/>
      <c r="FOA71" s="643"/>
      <c r="FOB71" s="643"/>
      <c r="FOC71" s="643"/>
      <c r="FOD71" s="643"/>
      <c r="FOE71" s="643"/>
      <c r="FOF71" s="643"/>
      <c r="FOG71" s="917"/>
      <c r="FOH71" s="917"/>
      <c r="FOI71" s="917"/>
      <c r="FOJ71" s="574"/>
      <c r="FOK71" s="643"/>
      <c r="FOL71" s="643"/>
      <c r="FOM71" s="643"/>
      <c r="FON71" s="644"/>
      <c r="FOO71" s="643"/>
      <c r="FOP71" s="643"/>
      <c r="FOQ71" s="643"/>
      <c r="FOR71" s="643"/>
      <c r="FOS71" s="643"/>
      <c r="FOT71" s="643"/>
      <c r="FOU71" s="643"/>
      <c r="FOV71" s="643"/>
      <c r="FOW71" s="643"/>
      <c r="FOX71" s="917"/>
      <c r="FOY71" s="917"/>
      <c r="FOZ71" s="917"/>
      <c r="FPA71" s="574"/>
      <c r="FPB71" s="643"/>
      <c r="FPC71" s="643"/>
      <c r="FPD71" s="643"/>
      <c r="FPE71" s="644"/>
      <c r="FPF71" s="643"/>
      <c r="FPG71" s="643"/>
      <c r="FPH71" s="643"/>
      <c r="FPI71" s="643"/>
      <c r="FPJ71" s="643"/>
      <c r="FPK71" s="643"/>
      <c r="FPL71" s="643"/>
      <c r="FPM71" s="643"/>
      <c r="FPN71" s="643"/>
      <c r="FPO71" s="917"/>
      <c r="FPP71" s="917"/>
      <c r="FPQ71" s="917"/>
      <c r="FPR71" s="574"/>
      <c r="FPS71" s="643"/>
      <c r="FPT71" s="643"/>
      <c r="FPU71" s="643"/>
      <c r="FPV71" s="644"/>
      <c r="FPW71" s="643"/>
      <c r="FPX71" s="643"/>
      <c r="FPY71" s="643"/>
      <c r="FPZ71" s="643"/>
      <c r="FQA71" s="643"/>
      <c r="FQB71" s="643"/>
      <c r="FQC71" s="643"/>
      <c r="FQD71" s="643"/>
      <c r="FQE71" s="643"/>
      <c r="FQF71" s="917"/>
      <c r="FQG71" s="917"/>
      <c r="FQH71" s="917"/>
      <c r="FQI71" s="574"/>
      <c r="FQJ71" s="643"/>
      <c r="FQK71" s="643"/>
      <c r="FQL71" s="643"/>
      <c r="FQM71" s="644"/>
      <c r="FQN71" s="643"/>
      <c r="FQO71" s="643"/>
      <c r="FQP71" s="643"/>
      <c r="FQQ71" s="643"/>
      <c r="FQR71" s="643"/>
      <c r="FQS71" s="643"/>
      <c r="FQT71" s="643"/>
      <c r="FQU71" s="643"/>
      <c r="FQV71" s="643"/>
      <c r="FQW71" s="917"/>
      <c r="FQX71" s="917"/>
      <c r="FQY71" s="917"/>
      <c r="FQZ71" s="574"/>
      <c r="FRA71" s="643"/>
      <c r="FRB71" s="643"/>
      <c r="FRC71" s="643"/>
      <c r="FRD71" s="644"/>
      <c r="FRE71" s="643"/>
      <c r="FRF71" s="643"/>
      <c r="FRG71" s="643"/>
      <c r="FRH71" s="643"/>
      <c r="FRI71" s="643"/>
      <c r="FRJ71" s="643"/>
      <c r="FRK71" s="643"/>
      <c r="FRL71" s="643"/>
      <c r="FRM71" s="643"/>
      <c r="FRN71" s="917"/>
      <c r="FRO71" s="917"/>
      <c r="FRP71" s="917"/>
      <c r="FRQ71" s="574"/>
      <c r="FRR71" s="643"/>
      <c r="FRS71" s="643"/>
      <c r="FRT71" s="643"/>
      <c r="FRU71" s="644"/>
      <c r="FRV71" s="643"/>
      <c r="FRW71" s="643"/>
      <c r="FRX71" s="643"/>
      <c r="FRY71" s="643"/>
      <c r="FRZ71" s="643"/>
      <c r="FSA71" s="643"/>
      <c r="FSB71" s="643"/>
      <c r="FSC71" s="643"/>
      <c r="FSD71" s="643"/>
      <c r="FSE71" s="917"/>
      <c r="FSF71" s="917"/>
      <c r="FSG71" s="917"/>
      <c r="FSH71" s="574"/>
      <c r="FSI71" s="643"/>
      <c r="FSJ71" s="643"/>
      <c r="FSK71" s="643"/>
      <c r="FSL71" s="644"/>
      <c r="FSM71" s="643"/>
      <c r="FSN71" s="643"/>
      <c r="FSO71" s="643"/>
      <c r="FSP71" s="643"/>
      <c r="FSQ71" s="643"/>
      <c r="FSR71" s="643"/>
      <c r="FSS71" s="643"/>
      <c r="FST71" s="643"/>
      <c r="FSU71" s="643"/>
      <c r="FSV71" s="917"/>
      <c r="FSW71" s="917"/>
      <c r="FSX71" s="917"/>
      <c r="FSY71" s="574"/>
      <c r="FSZ71" s="643"/>
      <c r="FTA71" s="643"/>
      <c r="FTB71" s="643"/>
      <c r="FTC71" s="644"/>
      <c r="FTD71" s="643"/>
      <c r="FTE71" s="643"/>
      <c r="FTF71" s="643"/>
      <c r="FTG71" s="643"/>
      <c r="FTH71" s="643"/>
      <c r="FTI71" s="643"/>
      <c r="FTJ71" s="643"/>
      <c r="FTK71" s="643"/>
      <c r="FTL71" s="643"/>
      <c r="FTM71" s="917"/>
      <c r="FTN71" s="917"/>
      <c r="FTO71" s="917"/>
      <c r="FTP71" s="574"/>
      <c r="FTQ71" s="643"/>
      <c r="FTR71" s="643"/>
      <c r="FTS71" s="643"/>
      <c r="FTT71" s="644"/>
      <c r="FTU71" s="643"/>
      <c r="FTV71" s="643"/>
      <c r="FTW71" s="643"/>
      <c r="FTX71" s="643"/>
      <c r="FTY71" s="643"/>
      <c r="FTZ71" s="643"/>
      <c r="FUA71" s="643"/>
      <c r="FUB71" s="643"/>
      <c r="FUC71" s="643"/>
      <c r="FUD71" s="917"/>
      <c r="FUE71" s="917"/>
      <c r="FUF71" s="917"/>
      <c r="FUG71" s="574"/>
      <c r="FUH71" s="643"/>
      <c r="FUI71" s="643"/>
      <c r="FUJ71" s="643"/>
      <c r="FUK71" s="644"/>
      <c r="FUL71" s="643"/>
      <c r="FUM71" s="643"/>
      <c r="FUN71" s="643"/>
      <c r="FUO71" s="643"/>
      <c r="FUP71" s="643"/>
      <c r="FUQ71" s="643"/>
      <c r="FUR71" s="643"/>
      <c r="FUS71" s="643"/>
      <c r="FUT71" s="643"/>
      <c r="FUU71" s="917"/>
      <c r="FUV71" s="917"/>
      <c r="FUW71" s="917"/>
      <c r="FUX71" s="574"/>
      <c r="FUY71" s="643"/>
      <c r="FUZ71" s="643"/>
      <c r="FVA71" s="643"/>
      <c r="FVB71" s="644"/>
      <c r="FVC71" s="643"/>
      <c r="FVD71" s="643"/>
      <c r="FVE71" s="643"/>
      <c r="FVF71" s="643"/>
      <c r="FVG71" s="643"/>
      <c r="FVH71" s="643"/>
      <c r="FVI71" s="643"/>
      <c r="FVJ71" s="643"/>
      <c r="FVK71" s="643"/>
      <c r="FVL71" s="917"/>
      <c r="FVM71" s="917"/>
      <c r="FVN71" s="917"/>
      <c r="FVO71" s="574"/>
      <c r="FVP71" s="643"/>
      <c r="FVQ71" s="643"/>
      <c r="FVR71" s="643"/>
      <c r="FVS71" s="644"/>
      <c r="FVT71" s="643"/>
      <c r="FVU71" s="643"/>
      <c r="FVV71" s="643"/>
      <c r="FVW71" s="643"/>
      <c r="FVX71" s="643"/>
      <c r="FVY71" s="643"/>
      <c r="FVZ71" s="643"/>
      <c r="FWA71" s="643"/>
      <c r="FWB71" s="643"/>
      <c r="FWC71" s="917"/>
      <c r="FWD71" s="917"/>
      <c r="FWE71" s="917"/>
      <c r="FWF71" s="574"/>
      <c r="FWG71" s="643"/>
      <c r="FWH71" s="643"/>
      <c r="FWI71" s="643"/>
      <c r="FWJ71" s="644"/>
      <c r="FWK71" s="643"/>
      <c r="FWL71" s="643"/>
      <c r="FWM71" s="643"/>
      <c r="FWN71" s="643"/>
      <c r="FWO71" s="643"/>
      <c r="FWP71" s="643"/>
      <c r="FWQ71" s="643"/>
      <c r="FWR71" s="643"/>
      <c r="FWS71" s="643"/>
      <c r="FWT71" s="917"/>
      <c r="FWU71" s="917"/>
      <c r="FWV71" s="917"/>
      <c r="FWW71" s="574"/>
      <c r="FWX71" s="643"/>
      <c r="FWY71" s="643"/>
      <c r="FWZ71" s="643"/>
      <c r="FXA71" s="644"/>
      <c r="FXB71" s="643"/>
      <c r="FXC71" s="643"/>
      <c r="FXD71" s="643"/>
      <c r="FXE71" s="643"/>
      <c r="FXF71" s="643"/>
      <c r="FXG71" s="643"/>
      <c r="FXH71" s="643"/>
      <c r="FXI71" s="643"/>
      <c r="FXJ71" s="643"/>
      <c r="FXK71" s="917"/>
      <c r="FXL71" s="917"/>
      <c r="FXM71" s="917"/>
      <c r="FXN71" s="574"/>
      <c r="FXO71" s="643"/>
      <c r="FXP71" s="643"/>
      <c r="FXQ71" s="643"/>
      <c r="FXR71" s="644"/>
      <c r="FXS71" s="643"/>
      <c r="FXT71" s="643"/>
      <c r="FXU71" s="643"/>
      <c r="FXV71" s="643"/>
      <c r="FXW71" s="643"/>
      <c r="FXX71" s="643"/>
      <c r="FXY71" s="643"/>
      <c r="FXZ71" s="643"/>
      <c r="FYA71" s="643"/>
      <c r="FYB71" s="917"/>
      <c r="FYC71" s="917"/>
      <c r="FYD71" s="917"/>
      <c r="FYE71" s="574"/>
      <c r="FYF71" s="643"/>
      <c r="FYG71" s="643"/>
      <c r="FYH71" s="643"/>
      <c r="FYI71" s="644"/>
      <c r="FYJ71" s="643"/>
      <c r="FYK71" s="643"/>
      <c r="FYL71" s="643"/>
      <c r="FYM71" s="643"/>
      <c r="FYN71" s="643"/>
      <c r="FYO71" s="643"/>
      <c r="FYP71" s="643"/>
      <c r="FYQ71" s="643"/>
      <c r="FYR71" s="643"/>
      <c r="FYS71" s="917"/>
      <c r="FYT71" s="917"/>
      <c r="FYU71" s="917"/>
      <c r="FYV71" s="574"/>
      <c r="FYW71" s="643"/>
      <c r="FYX71" s="643"/>
      <c r="FYY71" s="643"/>
      <c r="FYZ71" s="644"/>
      <c r="FZA71" s="643"/>
      <c r="FZB71" s="643"/>
      <c r="FZC71" s="643"/>
      <c r="FZD71" s="643"/>
      <c r="FZE71" s="643"/>
      <c r="FZF71" s="643"/>
      <c r="FZG71" s="643"/>
      <c r="FZH71" s="643"/>
      <c r="FZI71" s="643"/>
      <c r="FZJ71" s="917"/>
      <c r="FZK71" s="917"/>
      <c r="FZL71" s="917"/>
      <c r="FZM71" s="574"/>
      <c r="FZN71" s="643"/>
      <c r="FZO71" s="643"/>
      <c r="FZP71" s="643"/>
      <c r="FZQ71" s="644"/>
      <c r="FZR71" s="643"/>
      <c r="FZS71" s="643"/>
      <c r="FZT71" s="643"/>
      <c r="FZU71" s="643"/>
      <c r="FZV71" s="643"/>
      <c r="FZW71" s="643"/>
      <c r="FZX71" s="643"/>
      <c r="FZY71" s="643"/>
      <c r="FZZ71" s="643"/>
      <c r="GAA71" s="917"/>
      <c r="GAB71" s="917"/>
      <c r="GAC71" s="917"/>
      <c r="GAD71" s="574"/>
      <c r="GAE71" s="643"/>
      <c r="GAF71" s="643"/>
      <c r="GAG71" s="643"/>
      <c r="GAH71" s="644"/>
      <c r="GAI71" s="643"/>
      <c r="GAJ71" s="643"/>
      <c r="GAK71" s="643"/>
      <c r="GAL71" s="643"/>
      <c r="GAM71" s="643"/>
      <c r="GAN71" s="643"/>
      <c r="GAO71" s="643"/>
      <c r="GAP71" s="643"/>
      <c r="GAQ71" s="643"/>
      <c r="GAR71" s="917"/>
      <c r="GAS71" s="917"/>
      <c r="GAT71" s="917"/>
      <c r="GAU71" s="574"/>
      <c r="GAV71" s="643"/>
      <c r="GAW71" s="643"/>
      <c r="GAX71" s="643"/>
      <c r="GAY71" s="644"/>
      <c r="GAZ71" s="643"/>
      <c r="GBA71" s="643"/>
      <c r="GBB71" s="643"/>
      <c r="GBC71" s="643"/>
      <c r="GBD71" s="643"/>
      <c r="GBE71" s="643"/>
      <c r="GBF71" s="643"/>
      <c r="GBG71" s="643"/>
      <c r="GBH71" s="643"/>
      <c r="GBI71" s="917"/>
      <c r="GBJ71" s="917"/>
      <c r="GBK71" s="917"/>
      <c r="GBL71" s="574"/>
      <c r="GBM71" s="643"/>
      <c r="GBN71" s="643"/>
      <c r="GBO71" s="643"/>
      <c r="GBP71" s="644"/>
      <c r="GBQ71" s="643"/>
      <c r="GBR71" s="643"/>
      <c r="GBS71" s="643"/>
      <c r="GBT71" s="643"/>
      <c r="GBU71" s="643"/>
      <c r="GBV71" s="643"/>
      <c r="GBW71" s="643"/>
      <c r="GBX71" s="643"/>
      <c r="GBY71" s="643"/>
      <c r="GBZ71" s="917"/>
      <c r="GCA71" s="917"/>
      <c r="GCB71" s="917"/>
      <c r="GCC71" s="574"/>
      <c r="GCD71" s="643"/>
      <c r="GCE71" s="643"/>
      <c r="GCF71" s="643"/>
      <c r="GCG71" s="644"/>
      <c r="GCH71" s="643"/>
      <c r="GCI71" s="643"/>
      <c r="GCJ71" s="643"/>
      <c r="GCK71" s="643"/>
      <c r="GCL71" s="643"/>
      <c r="GCM71" s="643"/>
      <c r="GCN71" s="643"/>
      <c r="GCO71" s="643"/>
      <c r="GCP71" s="643"/>
      <c r="GCQ71" s="917"/>
      <c r="GCR71" s="917"/>
      <c r="GCS71" s="917"/>
      <c r="GCT71" s="574"/>
      <c r="GCU71" s="643"/>
      <c r="GCV71" s="643"/>
      <c r="GCW71" s="643"/>
      <c r="GCX71" s="644"/>
      <c r="GCY71" s="643"/>
      <c r="GCZ71" s="643"/>
      <c r="GDA71" s="643"/>
      <c r="GDB71" s="643"/>
      <c r="GDC71" s="643"/>
      <c r="GDD71" s="643"/>
      <c r="GDE71" s="643"/>
      <c r="GDF71" s="643"/>
      <c r="GDG71" s="643"/>
      <c r="GDH71" s="917"/>
      <c r="GDI71" s="917"/>
      <c r="GDJ71" s="917"/>
      <c r="GDK71" s="574"/>
      <c r="GDL71" s="643"/>
      <c r="GDM71" s="643"/>
      <c r="GDN71" s="643"/>
      <c r="GDO71" s="644"/>
      <c r="GDP71" s="643"/>
      <c r="GDQ71" s="643"/>
      <c r="GDR71" s="643"/>
      <c r="GDS71" s="643"/>
      <c r="GDT71" s="643"/>
      <c r="GDU71" s="643"/>
      <c r="GDV71" s="643"/>
      <c r="GDW71" s="643"/>
      <c r="GDX71" s="643"/>
      <c r="GDY71" s="917"/>
      <c r="GDZ71" s="917"/>
      <c r="GEA71" s="917"/>
      <c r="GEB71" s="574"/>
      <c r="GEC71" s="643"/>
      <c r="GED71" s="643"/>
      <c r="GEE71" s="643"/>
      <c r="GEF71" s="644"/>
      <c r="GEG71" s="643"/>
      <c r="GEH71" s="643"/>
      <c r="GEI71" s="643"/>
      <c r="GEJ71" s="643"/>
      <c r="GEK71" s="643"/>
      <c r="GEL71" s="643"/>
      <c r="GEM71" s="643"/>
      <c r="GEN71" s="643"/>
      <c r="GEO71" s="643"/>
      <c r="GEP71" s="917"/>
      <c r="GEQ71" s="917"/>
      <c r="GER71" s="917"/>
      <c r="GES71" s="574"/>
      <c r="GET71" s="643"/>
      <c r="GEU71" s="643"/>
      <c r="GEV71" s="643"/>
      <c r="GEW71" s="644"/>
      <c r="GEX71" s="643"/>
      <c r="GEY71" s="643"/>
      <c r="GEZ71" s="643"/>
      <c r="GFA71" s="643"/>
      <c r="GFB71" s="643"/>
      <c r="GFC71" s="643"/>
      <c r="GFD71" s="643"/>
      <c r="GFE71" s="643"/>
      <c r="GFF71" s="643"/>
      <c r="GFG71" s="917"/>
      <c r="GFH71" s="917"/>
      <c r="GFI71" s="917"/>
      <c r="GFJ71" s="574"/>
      <c r="GFK71" s="643"/>
      <c r="GFL71" s="643"/>
      <c r="GFM71" s="643"/>
      <c r="GFN71" s="644"/>
      <c r="GFO71" s="643"/>
      <c r="GFP71" s="643"/>
      <c r="GFQ71" s="643"/>
      <c r="GFR71" s="643"/>
      <c r="GFS71" s="643"/>
      <c r="GFT71" s="643"/>
      <c r="GFU71" s="643"/>
      <c r="GFV71" s="643"/>
      <c r="GFW71" s="643"/>
      <c r="GFX71" s="917"/>
      <c r="GFY71" s="917"/>
      <c r="GFZ71" s="917"/>
      <c r="GGA71" s="574"/>
      <c r="GGB71" s="643"/>
      <c r="GGC71" s="643"/>
      <c r="GGD71" s="643"/>
      <c r="GGE71" s="644"/>
      <c r="GGF71" s="643"/>
      <c r="GGG71" s="643"/>
      <c r="GGH71" s="643"/>
      <c r="GGI71" s="643"/>
      <c r="GGJ71" s="643"/>
      <c r="GGK71" s="643"/>
      <c r="GGL71" s="643"/>
      <c r="GGM71" s="643"/>
      <c r="GGN71" s="643"/>
      <c r="GGO71" s="917"/>
      <c r="GGP71" s="917"/>
      <c r="GGQ71" s="917"/>
      <c r="GGR71" s="574"/>
      <c r="GGS71" s="643"/>
      <c r="GGT71" s="643"/>
      <c r="GGU71" s="643"/>
      <c r="GGV71" s="644"/>
      <c r="GGW71" s="643"/>
      <c r="GGX71" s="643"/>
      <c r="GGY71" s="643"/>
      <c r="GGZ71" s="643"/>
      <c r="GHA71" s="643"/>
      <c r="GHB71" s="643"/>
      <c r="GHC71" s="643"/>
      <c r="GHD71" s="643"/>
      <c r="GHE71" s="643"/>
      <c r="GHF71" s="917"/>
      <c r="GHG71" s="917"/>
      <c r="GHH71" s="917"/>
      <c r="GHI71" s="574"/>
      <c r="GHJ71" s="643"/>
      <c r="GHK71" s="643"/>
      <c r="GHL71" s="643"/>
      <c r="GHM71" s="644"/>
      <c r="GHN71" s="643"/>
      <c r="GHO71" s="643"/>
      <c r="GHP71" s="643"/>
      <c r="GHQ71" s="643"/>
      <c r="GHR71" s="643"/>
      <c r="GHS71" s="643"/>
      <c r="GHT71" s="643"/>
      <c r="GHU71" s="643"/>
      <c r="GHV71" s="643"/>
      <c r="GHW71" s="917"/>
      <c r="GHX71" s="917"/>
      <c r="GHY71" s="917"/>
      <c r="GHZ71" s="574"/>
      <c r="GIA71" s="643"/>
      <c r="GIB71" s="643"/>
      <c r="GIC71" s="643"/>
      <c r="GID71" s="644"/>
      <c r="GIE71" s="643"/>
      <c r="GIF71" s="643"/>
      <c r="GIG71" s="643"/>
      <c r="GIH71" s="643"/>
      <c r="GII71" s="643"/>
      <c r="GIJ71" s="643"/>
      <c r="GIK71" s="643"/>
      <c r="GIL71" s="643"/>
      <c r="GIM71" s="643"/>
      <c r="GIN71" s="917"/>
      <c r="GIO71" s="917"/>
      <c r="GIP71" s="917"/>
      <c r="GIQ71" s="574"/>
      <c r="GIR71" s="643"/>
      <c r="GIS71" s="643"/>
      <c r="GIT71" s="643"/>
      <c r="GIU71" s="644"/>
      <c r="GIV71" s="643"/>
      <c r="GIW71" s="643"/>
      <c r="GIX71" s="643"/>
      <c r="GIY71" s="643"/>
      <c r="GIZ71" s="643"/>
      <c r="GJA71" s="643"/>
      <c r="GJB71" s="643"/>
      <c r="GJC71" s="643"/>
      <c r="GJD71" s="643"/>
      <c r="GJE71" s="917"/>
      <c r="GJF71" s="917"/>
      <c r="GJG71" s="917"/>
      <c r="GJH71" s="574"/>
      <c r="GJI71" s="643"/>
      <c r="GJJ71" s="643"/>
      <c r="GJK71" s="643"/>
      <c r="GJL71" s="644"/>
      <c r="GJM71" s="643"/>
      <c r="GJN71" s="643"/>
      <c r="GJO71" s="643"/>
      <c r="GJP71" s="643"/>
      <c r="GJQ71" s="643"/>
      <c r="GJR71" s="643"/>
      <c r="GJS71" s="643"/>
      <c r="GJT71" s="643"/>
      <c r="GJU71" s="643"/>
      <c r="GJV71" s="917"/>
      <c r="GJW71" s="917"/>
      <c r="GJX71" s="917"/>
      <c r="GJY71" s="574"/>
      <c r="GJZ71" s="643"/>
      <c r="GKA71" s="643"/>
      <c r="GKB71" s="643"/>
      <c r="GKC71" s="644"/>
      <c r="GKD71" s="643"/>
      <c r="GKE71" s="643"/>
      <c r="GKF71" s="643"/>
      <c r="GKG71" s="643"/>
      <c r="GKH71" s="643"/>
      <c r="GKI71" s="643"/>
      <c r="GKJ71" s="643"/>
      <c r="GKK71" s="643"/>
      <c r="GKL71" s="643"/>
      <c r="GKM71" s="917"/>
      <c r="GKN71" s="917"/>
      <c r="GKO71" s="917"/>
      <c r="GKP71" s="574"/>
      <c r="GKQ71" s="643"/>
      <c r="GKR71" s="643"/>
      <c r="GKS71" s="643"/>
      <c r="GKT71" s="644"/>
      <c r="GKU71" s="643"/>
      <c r="GKV71" s="643"/>
      <c r="GKW71" s="643"/>
      <c r="GKX71" s="643"/>
      <c r="GKY71" s="643"/>
      <c r="GKZ71" s="643"/>
      <c r="GLA71" s="643"/>
      <c r="GLB71" s="643"/>
      <c r="GLC71" s="643"/>
      <c r="GLD71" s="917"/>
      <c r="GLE71" s="917"/>
      <c r="GLF71" s="917"/>
      <c r="GLG71" s="574"/>
      <c r="GLH71" s="643"/>
      <c r="GLI71" s="643"/>
      <c r="GLJ71" s="643"/>
      <c r="GLK71" s="644"/>
      <c r="GLL71" s="643"/>
      <c r="GLM71" s="643"/>
      <c r="GLN71" s="643"/>
      <c r="GLO71" s="643"/>
      <c r="GLP71" s="643"/>
      <c r="GLQ71" s="643"/>
      <c r="GLR71" s="643"/>
      <c r="GLS71" s="643"/>
      <c r="GLT71" s="643"/>
      <c r="GLU71" s="917"/>
      <c r="GLV71" s="917"/>
      <c r="GLW71" s="917"/>
      <c r="GLX71" s="574"/>
      <c r="GLY71" s="643"/>
      <c r="GLZ71" s="643"/>
      <c r="GMA71" s="643"/>
      <c r="GMB71" s="644"/>
      <c r="GMC71" s="643"/>
      <c r="GMD71" s="643"/>
      <c r="GME71" s="643"/>
      <c r="GMF71" s="643"/>
      <c r="GMG71" s="643"/>
      <c r="GMH71" s="643"/>
      <c r="GMI71" s="643"/>
      <c r="GMJ71" s="643"/>
      <c r="GMK71" s="643"/>
      <c r="GML71" s="917"/>
      <c r="GMM71" s="917"/>
      <c r="GMN71" s="917"/>
      <c r="GMO71" s="574"/>
      <c r="GMP71" s="643"/>
      <c r="GMQ71" s="643"/>
      <c r="GMR71" s="643"/>
      <c r="GMS71" s="644"/>
      <c r="GMT71" s="643"/>
      <c r="GMU71" s="643"/>
      <c r="GMV71" s="643"/>
      <c r="GMW71" s="643"/>
      <c r="GMX71" s="643"/>
      <c r="GMY71" s="643"/>
      <c r="GMZ71" s="643"/>
      <c r="GNA71" s="643"/>
      <c r="GNB71" s="643"/>
      <c r="GNC71" s="917"/>
      <c r="GND71" s="917"/>
      <c r="GNE71" s="917"/>
      <c r="GNF71" s="574"/>
      <c r="GNG71" s="643"/>
      <c r="GNH71" s="643"/>
      <c r="GNI71" s="643"/>
      <c r="GNJ71" s="644"/>
      <c r="GNK71" s="643"/>
      <c r="GNL71" s="643"/>
      <c r="GNM71" s="643"/>
      <c r="GNN71" s="643"/>
      <c r="GNO71" s="643"/>
      <c r="GNP71" s="643"/>
      <c r="GNQ71" s="643"/>
      <c r="GNR71" s="643"/>
      <c r="GNS71" s="643"/>
      <c r="GNT71" s="917"/>
      <c r="GNU71" s="917"/>
      <c r="GNV71" s="917"/>
      <c r="GNW71" s="574"/>
      <c r="GNX71" s="643"/>
      <c r="GNY71" s="643"/>
      <c r="GNZ71" s="643"/>
      <c r="GOA71" s="644"/>
      <c r="GOB71" s="643"/>
      <c r="GOC71" s="643"/>
      <c r="GOD71" s="643"/>
      <c r="GOE71" s="643"/>
      <c r="GOF71" s="643"/>
      <c r="GOG71" s="643"/>
      <c r="GOH71" s="643"/>
      <c r="GOI71" s="643"/>
      <c r="GOJ71" s="643"/>
      <c r="GOK71" s="917"/>
      <c r="GOL71" s="917"/>
      <c r="GOM71" s="917"/>
      <c r="GON71" s="574"/>
      <c r="GOO71" s="643"/>
      <c r="GOP71" s="643"/>
      <c r="GOQ71" s="643"/>
      <c r="GOR71" s="644"/>
      <c r="GOS71" s="643"/>
      <c r="GOT71" s="643"/>
      <c r="GOU71" s="643"/>
      <c r="GOV71" s="643"/>
      <c r="GOW71" s="643"/>
      <c r="GOX71" s="643"/>
      <c r="GOY71" s="643"/>
      <c r="GOZ71" s="643"/>
      <c r="GPA71" s="643"/>
      <c r="GPB71" s="917"/>
      <c r="GPC71" s="917"/>
      <c r="GPD71" s="917"/>
      <c r="GPE71" s="574"/>
      <c r="GPF71" s="643"/>
      <c r="GPG71" s="643"/>
      <c r="GPH71" s="643"/>
      <c r="GPI71" s="644"/>
      <c r="GPJ71" s="643"/>
      <c r="GPK71" s="643"/>
      <c r="GPL71" s="643"/>
      <c r="GPM71" s="643"/>
      <c r="GPN71" s="643"/>
      <c r="GPO71" s="643"/>
      <c r="GPP71" s="643"/>
      <c r="GPQ71" s="643"/>
      <c r="GPR71" s="643"/>
      <c r="GPS71" s="917"/>
      <c r="GPT71" s="917"/>
      <c r="GPU71" s="917"/>
      <c r="GPV71" s="574"/>
      <c r="GPW71" s="643"/>
      <c r="GPX71" s="643"/>
      <c r="GPY71" s="643"/>
      <c r="GPZ71" s="644"/>
      <c r="GQA71" s="643"/>
      <c r="GQB71" s="643"/>
      <c r="GQC71" s="643"/>
      <c r="GQD71" s="643"/>
      <c r="GQE71" s="643"/>
      <c r="GQF71" s="643"/>
      <c r="GQG71" s="643"/>
      <c r="GQH71" s="643"/>
      <c r="GQI71" s="643"/>
      <c r="GQJ71" s="917"/>
      <c r="GQK71" s="917"/>
      <c r="GQL71" s="917"/>
      <c r="GQM71" s="574"/>
      <c r="GQN71" s="643"/>
      <c r="GQO71" s="643"/>
      <c r="GQP71" s="643"/>
      <c r="GQQ71" s="644"/>
      <c r="GQR71" s="643"/>
      <c r="GQS71" s="643"/>
      <c r="GQT71" s="643"/>
      <c r="GQU71" s="643"/>
      <c r="GQV71" s="643"/>
      <c r="GQW71" s="643"/>
      <c r="GQX71" s="643"/>
      <c r="GQY71" s="643"/>
      <c r="GQZ71" s="643"/>
      <c r="GRA71" s="917"/>
      <c r="GRB71" s="917"/>
      <c r="GRC71" s="917"/>
      <c r="GRD71" s="574"/>
      <c r="GRE71" s="643"/>
      <c r="GRF71" s="643"/>
      <c r="GRG71" s="643"/>
      <c r="GRH71" s="644"/>
      <c r="GRI71" s="643"/>
      <c r="GRJ71" s="643"/>
      <c r="GRK71" s="643"/>
      <c r="GRL71" s="643"/>
      <c r="GRM71" s="643"/>
      <c r="GRN71" s="643"/>
      <c r="GRO71" s="643"/>
      <c r="GRP71" s="643"/>
      <c r="GRQ71" s="643"/>
      <c r="GRR71" s="917"/>
      <c r="GRS71" s="917"/>
      <c r="GRT71" s="917"/>
      <c r="GRU71" s="574"/>
      <c r="GRV71" s="643"/>
      <c r="GRW71" s="643"/>
      <c r="GRX71" s="643"/>
      <c r="GRY71" s="644"/>
      <c r="GRZ71" s="643"/>
      <c r="GSA71" s="643"/>
      <c r="GSB71" s="643"/>
      <c r="GSC71" s="643"/>
      <c r="GSD71" s="643"/>
      <c r="GSE71" s="643"/>
      <c r="GSF71" s="643"/>
      <c r="GSG71" s="643"/>
      <c r="GSH71" s="643"/>
      <c r="GSI71" s="917"/>
      <c r="GSJ71" s="917"/>
      <c r="GSK71" s="917"/>
      <c r="GSL71" s="574"/>
      <c r="GSM71" s="643"/>
      <c r="GSN71" s="643"/>
      <c r="GSO71" s="643"/>
      <c r="GSP71" s="644"/>
      <c r="GSQ71" s="643"/>
      <c r="GSR71" s="643"/>
      <c r="GSS71" s="643"/>
      <c r="GST71" s="643"/>
      <c r="GSU71" s="643"/>
      <c r="GSV71" s="643"/>
      <c r="GSW71" s="643"/>
      <c r="GSX71" s="643"/>
      <c r="GSY71" s="643"/>
      <c r="GSZ71" s="917"/>
      <c r="GTA71" s="917"/>
      <c r="GTB71" s="917"/>
      <c r="GTC71" s="574"/>
      <c r="GTD71" s="643"/>
      <c r="GTE71" s="643"/>
      <c r="GTF71" s="643"/>
      <c r="GTG71" s="644"/>
      <c r="GTH71" s="643"/>
      <c r="GTI71" s="643"/>
      <c r="GTJ71" s="643"/>
      <c r="GTK71" s="643"/>
      <c r="GTL71" s="643"/>
      <c r="GTM71" s="643"/>
      <c r="GTN71" s="643"/>
      <c r="GTO71" s="643"/>
      <c r="GTP71" s="643"/>
      <c r="GTQ71" s="917"/>
      <c r="GTR71" s="917"/>
      <c r="GTS71" s="917"/>
      <c r="GTT71" s="574"/>
      <c r="GTU71" s="643"/>
      <c r="GTV71" s="643"/>
      <c r="GTW71" s="643"/>
      <c r="GTX71" s="644"/>
      <c r="GTY71" s="643"/>
      <c r="GTZ71" s="643"/>
      <c r="GUA71" s="643"/>
      <c r="GUB71" s="643"/>
      <c r="GUC71" s="643"/>
      <c r="GUD71" s="643"/>
      <c r="GUE71" s="643"/>
      <c r="GUF71" s="643"/>
      <c r="GUG71" s="643"/>
      <c r="GUH71" s="917"/>
      <c r="GUI71" s="917"/>
      <c r="GUJ71" s="917"/>
      <c r="GUK71" s="574"/>
      <c r="GUL71" s="643"/>
      <c r="GUM71" s="643"/>
      <c r="GUN71" s="643"/>
      <c r="GUO71" s="644"/>
      <c r="GUP71" s="643"/>
      <c r="GUQ71" s="643"/>
      <c r="GUR71" s="643"/>
      <c r="GUS71" s="643"/>
      <c r="GUT71" s="643"/>
      <c r="GUU71" s="643"/>
      <c r="GUV71" s="643"/>
      <c r="GUW71" s="643"/>
      <c r="GUX71" s="643"/>
      <c r="GUY71" s="917"/>
      <c r="GUZ71" s="917"/>
      <c r="GVA71" s="917"/>
      <c r="GVB71" s="574"/>
      <c r="GVC71" s="643"/>
      <c r="GVD71" s="643"/>
      <c r="GVE71" s="643"/>
      <c r="GVF71" s="644"/>
      <c r="GVG71" s="643"/>
      <c r="GVH71" s="643"/>
      <c r="GVI71" s="643"/>
      <c r="GVJ71" s="643"/>
      <c r="GVK71" s="643"/>
      <c r="GVL71" s="643"/>
      <c r="GVM71" s="643"/>
      <c r="GVN71" s="643"/>
      <c r="GVO71" s="643"/>
      <c r="GVP71" s="917"/>
      <c r="GVQ71" s="917"/>
      <c r="GVR71" s="917"/>
      <c r="GVS71" s="574"/>
      <c r="GVT71" s="643"/>
      <c r="GVU71" s="643"/>
      <c r="GVV71" s="643"/>
      <c r="GVW71" s="644"/>
      <c r="GVX71" s="643"/>
      <c r="GVY71" s="643"/>
      <c r="GVZ71" s="643"/>
      <c r="GWA71" s="643"/>
      <c r="GWB71" s="643"/>
      <c r="GWC71" s="643"/>
      <c r="GWD71" s="643"/>
      <c r="GWE71" s="643"/>
      <c r="GWF71" s="643"/>
      <c r="GWG71" s="917"/>
      <c r="GWH71" s="917"/>
      <c r="GWI71" s="917"/>
      <c r="GWJ71" s="574"/>
      <c r="GWK71" s="643"/>
      <c r="GWL71" s="643"/>
      <c r="GWM71" s="643"/>
      <c r="GWN71" s="644"/>
      <c r="GWO71" s="643"/>
      <c r="GWP71" s="643"/>
      <c r="GWQ71" s="643"/>
      <c r="GWR71" s="643"/>
      <c r="GWS71" s="643"/>
      <c r="GWT71" s="643"/>
      <c r="GWU71" s="643"/>
      <c r="GWV71" s="643"/>
      <c r="GWW71" s="643"/>
      <c r="GWX71" s="917"/>
      <c r="GWY71" s="917"/>
      <c r="GWZ71" s="917"/>
      <c r="GXA71" s="574"/>
      <c r="GXB71" s="643"/>
      <c r="GXC71" s="643"/>
      <c r="GXD71" s="643"/>
      <c r="GXE71" s="644"/>
      <c r="GXF71" s="643"/>
      <c r="GXG71" s="643"/>
      <c r="GXH71" s="643"/>
      <c r="GXI71" s="643"/>
      <c r="GXJ71" s="643"/>
      <c r="GXK71" s="643"/>
      <c r="GXL71" s="643"/>
      <c r="GXM71" s="643"/>
      <c r="GXN71" s="643"/>
      <c r="GXO71" s="917"/>
      <c r="GXP71" s="917"/>
      <c r="GXQ71" s="917"/>
      <c r="GXR71" s="574"/>
      <c r="GXS71" s="643"/>
      <c r="GXT71" s="643"/>
      <c r="GXU71" s="643"/>
      <c r="GXV71" s="644"/>
      <c r="GXW71" s="643"/>
      <c r="GXX71" s="643"/>
      <c r="GXY71" s="643"/>
      <c r="GXZ71" s="643"/>
      <c r="GYA71" s="643"/>
      <c r="GYB71" s="643"/>
      <c r="GYC71" s="643"/>
      <c r="GYD71" s="643"/>
      <c r="GYE71" s="643"/>
      <c r="GYF71" s="917"/>
      <c r="GYG71" s="917"/>
      <c r="GYH71" s="917"/>
      <c r="GYI71" s="574"/>
      <c r="GYJ71" s="643"/>
      <c r="GYK71" s="643"/>
      <c r="GYL71" s="643"/>
      <c r="GYM71" s="644"/>
      <c r="GYN71" s="643"/>
      <c r="GYO71" s="643"/>
      <c r="GYP71" s="643"/>
      <c r="GYQ71" s="643"/>
      <c r="GYR71" s="643"/>
      <c r="GYS71" s="643"/>
      <c r="GYT71" s="643"/>
      <c r="GYU71" s="643"/>
      <c r="GYV71" s="643"/>
      <c r="GYW71" s="917"/>
      <c r="GYX71" s="917"/>
      <c r="GYY71" s="917"/>
      <c r="GYZ71" s="574"/>
      <c r="GZA71" s="643"/>
      <c r="GZB71" s="643"/>
      <c r="GZC71" s="643"/>
      <c r="GZD71" s="644"/>
      <c r="GZE71" s="643"/>
      <c r="GZF71" s="643"/>
      <c r="GZG71" s="643"/>
      <c r="GZH71" s="643"/>
      <c r="GZI71" s="643"/>
      <c r="GZJ71" s="643"/>
      <c r="GZK71" s="643"/>
      <c r="GZL71" s="643"/>
      <c r="GZM71" s="643"/>
      <c r="GZN71" s="917"/>
      <c r="GZO71" s="917"/>
      <c r="GZP71" s="917"/>
      <c r="GZQ71" s="574"/>
      <c r="GZR71" s="643"/>
      <c r="GZS71" s="643"/>
      <c r="GZT71" s="643"/>
      <c r="GZU71" s="644"/>
      <c r="GZV71" s="643"/>
      <c r="GZW71" s="643"/>
      <c r="GZX71" s="643"/>
      <c r="GZY71" s="643"/>
      <c r="GZZ71" s="643"/>
      <c r="HAA71" s="643"/>
      <c r="HAB71" s="643"/>
      <c r="HAC71" s="643"/>
      <c r="HAD71" s="643"/>
      <c r="HAE71" s="917"/>
      <c r="HAF71" s="917"/>
      <c r="HAG71" s="917"/>
      <c r="HAH71" s="574"/>
      <c r="HAI71" s="643"/>
      <c r="HAJ71" s="643"/>
      <c r="HAK71" s="643"/>
      <c r="HAL71" s="644"/>
      <c r="HAM71" s="643"/>
      <c r="HAN71" s="643"/>
      <c r="HAO71" s="643"/>
      <c r="HAP71" s="643"/>
      <c r="HAQ71" s="643"/>
      <c r="HAR71" s="643"/>
      <c r="HAS71" s="643"/>
      <c r="HAT71" s="643"/>
      <c r="HAU71" s="643"/>
      <c r="HAV71" s="917"/>
      <c r="HAW71" s="917"/>
      <c r="HAX71" s="917"/>
      <c r="HAY71" s="574"/>
      <c r="HAZ71" s="643"/>
      <c r="HBA71" s="643"/>
      <c r="HBB71" s="643"/>
      <c r="HBC71" s="644"/>
      <c r="HBD71" s="643"/>
      <c r="HBE71" s="643"/>
      <c r="HBF71" s="643"/>
      <c r="HBG71" s="643"/>
      <c r="HBH71" s="643"/>
      <c r="HBI71" s="643"/>
      <c r="HBJ71" s="643"/>
      <c r="HBK71" s="643"/>
      <c r="HBL71" s="643"/>
      <c r="HBM71" s="917"/>
      <c r="HBN71" s="917"/>
      <c r="HBO71" s="917"/>
      <c r="HBP71" s="574"/>
      <c r="HBQ71" s="643"/>
      <c r="HBR71" s="643"/>
      <c r="HBS71" s="643"/>
      <c r="HBT71" s="644"/>
      <c r="HBU71" s="643"/>
      <c r="HBV71" s="643"/>
      <c r="HBW71" s="643"/>
      <c r="HBX71" s="643"/>
      <c r="HBY71" s="643"/>
      <c r="HBZ71" s="643"/>
      <c r="HCA71" s="643"/>
      <c r="HCB71" s="643"/>
      <c r="HCC71" s="643"/>
      <c r="HCD71" s="917"/>
      <c r="HCE71" s="917"/>
      <c r="HCF71" s="917"/>
      <c r="HCG71" s="574"/>
      <c r="HCH71" s="643"/>
      <c r="HCI71" s="643"/>
      <c r="HCJ71" s="643"/>
      <c r="HCK71" s="644"/>
      <c r="HCL71" s="643"/>
      <c r="HCM71" s="643"/>
      <c r="HCN71" s="643"/>
      <c r="HCO71" s="643"/>
      <c r="HCP71" s="643"/>
      <c r="HCQ71" s="643"/>
      <c r="HCR71" s="643"/>
      <c r="HCS71" s="643"/>
      <c r="HCT71" s="643"/>
      <c r="HCU71" s="917"/>
      <c r="HCV71" s="917"/>
      <c r="HCW71" s="917"/>
      <c r="HCX71" s="574"/>
      <c r="HCY71" s="643"/>
      <c r="HCZ71" s="643"/>
      <c r="HDA71" s="643"/>
      <c r="HDB71" s="644"/>
      <c r="HDC71" s="643"/>
      <c r="HDD71" s="643"/>
      <c r="HDE71" s="643"/>
      <c r="HDF71" s="643"/>
      <c r="HDG71" s="643"/>
      <c r="HDH71" s="643"/>
      <c r="HDI71" s="643"/>
      <c r="HDJ71" s="643"/>
      <c r="HDK71" s="643"/>
      <c r="HDL71" s="917"/>
      <c r="HDM71" s="917"/>
      <c r="HDN71" s="917"/>
      <c r="HDO71" s="574"/>
      <c r="HDP71" s="643"/>
      <c r="HDQ71" s="643"/>
      <c r="HDR71" s="643"/>
      <c r="HDS71" s="644"/>
      <c r="HDT71" s="643"/>
      <c r="HDU71" s="643"/>
      <c r="HDV71" s="643"/>
      <c r="HDW71" s="643"/>
      <c r="HDX71" s="643"/>
      <c r="HDY71" s="643"/>
      <c r="HDZ71" s="643"/>
      <c r="HEA71" s="643"/>
      <c r="HEB71" s="643"/>
      <c r="HEC71" s="917"/>
      <c r="HED71" s="917"/>
      <c r="HEE71" s="917"/>
      <c r="HEF71" s="574"/>
      <c r="HEG71" s="643"/>
      <c r="HEH71" s="643"/>
      <c r="HEI71" s="643"/>
      <c r="HEJ71" s="644"/>
      <c r="HEK71" s="643"/>
      <c r="HEL71" s="643"/>
      <c r="HEM71" s="643"/>
      <c r="HEN71" s="643"/>
      <c r="HEO71" s="643"/>
      <c r="HEP71" s="643"/>
      <c r="HEQ71" s="643"/>
      <c r="HER71" s="643"/>
      <c r="HES71" s="643"/>
      <c r="HET71" s="917"/>
      <c r="HEU71" s="917"/>
      <c r="HEV71" s="917"/>
      <c r="HEW71" s="574"/>
      <c r="HEX71" s="643"/>
      <c r="HEY71" s="643"/>
      <c r="HEZ71" s="643"/>
      <c r="HFA71" s="644"/>
      <c r="HFB71" s="643"/>
      <c r="HFC71" s="643"/>
      <c r="HFD71" s="643"/>
      <c r="HFE71" s="643"/>
      <c r="HFF71" s="643"/>
      <c r="HFG71" s="643"/>
      <c r="HFH71" s="643"/>
      <c r="HFI71" s="643"/>
      <c r="HFJ71" s="643"/>
      <c r="HFK71" s="917"/>
      <c r="HFL71" s="917"/>
      <c r="HFM71" s="917"/>
      <c r="HFN71" s="574"/>
      <c r="HFO71" s="643"/>
      <c r="HFP71" s="643"/>
      <c r="HFQ71" s="643"/>
      <c r="HFR71" s="644"/>
      <c r="HFS71" s="643"/>
      <c r="HFT71" s="643"/>
      <c r="HFU71" s="643"/>
      <c r="HFV71" s="643"/>
      <c r="HFW71" s="643"/>
      <c r="HFX71" s="643"/>
      <c r="HFY71" s="643"/>
      <c r="HFZ71" s="643"/>
      <c r="HGA71" s="643"/>
      <c r="HGB71" s="917"/>
      <c r="HGC71" s="917"/>
      <c r="HGD71" s="917"/>
      <c r="HGE71" s="574"/>
      <c r="HGF71" s="643"/>
      <c r="HGG71" s="643"/>
      <c r="HGH71" s="643"/>
      <c r="HGI71" s="644"/>
      <c r="HGJ71" s="643"/>
      <c r="HGK71" s="643"/>
      <c r="HGL71" s="643"/>
      <c r="HGM71" s="643"/>
      <c r="HGN71" s="643"/>
      <c r="HGO71" s="643"/>
      <c r="HGP71" s="643"/>
      <c r="HGQ71" s="643"/>
      <c r="HGR71" s="643"/>
      <c r="HGS71" s="917"/>
      <c r="HGT71" s="917"/>
      <c r="HGU71" s="917"/>
      <c r="HGV71" s="574"/>
      <c r="HGW71" s="643"/>
      <c r="HGX71" s="643"/>
      <c r="HGY71" s="643"/>
      <c r="HGZ71" s="644"/>
      <c r="HHA71" s="643"/>
      <c r="HHB71" s="643"/>
      <c r="HHC71" s="643"/>
      <c r="HHD71" s="643"/>
      <c r="HHE71" s="643"/>
      <c r="HHF71" s="643"/>
      <c r="HHG71" s="643"/>
      <c r="HHH71" s="643"/>
      <c r="HHI71" s="643"/>
      <c r="HHJ71" s="917"/>
      <c r="HHK71" s="917"/>
      <c r="HHL71" s="917"/>
      <c r="HHM71" s="574"/>
      <c r="HHN71" s="643"/>
      <c r="HHO71" s="643"/>
      <c r="HHP71" s="643"/>
      <c r="HHQ71" s="644"/>
      <c r="HHR71" s="643"/>
      <c r="HHS71" s="643"/>
      <c r="HHT71" s="643"/>
      <c r="HHU71" s="643"/>
      <c r="HHV71" s="643"/>
      <c r="HHW71" s="643"/>
      <c r="HHX71" s="643"/>
      <c r="HHY71" s="643"/>
      <c r="HHZ71" s="643"/>
      <c r="HIA71" s="917"/>
      <c r="HIB71" s="917"/>
      <c r="HIC71" s="917"/>
      <c r="HID71" s="574"/>
      <c r="HIE71" s="643"/>
      <c r="HIF71" s="643"/>
      <c r="HIG71" s="643"/>
      <c r="HIH71" s="644"/>
      <c r="HII71" s="643"/>
      <c r="HIJ71" s="643"/>
      <c r="HIK71" s="643"/>
      <c r="HIL71" s="643"/>
      <c r="HIM71" s="643"/>
      <c r="HIN71" s="643"/>
      <c r="HIO71" s="643"/>
      <c r="HIP71" s="643"/>
      <c r="HIQ71" s="643"/>
      <c r="HIR71" s="917"/>
      <c r="HIS71" s="917"/>
      <c r="HIT71" s="917"/>
      <c r="HIU71" s="574"/>
      <c r="HIV71" s="643"/>
      <c r="HIW71" s="643"/>
      <c r="HIX71" s="643"/>
      <c r="HIY71" s="644"/>
      <c r="HIZ71" s="643"/>
      <c r="HJA71" s="643"/>
      <c r="HJB71" s="643"/>
      <c r="HJC71" s="643"/>
      <c r="HJD71" s="643"/>
      <c r="HJE71" s="643"/>
      <c r="HJF71" s="643"/>
      <c r="HJG71" s="643"/>
      <c r="HJH71" s="643"/>
      <c r="HJI71" s="917"/>
      <c r="HJJ71" s="917"/>
      <c r="HJK71" s="917"/>
      <c r="HJL71" s="574"/>
      <c r="HJM71" s="643"/>
      <c r="HJN71" s="643"/>
      <c r="HJO71" s="643"/>
      <c r="HJP71" s="644"/>
      <c r="HJQ71" s="643"/>
      <c r="HJR71" s="643"/>
      <c r="HJS71" s="643"/>
      <c r="HJT71" s="643"/>
      <c r="HJU71" s="643"/>
      <c r="HJV71" s="643"/>
      <c r="HJW71" s="643"/>
      <c r="HJX71" s="643"/>
      <c r="HJY71" s="643"/>
      <c r="HJZ71" s="917"/>
      <c r="HKA71" s="917"/>
      <c r="HKB71" s="917"/>
      <c r="HKC71" s="574"/>
      <c r="HKD71" s="643"/>
      <c r="HKE71" s="643"/>
      <c r="HKF71" s="643"/>
      <c r="HKG71" s="644"/>
      <c r="HKH71" s="643"/>
      <c r="HKI71" s="643"/>
      <c r="HKJ71" s="643"/>
      <c r="HKK71" s="643"/>
      <c r="HKL71" s="643"/>
      <c r="HKM71" s="643"/>
      <c r="HKN71" s="643"/>
      <c r="HKO71" s="643"/>
      <c r="HKP71" s="643"/>
      <c r="HKQ71" s="917"/>
      <c r="HKR71" s="917"/>
      <c r="HKS71" s="917"/>
      <c r="HKT71" s="574"/>
      <c r="HKU71" s="643"/>
      <c r="HKV71" s="643"/>
      <c r="HKW71" s="643"/>
      <c r="HKX71" s="644"/>
      <c r="HKY71" s="643"/>
      <c r="HKZ71" s="643"/>
      <c r="HLA71" s="643"/>
      <c r="HLB71" s="643"/>
      <c r="HLC71" s="643"/>
      <c r="HLD71" s="643"/>
      <c r="HLE71" s="643"/>
      <c r="HLF71" s="643"/>
      <c r="HLG71" s="643"/>
      <c r="HLH71" s="917"/>
      <c r="HLI71" s="917"/>
      <c r="HLJ71" s="917"/>
      <c r="HLK71" s="574"/>
      <c r="HLL71" s="643"/>
      <c r="HLM71" s="643"/>
      <c r="HLN71" s="643"/>
      <c r="HLO71" s="644"/>
      <c r="HLP71" s="643"/>
      <c r="HLQ71" s="643"/>
      <c r="HLR71" s="643"/>
      <c r="HLS71" s="643"/>
      <c r="HLT71" s="643"/>
      <c r="HLU71" s="643"/>
      <c r="HLV71" s="643"/>
      <c r="HLW71" s="643"/>
      <c r="HLX71" s="643"/>
      <c r="HLY71" s="917"/>
      <c r="HLZ71" s="917"/>
      <c r="HMA71" s="917"/>
      <c r="HMB71" s="574"/>
      <c r="HMC71" s="643"/>
      <c r="HMD71" s="643"/>
      <c r="HME71" s="643"/>
      <c r="HMF71" s="644"/>
      <c r="HMG71" s="643"/>
      <c r="HMH71" s="643"/>
      <c r="HMI71" s="643"/>
      <c r="HMJ71" s="643"/>
      <c r="HMK71" s="643"/>
      <c r="HML71" s="643"/>
      <c r="HMM71" s="643"/>
      <c r="HMN71" s="643"/>
      <c r="HMO71" s="643"/>
      <c r="HMP71" s="917"/>
      <c r="HMQ71" s="917"/>
      <c r="HMR71" s="917"/>
      <c r="HMS71" s="574"/>
      <c r="HMT71" s="643"/>
      <c r="HMU71" s="643"/>
      <c r="HMV71" s="643"/>
      <c r="HMW71" s="644"/>
      <c r="HMX71" s="643"/>
      <c r="HMY71" s="643"/>
      <c r="HMZ71" s="643"/>
      <c r="HNA71" s="643"/>
      <c r="HNB71" s="643"/>
      <c r="HNC71" s="643"/>
      <c r="HND71" s="643"/>
      <c r="HNE71" s="643"/>
      <c r="HNF71" s="643"/>
      <c r="HNG71" s="917"/>
      <c r="HNH71" s="917"/>
      <c r="HNI71" s="917"/>
      <c r="HNJ71" s="574"/>
      <c r="HNK71" s="643"/>
      <c r="HNL71" s="643"/>
      <c r="HNM71" s="643"/>
      <c r="HNN71" s="644"/>
      <c r="HNO71" s="643"/>
      <c r="HNP71" s="643"/>
      <c r="HNQ71" s="643"/>
      <c r="HNR71" s="643"/>
      <c r="HNS71" s="643"/>
      <c r="HNT71" s="643"/>
      <c r="HNU71" s="643"/>
      <c r="HNV71" s="643"/>
      <c r="HNW71" s="643"/>
      <c r="HNX71" s="917"/>
      <c r="HNY71" s="917"/>
      <c r="HNZ71" s="917"/>
      <c r="HOA71" s="574"/>
      <c r="HOB71" s="643"/>
      <c r="HOC71" s="643"/>
      <c r="HOD71" s="643"/>
      <c r="HOE71" s="644"/>
      <c r="HOF71" s="643"/>
      <c r="HOG71" s="643"/>
      <c r="HOH71" s="643"/>
      <c r="HOI71" s="643"/>
      <c r="HOJ71" s="643"/>
      <c r="HOK71" s="643"/>
      <c r="HOL71" s="643"/>
      <c r="HOM71" s="643"/>
      <c r="HON71" s="643"/>
      <c r="HOO71" s="917"/>
      <c r="HOP71" s="917"/>
      <c r="HOQ71" s="917"/>
      <c r="HOR71" s="574"/>
      <c r="HOS71" s="643"/>
      <c r="HOT71" s="643"/>
      <c r="HOU71" s="643"/>
      <c r="HOV71" s="644"/>
      <c r="HOW71" s="643"/>
      <c r="HOX71" s="643"/>
      <c r="HOY71" s="643"/>
      <c r="HOZ71" s="643"/>
      <c r="HPA71" s="643"/>
      <c r="HPB71" s="643"/>
      <c r="HPC71" s="643"/>
      <c r="HPD71" s="643"/>
      <c r="HPE71" s="643"/>
      <c r="HPF71" s="917"/>
      <c r="HPG71" s="917"/>
      <c r="HPH71" s="917"/>
      <c r="HPI71" s="574"/>
      <c r="HPJ71" s="643"/>
      <c r="HPK71" s="643"/>
      <c r="HPL71" s="643"/>
      <c r="HPM71" s="644"/>
      <c r="HPN71" s="643"/>
      <c r="HPO71" s="643"/>
      <c r="HPP71" s="643"/>
      <c r="HPQ71" s="643"/>
      <c r="HPR71" s="643"/>
      <c r="HPS71" s="643"/>
      <c r="HPT71" s="643"/>
      <c r="HPU71" s="643"/>
      <c r="HPV71" s="643"/>
      <c r="HPW71" s="917"/>
      <c r="HPX71" s="917"/>
      <c r="HPY71" s="917"/>
      <c r="HPZ71" s="574"/>
      <c r="HQA71" s="643"/>
      <c r="HQB71" s="643"/>
      <c r="HQC71" s="643"/>
      <c r="HQD71" s="644"/>
      <c r="HQE71" s="643"/>
      <c r="HQF71" s="643"/>
      <c r="HQG71" s="643"/>
      <c r="HQH71" s="643"/>
      <c r="HQI71" s="643"/>
      <c r="HQJ71" s="643"/>
      <c r="HQK71" s="643"/>
      <c r="HQL71" s="643"/>
      <c r="HQM71" s="643"/>
      <c r="HQN71" s="917"/>
      <c r="HQO71" s="917"/>
      <c r="HQP71" s="917"/>
      <c r="HQQ71" s="574"/>
      <c r="HQR71" s="643"/>
      <c r="HQS71" s="643"/>
      <c r="HQT71" s="643"/>
      <c r="HQU71" s="644"/>
      <c r="HQV71" s="643"/>
      <c r="HQW71" s="643"/>
      <c r="HQX71" s="643"/>
      <c r="HQY71" s="643"/>
      <c r="HQZ71" s="643"/>
      <c r="HRA71" s="643"/>
      <c r="HRB71" s="643"/>
      <c r="HRC71" s="643"/>
      <c r="HRD71" s="643"/>
      <c r="HRE71" s="917"/>
      <c r="HRF71" s="917"/>
      <c r="HRG71" s="917"/>
      <c r="HRH71" s="574"/>
      <c r="HRI71" s="643"/>
      <c r="HRJ71" s="643"/>
      <c r="HRK71" s="643"/>
      <c r="HRL71" s="644"/>
      <c r="HRM71" s="643"/>
      <c r="HRN71" s="643"/>
      <c r="HRO71" s="643"/>
      <c r="HRP71" s="643"/>
      <c r="HRQ71" s="643"/>
      <c r="HRR71" s="643"/>
      <c r="HRS71" s="643"/>
      <c r="HRT71" s="643"/>
      <c r="HRU71" s="643"/>
      <c r="HRV71" s="917"/>
      <c r="HRW71" s="917"/>
      <c r="HRX71" s="917"/>
      <c r="HRY71" s="574"/>
      <c r="HRZ71" s="643"/>
      <c r="HSA71" s="643"/>
      <c r="HSB71" s="643"/>
      <c r="HSC71" s="644"/>
      <c r="HSD71" s="643"/>
      <c r="HSE71" s="643"/>
      <c r="HSF71" s="643"/>
      <c r="HSG71" s="643"/>
      <c r="HSH71" s="643"/>
      <c r="HSI71" s="643"/>
      <c r="HSJ71" s="643"/>
      <c r="HSK71" s="643"/>
      <c r="HSL71" s="643"/>
      <c r="HSM71" s="917"/>
      <c r="HSN71" s="917"/>
      <c r="HSO71" s="917"/>
      <c r="HSP71" s="574"/>
      <c r="HSQ71" s="643"/>
      <c r="HSR71" s="643"/>
      <c r="HSS71" s="643"/>
      <c r="HST71" s="644"/>
      <c r="HSU71" s="643"/>
      <c r="HSV71" s="643"/>
      <c r="HSW71" s="643"/>
      <c r="HSX71" s="643"/>
      <c r="HSY71" s="643"/>
      <c r="HSZ71" s="643"/>
      <c r="HTA71" s="643"/>
      <c r="HTB71" s="643"/>
      <c r="HTC71" s="643"/>
      <c r="HTD71" s="917"/>
      <c r="HTE71" s="917"/>
      <c r="HTF71" s="917"/>
      <c r="HTG71" s="574"/>
      <c r="HTH71" s="643"/>
      <c r="HTI71" s="643"/>
      <c r="HTJ71" s="643"/>
      <c r="HTK71" s="644"/>
      <c r="HTL71" s="643"/>
      <c r="HTM71" s="643"/>
      <c r="HTN71" s="643"/>
      <c r="HTO71" s="643"/>
      <c r="HTP71" s="643"/>
      <c r="HTQ71" s="643"/>
      <c r="HTR71" s="643"/>
      <c r="HTS71" s="643"/>
      <c r="HTT71" s="643"/>
      <c r="HTU71" s="917"/>
      <c r="HTV71" s="917"/>
      <c r="HTW71" s="917"/>
      <c r="HTX71" s="574"/>
      <c r="HTY71" s="643"/>
      <c r="HTZ71" s="643"/>
      <c r="HUA71" s="643"/>
      <c r="HUB71" s="644"/>
      <c r="HUC71" s="643"/>
      <c r="HUD71" s="643"/>
      <c r="HUE71" s="643"/>
      <c r="HUF71" s="643"/>
      <c r="HUG71" s="643"/>
      <c r="HUH71" s="643"/>
      <c r="HUI71" s="643"/>
      <c r="HUJ71" s="643"/>
      <c r="HUK71" s="643"/>
      <c r="HUL71" s="917"/>
      <c r="HUM71" s="917"/>
      <c r="HUN71" s="917"/>
      <c r="HUO71" s="574"/>
      <c r="HUP71" s="643"/>
      <c r="HUQ71" s="643"/>
      <c r="HUR71" s="643"/>
      <c r="HUS71" s="644"/>
      <c r="HUT71" s="643"/>
      <c r="HUU71" s="643"/>
      <c r="HUV71" s="643"/>
      <c r="HUW71" s="643"/>
      <c r="HUX71" s="643"/>
      <c r="HUY71" s="643"/>
      <c r="HUZ71" s="643"/>
      <c r="HVA71" s="643"/>
      <c r="HVB71" s="643"/>
      <c r="HVC71" s="917"/>
      <c r="HVD71" s="917"/>
      <c r="HVE71" s="917"/>
      <c r="HVF71" s="574"/>
      <c r="HVG71" s="643"/>
      <c r="HVH71" s="643"/>
      <c r="HVI71" s="643"/>
      <c r="HVJ71" s="644"/>
      <c r="HVK71" s="643"/>
      <c r="HVL71" s="643"/>
      <c r="HVM71" s="643"/>
      <c r="HVN71" s="643"/>
      <c r="HVO71" s="643"/>
      <c r="HVP71" s="643"/>
      <c r="HVQ71" s="643"/>
      <c r="HVR71" s="643"/>
      <c r="HVS71" s="643"/>
      <c r="HVT71" s="917"/>
      <c r="HVU71" s="917"/>
      <c r="HVV71" s="917"/>
      <c r="HVW71" s="574"/>
      <c r="HVX71" s="643"/>
      <c r="HVY71" s="643"/>
      <c r="HVZ71" s="643"/>
      <c r="HWA71" s="644"/>
      <c r="HWB71" s="643"/>
      <c r="HWC71" s="643"/>
      <c r="HWD71" s="643"/>
      <c r="HWE71" s="643"/>
      <c r="HWF71" s="643"/>
      <c r="HWG71" s="643"/>
      <c r="HWH71" s="643"/>
      <c r="HWI71" s="643"/>
      <c r="HWJ71" s="643"/>
      <c r="HWK71" s="917"/>
      <c r="HWL71" s="917"/>
      <c r="HWM71" s="917"/>
      <c r="HWN71" s="574"/>
      <c r="HWO71" s="643"/>
      <c r="HWP71" s="643"/>
      <c r="HWQ71" s="643"/>
      <c r="HWR71" s="644"/>
      <c r="HWS71" s="643"/>
      <c r="HWT71" s="643"/>
      <c r="HWU71" s="643"/>
      <c r="HWV71" s="643"/>
      <c r="HWW71" s="643"/>
      <c r="HWX71" s="643"/>
      <c r="HWY71" s="643"/>
      <c r="HWZ71" s="643"/>
      <c r="HXA71" s="643"/>
      <c r="HXB71" s="917"/>
      <c r="HXC71" s="917"/>
      <c r="HXD71" s="917"/>
      <c r="HXE71" s="574"/>
      <c r="HXF71" s="643"/>
      <c r="HXG71" s="643"/>
      <c r="HXH71" s="643"/>
      <c r="HXI71" s="644"/>
      <c r="HXJ71" s="643"/>
      <c r="HXK71" s="643"/>
      <c r="HXL71" s="643"/>
      <c r="HXM71" s="643"/>
      <c r="HXN71" s="643"/>
      <c r="HXO71" s="643"/>
      <c r="HXP71" s="643"/>
      <c r="HXQ71" s="643"/>
      <c r="HXR71" s="643"/>
      <c r="HXS71" s="917"/>
      <c r="HXT71" s="917"/>
      <c r="HXU71" s="917"/>
      <c r="HXV71" s="574"/>
      <c r="HXW71" s="643"/>
      <c r="HXX71" s="643"/>
      <c r="HXY71" s="643"/>
      <c r="HXZ71" s="644"/>
      <c r="HYA71" s="643"/>
      <c r="HYB71" s="643"/>
      <c r="HYC71" s="643"/>
      <c r="HYD71" s="643"/>
      <c r="HYE71" s="643"/>
      <c r="HYF71" s="643"/>
      <c r="HYG71" s="643"/>
      <c r="HYH71" s="643"/>
      <c r="HYI71" s="643"/>
      <c r="HYJ71" s="917"/>
      <c r="HYK71" s="917"/>
      <c r="HYL71" s="917"/>
      <c r="HYM71" s="574"/>
      <c r="HYN71" s="643"/>
      <c r="HYO71" s="643"/>
      <c r="HYP71" s="643"/>
      <c r="HYQ71" s="644"/>
      <c r="HYR71" s="643"/>
      <c r="HYS71" s="643"/>
      <c r="HYT71" s="643"/>
      <c r="HYU71" s="643"/>
      <c r="HYV71" s="643"/>
      <c r="HYW71" s="643"/>
      <c r="HYX71" s="643"/>
      <c r="HYY71" s="643"/>
      <c r="HYZ71" s="643"/>
      <c r="HZA71" s="917"/>
      <c r="HZB71" s="917"/>
      <c r="HZC71" s="917"/>
      <c r="HZD71" s="574"/>
      <c r="HZE71" s="643"/>
      <c r="HZF71" s="643"/>
      <c r="HZG71" s="643"/>
      <c r="HZH71" s="644"/>
      <c r="HZI71" s="643"/>
      <c r="HZJ71" s="643"/>
      <c r="HZK71" s="643"/>
      <c r="HZL71" s="643"/>
      <c r="HZM71" s="643"/>
      <c r="HZN71" s="643"/>
      <c r="HZO71" s="643"/>
      <c r="HZP71" s="643"/>
      <c r="HZQ71" s="643"/>
      <c r="HZR71" s="917"/>
      <c r="HZS71" s="917"/>
      <c r="HZT71" s="917"/>
      <c r="HZU71" s="574"/>
      <c r="HZV71" s="643"/>
      <c r="HZW71" s="643"/>
      <c r="HZX71" s="643"/>
      <c r="HZY71" s="644"/>
      <c r="HZZ71" s="643"/>
      <c r="IAA71" s="643"/>
      <c r="IAB71" s="643"/>
      <c r="IAC71" s="643"/>
      <c r="IAD71" s="643"/>
      <c r="IAE71" s="643"/>
      <c r="IAF71" s="643"/>
      <c r="IAG71" s="643"/>
      <c r="IAH71" s="643"/>
      <c r="IAI71" s="917"/>
      <c r="IAJ71" s="917"/>
      <c r="IAK71" s="917"/>
      <c r="IAL71" s="574"/>
      <c r="IAM71" s="643"/>
      <c r="IAN71" s="643"/>
      <c r="IAO71" s="643"/>
      <c r="IAP71" s="644"/>
      <c r="IAQ71" s="643"/>
      <c r="IAR71" s="643"/>
      <c r="IAS71" s="643"/>
      <c r="IAT71" s="643"/>
      <c r="IAU71" s="643"/>
      <c r="IAV71" s="643"/>
      <c r="IAW71" s="643"/>
      <c r="IAX71" s="643"/>
      <c r="IAY71" s="643"/>
      <c r="IAZ71" s="917"/>
      <c r="IBA71" s="917"/>
      <c r="IBB71" s="917"/>
      <c r="IBC71" s="574"/>
      <c r="IBD71" s="643"/>
      <c r="IBE71" s="643"/>
      <c r="IBF71" s="643"/>
      <c r="IBG71" s="644"/>
      <c r="IBH71" s="643"/>
      <c r="IBI71" s="643"/>
      <c r="IBJ71" s="643"/>
      <c r="IBK71" s="643"/>
      <c r="IBL71" s="643"/>
      <c r="IBM71" s="643"/>
      <c r="IBN71" s="643"/>
      <c r="IBO71" s="643"/>
      <c r="IBP71" s="643"/>
      <c r="IBQ71" s="917"/>
      <c r="IBR71" s="917"/>
      <c r="IBS71" s="917"/>
      <c r="IBT71" s="574"/>
      <c r="IBU71" s="643"/>
      <c r="IBV71" s="643"/>
      <c r="IBW71" s="643"/>
      <c r="IBX71" s="644"/>
      <c r="IBY71" s="643"/>
      <c r="IBZ71" s="643"/>
      <c r="ICA71" s="643"/>
      <c r="ICB71" s="643"/>
      <c r="ICC71" s="643"/>
      <c r="ICD71" s="643"/>
      <c r="ICE71" s="643"/>
      <c r="ICF71" s="643"/>
      <c r="ICG71" s="643"/>
      <c r="ICH71" s="917"/>
      <c r="ICI71" s="917"/>
      <c r="ICJ71" s="917"/>
      <c r="ICK71" s="574"/>
      <c r="ICL71" s="643"/>
      <c r="ICM71" s="643"/>
      <c r="ICN71" s="643"/>
      <c r="ICO71" s="644"/>
      <c r="ICP71" s="643"/>
      <c r="ICQ71" s="643"/>
      <c r="ICR71" s="643"/>
      <c r="ICS71" s="643"/>
      <c r="ICT71" s="643"/>
      <c r="ICU71" s="643"/>
      <c r="ICV71" s="643"/>
      <c r="ICW71" s="643"/>
      <c r="ICX71" s="643"/>
      <c r="ICY71" s="917"/>
      <c r="ICZ71" s="917"/>
      <c r="IDA71" s="917"/>
      <c r="IDB71" s="574"/>
      <c r="IDC71" s="643"/>
      <c r="IDD71" s="643"/>
      <c r="IDE71" s="643"/>
      <c r="IDF71" s="644"/>
      <c r="IDG71" s="643"/>
      <c r="IDH71" s="643"/>
      <c r="IDI71" s="643"/>
      <c r="IDJ71" s="643"/>
      <c r="IDK71" s="643"/>
      <c r="IDL71" s="643"/>
      <c r="IDM71" s="643"/>
      <c r="IDN71" s="643"/>
      <c r="IDO71" s="643"/>
      <c r="IDP71" s="917"/>
      <c r="IDQ71" s="917"/>
      <c r="IDR71" s="917"/>
      <c r="IDS71" s="574"/>
      <c r="IDT71" s="643"/>
      <c r="IDU71" s="643"/>
      <c r="IDV71" s="643"/>
      <c r="IDW71" s="644"/>
      <c r="IDX71" s="643"/>
      <c r="IDY71" s="643"/>
      <c r="IDZ71" s="643"/>
      <c r="IEA71" s="643"/>
      <c r="IEB71" s="643"/>
      <c r="IEC71" s="643"/>
      <c r="IED71" s="643"/>
      <c r="IEE71" s="643"/>
      <c r="IEF71" s="643"/>
      <c r="IEG71" s="917"/>
      <c r="IEH71" s="917"/>
      <c r="IEI71" s="917"/>
      <c r="IEJ71" s="574"/>
      <c r="IEK71" s="643"/>
      <c r="IEL71" s="643"/>
      <c r="IEM71" s="643"/>
      <c r="IEN71" s="644"/>
      <c r="IEO71" s="643"/>
      <c r="IEP71" s="643"/>
      <c r="IEQ71" s="643"/>
      <c r="IER71" s="643"/>
      <c r="IES71" s="643"/>
      <c r="IET71" s="643"/>
      <c r="IEU71" s="643"/>
      <c r="IEV71" s="643"/>
      <c r="IEW71" s="643"/>
      <c r="IEX71" s="917"/>
      <c r="IEY71" s="917"/>
      <c r="IEZ71" s="917"/>
      <c r="IFA71" s="574"/>
      <c r="IFB71" s="643"/>
      <c r="IFC71" s="643"/>
      <c r="IFD71" s="643"/>
      <c r="IFE71" s="644"/>
      <c r="IFF71" s="643"/>
      <c r="IFG71" s="643"/>
      <c r="IFH71" s="643"/>
      <c r="IFI71" s="643"/>
      <c r="IFJ71" s="643"/>
      <c r="IFK71" s="643"/>
      <c r="IFL71" s="643"/>
      <c r="IFM71" s="643"/>
      <c r="IFN71" s="643"/>
      <c r="IFO71" s="917"/>
      <c r="IFP71" s="917"/>
      <c r="IFQ71" s="917"/>
      <c r="IFR71" s="574"/>
      <c r="IFS71" s="643"/>
      <c r="IFT71" s="643"/>
      <c r="IFU71" s="643"/>
      <c r="IFV71" s="644"/>
      <c r="IFW71" s="643"/>
      <c r="IFX71" s="643"/>
      <c r="IFY71" s="643"/>
      <c r="IFZ71" s="643"/>
      <c r="IGA71" s="643"/>
      <c r="IGB71" s="643"/>
      <c r="IGC71" s="643"/>
      <c r="IGD71" s="643"/>
      <c r="IGE71" s="643"/>
      <c r="IGF71" s="917"/>
      <c r="IGG71" s="917"/>
      <c r="IGH71" s="917"/>
      <c r="IGI71" s="574"/>
      <c r="IGJ71" s="643"/>
      <c r="IGK71" s="643"/>
      <c r="IGL71" s="643"/>
      <c r="IGM71" s="644"/>
      <c r="IGN71" s="643"/>
      <c r="IGO71" s="643"/>
      <c r="IGP71" s="643"/>
      <c r="IGQ71" s="643"/>
      <c r="IGR71" s="643"/>
      <c r="IGS71" s="643"/>
      <c r="IGT71" s="643"/>
      <c r="IGU71" s="643"/>
      <c r="IGV71" s="643"/>
      <c r="IGW71" s="917"/>
      <c r="IGX71" s="917"/>
      <c r="IGY71" s="917"/>
      <c r="IGZ71" s="574"/>
      <c r="IHA71" s="643"/>
      <c r="IHB71" s="643"/>
      <c r="IHC71" s="643"/>
      <c r="IHD71" s="644"/>
      <c r="IHE71" s="643"/>
      <c r="IHF71" s="643"/>
      <c r="IHG71" s="643"/>
      <c r="IHH71" s="643"/>
      <c r="IHI71" s="643"/>
      <c r="IHJ71" s="643"/>
      <c r="IHK71" s="643"/>
      <c r="IHL71" s="643"/>
      <c r="IHM71" s="643"/>
      <c r="IHN71" s="917"/>
      <c r="IHO71" s="917"/>
      <c r="IHP71" s="917"/>
      <c r="IHQ71" s="574"/>
      <c r="IHR71" s="643"/>
      <c r="IHS71" s="643"/>
      <c r="IHT71" s="643"/>
      <c r="IHU71" s="644"/>
      <c r="IHV71" s="643"/>
      <c r="IHW71" s="643"/>
      <c r="IHX71" s="643"/>
      <c r="IHY71" s="643"/>
      <c r="IHZ71" s="643"/>
      <c r="IIA71" s="643"/>
      <c r="IIB71" s="643"/>
      <c r="IIC71" s="643"/>
      <c r="IID71" s="643"/>
      <c r="IIE71" s="917"/>
      <c r="IIF71" s="917"/>
      <c r="IIG71" s="917"/>
      <c r="IIH71" s="574"/>
      <c r="III71" s="643"/>
      <c r="IIJ71" s="643"/>
      <c r="IIK71" s="643"/>
      <c r="IIL71" s="644"/>
      <c r="IIM71" s="643"/>
      <c r="IIN71" s="643"/>
      <c r="IIO71" s="643"/>
      <c r="IIP71" s="643"/>
      <c r="IIQ71" s="643"/>
      <c r="IIR71" s="643"/>
      <c r="IIS71" s="643"/>
      <c r="IIT71" s="643"/>
      <c r="IIU71" s="643"/>
      <c r="IIV71" s="917"/>
      <c r="IIW71" s="917"/>
      <c r="IIX71" s="917"/>
      <c r="IIY71" s="574"/>
      <c r="IIZ71" s="643"/>
      <c r="IJA71" s="643"/>
      <c r="IJB71" s="643"/>
      <c r="IJC71" s="644"/>
      <c r="IJD71" s="643"/>
      <c r="IJE71" s="643"/>
      <c r="IJF71" s="643"/>
      <c r="IJG71" s="643"/>
      <c r="IJH71" s="643"/>
      <c r="IJI71" s="643"/>
      <c r="IJJ71" s="643"/>
      <c r="IJK71" s="643"/>
      <c r="IJL71" s="643"/>
      <c r="IJM71" s="917"/>
      <c r="IJN71" s="917"/>
      <c r="IJO71" s="917"/>
      <c r="IJP71" s="574"/>
      <c r="IJQ71" s="643"/>
      <c r="IJR71" s="643"/>
      <c r="IJS71" s="643"/>
      <c r="IJT71" s="644"/>
      <c r="IJU71" s="643"/>
      <c r="IJV71" s="643"/>
      <c r="IJW71" s="643"/>
      <c r="IJX71" s="643"/>
      <c r="IJY71" s="643"/>
      <c r="IJZ71" s="643"/>
      <c r="IKA71" s="643"/>
      <c r="IKB71" s="643"/>
      <c r="IKC71" s="643"/>
      <c r="IKD71" s="917"/>
      <c r="IKE71" s="917"/>
      <c r="IKF71" s="917"/>
      <c r="IKG71" s="574"/>
      <c r="IKH71" s="643"/>
      <c r="IKI71" s="643"/>
      <c r="IKJ71" s="643"/>
      <c r="IKK71" s="644"/>
      <c r="IKL71" s="643"/>
      <c r="IKM71" s="643"/>
      <c r="IKN71" s="643"/>
      <c r="IKO71" s="643"/>
      <c r="IKP71" s="643"/>
      <c r="IKQ71" s="643"/>
      <c r="IKR71" s="643"/>
      <c r="IKS71" s="643"/>
      <c r="IKT71" s="643"/>
      <c r="IKU71" s="917"/>
      <c r="IKV71" s="917"/>
      <c r="IKW71" s="917"/>
      <c r="IKX71" s="574"/>
      <c r="IKY71" s="643"/>
      <c r="IKZ71" s="643"/>
      <c r="ILA71" s="643"/>
      <c r="ILB71" s="644"/>
      <c r="ILC71" s="643"/>
      <c r="ILD71" s="643"/>
      <c r="ILE71" s="643"/>
      <c r="ILF71" s="643"/>
      <c r="ILG71" s="643"/>
      <c r="ILH71" s="643"/>
      <c r="ILI71" s="643"/>
      <c r="ILJ71" s="643"/>
      <c r="ILK71" s="643"/>
      <c r="ILL71" s="917"/>
      <c r="ILM71" s="917"/>
      <c r="ILN71" s="917"/>
      <c r="ILO71" s="574"/>
      <c r="ILP71" s="643"/>
      <c r="ILQ71" s="643"/>
      <c r="ILR71" s="643"/>
      <c r="ILS71" s="644"/>
      <c r="ILT71" s="643"/>
      <c r="ILU71" s="643"/>
      <c r="ILV71" s="643"/>
      <c r="ILW71" s="643"/>
      <c r="ILX71" s="643"/>
      <c r="ILY71" s="643"/>
      <c r="ILZ71" s="643"/>
      <c r="IMA71" s="643"/>
      <c r="IMB71" s="643"/>
      <c r="IMC71" s="917"/>
      <c r="IMD71" s="917"/>
      <c r="IME71" s="917"/>
      <c r="IMF71" s="574"/>
      <c r="IMG71" s="643"/>
      <c r="IMH71" s="643"/>
      <c r="IMI71" s="643"/>
      <c r="IMJ71" s="644"/>
      <c r="IMK71" s="643"/>
      <c r="IML71" s="643"/>
      <c r="IMM71" s="643"/>
      <c r="IMN71" s="643"/>
      <c r="IMO71" s="643"/>
      <c r="IMP71" s="643"/>
      <c r="IMQ71" s="643"/>
      <c r="IMR71" s="643"/>
      <c r="IMS71" s="643"/>
      <c r="IMT71" s="917"/>
      <c r="IMU71" s="917"/>
      <c r="IMV71" s="917"/>
      <c r="IMW71" s="574"/>
      <c r="IMX71" s="643"/>
      <c r="IMY71" s="643"/>
      <c r="IMZ71" s="643"/>
      <c r="INA71" s="644"/>
      <c r="INB71" s="643"/>
      <c r="INC71" s="643"/>
      <c r="IND71" s="643"/>
      <c r="INE71" s="643"/>
      <c r="INF71" s="643"/>
      <c r="ING71" s="643"/>
      <c r="INH71" s="643"/>
      <c r="INI71" s="643"/>
      <c r="INJ71" s="643"/>
      <c r="INK71" s="917"/>
      <c r="INL71" s="917"/>
      <c r="INM71" s="917"/>
      <c r="INN71" s="574"/>
      <c r="INO71" s="643"/>
      <c r="INP71" s="643"/>
      <c r="INQ71" s="643"/>
      <c r="INR71" s="644"/>
      <c r="INS71" s="643"/>
      <c r="INT71" s="643"/>
      <c r="INU71" s="643"/>
      <c r="INV71" s="643"/>
      <c r="INW71" s="643"/>
      <c r="INX71" s="643"/>
      <c r="INY71" s="643"/>
      <c r="INZ71" s="643"/>
      <c r="IOA71" s="643"/>
      <c r="IOB71" s="917"/>
      <c r="IOC71" s="917"/>
      <c r="IOD71" s="917"/>
      <c r="IOE71" s="574"/>
      <c r="IOF71" s="643"/>
      <c r="IOG71" s="643"/>
      <c r="IOH71" s="643"/>
      <c r="IOI71" s="644"/>
      <c r="IOJ71" s="643"/>
      <c r="IOK71" s="643"/>
      <c r="IOL71" s="643"/>
      <c r="IOM71" s="643"/>
      <c r="ION71" s="643"/>
      <c r="IOO71" s="643"/>
      <c r="IOP71" s="643"/>
      <c r="IOQ71" s="643"/>
      <c r="IOR71" s="643"/>
      <c r="IOS71" s="917"/>
      <c r="IOT71" s="917"/>
      <c r="IOU71" s="917"/>
      <c r="IOV71" s="574"/>
      <c r="IOW71" s="643"/>
      <c r="IOX71" s="643"/>
      <c r="IOY71" s="643"/>
      <c r="IOZ71" s="644"/>
      <c r="IPA71" s="643"/>
      <c r="IPB71" s="643"/>
      <c r="IPC71" s="643"/>
      <c r="IPD71" s="643"/>
      <c r="IPE71" s="643"/>
      <c r="IPF71" s="643"/>
      <c r="IPG71" s="643"/>
      <c r="IPH71" s="643"/>
      <c r="IPI71" s="643"/>
      <c r="IPJ71" s="917"/>
      <c r="IPK71" s="917"/>
      <c r="IPL71" s="917"/>
      <c r="IPM71" s="574"/>
      <c r="IPN71" s="643"/>
      <c r="IPO71" s="643"/>
      <c r="IPP71" s="643"/>
      <c r="IPQ71" s="644"/>
      <c r="IPR71" s="643"/>
      <c r="IPS71" s="643"/>
      <c r="IPT71" s="643"/>
      <c r="IPU71" s="643"/>
      <c r="IPV71" s="643"/>
      <c r="IPW71" s="643"/>
      <c r="IPX71" s="643"/>
      <c r="IPY71" s="643"/>
      <c r="IPZ71" s="643"/>
      <c r="IQA71" s="917"/>
      <c r="IQB71" s="917"/>
      <c r="IQC71" s="917"/>
      <c r="IQD71" s="574"/>
      <c r="IQE71" s="643"/>
      <c r="IQF71" s="643"/>
      <c r="IQG71" s="643"/>
      <c r="IQH71" s="644"/>
      <c r="IQI71" s="643"/>
      <c r="IQJ71" s="643"/>
      <c r="IQK71" s="643"/>
      <c r="IQL71" s="643"/>
      <c r="IQM71" s="643"/>
      <c r="IQN71" s="643"/>
      <c r="IQO71" s="643"/>
      <c r="IQP71" s="643"/>
      <c r="IQQ71" s="643"/>
      <c r="IQR71" s="917"/>
      <c r="IQS71" s="917"/>
      <c r="IQT71" s="917"/>
      <c r="IQU71" s="574"/>
      <c r="IQV71" s="643"/>
      <c r="IQW71" s="643"/>
      <c r="IQX71" s="643"/>
      <c r="IQY71" s="644"/>
      <c r="IQZ71" s="643"/>
      <c r="IRA71" s="643"/>
      <c r="IRB71" s="643"/>
      <c r="IRC71" s="643"/>
      <c r="IRD71" s="643"/>
      <c r="IRE71" s="643"/>
      <c r="IRF71" s="643"/>
      <c r="IRG71" s="643"/>
      <c r="IRH71" s="643"/>
      <c r="IRI71" s="917"/>
      <c r="IRJ71" s="917"/>
      <c r="IRK71" s="917"/>
      <c r="IRL71" s="574"/>
      <c r="IRM71" s="643"/>
      <c r="IRN71" s="643"/>
      <c r="IRO71" s="643"/>
      <c r="IRP71" s="644"/>
      <c r="IRQ71" s="643"/>
      <c r="IRR71" s="643"/>
      <c r="IRS71" s="643"/>
      <c r="IRT71" s="643"/>
      <c r="IRU71" s="643"/>
      <c r="IRV71" s="643"/>
      <c r="IRW71" s="643"/>
      <c r="IRX71" s="643"/>
      <c r="IRY71" s="643"/>
      <c r="IRZ71" s="917"/>
      <c r="ISA71" s="917"/>
      <c r="ISB71" s="917"/>
      <c r="ISC71" s="574"/>
      <c r="ISD71" s="643"/>
      <c r="ISE71" s="643"/>
      <c r="ISF71" s="643"/>
      <c r="ISG71" s="644"/>
      <c r="ISH71" s="643"/>
      <c r="ISI71" s="643"/>
      <c r="ISJ71" s="643"/>
      <c r="ISK71" s="643"/>
      <c r="ISL71" s="643"/>
      <c r="ISM71" s="643"/>
      <c r="ISN71" s="643"/>
      <c r="ISO71" s="643"/>
      <c r="ISP71" s="643"/>
      <c r="ISQ71" s="917"/>
      <c r="ISR71" s="917"/>
      <c r="ISS71" s="917"/>
      <c r="IST71" s="574"/>
      <c r="ISU71" s="643"/>
      <c r="ISV71" s="643"/>
      <c r="ISW71" s="643"/>
      <c r="ISX71" s="644"/>
      <c r="ISY71" s="643"/>
      <c r="ISZ71" s="643"/>
      <c r="ITA71" s="643"/>
      <c r="ITB71" s="643"/>
      <c r="ITC71" s="643"/>
      <c r="ITD71" s="643"/>
      <c r="ITE71" s="643"/>
      <c r="ITF71" s="643"/>
      <c r="ITG71" s="643"/>
      <c r="ITH71" s="917"/>
      <c r="ITI71" s="917"/>
      <c r="ITJ71" s="917"/>
      <c r="ITK71" s="574"/>
      <c r="ITL71" s="643"/>
      <c r="ITM71" s="643"/>
      <c r="ITN71" s="643"/>
      <c r="ITO71" s="644"/>
      <c r="ITP71" s="643"/>
      <c r="ITQ71" s="643"/>
      <c r="ITR71" s="643"/>
      <c r="ITS71" s="643"/>
      <c r="ITT71" s="643"/>
      <c r="ITU71" s="643"/>
      <c r="ITV71" s="643"/>
      <c r="ITW71" s="643"/>
      <c r="ITX71" s="643"/>
      <c r="ITY71" s="917"/>
      <c r="ITZ71" s="917"/>
      <c r="IUA71" s="917"/>
      <c r="IUB71" s="574"/>
      <c r="IUC71" s="643"/>
      <c r="IUD71" s="643"/>
      <c r="IUE71" s="643"/>
      <c r="IUF71" s="644"/>
      <c r="IUG71" s="643"/>
      <c r="IUH71" s="643"/>
      <c r="IUI71" s="643"/>
      <c r="IUJ71" s="643"/>
      <c r="IUK71" s="643"/>
      <c r="IUL71" s="643"/>
      <c r="IUM71" s="643"/>
      <c r="IUN71" s="643"/>
      <c r="IUO71" s="643"/>
      <c r="IUP71" s="917"/>
      <c r="IUQ71" s="917"/>
      <c r="IUR71" s="917"/>
      <c r="IUS71" s="574"/>
      <c r="IUT71" s="643"/>
      <c r="IUU71" s="643"/>
      <c r="IUV71" s="643"/>
      <c r="IUW71" s="644"/>
      <c r="IUX71" s="643"/>
      <c r="IUY71" s="643"/>
      <c r="IUZ71" s="643"/>
      <c r="IVA71" s="643"/>
      <c r="IVB71" s="643"/>
      <c r="IVC71" s="643"/>
      <c r="IVD71" s="643"/>
      <c r="IVE71" s="643"/>
      <c r="IVF71" s="643"/>
      <c r="IVG71" s="917"/>
      <c r="IVH71" s="917"/>
      <c r="IVI71" s="917"/>
      <c r="IVJ71" s="574"/>
      <c r="IVK71" s="643"/>
      <c r="IVL71" s="643"/>
      <c r="IVM71" s="643"/>
      <c r="IVN71" s="644"/>
      <c r="IVO71" s="643"/>
      <c r="IVP71" s="643"/>
      <c r="IVQ71" s="643"/>
      <c r="IVR71" s="643"/>
      <c r="IVS71" s="643"/>
      <c r="IVT71" s="643"/>
      <c r="IVU71" s="643"/>
      <c r="IVV71" s="643"/>
      <c r="IVW71" s="643"/>
      <c r="IVX71" s="917"/>
      <c r="IVY71" s="917"/>
      <c r="IVZ71" s="917"/>
      <c r="IWA71" s="574"/>
      <c r="IWB71" s="643"/>
      <c r="IWC71" s="643"/>
      <c r="IWD71" s="643"/>
      <c r="IWE71" s="644"/>
      <c r="IWF71" s="643"/>
      <c r="IWG71" s="643"/>
      <c r="IWH71" s="643"/>
      <c r="IWI71" s="643"/>
      <c r="IWJ71" s="643"/>
      <c r="IWK71" s="643"/>
      <c r="IWL71" s="643"/>
      <c r="IWM71" s="643"/>
      <c r="IWN71" s="643"/>
      <c r="IWO71" s="917"/>
      <c r="IWP71" s="917"/>
      <c r="IWQ71" s="917"/>
      <c r="IWR71" s="574"/>
      <c r="IWS71" s="643"/>
      <c r="IWT71" s="643"/>
      <c r="IWU71" s="643"/>
      <c r="IWV71" s="644"/>
      <c r="IWW71" s="643"/>
      <c r="IWX71" s="643"/>
      <c r="IWY71" s="643"/>
      <c r="IWZ71" s="643"/>
      <c r="IXA71" s="643"/>
      <c r="IXB71" s="643"/>
      <c r="IXC71" s="643"/>
      <c r="IXD71" s="643"/>
      <c r="IXE71" s="643"/>
      <c r="IXF71" s="917"/>
      <c r="IXG71" s="917"/>
      <c r="IXH71" s="917"/>
      <c r="IXI71" s="574"/>
      <c r="IXJ71" s="643"/>
      <c r="IXK71" s="643"/>
      <c r="IXL71" s="643"/>
      <c r="IXM71" s="644"/>
      <c r="IXN71" s="643"/>
      <c r="IXO71" s="643"/>
      <c r="IXP71" s="643"/>
      <c r="IXQ71" s="643"/>
      <c r="IXR71" s="643"/>
      <c r="IXS71" s="643"/>
      <c r="IXT71" s="643"/>
      <c r="IXU71" s="643"/>
      <c r="IXV71" s="643"/>
      <c r="IXW71" s="917"/>
      <c r="IXX71" s="917"/>
      <c r="IXY71" s="917"/>
      <c r="IXZ71" s="574"/>
      <c r="IYA71" s="643"/>
      <c r="IYB71" s="643"/>
      <c r="IYC71" s="643"/>
      <c r="IYD71" s="644"/>
      <c r="IYE71" s="643"/>
      <c r="IYF71" s="643"/>
      <c r="IYG71" s="643"/>
      <c r="IYH71" s="643"/>
      <c r="IYI71" s="643"/>
      <c r="IYJ71" s="643"/>
      <c r="IYK71" s="643"/>
      <c r="IYL71" s="643"/>
      <c r="IYM71" s="643"/>
      <c r="IYN71" s="917"/>
      <c r="IYO71" s="917"/>
      <c r="IYP71" s="917"/>
      <c r="IYQ71" s="574"/>
      <c r="IYR71" s="643"/>
      <c r="IYS71" s="643"/>
      <c r="IYT71" s="643"/>
      <c r="IYU71" s="644"/>
      <c r="IYV71" s="643"/>
      <c r="IYW71" s="643"/>
      <c r="IYX71" s="643"/>
      <c r="IYY71" s="643"/>
      <c r="IYZ71" s="643"/>
      <c r="IZA71" s="643"/>
      <c r="IZB71" s="643"/>
      <c r="IZC71" s="643"/>
      <c r="IZD71" s="643"/>
      <c r="IZE71" s="917"/>
      <c r="IZF71" s="917"/>
      <c r="IZG71" s="917"/>
      <c r="IZH71" s="574"/>
      <c r="IZI71" s="643"/>
      <c r="IZJ71" s="643"/>
      <c r="IZK71" s="643"/>
      <c r="IZL71" s="644"/>
      <c r="IZM71" s="643"/>
      <c r="IZN71" s="643"/>
      <c r="IZO71" s="643"/>
      <c r="IZP71" s="643"/>
      <c r="IZQ71" s="643"/>
      <c r="IZR71" s="643"/>
      <c r="IZS71" s="643"/>
      <c r="IZT71" s="643"/>
      <c r="IZU71" s="643"/>
      <c r="IZV71" s="917"/>
      <c r="IZW71" s="917"/>
      <c r="IZX71" s="917"/>
      <c r="IZY71" s="574"/>
      <c r="IZZ71" s="643"/>
      <c r="JAA71" s="643"/>
      <c r="JAB71" s="643"/>
      <c r="JAC71" s="644"/>
      <c r="JAD71" s="643"/>
      <c r="JAE71" s="643"/>
      <c r="JAF71" s="643"/>
      <c r="JAG71" s="643"/>
      <c r="JAH71" s="643"/>
      <c r="JAI71" s="643"/>
      <c r="JAJ71" s="643"/>
      <c r="JAK71" s="643"/>
      <c r="JAL71" s="643"/>
      <c r="JAM71" s="917"/>
      <c r="JAN71" s="917"/>
      <c r="JAO71" s="917"/>
      <c r="JAP71" s="574"/>
      <c r="JAQ71" s="643"/>
      <c r="JAR71" s="643"/>
      <c r="JAS71" s="643"/>
      <c r="JAT71" s="644"/>
      <c r="JAU71" s="643"/>
      <c r="JAV71" s="643"/>
      <c r="JAW71" s="643"/>
      <c r="JAX71" s="643"/>
      <c r="JAY71" s="643"/>
      <c r="JAZ71" s="643"/>
      <c r="JBA71" s="643"/>
      <c r="JBB71" s="643"/>
      <c r="JBC71" s="643"/>
      <c r="JBD71" s="917"/>
      <c r="JBE71" s="917"/>
      <c r="JBF71" s="917"/>
      <c r="JBG71" s="574"/>
      <c r="JBH71" s="643"/>
      <c r="JBI71" s="643"/>
      <c r="JBJ71" s="643"/>
      <c r="JBK71" s="644"/>
      <c r="JBL71" s="643"/>
      <c r="JBM71" s="643"/>
      <c r="JBN71" s="643"/>
      <c r="JBO71" s="643"/>
      <c r="JBP71" s="643"/>
      <c r="JBQ71" s="643"/>
      <c r="JBR71" s="643"/>
      <c r="JBS71" s="643"/>
      <c r="JBT71" s="643"/>
      <c r="JBU71" s="917"/>
      <c r="JBV71" s="917"/>
      <c r="JBW71" s="917"/>
      <c r="JBX71" s="574"/>
      <c r="JBY71" s="643"/>
      <c r="JBZ71" s="643"/>
      <c r="JCA71" s="643"/>
      <c r="JCB71" s="644"/>
      <c r="JCC71" s="643"/>
      <c r="JCD71" s="643"/>
      <c r="JCE71" s="643"/>
      <c r="JCF71" s="643"/>
      <c r="JCG71" s="643"/>
      <c r="JCH71" s="643"/>
      <c r="JCI71" s="643"/>
      <c r="JCJ71" s="643"/>
      <c r="JCK71" s="643"/>
      <c r="JCL71" s="917"/>
      <c r="JCM71" s="917"/>
      <c r="JCN71" s="917"/>
      <c r="JCO71" s="574"/>
      <c r="JCP71" s="643"/>
      <c r="JCQ71" s="643"/>
      <c r="JCR71" s="643"/>
      <c r="JCS71" s="644"/>
      <c r="JCT71" s="643"/>
      <c r="JCU71" s="643"/>
      <c r="JCV71" s="643"/>
      <c r="JCW71" s="643"/>
      <c r="JCX71" s="643"/>
      <c r="JCY71" s="643"/>
      <c r="JCZ71" s="643"/>
      <c r="JDA71" s="643"/>
      <c r="JDB71" s="643"/>
      <c r="JDC71" s="917"/>
      <c r="JDD71" s="917"/>
      <c r="JDE71" s="917"/>
      <c r="JDF71" s="574"/>
      <c r="JDG71" s="643"/>
      <c r="JDH71" s="643"/>
      <c r="JDI71" s="643"/>
      <c r="JDJ71" s="644"/>
      <c r="JDK71" s="643"/>
      <c r="JDL71" s="643"/>
      <c r="JDM71" s="643"/>
      <c r="JDN71" s="643"/>
      <c r="JDO71" s="643"/>
      <c r="JDP71" s="643"/>
      <c r="JDQ71" s="643"/>
      <c r="JDR71" s="643"/>
      <c r="JDS71" s="643"/>
      <c r="JDT71" s="917"/>
      <c r="JDU71" s="917"/>
      <c r="JDV71" s="917"/>
      <c r="JDW71" s="574"/>
      <c r="JDX71" s="643"/>
      <c r="JDY71" s="643"/>
      <c r="JDZ71" s="643"/>
      <c r="JEA71" s="644"/>
      <c r="JEB71" s="643"/>
      <c r="JEC71" s="643"/>
      <c r="JED71" s="643"/>
      <c r="JEE71" s="643"/>
      <c r="JEF71" s="643"/>
      <c r="JEG71" s="643"/>
      <c r="JEH71" s="643"/>
      <c r="JEI71" s="643"/>
      <c r="JEJ71" s="643"/>
      <c r="JEK71" s="917"/>
      <c r="JEL71" s="917"/>
      <c r="JEM71" s="917"/>
      <c r="JEN71" s="574"/>
      <c r="JEO71" s="643"/>
      <c r="JEP71" s="643"/>
      <c r="JEQ71" s="643"/>
      <c r="JER71" s="644"/>
      <c r="JES71" s="643"/>
      <c r="JET71" s="643"/>
      <c r="JEU71" s="643"/>
      <c r="JEV71" s="643"/>
      <c r="JEW71" s="643"/>
      <c r="JEX71" s="643"/>
      <c r="JEY71" s="643"/>
      <c r="JEZ71" s="643"/>
      <c r="JFA71" s="643"/>
      <c r="JFB71" s="917"/>
      <c r="JFC71" s="917"/>
      <c r="JFD71" s="917"/>
      <c r="JFE71" s="574"/>
      <c r="JFF71" s="643"/>
      <c r="JFG71" s="643"/>
      <c r="JFH71" s="643"/>
      <c r="JFI71" s="644"/>
      <c r="JFJ71" s="643"/>
      <c r="JFK71" s="643"/>
      <c r="JFL71" s="643"/>
      <c r="JFM71" s="643"/>
      <c r="JFN71" s="643"/>
      <c r="JFO71" s="643"/>
      <c r="JFP71" s="643"/>
      <c r="JFQ71" s="643"/>
      <c r="JFR71" s="643"/>
      <c r="JFS71" s="917"/>
      <c r="JFT71" s="917"/>
      <c r="JFU71" s="917"/>
      <c r="JFV71" s="574"/>
      <c r="JFW71" s="643"/>
      <c r="JFX71" s="643"/>
      <c r="JFY71" s="643"/>
      <c r="JFZ71" s="644"/>
      <c r="JGA71" s="643"/>
      <c r="JGB71" s="643"/>
      <c r="JGC71" s="643"/>
      <c r="JGD71" s="643"/>
      <c r="JGE71" s="643"/>
      <c r="JGF71" s="643"/>
      <c r="JGG71" s="643"/>
      <c r="JGH71" s="643"/>
      <c r="JGI71" s="643"/>
      <c r="JGJ71" s="917"/>
      <c r="JGK71" s="917"/>
      <c r="JGL71" s="917"/>
      <c r="JGM71" s="574"/>
      <c r="JGN71" s="643"/>
      <c r="JGO71" s="643"/>
      <c r="JGP71" s="643"/>
      <c r="JGQ71" s="644"/>
      <c r="JGR71" s="643"/>
      <c r="JGS71" s="643"/>
      <c r="JGT71" s="643"/>
      <c r="JGU71" s="643"/>
      <c r="JGV71" s="643"/>
      <c r="JGW71" s="643"/>
      <c r="JGX71" s="643"/>
      <c r="JGY71" s="643"/>
      <c r="JGZ71" s="643"/>
      <c r="JHA71" s="917"/>
      <c r="JHB71" s="917"/>
      <c r="JHC71" s="917"/>
      <c r="JHD71" s="574"/>
      <c r="JHE71" s="643"/>
      <c r="JHF71" s="643"/>
      <c r="JHG71" s="643"/>
      <c r="JHH71" s="644"/>
      <c r="JHI71" s="643"/>
      <c r="JHJ71" s="643"/>
      <c r="JHK71" s="643"/>
      <c r="JHL71" s="643"/>
      <c r="JHM71" s="643"/>
      <c r="JHN71" s="643"/>
      <c r="JHO71" s="643"/>
      <c r="JHP71" s="643"/>
      <c r="JHQ71" s="643"/>
      <c r="JHR71" s="917"/>
      <c r="JHS71" s="917"/>
      <c r="JHT71" s="917"/>
      <c r="JHU71" s="574"/>
      <c r="JHV71" s="643"/>
      <c r="JHW71" s="643"/>
      <c r="JHX71" s="643"/>
      <c r="JHY71" s="644"/>
      <c r="JHZ71" s="643"/>
      <c r="JIA71" s="643"/>
      <c r="JIB71" s="643"/>
      <c r="JIC71" s="643"/>
      <c r="JID71" s="643"/>
      <c r="JIE71" s="643"/>
      <c r="JIF71" s="643"/>
      <c r="JIG71" s="643"/>
      <c r="JIH71" s="643"/>
      <c r="JII71" s="917"/>
      <c r="JIJ71" s="917"/>
      <c r="JIK71" s="917"/>
      <c r="JIL71" s="574"/>
      <c r="JIM71" s="643"/>
      <c r="JIN71" s="643"/>
      <c r="JIO71" s="643"/>
      <c r="JIP71" s="644"/>
      <c r="JIQ71" s="643"/>
      <c r="JIR71" s="643"/>
      <c r="JIS71" s="643"/>
      <c r="JIT71" s="643"/>
      <c r="JIU71" s="643"/>
      <c r="JIV71" s="643"/>
      <c r="JIW71" s="643"/>
      <c r="JIX71" s="643"/>
      <c r="JIY71" s="643"/>
      <c r="JIZ71" s="917"/>
      <c r="JJA71" s="917"/>
      <c r="JJB71" s="917"/>
      <c r="JJC71" s="574"/>
      <c r="JJD71" s="643"/>
      <c r="JJE71" s="643"/>
      <c r="JJF71" s="643"/>
      <c r="JJG71" s="644"/>
      <c r="JJH71" s="643"/>
      <c r="JJI71" s="643"/>
      <c r="JJJ71" s="643"/>
      <c r="JJK71" s="643"/>
      <c r="JJL71" s="643"/>
      <c r="JJM71" s="643"/>
      <c r="JJN71" s="643"/>
      <c r="JJO71" s="643"/>
      <c r="JJP71" s="643"/>
      <c r="JJQ71" s="917"/>
      <c r="JJR71" s="917"/>
      <c r="JJS71" s="917"/>
      <c r="JJT71" s="574"/>
      <c r="JJU71" s="643"/>
      <c r="JJV71" s="643"/>
      <c r="JJW71" s="643"/>
      <c r="JJX71" s="644"/>
      <c r="JJY71" s="643"/>
      <c r="JJZ71" s="643"/>
      <c r="JKA71" s="643"/>
      <c r="JKB71" s="643"/>
      <c r="JKC71" s="643"/>
      <c r="JKD71" s="643"/>
      <c r="JKE71" s="643"/>
      <c r="JKF71" s="643"/>
      <c r="JKG71" s="643"/>
      <c r="JKH71" s="917"/>
      <c r="JKI71" s="917"/>
      <c r="JKJ71" s="917"/>
      <c r="JKK71" s="574"/>
      <c r="JKL71" s="643"/>
      <c r="JKM71" s="643"/>
      <c r="JKN71" s="643"/>
      <c r="JKO71" s="644"/>
      <c r="JKP71" s="643"/>
      <c r="JKQ71" s="643"/>
      <c r="JKR71" s="643"/>
      <c r="JKS71" s="643"/>
      <c r="JKT71" s="643"/>
      <c r="JKU71" s="643"/>
      <c r="JKV71" s="643"/>
      <c r="JKW71" s="643"/>
      <c r="JKX71" s="643"/>
      <c r="JKY71" s="917"/>
      <c r="JKZ71" s="917"/>
      <c r="JLA71" s="917"/>
      <c r="JLB71" s="574"/>
      <c r="JLC71" s="643"/>
      <c r="JLD71" s="643"/>
      <c r="JLE71" s="643"/>
      <c r="JLF71" s="644"/>
      <c r="JLG71" s="643"/>
      <c r="JLH71" s="643"/>
      <c r="JLI71" s="643"/>
      <c r="JLJ71" s="643"/>
      <c r="JLK71" s="643"/>
      <c r="JLL71" s="643"/>
      <c r="JLM71" s="643"/>
      <c r="JLN71" s="643"/>
      <c r="JLO71" s="643"/>
      <c r="JLP71" s="917"/>
      <c r="JLQ71" s="917"/>
      <c r="JLR71" s="917"/>
      <c r="JLS71" s="574"/>
      <c r="JLT71" s="643"/>
      <c r="JLU71" s="643"/>
      <c r="JLV71" s="643"/>
      <c r="JLW71" s="644"/>
      <c r="JLX71" s="643"/>
      <c r="JLY71" s="643"/>
      <c r="JLZ71" s="643"/>
      <c r="JMA71" s="643"/>
      <c r="JMB71" s="643"/>
      <c r="JMC71" s="643"/>
      <c r="JMD71" s="643"/>
      <c r="JME71" s="643"/>
      <c r="JMF71" s="643"/>
      <c r="JMG71" s="917"/>
      <c r="JMH71" s="917"/>
      <c r="JMI71" s="917"/>
      <c r="JMJ71" s="574"/>
      <c r="JMK71" s="643"/>
      <c r="JML71" s="643"/>
      <c r="JMM71" s="643"/>
      <c r="JMN71" s="644"/>
      <c r="JMO71" s="643"/>
      <c r="JMP71" s="643"/>
      <c r="JMQ71" s="643"/>
      <c r="JMR71" s="643"/>
      <c r="JMS71" s="643"/>
      <c r="JMT71" s="643"/>
      <c r="JMU71" s="643"/>
      <c r="JMV71" s="643"/>
      <c r="JMW71" s="643"/>
      <c r="JMX71" s="917"/>
      <c r="JMY71" s="917"/>
      <c r="JMZ71" s="917"/>
      <c r="JNA71" s="574"/>
      <c r="JNB71" s="643"/>
      <c r="JNC71" s="643"/>
      <c r="JND71" s="643"/>
      <c r="JNE71" s="644"/>
      <c r="JNF71" s="643"/>
      <c r="JNG71" s="643"/>
      <c r="JNH71" s="643"/>
      <c r="JNI71" s="643"/>
      <c r="JNJ71" s="643"/>
      <c r="JNK71" s="643"/>
      <c r="JNL71" s="643"/>
      <c r="JNM71" s="643"/>
      <c r="JNN71" s="643"/>
      <c r="JNO71" s="917"/>
      <c r="JNP71" s="917"/>
      <c r="JNQ71" s="917"/>
      <c r="JNR71" s="574"/>
      <c r="JNS71" s="643"/>
      <c r="JNT71" s="643"/>
      <c r="JNU71" s="643"/>
      <c r="JNV71" s="644"/>
      <c r="JNW71" s="643"/>
      <c r="JNX71" s="643"/>
      <c r="JNY71" s="643"/>
      <c r="JNZ71" s="643"/>
      <c r="JOA71" s="643"/>
      <c r="JOB71" s="643"/>
      <c r="JOC71" s="643"/>
      <c r="JOD71" s="643"/>
      <c r="JOE71" s="643"/>
      <c r="JOF71" s="917"/>
      <c r="JOG71" s="917"/>
      <c r="JOH71" s="917"/>
      <c r="JOI71" s="574"/>
      <c r="JOJ71" s="643"/>
      <c r="JOK71" s="643"/>
      <c r="JOL71" s="643"/>
      <c r="JOM71" s="644"/>
      <c r="JON71" s="643"/>
      <c r="JOO71" s="643"/>
      <c r="JOP71" s="643"/>
      <c r="JOQ71" s="643"/>
      <c r="JOR71" s="643"/>
      <c r="JOS71" s="643"/>
      <c r="JOT71" s="643"/>
      <c r="JOU71" s="643"/>
      <c r="JOV71" s="643"/>
      <c r="JOW71" s="917"/>
      <c r="JOX71" s="917"/>
      <c r="JOY71" s="917"/>
      <c r="JOZ71" s="574"/>
      <c r="JPA71" s="643"/>
      <c r="JPB71" s="643"/>
      <c r="JPC71" s="643"/>
      <c r="JPD71" s="644"/>
      <c r="JPE71" s="643"/>
      <c r="JPF71" s="643"/>
      <c r="JPG71" s="643"/>
      <c r="JPH71" s="643"/>
      <c r="JPI71" s="643"/>
      <c r="JPJ71" s="643"/>
      <c r="JPK71" s="643"/>
      <c r="JPL71" s="643"/>
      <c r="JPM71" s="643"/>
      <c r="JPN71" s="917"/>
      <c r="JPO71" s="917"/>
      <c r="JPP71" s="917"/>
      <c r="JPQ71" s="574"/>
      <c r="JPR71" s="643"/>
      <c r="JPS71" s="643"/>
      <c r="JPT71" s="643"/>
      <c r="JPU71" s="644"/>
      <c r="JPV71" s="643"/>
      <c r="JPW71" s="643"/>
      <c r="JPX71" s="643"/>
      <c r="JPY71" s="643"/>
      <c r="JPZ71" s="643"/>
      <c r="JQA71" s="643"/>
      <c r="JQB71" s="643"/>
      <c r="JQC71" s="643"/>
      <c r="JQD71" s="643"/>
      <c r="JQE71" s="917"/>
      <c r="JQF71" s="917"/>
      <c r="JQG71" s="917"/>
      <c r="JQH71" s="574"/>
      <c r="JQI71" s="643"/>
      <c r="JQJ71" s="643"/>
      <c r="JQK71" s="643"/>
      <c r="JQL71" s="644"/>
      <c r="JQM71" s="643"/>
      <c r="JQN71" s="643"/>
      <c r="JQO71" s="643"/>
      <c r="JQP71" s="643"/>
      <c r="JQQ71" s="643"/>
      <c r="JQR71" s="643"/>
      <c r="JQS71" s="643"/>
      <c r="JQT71" s="643"/>
      <c r="JQU71" s="643"/>
      <c r="JQV71" s="917"/>
      <c r="JQW71" s="917"/>
      <c r="JQX71" s="917"/>
      <c r="JQY71" s="574"/>
      <c r="JQZ71" s="643"/>
      <c r="JRA71" s="643"/>
      <c r="JRB71" s="643"/>
      <c r="JRC71" s="644"/>
      <c r="JRD71" s="643"/>
      <c r="JRE71" s="643"/>
      <c r="JRF71" s="643"/>
      <c r="JRG71" s="643"/>
      <c r="JRH71" s="643"/>
      <c r="JRI71" s="643"/>
      <c r="JRJ71" s="643"/>
      <c r="JRK71" s="643"/>
      <c r="JRL71" s="643"/>
      <c r="JRM71" s="917"/>
      <c r="JRN71" s="917"/>
      <c r="JRO71" s="917"/>
      <c r="JRP71" s="574"/>
      <c r="JRQ71" s="643"/>
      <c r="JRR71" s="643"/>
      <c r="JRS71" s="643"/>
      <c r="JRT71" s="644"/>
      <c r="JRU71" s="643"/>
      <c r="JRV71" s="643"/>
      <c r="JRW71" s="643"/>
      <c r="JRX71" s="643"/>
      <c r="JRY71" s="643"/>
      <c r="JRZ71" s="643"/>
      <c r="JSA71" s="643"/>
      <c r="JSB71" s="643"/>
      <c r="JSC71" s="643"/>
      <c r="JSD71" s="917"/>
      <c r="JSE71" s="917"/>
      <c r="JSF71" s="917"/>
      <c r="JSG71" s="574"/>
      <c r="JSH71" s="643"/>
      <c r="JSI71" s="643"/>
      <c r="JSJ71" s="643"/>
      <c r="JSK71" s="644"/>
      <c r="JSL71" s="643"/>
      <c r="JSM71" s="643"/>
      <c r="JSN71" s="643"/>
      <c r="JSO71" s="643"/>
      <c r="JSP71" s="643"/>
      <c r="JSQ71" s="643"/>
      <c r="JSR71" s="643"/>
      <c r="JSS71" s="643"/>
      <c r="JST71" s="643"/>
      <c r="JSU71" s="917"/>
      <c r="JSV71" s="917"/>
      <c r="JSW71" s="917"/>
      <c r="JSX71" s="574"/>
      <c r="JSY71" s="643"/>
      <c r="JSZ71" s="643"/>
      <c r="JTA71" s="643"/>
      <c r="JTB71" s="644"/>
      <c r="JTC71" s="643"/>
      <c r="JTD71" s="643"/>
      <c r="JTE71" s="643"/>
      <c r="JTF71" s="643"/>
      <c r="JTG71" s="643"/>
      <c r="JTH71" s="643"/>
      <c r="JTI71" s="643"/>
      <c r="JTJ71" s="643"/>
      <c r="JTK71" s="643"/>
      <c r="JTL71" s="917"/>
      <c r="JTM71" s="917"/>
      <c r="JTN71" s="917"/>
      <c r="JTO71" s="574"/>
      <c r="JTP71" s="643"/>
      <c r="JTQ71" s="643"/>
      <c r="JTR71" s="643"/>
      <c r="JTS71" s="644"/>
      <c r="JTT71" s="643"/>
      <c r="JTU71" s="643"/>
      <c r="JTV71" s="643"/>
      <c r="JTW71" s="643"/>
      <c r="JTX71" s="643"/>
      <c r="JTY71" s="643"/>
      <c r="JTZ71" s="643"/>
      <c r="JUA71" s="643"/>
      <c r="JUB71" s="643"/>
      <c r="JUC71" s="917"/>
      <c r="JUD71" s="917"/>
      <c r="JUE71" s="917"/>
      <c r="JUF71" s="574"/>
      <c r="JUG71" s="643"/>
      <c r="JUH71" s="643"/>
      <c r="JUI71" s="643"/>
      <c r="JUJ71" s="644"/>
      <c r="JUK71" s="643"/>
      <c r="JUL71" s="643"/>
      <c r="JUM71" s="643"/>
      <c r="JUN71" s="643"/>
      <c r="JUO71" s="643"/>
      <c r="JUP71" s="643"/>
      <c r="JUQ71" s="643"/>
      <c r="JUR71" s="643"/>
      <c r="JUS71" s="643"/>
      <c r="JUT71" s="917"/>
      <c r="JUU71" s="917"/>
      <c r="JUV71" s="917"/>
      <c r="JUW71" s="574"/>
      <c r="JUX71" s="643"/>
      <c r="JUY71" s="643"/>
      <c r="JUZ71" s="643"/>
      <c r="JVA71" s="644"/>
      <c r="JVB71" s="643"/>
      <c r="JVC71" s="643"/>
      <c r="JVD71" s="643"/>
      <c r="JVE71" s="643"/>
      <c r="JVF71" s="643"/>
      <c r="JVG71" s="643"/>
      <c r="JVH71" s="643"/>
      <c r="JVI71" s="643"/>
      <c r="JVJ71" s="643"/>
      <c r="JVK71" s="917"/>
      <c r="JVL71" s="917"/>
      <c r="JVM71" s="917"/>
      <c r="JVN71" s="574"/>
      <c r="JVO71" s="643"/>
      <c r="JVP71" s="643"/>
      <c r="JVQ71" s="643"/>
      <c r="JVR71" s="644"/>
      <c r="JVS71" s="643"/>
      <c r="JVT71" s="643"/>
      <c r="JVU71" s="643"/>
      <c r="JVV71" s="643"/>
      <c r="JVW71" s="643"/>
      <c r="JVX71" s="643"/>
      <c r="JVY71" s="643"/>
      <c r="JVZ71" s="643"/>
      <c r="JWA71" s="643"/>
      <c r="JWB71" s="917"/>
      <c r="JWC71" s="917"/>
      <c r="JWD71" s="917"/>
      <c r="JWE71" s="574"/>
      <c r="JWF71" s="643"/>
      <c r="JWG71" s="643"/>
      <c r="JWH71" s="643"/>
      <c r="JWI71" s="644"/>
      <c r="JWJ71" s="643"/>
      <c r="JWK71" s="643"/>
      <c r="JWL71" s="643"/>
      <c r="JWM71" s="643"/>
      <c r="JWN71" s="643"/>
      <c r="JWO71" s="643"/>
      <c r="JWP71" s="643"/>
      <c r="JWQ71" s="643"/>
      <c r="JWR71" s="643"/>
      <c r="JWS71" s="917"/>
      <c r="JWT71" s="917"/>
      <c r="JWU71" s="917"/>
      <c r="JWV71" s="574"/>
      <c r="JWW71" s="643"/>
      <c r="JWX71" s="643"/>
      <c r="JWY71" s="643"/>
      <c r="JWZ71" s="644"/>
      <c r="JXA71" s="643"/>
      <c r="JXB71" s="643"/>
      <c r="JXC71" s="643"/>
      <c r="JXD71" s="643"/>
      <c r="JXE71" s="643"/>
      <c r="JXF71" s="643"/>
      <c r="JXG71" s="643"/>
      <c r="JXH71" s="643"/>
      <c r="JXI71" s="643"/>
      <c r="JXJ71" s="917"/>
      <c r="JXK71" s="917"/>
      <c r="JXL71" s="917"/>
      <c r="JXM71" s="574"/>
      <c r="JXN71" s="643"/>
      <c r="JXO71" s="643"/>
      <c r="JXP71" s="643"/>
      <c r="JXQ71" s="644"/>
      <c r="JXR71" s="643"/>
      <c r="JXS71" s="643"/>
      <c r="JXT71" s="643"/>
      <c r="JXU71" s="643"/>
      <c r="JXV71" s="643"/>
      <c r="JXW71" s="643"/>
      <c r="JXX71" s="643"/>
      <c r="JXY71" s="643"/>
      <c r="JXZ71" s="643"/>
      <c r="JYA71" s="917"/>
      <c r="JYB71" s="917"/>
      <c r="JYC71" s="917"/>
      <c r="JYD71" s="574"/>
      <c r="JYE71" s="643"/>
      <c r="JYF71" s="643"/>
      <c r="JYG71" s="643"/>
      <c r="JYH71" s="644"/>
      <c r="JYI71" s="643"/>
      <c r="JYJ71" s="643"/>
      <c r="JYK71" s="643"/>
      <c r="JYL71" s="643"/>
      <c r="JYM71" s="643"/>
      <c r="JYN71" s="643"/>
      <c r="JYO71" s="643"/>
      <c r="JYP71" s="643"/>
      <c r="JYQ71" s="643"/>
      <c r="JYR71" s="917"/>
      <c r="JYS71" s="917"/>
      <c r="JYT71" s="917"/>
      <c r="JYU71" s="574"/>
      <c r="JYV71" s="643"/>
      <c r="JYW71" s="643"/>
      <c r="JYX71" s="643"/>
      <c r="JYY71" s="644"/>
      <c r="JYZ71" s="643"/>
      <c r="JZA71" s="643"/>
      <c r="JZB71" s="643"/>
      <c r="JZC71" s="643"/>
      <c r="JZD71" s="643"/>
      <c r="JZE71" s="643"/>
      <c r="JZF71" s="643"/>
      <c r="JZG71" s="643"/>
      <c r="JZH71" s="643"/>
      <c r="JZI71" s="917"/>
      <c r="JZJ71" s="917"/>
      <c r="JZK71" s="917"/>
      <c r="JZL71" s="574"/>
      <c r="JZM71" s="643"/>
      <c r="JZN71" s="643"/>
      <c r="JZO71" s="643"/>
      <c r="JZP71" s="644"/>
      <c r="JZQ71" s="643"/>
      <c r="JZR71" s="643"/>
      <c r="JZS71" s="643"/>
      <c r="JZT71" s="643"/>
      <c r="JZU71" s="643"/>
      <c r="JZV71" s="643"/>
      <c r="JZW71" s="643"/>
      <c r="JZX71" s="643"/>
      <c r="JZY71" s="643"/>
      <c r="JZZ71" s="917"/>
      <c r="KAA71" s="917"/>
      <c r="KAB71" s="917"/>
      <c r="KAC71" s="574"/>
      <c r="KAD71" s="643"/>
      <c r="KAE71" s="643"/>
      <c r="KAF71" s="643"/>
      <c r="KAG71" s="644"/>
      <c r="KAH71" s="643"/>
      <c r="KAI71" s="643"/>
      <c r="KAJ71" s="643"/>
      <c r="KAK71" s="643"/>
      <c r="KAL71" s="643"/>
      <c r="KAM71" s="643"/>
      <c r="KAN71" s="643"/>
      <c r="KAO71" s="643"/>
      <c r="KAP71" s="643"/>
      <c r="KAQ71" s="917"/>
      <c r="KAR71" s="917"/>
      <c r="KAS71" s="917"/>
      <c r="KAT71" s="574"/>
      <c r="KAU71" s="643"/>
      <c r="KAV71" s="643"/>
      <c r="KAW71" s="643"/>
      <c r="KAX71" s="644"/>
      <c r="KAY71" s="643"/>
      <c r="KAZ71" s="643"/>
      <c r="KBA71" s="643"/>
      <c r="KBB71" s="643"/>
      <c r="KBC71" s="643"/>
      <c r="KBD71" s="643"/>
      <c r="KBE71" s="643"/>
      <c r="KBF71" s="643"/>
      <c r="KBG71" s="643"/>
      <c r="KBH71" s="917"/>
      <c r="KBI71" s="917"/>
      <c r="KBJ71" s="917"/>
      <c r="KBK71" s="574"/>
      <c r="KBL71" s="643"/>
      <c r="KBM71" s="643"/>
      <c r="KBN71" s="643"/>
      <c r="KBO71" s="644"/>
      <c r="KBP71" s="643"/>
      <c r="KBQ71" s="643"/>
      <c r="KBR71" s="643"/>
      <c r="KBS71" s="643"/>
      <c r="KBT71" s="643"/>
      <c r="KBU71" s="643"/>
      <c r="KBV71" s="643"/>
      <c r="KBW71" s="643"/>
      <c r="KBX71" s="643"/>
      <c r="KBY71" s="917"/>
      <c r="KBZ71" s="917"/>
      <c r="KCA71" s="917"/>
      <c r="KCB71" s="574"/>
      <c r="KCC71" s="643"/>
      <c r="KCD71" s="643"/>
      <c r="KCE71" s="643"/>
      <c r="KCF71" s="644"/>
      <c r="KCG71" s="643"/>
      <c r="KCH71" s="643"/>
      <c r="KCI71" s="643"/>
      <c r="KCJ71" s="643"/>
      <c r="KCK71" s="643"/>
      <c r="KCL71" s="643"/>
      <c r="KCM71" s="643"/>
      <c r="KCN71" s="643"/>
      <c r="KCO71" s="643"/>
      <c r="KCP71" s="917"/>
      <c r="KCQ71" s="917"/>
      <c r="KCR71" s="917"/>
      <c r="KCS71" s="574"/>
      <c r="KCT71" s="643"/>
      <c r="KCU71" s="643"/>
      <c r="KCV71" s="643"/>
      <c r="KCW71" s="644"/>
      <c r="KCX71" s="643"/>
      <c r="KCY71" s="643"/>
      <c r="KCZ71" s="643"/>
      <c r="KDA71" s="643"/>
      <c r="KDB71" s="643"/>
      <c r="KDC71" s="643"/>
      <c r="KDD71" s="643"/>
      <c r="KDE71" s="643"/>
      <c r="KDF71" s="643"/>
      <c r="KDG71" s="917"/>
      <c r="KDH71" s="917"/>
      <c r="KDI71" s="917"/>
      <c r="KDJ71" s="574"/>
      <c r="KDK71" s="643"/>
      <c r="KDL71" s="643"/>
      <c r="KDM71" s="643"/>
      <c r="KDN71" s="644"/>
      <c r="KDO71" s="643"/>
      <c r="KDP71" s="643"/>
      <c r="KDQ71" s="643"/>
      <c r="KDR71" s="643"/>
      <c r="KDS71" s="643"/>
      <c r="KDT71" s="643"/>
      <c r="KDU71" s="643"/>
      <c r="KDV71" s="643"/>
      <c r="KDW71" s="643"/>
      <c r="KDX71" s="917"/>
      <c r="KDY71" s="917"/>
      <c r="KDZ71" s="917"/>
      <c r="KEA71" s="574"/>
      <c r="KEB71" s="643"/>
      <c r="KEC71" s="643"/>
      <c r="KED71" s="643"/>
      <c r="KEE71" s="644"/>
      <c r="KEF71" s="643"/>
      <c r="KEG71" s="643"/>
      <c r="KEH71" s="643"/>
      <c r="KEI71" s="643"/>
      <c r="KEJ71" s="643"/>
      <c r="KEK71" s="643"/>
      <c r="KEL71" s="643"/>
      <c r="KEM71" s="643"/>
      <c r="KEN71" s="643"/>
      <c r="KEO71" s="917"/>
      <c r="KEP71" s="917"/>
      <c r="KEQ71" s="917"/>
      <c r="KER71" s="574"/>
      <c r="KES71" s="643"/>
      <c r="KET71" s="643"/>
      <c r="KEU71" s="643"/>
      <c r="KEV71" s="644"/>
      <c r="KEW71" s="643"/>
      <c r="KEX71" s="643"/>
      <c r="KEY71" s="643"/>
      <c r="KEZ71" s="643"/>
      <c r="KFA71" s="643"/>
      <c r="KFB71" s="643"/>
      <c r="KFC71" s="643"/>
      <c r="KFD71" s="643"/>
      <c r="KFE71" s="643"/>
      <c r="KFF71" s="917"/>
      <c r="KFG71" s="917"/>
      <c r="KFH71" s="917"/>
      <c r="KFI71" s="574"/>
      <c r="KFJ71" s="643"/>
      <c r="KFK71" s="643"/>
      <c r="KFL71" s="643"/>
      <c r="KFM71" s="644"/>
      <c r="KFN71" s="643"/>
      <c r="KFO71" s="643"/>
      <c r="KFP71" s="643"/>
      <c r="KFQ71" s="643"/>
      <c r="KFR71" s="643"/>
      <c r="KFS71" s="643"/>
      <c r="KFT71" s="643"/>
      <c r="KFU71" s="643"/>
      <c r="KFV71" s="643"/>
      <c r="KFW71" s="917"/>
      <c r="KFX71" s="917"/>
      <c r="KFY71" s="917"/>
      <c r="KFZ71" s="574"/>
      <c r="KGA71" s="643"/>
      <c r="KGB71" s="643"/>
      <c r="KGC71" s="643"/>
      <c r="KGD71" s="644"/>
      <c r="KGE71" s="643"/>
      <c r="KGF71" s="643"/>
      <c r="KGG71" s="643"/>
      <c r="KGH71" s="643"/>
      <c r="KGI71" s="643"/>
      <c r="KGJ71" s="643"/>
      <c r="KGK71" s="643"/>
      <c r="KGL71" s="643"/>
      <c r="KGM71" s="643"/>
      <c r="KGN71" s="917"/>
      <c r="KGO71" s="917"/>
      <c r="KGP71" s="917"/>
      <c r="KGQ71" s="574"/>
      <c r="KGR71" s="643"/>
      <c r="KGS71" s="643"/>
      <c r="KGT71" s="643"/>
      <c r="KGU71" s="644"/>
      <c r="KGV71" s="643"/>
      <c r="KGW71" s="643"/>
      <c r="KGX71" s="643"/>
      <c r="KGY71" s="643"/>
      <c r="KGZ71" s="643"/>
      <c r="KHA71" s="643"/>
      <c r="KHB71" s="643"/>
      <c r="KHC71" s="643"/>
      <c r="KHD71" s="643"/>
      <c r="KHE71" s="917"/>
      <c r="KHF71" s="917"/>
      <c r="KHG71" s="917"/>
      <c r="KHH71" s="574"/>
      <c r="KHI71" s="643"/>
      <c r="KHJ71" s="643"/>
      <c r="KHK71" s="643"/>
      <c r="KHL71" s="644"/>
      <c r="KHM71" s="643"/>
      <c r="KHN71" s="643"/>
      <c r="KHO71" s="643"/>
      <c r="KHP71" s="643"/>
      <c r="KHQ71" s="643"/>
      <c r="KHR71" s="643"/>
      <c r="KHS71" s="643"/>
      <c r="KHT71" s="643"/>
      <c r="KHU71" s="643"/>
      <c r="KHV71" s="917"/>
      <c r="KHW71" s="917"/>
      <c r="KHX71" s="917"/>
      <c r="KHY71" s="574"/>
      <c r="KHZ71" s="643"/>
      <c r="KIA71" s="643"/>
      <c r="KIB71" s="643"/>
      <c r="KIC71" s="644"/>
      <c r="KID71" s="643"/>
      <c r="KIE71" s="643"/>
      <c r="KIF71" s="643"/>
      <c r="KIG71" s="643"/>
      <c r="KIH71" s="643"/>
      <c r="KII71" s="643"/>
      <c r="KIJ71" s="643"/>
      <c r="KIK71" s="643"/>
      <c r="KIL71" s="643"/>
      <c r="KIM71" s="917"/>
      <c r="KIN71" s="917"/>
      <c r="KIO71" s="917"/>
      <c r="KIP71" s="574"/>
      <c r="KIQ71" s="643"/>
      <c r="KIR71" s="643"/>
      <c r="KIS71" s="643"/>
      <c r="KIT71" s="644"/>
      <c r="KIU71" s="643"/>
      <c r="KIV71" s="643"/>
      <c r="KIW71" s="643"/>
      <c r="KIX71" s="643"/>
      <c r="KIY71" s="643"/>
      <c r="KIZ71" s="643"/>
      <c r="KJA71" s="643"/>
      <c r="KJB71" s="643"/>
      <c r="KJC71" s="643"/>
      <c r="KJD71" s="917"/>
      <c r="KJE71" s="917"/>
      <c r="KJF71" s="917"/>
      <c r="KJG71" s="574"/>
      <c r="KJH71" s="643"/>
      <c r="KJI71" s="643"/>
      <c r="KJJ71" s="643"/>
      <c r="KJK71" s="644"/>
      <c r="KJL71" s="643"/>
      <c r="KJM71" s="643"/>
      <c r="KJN71" s="643"/>
      <c r="KJO71" s="643"/>
      <c r="KJP71" s="643"/>
      <c r="KJQ71" s="643"/>
      <c r="KJR71" s="643"/>
      <c r="KJS71" s="643"/>
      <c r="KJT71" s="643"/>
      <c r="KJU71" s="917"/>
      <c r="KJV71" s="917"/>
      <c r="KJW71" s="917"/>
      <c r="KJX71" s="574"/>
      <c r="KJY71" s="643"/>
      <c r="KJZ71" s="643"/>
      <c r="KKA71" s="643"/>
      <c r="KKB71" s="644"/>
      <c r="KKC71" s="643"/>
      <c r="KKD71" s="643"/>
      <c r="KKE71" s="643"/>
      <c r="KKF71" s="643"/>
      <c r="KKG71" s="643"/>
      <c r="KKH71" s="643"/>
      <c r="KKI71" s="643"/>
      <c r="KKJ71" s="643"/>
      <c r="KKK71" s="643"/>
      <c r="KKL71" s="917"/>
      <c r="KKM71" s="917"/>
      <c r="KKN71" s="917"/>
      <c r="KKO71" s="574"/>
      <c r="KKP71" s="643"/>
      <c r="KKQ71" s="643"/>
      <c r="KKR71" s="643"/>
      <c r="KKS71" s="644"/>
      <c r="KKT71" s="643"/>
      <c r="KKU71" s="643"/>
      <c r="KKV71" s="643"/>
      <c r="KKW71" s="643"/>
      <c r="KKX71" s="643"/>
      <c r="KKY71" s="643"/>
      <c r="KKZ71" s="643"/>
      <c r="KLA71" s="643"/>
      <c r="KLB71" s="643"/>
      <c r="KLC71" s="917"/>
      <c r="KLD71" s="917"/>
      <c r="KLE71" s="917"/>
      <c r="KLF71" s="574"/>
      <c r="KLG71" s="643"/>
      <c r="KLH71" s="643"/>
      <c r="KLI71" s="643"/>
      <c r="KLJ71" s="644"/>
      <c r="KLK71" s="643"/>
      <c r="KLL71" s="643"/>
      <c r="KLM71" s="643"/>
      <c r="KLN71" s="643"/>
      <c r="KLO71" s="643"/>
      <c r="KLP71" s="643"/>
      <c r="KLQ71" s="643"/>
      <c r="KLR71" s="643"/>
      <c r="KLS71" s="643"/>
      <c r="KLT71" s="917"/>
      <c r="KLU71" s="917"/>
      <c r="KLV71" s="917"/>
      <c r="KLW71" s="574"/>
      <c r="KLX71" s="643"/>
      <c r="KLY71" s="643"/>
      <c r="KLZ71" s="643"/>
      <c r="KMA71" s="644"/>
      <c r="KMB71" s="643"/>
      <c r="KMC71" s="643"/>
      <c r="KMD71" s="643"/>
      <c r="KME71" s="643"/>
      <c r="KMF71" s="643"/>
      <c r="KMG71" s="643"/>
      <c r="KMH71" s="643"/>
      <c r="KMI71" s="643"/>
      <c r="KMJ71" s="643"/>
      <c r="KMK71" s="917"/>
      <c r="KML71" s="917"/>
      <c r="KMM71" s="917"/>
      <c r="KMN71" s="574"/>
      <c r="KMO71" s="643"/>
      <c r="KMP71" s="643"/>
      <c r="KMQ71" s="643"/>
      <c r="KMR71" s="644"/>
      <c r="KMS71" s="643"/>
      <c r="KMT71" s="643"/>
      <c r="KMU71" s="643"/>
      <c r="KMV71" s="643"/>
      <c r="KMW71" s="643"/>
      <c r="KMX71" s="643"/>
      <c r="KMY71" s="643"/>
      <c r="KMZ71" s="643"/>
      <c r="KNA71" s="643"/>
      <c r="KNB71" s="917"/>
      <c r="KNC71" s="917"/>
      <c r="KND71" s="917"/>
      <c r="KNE71" s="574"/>
      <c r="KNF71" s="643"/>
      <c r="KNG71" s="643"/>
      <c r="KNH71" s="643"/>
      <c r="KNI71" s="644"/>
      <c r="KNJ71" s="643"/>
      <c r="KNK71" s="643"/>
      <c r="KNL71" s="643"/>
      <c r="KNM71" s="643"/>
      <c r="KNN71" s="643"/>
      <c r="KNO71" s="643"/>
      <c r="KNP71" s="643"/>
      <c r="KNQ71" s="643"/>
      <c r="KNR71" s="643"/>
      <c r="KNS71" s="917"/>
      <c r="KNT71" s="917"/>
      <c r="KNU71" s="917"/>
      <c r="KNV71" s="574"/>
      <c r="KNW71" s="643"/>
      <c r="KNX71" s="643"/>
      <c r="KNY71" s="643"/>
      <c r="KNZ71" s="644"/>
      <c r="KOA71" s="643"/>
      <c r="KOB71" s="643"/>
      <c r="KOC71" s="643"/>
      <c r="KOD71" s="643"/>
      <c r="KOE71" s="643"/>
      <c r="KOF71" s="643"/>
      <c r="KOG71" s="643"/>
      <c r="KOH71" s="643"/>
      <c r="KOI71" s="643"/>
      <c r="KOJ71" s="917"/>
      <c r="KOK71" s="917"/>
      <c r="KOL71" s="917"/>
      <c r="KOM71" s="574"/>
      <c r="KON71" s="643"/>
      <c r="KOO71" s="643"/>
      <c r="KOP71" s="643"/>
      <c r="KOQ71" s="644"/>
      <c r="KOR71" s="643"/>
      <c r="KOS71" s="643"/>
      <c r="KOT71" s="643"/>
      <c r="KOU71" s="643"/>
      <c r="KOV71" s="643"/>
      <c r="KOW71" s="643"/>
      <c r="KOX71" s="643"/>
      <c r="KOY71" s="643"/>
      <c r="KOZ71" s="643"/>
      <c r="KPA71" s="917"/>
      <c r="KPB71" s="917"/>
      <c r="KPC71" s="917"/>
      <c r="KPD71" s="574"/>
      <c r="KPE71" s="643"/>
      <c r="KPF71" s="643"/>
      <c r="KPG71" s="643"/>
      <c r="KPH71" s="644"/>
      <c r="KPI71" s="643"/>
      <c r="KPJ71" s="643"/>
      <c r="KPK71" s="643"/>
      <c r="KPL71" s="643"/>
      <c r="KPM71" s="643"/>
      <c r="KPN71" s="643"/>
      <c r="KPO71" s="643"/>
      <c r="KPP71" s="643"/>
      <c r="KPQ71" s="643"/>
      <c r="KPR71" s="917"/>
      <c r="KPS71" s="917"/>
      <c r="KPT71" s="917"/>
      <c r="KPU71" s="574"/>
      <c r="KPV71" s="643"/>
      <c r="KPW71" s="643"/>
      <c r="KPX71" s="643"/>
      <c r="KPY71" s="644"/>
      <c r="KPZ71" s="643"/>
      <c r="KQA71" s="643"/>
      <c r="KQB71" s="643"/>
      <c r="KQC71" s="643"/>
      <c r="KQD71" s="643"/>
      <c r="KQE71" s="643"/>
      <c r="KQF71" s="643"/>
      <c r="KQG71" s="643"/>
      <c r="KQH71" s="643"/>
      <c r="KQI71" s="917"/>
      <c r="KQJ71" s="917"/>
      <c r="KQK71" s="917"/>
      <c r="KQL71" s="574"/>
      <c r="KQM71" s="643"/>
      <c r="KQN71" s="643"/>
      <c r="KQO71" s="643"/>
      <c r="KQP71" s="644"/>
      <c r="KQQ71" s="643"/>
      <c r="KQR71" s="643"/>
      <c r="KQS71" s="643"/>
      <c r="KQT71" s="643"/>
      <c r="KQU71" s="643"/>
      <c r="KQV71" s="643"/>
      <c r="KQW71" s="643"/>
      <c r="KQX71" s="643"/>
      <c r="KQY71" s="643"/>
      <c r="KQZ71" s="917"/>
      <c r="KRA71" s="917"/>
      <c r="KRB71" s="917"/>
      <c r="KRC71" s="574"/>
      <c r="KRD71" s="643"/>
      <c r="KRE71" s="643"/>
      <c r="KRF71" s="643"/>
      <c r="KRG71" s="644"/>
      <c r="KRH71" s="643"/>
      <c r="KRI71" s="643"/>
      <c r="KRJ71" s="643"/>
      <c r="KRK71" s="643"/>
      <c r="KRL71" s="643"/>
      <c r="KRM71" s="643"/>
      <c r="KRN71" s="643"/>
      <c r="KRO71" s="643"/>
      <c r="KRP71" s="643"/>
      <c r="KRQ71" s="917"/>
      <c r="KRR71" s="917"/>
      <c r="KRS71" s="917"/>
      <c r="KRT71" s="574"/>
      <c r="KRU71" s="643"/>
      <c r="KRV71" s="643"/>
      <c r="KRW71" s="643"/>
      <c r="KRX71" s="644"/>
      <c r="KRY71" s="643"/>
      <c r="KRZ71" s="643"/>
      <c r="KSA71" s="643"/>
      <c r="KSB71" s="643"/>
      <c r="KSC71" s="643"/>
      <c r="KSD71" s="643"/>
      <c r="KSE71" s="643"/>
      <c r="KSF71" s="643"/>
      <c r="KSG71" s="643"/>
      <c r="KSH71" s="917"/>
      <c r="KSI71" s="917"/>
      <c r="KSJ71" s="917"/>
      <c r="KSK71" s="574"/>
      <c r="KSL71" s="643"/>
      <c r="KSM71" s="643"/>
      <c r="KSN71" s="643"/>
      <c r="KSO71" s="644"/>
      <c r="KSP71" s="643"/>
      <c r="KSQ71" s="643"/>
      <c r="KSR71" s="643"/>
      <c r="KSS71" s="643"/>
      <c r="KST71" s="643"/>
      <c r="KSU71" s="643"/>
      <c r="KSV71" s="643"/>
      <c r="KSW71" s="643"/>
      <c r="KSX71" s="643"/>
      <c r="KSY71" s="917"/>
      <c r="KSZ71" s="917"/>
      <c r="KTA71" s="917"/>
      <c r="KTB71" s="574"/>
      <c r="KTC71" s="643"/>
      <c r="KTD71" s="643"/>
      <c r="KTE71" s="643"/>
      <c r="KTF71" s="644"/>
      <c r="KTG71" s="643"/>
      <c r="KTH71" s="643"/>
      <c r="KTI71" s="643"/>
      <c r="KTJ71" s="643"/>
      <c r="KTK71" s="643"/>
      <c r="KTL71" s="643"/>
      <c r="KTM71" s="643"/>
      <c r="KTN71" s="643"/>
      <c r="KTO71" s="643"/>
      <c r="KTP71" s="917"/>
      <c r="KTQ71" s="917"/>
      <c r="KTR71" s="917"/>
      <c r="KTS71" s="574"/>
      <c r="KTT71" s="643"/>
      <c r="KTU71" s="643"/>
      <c r="KTV71" s="643"/>
      <c r="KTW71" s="644"/>
      <c r="KTX71" s="643"/>
      <c r="KTY71" s="643"/>
      <c r="KTZ71" s="643"/>
      <c r="KUA71" s="643"/>
      <c r="KUB71" s="643"/>
      <c r="KUC71" s="643"/>
      <c r="KUD71" s="643"/>
      <c r="KUE71" s="643"/>
      <c r="KUF71" s="643"/>
      <c r="KUG71" s="917"/>
      <c r="KUH71" s="917"/>
      <c r="KUI71" s="917"/>
      <c r="KUJ71" s="574"/>
      <c r="KUK71" s="643"/>
      <c r="KUL71" s="643"/>
      <c r="KUM71" s="643"/>
      <c r="KUN71" s="644"/>
      <c r="KUO71" s="643"/>
      <c r="KUP71" s="643"/>
      <c r="KUQ71" s="643"/>
      <c r="KUR71" s="643"/>
      <c r="KUS71" s="643"/>
      <c r="KUT71" s="643"/>
      <c r="KUU71" s="643"/>
      <c r="KUV71" s="643"/>
      <c r="KUW71" s="643"/>
      <c r="KUX71" s="917"/>
      <c r="KUY71" s="917"/>
      <c r="KUZ71" s="917"/>
      <c r="KVA71" s="574"/>
      <c r="KVB71" s="643"/>
      <c r="KVC71" s="643"/>
      <c r="KVD71" s="643"/>
      <c r="KVE71" s="644"/>
      <c r="KVF71" s="643"/>
      <c r="KVG71" s="643"/>
      <c r="KVH71" s="643"/>
      <c r="KVI71" s="643"/>
      <c r="KVJ71" s="643"/>
      <c r="KVK71" s="643"/>
      <c r="KVL71" s="643"/>
      <c r="KVM71" s="643"/>
      <c r="KVN71" s="643"/>
      <c r="KVO71" s="917"/>
      <c r="KVP71" s="917"/>
      <c r="KVQ71" s="917"/>
      <c r="KVR71" s="574"/>
      <c r="KVS71" s="643"/>
      <c r="KVT71" s="643"/>
      <c r="KVU71" s="643"/>
      <c r="KVV71" s="644"/>
      <c r="KVW71" s="643"/>
      <c r="KVX71" s="643"/>
      <c r="KVY71" s="643"/>
      <c r="KVZ71" s="643"/>
      <c r="KWA71" s="643"/>
      <c r="KWB71" s="643"/>
      <c r="KWC71" s="643"/>
      <c r="KWD71" s="643"/>
      <c r="KWE71" s="643"/>
      <c r="KWF71" s="917"/>
      <c r="KWG71" s="917"/>
      <c r="KWH71" s="917"/>
      <c r="KWI71" s="574"/>
      <c r="KWJ71" s="643"/>
      <c r="KWK71" s="643"/>
      <c r="KWL71" s="643"/>
      <c r="KWM71" s="644"/>
      <c r="KWN71" s="643"/>
      <c r="KWO71" s="643"/>
      <c r="KWP71" s="643"/>
      <c r="KWQ71" s="643"/>
      <c r="KWR71" s="643"/>
      <c r="KWS71" s="643"/>
      <c r="KWT71" s="643"/>
      <c r="KWU71" s="643"/>
      <c r="KWV71" s="643"/>
      <c r="KWW71" s="917"/>
      <c r="KWX71" s="917"/>
      <c r="KWY71" s="917"/>
      <c r="KWZ71" s="574"/>
      <c r="KXA71" s="643"/>
      <c r="KXB71" s="643"/>
      <c r="KXC71" s="643"/>
      <c r="KXD71" s="644"/>
      <c r="KXE71" s="643"/>
      <c r="KXF71" s="643"/>
      <c r="KXG71" s="643"/>
      <c r="KXH71" s="643"/>
      <c r="KXI71" s="643"/>
      <c r="KXJ71" s="643"/>
      <c r="KXK71" s="643"/>
      <c r="KXL71" s="643"/>
      <c r="KXM71" s="643"/>
      <c r="KXN71" s="917"/>
      <c r="KXO71" s="917"/>
      <c r="KXP71" s="917"/>
      <c r="KXQ71" s="574"/>
      <c r="KXR71" s="643"/>
      <c r="KXS71" s="643"/>
      <c r="KXT71" s="643"/>
      <c r="KXU71" s="644"/>
      <c r="KXV71" s="643"/>
      <c r="KXW71" s="643"/>
      <c r="KXX71" s="643"/>
      <c r="KXY71" s="643"/>
      <c r="KXZ71" s="643"/>
      <c r="KYA71" s="643"/>
      <c r="KYB71" s="643"/>
      <c r="KYC71" s="643"/>
      <c r="KYD71" s="643"/>
      <c r="KYE71" s="917"/>
      <c r="KYF71" s="917"/>
      <c r="KYG71" s="917"/>
      <c r="KYH71" s="574"/>
      <c r="KYI71" s="643"/>
      <c r="KYJ71" s="643"/>
      <c r="KYK71" s="643"/>
      <c r="KYL71" s="644"/>
      <c r="KYM71" s="643"/>
      <c r="KYN71" s="643"/>
      <c r="KYO71" s="643"/>
      <c r="KYP71" s="643"/>
      <c r="KYQ71" s="643"/>
      <c r="KYR71" s="643"/>
      <c r="KYS71" s="643"/>
      <c r="KYT71" s="643"/>
      <c r="KYU71" s="643"/>
      <c r="KYV71" s="917"/>
      <c r="KYW71" s="917"/>
      <c r="KYX71" s="917"/>
      <c r="KYY71" s="574"/>
      <c r="KYZ71" s="643"/>
      <c r="KZA71" s="643"/>
      <c r="KZB71" s="643"/>
      <c r="KZC71" s="644"/>
      <c r="KZD71" s="643"/>
      <c r="KZE71" s="643"/>
      <c r="KZF71" s="643"/>
      <c r="KZG71" s="643"/>
      <c r="KZH71" s="643"/>
      <c r="KZI71" s="643"/>
      <c r="KZJ71" s="643"/>
      <c r="KZK71" s="643"/>
      <c r="KZL71" s="643"/>
      <c r="KZM71" s="917"/>
      <c r="KZN71" s="917"/>
      <c r="KZO71" s="917"/>
      <c r="KZP71" s="574"/>
      <c r="KZQ71" s="643"/>
      <c r="KZR71" s="643"/>
      <c r="KZS71" s="643"/>
      <c r="KZT71" s="644"/>
      <c r="KZU71" s="643"/>
      <c r="KZV71" s="643"/>
      <c r="KZW71" s="643"/>
      <c r="KZX71" s="643"/>
      <c r="KZY71" s="643"/>
      <c r="KZZ71" s="643"/>
      <c r="LAA71" s="643"/>
      <c r="LAB71" s="643"/>
      <c r="LAC71" s="643"/>
      <c r="LAD71" s="917"/>
      <c r="LAE71" s="917"/>
      <c r="LAF71" s="917"/>
      <c r="LAG71" s="574"/>
      <c r="LAH71" s="643"/>
      <c r="LAI71" s="643"/>
      <c r="LAJ71" s="643"/>
      <c r="LAK71" s="644"/>
      <c r="LAL71" s="643"/>
      <c r="LAM71" s="643"/>
      <c r="LAN71" s="643"/>
      <c r="LAO71" s="643"/>
      <c r="LAP71" s="643"/>
      <c r="LAQ71" s="643"/>
      <c r="LAR71" s="643"/>
      <c r="LAS71" s="643"/>
      <c r="LAT71" s="643"/>
      <c r="LAU71" s="917"/>
      <c r="LAV71" s="917"/>
      <c r="LAW71" s="917"/>
      <c r="LAX71" s="574"/>
      <c r="LAY71" s="643"/>
      <c r="LAZ71" s="643"/>
      <c r="LBA71" s="643"/>
      <c r="LBB71" s="644"/>
      <c r="LBC71" s="643"/>
      <c r="LBD71" s="643"/>
      <c r="LBE71" s="643"/>
      <c r="LBF71" s="643"/>
      <c r="LBG71" s="643"/>
      <c r="LBH71" s="643"/>
      <c r="LBI71" s="643"/>
      <c r="LBJ71" s="643"/>
      <c r="LBK71" s="643"/>
      <c r="LBL71" s="917"/>
      <c r="LBM71" s="917"/>
      <c r="LBN71" s="917"/>
      <c r="LBO71" s="574"/>
      <c r="LBP71" s="643"/>
      <c r="LBQ71" s="643"/>
      <c r="LBR71" s="643"/>
      <c r="LBS71" s="644"/>
      <c r="LBT71" s="643"/>
      <c r="LBU71" s="643"/>
      <c r="LBV71" s="643"/>
      <c r="LBW71" s="643"/>
      <c r="LBX71" s="643"/>
      <c r="LBY71" s="643"/>
      <c r="LBZ71" s="643"/>
      <c r="LCA71" s="643"/>
      <c r="LCB71" s="643"/>
      <c r="LCC71" s="917"/>
      <c r="LCD71" s="917"/>
      <c r="LCE71" s="917"/>
      <c r="LCF71" s="574"/>
      <c r="LCG71" s="643"/>
      <c r="LCH71" s="643"/>
      <c r="LCI71" s="643"/>
      <c r="LCJ71" s="644"/>
      <c r="LCK71" s="643"/>
      <c r="LCL71" s="643"/>
      <c r="LCM71" s="643"/>
      <c r="LCN71" s="643"/>
      <c r="LCO71" s="643"/>
      <c r="LCP71" s="643"/>
      <c r="LCQ71" s="643"/>
      <c r="LCR71" s="643"/>
      <c r="LCS71" s="643"/>
      <c r="LCT71" s="917"/>
      <c r="LCU71" s="917"/>
      <c r="LCV71" s="917"/>
      <c r="LCW71" s="574"/>
      <c r="LCX71" s="643"/>
      <c r="LCY71" s="643"/>
      <c r="LCZ71" s="643"/>
      <c r="LDA71" s="644"/>
      <c r="LDB71" s="643"/>
      <c r="LDC71" s="643"/>
      <c r="LDD71" s="643"/>
      <c r="LDE71" s="643"/>
      <c r="LDF71" s="643"/>
      <c r="LDG71" s="643"/>
      <c r="LDH71" s="643"/>
      <c r="LDI71" s="643"/>
      <c r="LDJ71" s="643"/>
      <c r="LDK71" s="917"/>
      <c r="LDL71" s="917"/>
      <c r="LDM71" s="917"/>
      <c r="LDN71" s="574"/>
      <c r="LDO71" s="643"/>
      <c r="LDP71" s="643"/>
      <c r="LDQ71" s="643"/>
      <c r="LDR71" s="644"/>
      <c r="LDS71" s="643"/>
      <c r="LDT71" s="643"/>
      <c r="LDU71" s="643"/>
      <c r="LDV71" s="643"/>
      <c r="LDW71" s="643"/>
      <c r="LDX71" s="643"/>
      <c r="LDY71" s="643"/>
      <c r="LDZ71" s="643"/>
      <c r="LEA71" s="643"/>
      <c r="LEB71" s="917"/>
      <c r="LEC71" s="917"/>
      <c r="LED71" s="917"/>
      <c r="LEE71" s="574"/>
      <c r="LEF71" s="643"/>
      <c r="LEG71" s="643"/>
      <c r="LEH71" s="643"/>
      <c r="LEI71" s="644"/>
      <c r="LEJ71" s="643"/>
      <c r="LEK71" s="643"/>
      <c r="LEL71" s="643"/>
      <c r="LEM71" s="643"/>
      <c r="LEN71" s="643"/>
      <c r="LEO71" s="643"/>
      <c r="LEP71" s="643"/>
      <c r="LEQ71" s="643"/>
      <c r="LER71" s="643"/>
      <c r="LES71" s="917"/>
      <c r="LET71" s="917"/>
      <c r="LEU71" s="917"/>
      <c r="LEV71" s="574"/>
      <c r="LEW71" s="643"/>
      <c r="LEX71" s="643"/>
      <c r="LEY71" s="643"/>
      <c r="LEZ71" s="644"/>
      <c r="LFA71" s="643"/>
      <c r="LFB71" s="643"/>
      <c r="LFC71" s="643"/>
      <c r="LFD71" s="643"/>
      <c r="LFE71" s="643"/>
      <c r="LFF71" s="643"/>
      <c r="LFG71" s="643"/>
      <c r="LFH71" s="643"/>
      <c r="LFI71" s="643"/>
      <c r="LFJ71" s="917"/>
      <c r="LFK71" s="917"/>
      <c r="LFL71" s="917"/>
      <c r="LFM71" s="574"/>
      <c r="LFN71" s="643"/>
      <c r="LFO71" s="643"/>
      <c r="LFP71" s="643"/>
      <c r="LFQ71" s="644"/>
      <c r="LFR71" s="643"/>
      <c r="LFS71" s="643"/>
      <c r="LFT71" s="643"/>
      <c r="LFU71" s="643"/>
      <c r="LFV71" s="643"/>
      <c r="LFW71" s="643"/>
      <c r="LFX71" s="643"/>
      <c r="LFY71" s="643"/>
      <c r="LFZ71" s="643"/>
      <c r="LGA71" s="917"/>
      <c r="LGB71" s="917"/>
      <c r="LGC71" s="917"/>
      <c r="LGD71" s="574"/>
      <c r="LGE71" s="643"/>
      <c r="LGF71" s="643"/>
      <c r="LGG71" s="643"/>
      <c r="LGH71" s="644"/>
      <c r="LGI71" s="643"/>
      <c r="LGJ71" s="643"/>
      <c r="LGK71" s="643"/>
      <c r="LGL71" s="643"/>
      <c r="LGM71" s="643"/>
      <c r="LGN71" s="643"/>
      <c r="LGO71" s="643"/>
      <c r="LGP71" s="643"/>
      <c r="LGQ71" s="643"/>
      <c r="LGR71" s="917"/>
      <c r="LGS71" s="917"/>
      <c r="LGT71" s="917"/>
      <c r="LGU71" s="574"/>
      <c r="LGV71" s="643"/>
      <c r="LGW71" s="643"/>
      <c r="LGX71" s="643"/>
      <c r="LGY71" s="644"/>
      <c r="LGZ71" s="643"/>
      <c r="LHA71" s="643"/>
      <c r="LHB71" s="643"/>
      <c r="LHC71" s="643"/>
      <c r="LHD71" s="643"/>
      <c r="LHE71" s="643"/>
      <c r="LHF71" s="643"/>
      <c r="LHG71" s="643"/>
      <c r="LHH71" s="643"/>
      <c r="LHI71" s="917"/>
      <c r="LHJ71" s="917"/>
      <c r="LHK71" s="917"/>
      <c r="LHL71" s="574"/>
      <c r="LHM71" s="643"/>
      <c r="LHN71" s="643"/>
      <c r="LHO71" s="643"/>
      <c r="LHP71" s="644"/>
      <c r="LHQ71" s="643"/>
      <c r="LHR71" s="643"/>
      <c r="LHS71" s="643"/>
      <c r="LHT71" s="643"/>
      <c r="LHU71" s="643"/>
      <c r="LHV71" s="643"/>
      <c r="LHW71" s="643"/>
      <c r="LHX71" s="643"/>
      <c r="LHY71" s="643"/>
      <c r="LHZ71" s="917"/>
      <c r="LIA71" s="917"/>
      <c r="LIB71" s="917"/>
      <c r="LIC71" s="574"/>
      <c r="LID71" s="643"/>
      <c r="LIE71" s="643"/>
      <c r="LIF71" s="643"/>
      <c r="LIG71" s="644"/>
      <c r="LIH71" s="643"/>
      <c r="LII71" s="643"/>
      <c r="LIJ71" s="643"/>
      <c r="LIK71" s="643"/>
      <c r="LIL71" s="643"/>
      <c r="LIM71" s="643"/>
      <c r="LIN71" s="643"/>
      <c r="LIO71" s="643"/>
      <c r="LIP71" s="643"/>
      <c r="LIQ71" s="917"/>
      <c r="LIR71" s="917"/>
      <c r="LIS71" s="917"/>
      <c r="LIT71" s="574"/>
      <c r="LIU71" s="643"/>
      <c r="LIV71" s="643"/>
      <c r="LIW71" s="643"/>
      <c r="LIX71" s="644"/>
      <c r="LIY71" s="643"/>
      <c r="LIZ71" s="643"/>
      <c r="LJA71" s="643"/>
      <c r="LJB71" s="643"/>
      <c r="LJC71" s="643"/>
      <c r="LJD71" s="643"/>
      <c r="LJE71" s="643"/>
      <c r="LJF71" s="643"/>
      <c r="LJG71" s="643"/>
      <c r="LJH71" s="917"/>
      <c r="LJI71" s="917"/>
      <c r="LJJ71" s="917"/>
      <c r="LJK71" s="574"/>
      <c r="LJL71" s="643"/>
      <c r="LJM71" s="643"/>
      <c r="LJN71" s="643"/>
      <c r="LJO71" s="644"/>
      <c r="LJP71" s="643"/>
      <c r="LJQ71" s="643"/>
      <c r="LJR71" s="643"/>
      <c r="LJS71" s="643"/>
      <c r="LJT71" s="643"/>
      <c r="LJU71" s="643"/>
      <c r="LJV71" s="643"/>
      <c r="LJW71" s="643"/>
      <c r="LJX71" s="643"/>
      <c r="LJY71" s="917"/>
      <c r="LJZ71" s="917"/>
      <c r="LKA71" s="917"/>
      <c r="LKB71" s="574"/>
      <c r="LKC71" s="643"/>
      <c r="LKD71" s="643"/>
      <c r="LKE71" s="643"/>
      <c r="LKF71" s="644"/>
      <c r="LKG71" s="643"/>
      <c r="LKH71" s="643"/>
      <c r="LKI71" s="643"/>
      <c r="LKJ71" s="643"/>
      <c r="LKK71" s="643"/>
      <c r="LKL71" s="643"/>
      <c r="LKM71" s="643"/>
      <c r="LKN71" s="643"/>
      <c r="LKO71" s="643"/>
      <c r="LKP71" s="917"/>
      <c r="LKQ71" s="917"/>
      <c r="LKR71" s="917"/>
      <c r="LKS71" s="574"/>
      <c r="LKT71" s="643"/>
      <c r="LKU71" s="643"/>
      <c r="LKV71" s="643"/>
      <c r="LKW71" s="644"/>
      <c r="LKX71" s="643"/>
      <c r="LKY71" s="643"/>
      <c r="LKZ71" s="643"/>
      <c r="LLA71" s="643"/>
      <c r="LLB71" s="643"/>
      <c r="LLC71" s="643"/>
      <c r="LLD71" s="643"/>
      <c r="LLE71" s="643"/>
      <c r="LLF71" s="643"/>
      <c r="LLG71" s="917"/>
      <c r="LLH71" s="917"/>
      <c r="LLI71" s="917"/>
      <c r="LLJ71" s="574"/>
      <c r="LLK71" s="643"/>
      <c r="LLL71" s="643"/>
      <c r="LLM71" s="643"/>
      <c r="LLN71" s="644"/>
      <c r="LLO71" s="643"/>
      <c r="LLP71" s="643"/>
      <c r="LLQ71" s="643"/>
      <c r="LLR71" s="643"/>
      <c r="LLS71" s="643"/>
      <c r="LLT71" s="643"/>
      <c r="LLU71" s="643"/>
      <c r="LLV71" s="643"/>
      <c r="LLW71" s="643"/>
      <c r="LLX71" s="917"/>
      <c r="LLY71" s="917"/>
      <c r="LLZ71" s="917"/>
      <c r="LMA71" s="574"/>
      <c r="LMB71" s="643"/>
      <c r="LMC71" s="643"/>
      <c r="LMD71" s="643"/>
      <c r="LME71" s="644"/>
      <c r="LMF71" s="643"/>
      <c r="LMG71" s="643"/>
      <c r="LMH71" s="643"/>
      <c r="LMI71" s="643"/>
      <c r="LMJ71" s="643"/>
      <c r="LMK71" s="643"/>
      <c r="LML71" s="643"/>
      <c r="LMM71" s="643"/>
      <c r="LMN71" s="643"/>
      <c r="LMO71" s="917"/>
      <c r="LMP71" s="917"/>
      <c r="LMQ71" s="917"/>
      <c r="LMR71" s="574"/>
      <c r="LMS71" s="643"/>
      <c r="LMT71" s="643"/>
      <c r="LMU71" s="643"/>
      <c r="LMV71" s="644"/>
      <c r="LMW71" s="643"/>
      <c r="LMX71" s="643"/>
      <c r="LMY71" s="643"/>
      <c r="LMZ71" s="643"/>
      <c r="LNA71" s="643"/>
      <c r="LNB71" s="643"/>
      <c r="LNC71" s="643"/>
      <c r="LND71" s="643"/>
      <c r="LNE71" s="643"/>
      <c r="LNF71" s="917"/>
      <c r="LNG71" s="917"/>
      <c r="LNH71" s="917"/>
      <c r="LNI71" s="574"/>
      <c r="LNJ71" s="643"/>
      <c r="LNK71" s="643"/>
      <c r="LNL71" s="643"/>
      <c r="LNM71" s="644"/>
      <c r="LNN71" s="643"/>
      <c r="LNO71" s="643"/>
      <c r="LNP71" s="643"/>
      <c r="LNQ71" s="643"/>
      <c r="LNR71" s="643"/>
      <c r="LNS71" s="643"/>
      <c r="LNT71" s="643"/>
      <c r="LNU71" s="643"/>
      <c r="LNV71" s="643"/>
      <c r="LNW71" s="917"/>
      <c r="LNX71" s="917"/>
      <c r="LNY71" s="917"/>
      <c r="LNZ71" s="574"/>
      <c r="LOA71" s="643"/>
      <c r="LOB71" s="643"/>
      <c r="LOC71" s="643"/>
      <c r="LOD71" s="644"/>
      <c r="LOE71" s="643"/>
      <c r="LOF71" s="643"/>
      <c r="LOG71" s="643"/>
      <c r="LOH71" s="643"/>
      <c r="LOI71" s="643"/>
      <c r="LOJ71" s="643"/>
      <c r="LOK71" s="643"/>
      <c r="LOL71" s="643"/>
      <c r="LOM71" s="643"/>
      <c r="LON71" s="917"/>
      <c r="LOO71" s="917"/>
      <c r="LOP71" s="917"/>
      <c r="LOQ71" s="574"/>
      <c r="LOR71" s="643"/>
      <c r="LOS71" s="643"/>
      <c r="LOT71" s="643"/>
      <c r="LOU71" s="644"/>
      <c r="LOV71" s="643"/>
      <c r="LOW71" s="643"/>
      <c r="LOX71" s="643"/>
      <c r="LOY71" s="643"/>
      <c r="LOZ71" s="643"/>
      <c r="LPA71" s="643"/>
      <c r="LPB71" s="643"/>
      <c r="LPC71" s="643"/>
      <c r="LPD71" s="643"/>
      <c r="LPE71" s="917"/>
      <c r="LPF71" s="917"/>
      <c r="LPG71" s="917"/>
      <c r="LPH71" s="574"/>
      <c r="LPI71" s="643"/>
      <c r="LPJ71" s="643"/>
      <c r="LPK71" s="643"/>
      <c r="LPL71" s="644"/>
      <c r="LPM71" s="643"/>
      <c r="LPN71" s="643"/>
      <c r="LPO71" s="643"/>
      <c r="LPP71" s="643"/>
      <c r="LPQ71" s="643"/>
      <c r="LPR71" s="643"/>
      <c r="LPS71" s="643"/>
      <c r="LPT71" s="643"/>
      <c r="LPU71" s="643"/>
      <c r="LPV71" s="917"/>
      <c r="LPW71" s="917"/>
      <c r="LPX71" s="917"/>
      <c r="LPY71" s="574"/>
      <c r="LPZ71" s="643"/>
      <c r="LQA71" s="643"/>
      <c r="LQB71" s="643"/>
      <c r="LQC71" s="644"/>
      <c r="LQD71" s="643"/>
      <c r="LQE71" s="643"/>
      <c r="LQF71" s="643"/>
      <c r="LQG71" s="643"/>
      <c r="LQH71" s="643"/>
      <c r="LQI71" s="643"/>
      <c r="LQJ71" s="643"/>
      <c r="LQK71" s="643"/>
      <c r="LQL71" s="643"/>
      <c r="LQM71" s="917"/>
      <c r="LQN71" s="917"/>
      <c r="LQO71" s="917"/>
      <c r="LQP71" s="574"/>
      <c r="LQQ71" s="643"/>
      <c r="LQR71" s="643"/>
      <c r="LQS71" s="643"/>
      <c r="LQT71" s="644"/>
      <c r="LQU71" s="643"/>
      <c r="LQV71" s="643"/>
      <c r="LQW71" s="643"/>
      <c r="LQX71" s="643"/>
      <c r="LQY71" s="643"/>
      <c r="LQZ71" s="643"/>
      <c r="LRA71" s="643"/>
      <c r="LRB71" s="643"/>
      <c r="LRC71" s="643"/>
      <c r="LRD71" s="917"/>
      <c r="LRE71" s="917"/>
      <c r="LRF71" s="917"/>
      <c r="LRG71" s="574"/>
      <c r="LRH71" s="643"/>
      <c r="LRI71" s="643"/>
      <c r="LRJ71" s="643"/>
      <c r="LRK71" s="644"/>
      <c r="LRL71" s="643"/>
      <c r="LRM71" s="643"/>
      <c r="LRN71" s="643"/>
      <c r="LRO71" s="643"/>
      <c r="LRP71" s="643"/>
      <c r="LRQ71" s="643"/>
      <c r="LRR71" s="643"/>
      <c r="LRS71" s="643"/>
      <c r="LRT71" s="643"/>
      <c r="LRU71" s="917"/>
      <c r="LRV71" s="917"/>
      <c r="LRW71" s="917"/>
      <c r="LRX71" s="574"/>
      <c r="LRY71" s="643"/>
      <c r="LRZ71" s="643"/>
      <c r="LSA71" s="643"/>
      <c r="LSB71" s="644"/>
      <c r="LSC71" s="643"/>
      <c r="LSD71" s="643"/>
      <c r="LSE71" s="643"/>
      <c r="LSF71" s="643"/>
      <c r="LSG71" s="643"/>
      <c r="LSH71" s="643"/>
      <c r="LSI71" s="643"/>
      <c r="LSJ71" s="643"/>
      <c r="LSK71" s="643"/>
      <c r="LSL71" s="917"/>
      <c r="LSM71" s="917"/>
      <c r="LSN71" s="917"/>
      <c r="LSO71" s="574"/>
      <c r="LSP71" s="643"/>
      <c r="LSQ71" s="643"/>
      <c r="LSR71" s="643"/>
      <c r="LSS71" s="644"/>
      <c r="LST71" s="643"/>
      <c r="LSU71" s="643"/>
      <c r="LSV71" s="643"/>
      <c r="LSW71" s="643"/>
      <c r="LSX71" s="643"/>
      <c r="LSY71" s="643"/>
      <c r="LSZ71" s="643"/>
      <c r="LTA71" s="643"/>
      <c r="LTB71" s="643"/>
      <c r="LTC71" s="917"/>
      <c r="LTD71" s="917"/>
      <c r="LTE71" s="917"/>
      <c r="LTF71" s="574"/>
      <c r="LTG71" s="643"/>
      <c r="LTH71" s="643"/>
      <c r="LTI71" s="643"/>
      <c r="LTJ71" s="644"/>
      <c r="LTK71" s="643"/>
      <c r="LTL71" s="643"/>
      <c r="LTM71" s="643"/>
      <c r="LTN71" s="643"/>
      <c r="LTO71" s="643"/>
      <c r="LTP71" s="643"/>
      <c r="LTQ71" s="643"/>
      <c r="LTR71" s="643"/>
      <c r="LTS71" s="643"/>
      <c r="LTT71" s="917"/>
      <c r="LTU71" s="917"/>
      <c r="LTV71" s="917"/>
      <c r="LTW71" s="574"/>
      <c r="LTX71" s="643"/>
      <c r="LTY71" s="643"/>
      <c r="LTZ71" s="643"/>
      <c r="LUA71" s="644"/>
      <c r="LUB71" s="643"/>
      <c r="LUC71" s="643"/>
      <c r="LUD71" s="643"/>
      <c r="LUE71" s="643"/>
      <c r="LUF71" s="643"/>
      <c r="LUG71" s="643"/>
      <c r="LUH71" s="643"/>
      <c r="LUI71" s="643"/>
      <c r="LUJ71" s="643"/>
      <c r="LUK71" s="917"/>
      <c r="LUL71" s="917"/>
      <c r="LUM71" s="917"/>
      <c r="LUN71" s="574"/>
      <c r="LUO71" s="643"/>
      <c r="LUP71" s="643"/>
      <c r="LUQ71" s="643"/>
      <c r="LUR71" s="644"/>
      <c r="LUS71" s="643"/>
      <c r="LUT71" s="643"/>
      <c r="LUU71" s="643"/>
      <c r="LUV71" s="643"/>
      <c r="LUW71" s="643"/>
      <c r="LUX71" s="643"/>
      <c r="LUY71" s="643"/>
      <c r="LUZ71" s="643"/>
      <c r="LVA71" s="643"/>
      <c r="LVB71" s="917"/>
      <c r="LVC71" s="917"/>
      <c r="LVD71" s="917"/>
      <c r="LVE71" s="574"/>
      <c r="LVF71" s="643"/>
      <c r="LVG71" s="643"/>
      <c r="LVH71" s="643"/>
      <c r="LVI71" s="644"/>
      <c r="LVJ71" s="643"/>
      <c r="LVK71" s="643"/>
      <c r="LVL71" s="643"/>
      <c r="LVM71" s="643"/>
      <c r="LVN71" s="643"/>
      <c r="LVO71" s="643"/>
      <c r="LVP71" s="643"/>
      <c r="LVQ71" s="643"/>
      <c r="LVR71" s="643"/>
      <c r="LVS71" s="917"/>
      <c r="LVT71" s="917"/>
      <c r="LVU71" s="917"/>
      <c r="LVV71" s="574"/>
      <c r="LVW71" s="643"/>
      <c r="LVX71" s="643"/>
      <c r="LVY71" s="643"/>
      <c r="LVZ71" s="644"/>
      <c r="LWA71" s="643"/>
      <c r="LWB71" s="643"/>
      <c r="LWC71" s="643"/>
      <c r="LWD71" s="643"/>
      <c r="LWE71" s="643"/>
      <c r="LWF71" s="643"/>
      <c r="LWG71" s="643"/>
      <c r="LWH71" s="643"/>
      <c r="LWI71" s="643"/>
      <c r="LWJ71" s="917"/>
      <c r="LWK71" s="917"/>
      <c r="LWL71" s="917"/>
      <c r="LWM71" s="574"/>
      <c r="LWN71" s="643"/>
      <c r="LWO71" s="643"/>
      <c r="LWP71" s="643"/>
      <c r="LWQ71" s="644"/>
      <c r="LWR71" s="643"/>
      <c r="LWS71" s="643"/>
      <c r="LWT71" s="643"/>
      <c r="LWU71" s="643"/>
      <c r="LWV71" s="643"/>
      <c r="LWW71" s="643"/>
      <c r="LWX71" s="643"/>
      <c r="LWY71" s="643"/>
      <c r="LWZ71" s="643"/>
      <c r="LXA71" s="917"/>
      <c r="LXB71" s="917"/>
      <c r="LXC71" s="917"/>
      <c r="LXD71" s="574"/>
      <c r="LXE71" s="643"/>
      <c r="LXF71" s="643"/>
      <c r="LXG71" s="643"/>
      <c r="LXH71" s="644"/>
      <c r="LXI71" s="643"/>
      <c r="LXJ71" s="643"/>
      <c r="LXK71" s="643"/>
      <c r="LXL71" s="643"/>
      <c r="LXM71" s="643"/>
      <c r="LXN71" s="643"/>
      <c r="LXO71" s="643"/>
      <c r="LXP71" s="643"/>
      <c r="LXQ71" s="643"/>
      <c r="LXR71" s="917"/>
      <c r="LXS71" s="917"/>
      <c r="LXT71" s="917"/>
      <c r="LXU71" s="574"/>
      <c r="LXV71" s="643"/>
      <c r="LXW71" s="643"/>
      <c r="LXX71" s="643"/>
      <c r="LXY71" s="644"/>
      <c r="LXZ71" s="643"/>
      <c r="LYA71" s="643"/>
      <c r="LYB71" s="643"/>
      <c r="LYC71" s="643"/>
      <c r="LYD71" s="643"/>
      <c r="LYE71" s="643"/>
      <c r="LYF71" s="643"/>
      <c r="LYG71" s="643"/>
      <c r="LYH71" s="643"/>
      <c r="LYI71" s="917"/>
      <c r="LYJ71" s="917"/>
      <c r="LYK71" s="917"/>
      <c r="LYL71" s="574"/>
      <c r="LYM71" s="643"/>
      <c r="LYN71" s="643"/>
      <c r="LYO71" s="643"/>
      <c r="LYP71" s="644"/>
      <c r="LYQ71" s="643"/>
      <c r="LYR71" s="643"/>
      <c r="LYS71" s="643"/>
      <c r="LYT71" s="643"/>
      <c r="LYU71" s="643"/>
      <c r="LYV71" s="643"/>
      <c r="LYW71" s="643"/>
      <c r="LYX71" s="643"/>
      <c r="LYY71" s="643"/>
      <c r="LYZ71" s="917"/>
      <c r="LZA71" s="917"/>
      <c r="LZB71" s="917"/>
      <c r="LZC71" s="574"/>
      <c r="LZD71" s="643"/>
      <c r="LZE71" s="643"/>
      <c r="LZF71" s="643"/>
      <c r="LZG71" s="644"/>
      <c r="LZH71" s="643"/>
      <c r="LZI71" s="643"/>
      <c r="LZJ71" s="643"/>
      <c r="LZK71" s="643"/>
      <c r="LZL71" s="643"/>
      <c r="LZM71" s="643"/>
      <c r="LZN71" s="643"/>
      <c r="LZO71" s="643"/>
      <c r="LZP71" s="643"/>
      <c r="LZQ71" s="917"/>
      <c r="LZR71" s="917"/>
      <c r="LZS71" s="917"/>
      <c r="LZT71" s="574"/>
      <c r="LZU71" s="643"/>
      <c r="LZV71" s="643"/>
      <c r="LZW71" s="643"/>
      <c r="LZX71" s="644"/>
      <c r="LZY71" s="643"/>
      <c r="LZZ71" s="643"/>
      <c r="MAA71" s="643"/>
      <c r="MAB71" s="643"/>
      <c r="MAC71" s="643"/>
      <c r="MAD71" s="643"/>
      <c r="MAE71" s="643"/>
      <c r="MAF71" s="643"/>
      <c r="MAG71" s="643"/>
      <c r="MAH71" s="917"/>
      <c r="MAI71" s="917"/>
      <c r="MAJ71" s="917"/>
      <c r="MAK71" s="574"/>
      <c r="MAL71" s="643"/>
      <c r="MAM71" s="643"/>
      <c r="MAN71" s="643"/>
      <c r="MAO71" s="644"/>
      <c r="MAP71" s="643"/>
      <c r="MAQ71" s="643"/>
      <c r="MAR71" s="643"/>
      <c r="MAS71" s="643"/>
      <c r="MAT71" s="643"/>
      <c r="MAU71" s="643"/>
      <c r="MAV71" s="643"/>
      <c r="MAW71" s="643"/>
      <c r="MAX71" s="643"/>
      <c r="MAY71" s="917"/>
      <c r="MAZ71" s="917"/>
      <c r="MBA71" s="917"/>
      <c r="MBB71" s="574"/>
      <c r="MBC71" s="643"/>
      <c r="MBD71" s="643"/>
      <c r="MBE71" s="643"/>
      <c r="MBF71" s="644"/>
      <c r="MBG71" s="643"/>
      <c r="MBH71" s="643"/>
      <c r="MBI71" s="643"/>
      <c r="MBJ71" s="643"/>
      <c r="MBK71" s="643"/>
      <c r="MBL71" s="643"/>
      <c r="MBM71" s="643"/>
      <c r="MBN71" s="643"/>
      <c r="MBO71" s="643"/>
      <c r="MBP71" s="917"/>
      <c r="MBQ71" s="917"/>
      <c r="MBR71" s="917"/>
      <c r="MBS71" s="574"/>
      <c r="MBT71" s="643"/>
      <c r="MBU71" s="643"/>
      <c r="MBV71" s="643"/>
      <c r="MBW71" s="644"/>
      <c r="MBX71" s="643"/>
      <c r="MBY71" s="643"/>
      <c r="MBZ71" s="643"/>
      <c r="MCA71" s="643"/>
      <c r="MCB71" s="643"/>
      <c r="MCC71" s="643"/>
      <c r="MCD71" s="643"/>
      <c r="MCE71" s="643"/>
      <c r="MCF71" s="643"/>
      <c r="MCG71" s="917"/>
      <c r="MCH71" s="917"/>
      <c r="MCI71" s="917"/>
      <c r="MCJ71" s="574"/>
      <c r="MCK71" s="643"/>
      <c r="MCL71" s="643"/>
      <c r="MCM71" s="643"/>
      <c r="MCN71" s="644"/>
      <c r="MCO71" s="643"/>
      <c r="MCP71" s="643"/>
      <c r="MCQ71" s="643"/>
      <c r="MCR71" s="643"/>
      <c r="MCS71" s="643"/>
      <c r="MCT71" s="643"/>
      <c r="MCU71" s="643"/>
      <c r="MCV71" s="643"/>
      <c r="MCW71" s="643"/>
      <c r="MCX71" s="917"/>
      <c r="MCY71" s="917"/>
      <c r="MCZ71" s="917"/>
      <c r="MDA71" s="574"/>
      <c r="MDB71" s="643"/>
      <c r="MDC71" s="643"/>
      <c r="MDD71" s="643"/>
      <c r="MDE71" s="644"/>
      <c r="MDF71" s="643"/>
      <c r="MDG71" s="643"/>
      <c r="MDH71" s="643"/>
      <c r="MDI71" s="643"/>
      <c r="MDJ71" s="643"/>
      <c r="MDK71" s="643"/>
      <c r="MDL71" s="643"/>
      <c r="MDM71" s="643"/>
      <c r="MDN71" s="643"/>
      <c r="MDO71" s="917"/>
      <c r="MDP71" s="917"/>
      <c r="MDQ71" s="917"/>
      <c r="MDR71" s="574"/>
      <c r="MDS71" s="643"/>
      <c r="MDT71" s="643"/>
      <c r="MDU71" s="643"/>
      <c r="MDV71" s="644"/>
      <c r="MDW71" s="643"/>
      <c r="MDX71" s="643"/>
      <c r="MDY71" s="643"/>
      <c r="MDZ71" s="643"/>
      <c r="MEA71" s="643"/>
      <c r="MEB71" s="643"/>
      <c r="MEC71" s="643"/>
      <c r="MED71" s="643"/>
      <c r="MEE71" s="643"/>
      <c r="MEF71" s="917"/>
      <c r="MEG71" s="917"/>
      <c r="MEH71" s="917"/>
      <c r="MEI71" s="574"/>
      <c r="MEJ71" s="643"/>
      <c r="MEK71" s="643"/>
      <c r="MEL71" s="643"/>
      <c r="MEM71" s="644"/>
      <c r="MEN71" s="643"/>
      <c r="MEO71" s="643"/>
      <c r="MEP71" s="643"/>
      <c r="MEQ71" s="643"/>
      <c r="MER71" s="643"/>
      <c r="MES71" s="643"/>
      <c r="MET71" s="643"/>
      <c r="MEU71" s="643"/>
      <c r="MEV71" s="643"/>
      <c r="MEW71" s="917"/>
      <c r="MEX71" s="917"/>
      <c r="MEY71" s="917"/>
      <c r="MEZ71" s="574"/>
      <c r="MFA71" s="643"/>
      <c r="MFB71" s="643"/>
      <c r="MFC71" s="643"/>
      <c r="MFD71" s="644"/>
      <c r="MFE71" s="643"/>
      <c r="MFF71" s="643"/>
      <c r="MFG71" s="643"/>
      <c r="MFH71" s="643"/>
      <c r="MFI71" s="643"/>
      <c r="MFJ71" s="643"/>
      <c r="MFK71" s="643"/>
      <c r="MFL71" s="643"/>
      <c r="MFM71" s="643"/>
      <c r="MFN71" s="917"/>
      <c r="MFO71" s="917"/>
      <c r="MFP71" s="917"/>
      <c r="MFQ71" s="574"/>
      <c r="MFR71" s="643"/>
      <c r="MFS71" s="643"/>
      <c r="MFT71" s="643"/>
      <c r="MFU71" s="644"/>
      <c r="MFV71" s="643"/>
      <c r="MFW71" s="643"/>
      <c r="MFX71" s="643"/>
      <c r="MFY71" s="643"/>
      <c r="MFZ71" s="643"/>
      <c r="MGA71" s="643"/>
      <c r="MGB71" s="643"/>
      <c r="MGC71" s="643"/>
      <c r="MGD71" s="643"/>
      <c r="MGE71" s="917"/>
      <c r="MGF71" s="917"/>
      <c r="MGG71" s="917"/>
      <c r="MGH71" s="574"/>
      <c r="MGI71" s="643"/>
      <c r="MGJ71" s="643"/>
      <c r="MGK71" s="643"/>
      <c r="MGL71" s="644"/>
      <c r="MGM71" s="643"/>
      <c r="MGN71" s="643"/>
      <c r="MGO71" s="643"/>
      <c r="MGP71" s="643"/>
      <c r="MGQ71" s="643"/>
      <c r="MGR71" s="643"/>
      <c r="MGS71" s="643"/>
      <c r="MGT71" s="643"/>
      <c r="MGU71" s="643"/>
      <c r="MGV71" s="917"/>
      <c r="MGW71" s="917"/>
      <c r="MGX71" s="917"/>
      <c r="MGY71" s="574"/>
      <c r="MGZ71" s="643"/>
      <c r="MHA71" s="643"/>
      <c r="MHB71" s="643"/>
      <c r="MHC71" s="644"/>
      <c r="MHD71" s="643"/>
      <c r="MHE71" s="643"/>
      <c r="MHF71" s="643"/>
      <c r="MHG71" s="643"/>
      <c r="MHH71" s="643"/>
      <c r="MHI71" s="643"/>
      <c r="MHJ71" s="643"/>
      <c r="MHK71" s="643"/>
      <c r="MHL71" s="643"/>
      <c r="MHM71" s="917"/>
      <c r="MHN71" s="917"/>
      <c r="MHO71" s="917"/>
      <c r="MHP71" s="574"/>
      <c r="MHQ71" s="643"/>
      <c r="MHR71" s="643"/>
      <c r="MHS71" s="643"/>
      <c r="MHT71" s="644"/>
      <c r="MHU71" s="643"/>
      <c r="MHV71" s="643"/>
      <c r="MHW71" s="643"/>
      <c r="MHX71" s="643"/>
      <c r="MHY71" s="643"/>
      <c r="MHZ71" s="643"/>
      <c r="MIA71" s="643"/>
      <c r="MIB71" s="643"/>
      <c r="MIC71" s="643"/>
      <c r="MID71" s="917"/>
      <c r="MIE71" s="917"/>
      <c r="MIF71" s="917"/>
      <c r="MIG71" s="574"/>
      <c r="MIH71" s="643"/>
      <c r="MII71" s="643"/>
      <c r="MIJ71" s="643"/>
      <c r="MIK71" s="644"/>
      <c r="MIL71" s="643"/>
      <c r="MIM71" s="643"/>
      <c r="MIN71" s="643"/>
      <c r="MIO71" s="643"/>
      <c r="MIP71" s="643"/>
      <c r="MIQ71" s="643"/>
      <c r="MIR71" s="643"/>
      <c r="MIS71" s="643"/>
      <c r="MIT71" s="643"/>
      <c r="MIU71" s="917"/>
      <c r="MIV71" s="917"/>
      <c r="MIW71" s="917"/>
      <c r="MIX71" s="574"/>
      <c r="MIY71" s="643"/>
      <c r="MIZ71" s="643"/>
      <c r="MJA71" s="643"/>
      <c r="MJB71" s="644"/>
      <c r="MJC71" s="643"/>
      <c r="MJD71" s="643"/>
      <c r="MJE71" s="643"/>
      <c r="MJF71" s="643"/>
      <c r="MJG71" s="643"/>
      <c r="MJH71" s="643"/>
      <c r="MJI71" s="643"/>
      <c r="MJJ71" s="643"/>
      <c r="MJK71" s="643"/>
      <c r="MJL71" s="917"/>
      <c r="MJM71" s="917"/>
      <c r="MJN71" s="917"/>
      <c r="MJO71" s="574"/>
      <c r="MJP71" s="643"/>
      <c r="MJQ71" s="643"/>
      <c r="MJR71" s="643"/>
      <c r="MJS71" s="644"/>
      <c r="MJT71" s="643"/>
      <c r="MJU71" s="643"/>
      <c r="MJV71" s="643"/>
      <c r="MJW71" s="643"/>
      <c r="MJX71" s="643"/>
      <c r="MJY71" s="643"/>
      <c r="MJZ71" s="643"/>
      <c r="MKA71" s="643"/>
      <c r="MKB71" s="643"/>
      <c r="MKC71" s="917"/>
      <c r="MKD71" s="917"/>
      <c r="MKE71" s="917"/>
      <c r="MKF71" s="574"/>
      <c r="MKG71" s="643"/>
      <c r="MKH71" s="643"/>
      <c r="MKI71" s="643"/>
      <c r="MKJ71" s="644"/>
      <c r="MKK71" s="643"/>
      <c r="MKL71" s="643"/>
      <c r="MKM71" s="643"/>
      <c r="MKN71" s="643"/>
      <c r="MKO71" s="643"/>
      <c r="MKP71" s="643"/>
      <c r="MKQ71" s="643"/>
      <c r="MKR71" s="643"/>
      <c r="MKS71" s="643"/>
      <c r="MKT71" s="917"/>
      <c r="MKU71" s="917"/>
      <c r="MKV71" s="917"/>
      <c r="MKW71" s="574"/>
      <c r="MKX71" s="643"/>
      <c r="MKY71" s="643"/>
      <c r="MKZ71" s="643"/>
      <c r="MLA71" s="644"/>
      <c r="MLB71" s="643"/>
      <c r="MLC71" s="643"/>
      <c r="MLD71" s="643"/>
      <c r="MLE71" s="643"/>
      <c r="MLF71" s="643"/>
      <c r="MLG71" s="643"/>
      <c r="MLH71" s="643"/>
      <c r="MLI71" s="643"/>
      <c r="MLJ71" s="643"/>
      <c r="MLK71" s="917"/>
      <c r="MLL71" s="917"/>
      <c r="MLM71" s="917"/>
      <c r="MLN71" s="574"/>
      <c r="MLO71" s="643"/>
      <c r="MLP71" s="643"/>
      <c r="MLQ71" s="643"/>
      <c r="MLR71" s="644"/>
      <c r="MLS71" s="643"/>
      <c r="MLT71" s="643"/>
      <c r="MLU71" s="643"/>
      <c r="MLV71" s="643"/>
      <c r="MLW71" s="643"/>
      <c r="MLX71" s="643"/>
      <c r="MLY71" s="643"/>
      <c r="MLZ71" s="643"/>
      <c r="MMA71" s="643"/>
      <c r="MMB71" s="917"/>
      <c r="MMC71" s="917"/>
      <c r="MMD71" s="917"/>
      <c r="MME71" s="574"/>
      <c r="MMF71" s="643"/>
      <c r="MMG71" s="643"/>
      <c r="MMH71" s="643"/>
      <c r="MMI71" s="644"/>
      <c r="MMJ71" s="643"/>
      <c r="MMK71" s="643"/>
      <c r="MML71" s="643"/>
      <c r="MMM71" s="643"/>
      <c r="MMN71" s="643"/>
      <c r="MMO71" s="643"/>
      <c r="MMP71" s="643"/>
      <c r="MMQ71" s="643"/>
      <c r="MMR71" s="643"/>
      <c r="MMS71" s="917"/>
      <c r="MMT71" s="917"/>
      <c r="MMU71" s="917"/>
      <c r="MMV71" s="574"/>
      <c r="MMW71" s="643"/>
      <c r="MMX71" s="643"/>
      <c r="MMY71" s="643"/>
      <c r="MMZ71" s="644"/>
      <c r="MNA71" s="643"/>
      <c r="MNB71" s="643"/>
      <c r="MNC71" s="643"/>
      <c r="MND71" s="643"/>
      <c r="MNE71" s="643"/>
      <c r="MNF71" s="643"/>
      <c r="MNG71" s="643"/>
      <c r="MNH71" s="643"/>
      <c r="MNI71" s="643"/>
      <c r="MNJ71" s="917"/>
      <c r="MNK71" s="917"/>
      <c r="MNL71" s="917"/>
      <c r="MNM71" s="574"/>
      <c r="MNN71" s="643"/>
      <c r="MNO71" s="643"/>
      <c r="MNP71" s="643"/>
      <c r="MNQ71" s="644"/>
      <c r="MNR71" s="643"/>
      <c r="MNS71" s="643"/>
      <c r="MNT71" s="643"/>
      <c r="MNU71" s="643"/>
      <c r="MNV71" s="643"/>
      <c r="MNW71" s="643"/>
      <c r="MNX71" s="643"/>
      <c r="MNY71" s="643"/>
      <c r="MNZ71" s="643"/>
      <c r="MOA71" s="917"/>
      <c r="MOB71" s="917"/>
      <c r="MOC71" s="917"/>
      <c r="MOD71" s="574"/>
      <c r="MOE71" s="643"/>
      <c r="MOF71" s="643"/>
      <c r="MOG71" s="643"/>
      <c r="MOH71" s="644"/>
      <c r="MOI71" s="643"/>
      <c r="MOJ71" s="643"/>
      <c r="MOK71" s="643"/>
      <c r="MOL71" s="643"/>
      <c r="MOM71" s="643"/>
      <c r="MON71" s="643"/>
      <c r="MOO71" s="643"/>
      <c r="MOP71" s="643"/>
      <c r="MOQ71" s="643"/>
      <c r="MOR71" s="917"/>
      <c r="MOS71" s="917"/>
      <c r="MOT71" s="917"/>
      <c r="MOU71" s="574"/>
      <c r="MOV71" s="643"/>
      <c r="MOW71" s="643"/>
      <c r="MOX71" s="643"/>
      <c r="MOY71" s="644"/>
      <c r="MOZ71" s="643"/>
      <c r="MPA71" s="643"/>
      <c r="MPB71" s="643"/>
      <c r="MPC71" s="643"/>
      <c r="MPD71" s="643"/>
      <c r="MPE71" s="643"/>
      <c r="MPF71" s="643"/>
      <c r="MPG71" s="643"/>
      <c r="MPH71" s="643"/>
      <c r="MPI71" s="917"/>
      <c r="MPJ71" s="917"/>
      <c r="MPK71" s="917"/>
      <c r="MPL71" s="574"/>
      <c r="MPM71" s="643"/>
      <c r="MPN71" s="643"/>
      <c r="MPO71" s="643"/>
      <c r="MPP71" s="644"/>
      <c r="MPQ71" s="643"/>
      <c r="MPR71" s="643"/>
      <c r="MPS71" s="643"/>
      <c r="MPT71" s="643"/>
      <c r="MPU71" s="643"/>
      <c r="MPV71" s="643"/>
      <c r="MPW71" s="643"/>
      <c r="MPX71" s="643"/>
      <c r="MPY71" s="643"/>
      <c r="MPZ71" s="917"/>
      <c r="MQA71" s="917"/>
      <c r="MQB71" s="917"/>
      <c r="MQC71" s="574"/>
      <c r="MQD71" s="643"/>
      <c r="MQE71" s="643"/>
      <c r="MQF71" s="643"/>
      <c r="MQG71" s="644"/>
      <c r="MQH71" s="643"/>
      <c r="MQI71" s="643"/>
      <c r="MQJ71" s="643"/>
      <c r="MQK71" s="643"/>
      <c r="MQL71" s="643"/>
      <c r="MQM71" s="643"/>
      <c r="MQN71" s="643"/>
      <c r="MQO71" s="643"/>
      <c r="MQP71" s="643"/>
      <c r="MQQ71" s="917"/>
      <c r="MQR71" s="917"/>
      <c r="MQS71" s="917"/>
      <c r="MQT71" s="574"/>
      <c r="MQU71" s="643"/>
      <c r="MQV71" s="643"/>
      <c r="MQW71" s="643"/>
      <c r="MQX71" s="644"/>
      <c r="MQY71" s="643"/>
      <c r="MQZ71" s="643"/>
      <c r="MRA71" s="643"/>
      <c r="MRB71" s="643"/>
      <c r="MRC71" s="643"/>
      <c r="MRD71" s="643"/>
      <c r="MRE71" s="643"/>
      <c r="MRF71" s="643"/>
      <c r="MRG71" s="643"/>
      <c r="MRH71" s="917"/>
      <c r="MRI71" s="917"/>
      <c r="MRJ71" s="917"/>
      <c r="MRK71" s="574"/>
      <c r="MRL71" s="643"/>
      <c r="MRM71" s="643"/>
      <c r="MRN71" s="643"/>
      <c r="MRO71" s="644"/>
      <c r="MRP71" s="643"/>
      <c r="MRQ71" s="643"/>
      <c r="MRR71" s="643"/>
      <c r="MRS71" s="643"/>
      <c r="MRT71" s="643"/>
      <c r="MRU71" s="643"/>
      <c r="MRV71" s="643"/>
      <c r="MRW71" s="643"/>
      <c r="MRX71" s="643"/>
      <c r="MRY71" s="917"/>
      <c r="MRZ71" s="917"/>
      <c r="MSA71" s="917"/>
      <c r="MSB71" s="574"/>
      <c r="MSC71" s="643"/>
      <c r="MSD71" s="643"/>
      <c r="MSE71" s="643"/>
      <c r="MSF71" s="644"/>
      <c r="MSG71" s="643"/>
      <c r="MSH71" s="643"/>
      <c r="MSI71" s="643"/>
      <c r="MSJ71" s="643"/>
      <c r="MSK71" s="643"/>
      <c r="MSL71" s="643"/>
      <c r="MSM71" s="643"/>
      <c r="MSN71" s="643"/>
      <c r="MSO71" s="643"/>
      <c r="MSP71" s="917"/>
      <c r="MSQ71" s="917"/>
      <c r="MSR71" s="917"/>
      <c r="MSS71" s="574"/>
      <c r="MST71" s="643"/>
      <c r="MSU71" s="643"/>
      <c r="MSV71" s="643"/>
      <c r="MSW71" s="644"/>
      <c r="MSX71" s="643"/>
      <c r="MSY71" s="643"/>
      <c r="MSZ71" s="643"/>
      <c r="MTA71" s="643"/>
      <c r="MTB71" s="643"/>
      <c r="MTC71" s="643"/>
      <c r="MTD71" s="643"/>
      <c r="MTE71" s="643"/>
      <c r="MTF71" s="643"/>
      <c r="MTG71" s="917"/>
      <c r="MTH71" s="917"/>
      <c r="MTI71" s="917"/>
      <c r="MTJ71" s="574"/>
      <c r="MTK71" s="643"/>
      <c r="MTL71" s="643"/>
      <c r="MTM71" s="643"/>
      <c r="MTN71" s="644"/>
      <c r="MTO71" s="643"/>
      <c r="MTP71" s="643"/>
      <c r="MTQ71" s="643"/>
      <c r="MTR71" s="643"/>
      <c r="MTS71" s="643"/>
      <c r="MTT71" s="643"/>
      <c r="MTU71" s="643"/>
      <c r="MTV71" s="643"/>
      <c r="MTW71" s="643"/>
      <c r="MTX71" s="917"/>
      <c r="MTY71" s="917"/>
      <c r="MTZ71" s="917"/>
      <c r="MUA71" s="574"/>
      <c r="MUB71" s="643"/>
      <c r="MUC71" s="643"/>
      <c r="MUD71" s="643"/>
      <c r="MUE71" s="644"/>
      <c r="MUF71" s="643"/>
      <c r="MUG71" s="643"/>
      <c r="MUH71" s="643"/>
      <c r="MUI71" s="643"/>
      <c r="MUJ71" s="643"/>
      <c r="MUK71" s="643"/>
      <c r="MUL71" s="643"/>
      <c r="MUM71" s="643"/>
      <c r="MUN71" s="643"/>
      <c r="MUO71" s="917"/>
      <c r="MUP71" s="917"/>
      <c r="MUQ71" s="917"/>
      <c r="MUR71" s="574"/>
      <c r="MUS71" s="643"/>
      <c r="MUT71" s="643"/>
      <c r="MUU71" s="643"/>
      <c r="MUV71" s="644"/>
      <c r="MUW71" s="643"/>
      <c r="MUX71" s="643"/>
      <c r="MUY71" s="643"/>
      <c r="MUZ71" s="643"/>
      <c r="MVA71" s="643"/>
      <c r="MVB71" s="643"/>
      <c r="MVC71" s="643"/>
      <c r="MVD71" s="643"/>
      <c r="MVE71" s="643"/>
      <c r="MVF71" s="917"/>
      <c r="MVG71" s="917"/>
      <c r="MVH71" s="917"/>
      <c r="MVI71" s="574"/>
      <c r="MVJ71" s="643"/>
      <c r="MVK71" s="643"/>
      <c r="MVL71" s="643"/>
      <c r="MVM71" s="644"/>
      <c r="MVN71" s="643"/>
      <c r="MVO71" s="643"/>
      <c r="MVP71" s="643"/>
      <c r="MVQ71" s="643"/>
      <c r="MVR71" s="643"/>
      <c r="MVS71" s="643"/>
      <c r="MVT71" s="643"/>
      <c r="MVU71" s="643"/>
      <c r="MVV71" s="643"/>
      <c r="MVW71" s="917"/>
      <c r="MVX71" s="917"/>
      <c r="MVY71" s="917"/>
      <c r="MVZ71" s="574"/>
      <c r="MWA71" s="643"/>
      <c r="MWB71" s="643"/>
      <c r="MWC71" s="643"/>
      <c r="MWD71" s="644"/>
      <c r="MWE71" s="643"/>
      <c r="MWF71" s="643"/>
      <c r="MWG71" s="643"/>
      <c r="MWH71" s="643"/>
      <c r="MWI71" s="643"/>
      <c r="MWJ71" s="643"/>
      <c r="MWK71" s="643"/>
      <c r="MWL71" s="643"/>
      <c r="MWM71" s="643"/>
      <c r="MWN71" s="917"/>
      <c r="MWO71" s="917"/>
      <c r="MWP71" s="917"/>
      <c r="MWQ71" s="574"/>
      <c r="MWR71" s="643"/>
      <c r="MWS71" s="643"/>
      <c r="MWT71" s="643"/>
      <c r="MWU71" s="644"/>
      <c r="MWV71" s="643"/>
      <c r="MWW71" s="643"/>
      <c r="MWX71" s="643"/>
      <c r="MWY71" s="643"/>
      <c r="MWZ71" s="643"/>
      <c r="MXA71" s="643"/>
      <c r="MXB71" s="643"/>
      <c r="MXC71" s="643"/>
      <c r="MXD71" s="643"/>
      <c r="MXE71" s="917"/>
      <c r="MXF71" s="917"/>
      <c r="MXG71" s="917"/>
      <c r="MXH71" s="574"/>
      <c r="MXI71" s="643"/>
      <c r="MXJ71" s="643"/>
      <c r="MXK71" s="643"/>
      <c r="MXL71" s="644"/>
      <c r="MXM71" s="643"/>
      <c r="MXN71" s="643"/>
      <c r="MXO71" s="643"/>
      <c r="MXP71" s="643"/>
      <c r="MXQ71" s="643"/>
      <c r="MXR71" s="643"/>
      <c r="MXS71" s="643"/>
      <c r="MXT71" s="643"/>
      <c r="MXU71" s="643"/>
      <c r="MXV71" s="917"/>
      <c r="MXW71" s="917"/>
      <c r="MXX71" s="917"/>
      <c r="MXY71" s="574"/>
      <c r="MXZ71" s="643"/>
      <c r="MYA71" s="643"/>
      <c r="MYB71" s="643"/>
      <c r="MYC71" s="644"/>
      <c r="MYD71" s="643"/>
      <c r="MYE71" s="643"/>
      <c r="MYF71" s="643"/>
      <c r="MYG71" s="643"/>
      <c r="MYH71" s="643"/>
      <c r="MYI71" s="643"/>
      <c r="MYJ71" s="643"/>
      <c r="MYK71" s="643"/>
      <c r="MYL71" s="643"/>
      <c r="MYM71" s="917"/>
      <c r="MYN71" s="917"/>
      <c r="MYO71" s="917"/>
      <c r="MYP71" s="574"/>
      <c r="MYQ71" s="643"/>
      <c r="MYR71" s="643"/>
      <c r="MYS71" s="643"/>
      <c r="MYT71" s="644"/>
      <c r="MYU71" s="643"/>
      <c r="MYV71" s="643"/>
      <c r="MYW71" s="643"/>
      <c r="MYX71" s="643"/>
      <c r="MYY71" s="643"/>
      <c r="MYZ71" s="643"/>
      <c r="MZA71" s="643"/>
      <c r="MZB71" s="643"/>
      <c r="MZC71" s="643"/>
      <c r="MZD71" s="917"/>
      <c r="MZE71" s="917"/>
      <c r="MZF71" s="917"/>
      <c r="MZG71" s="574"/>
      <c r="MZH71" s="643"/>
      <c r="MZI71" s="643"/>
      <c r="MZJ71" s="643"/>
      <c r="MZK71" s="644"/>
      <c r="MZL71" s="643"/>
      <c r="MZM71" s="643"/>
      <c r="MZN71" s="643"/>
      <c r="MZO71" s="643"/>
      <c r="MZP71" s="643"/>
      <c r="MZQ71" s="643"/>
      <c r="MZR71" s="643"/>
      <c r="MZS71" s="643"/>
      <c r="MZT71" s="643"/>
      <c r="MZU71" s="917"/>
      <c r="MZV71" s="917"/>
      <c r="MZW71" s="917"/>
      <c r="MZX71" s="574"/>
      <c r="MZY71" s="643"/>
      <c r="MZZ71" s="643"/>
      <c r="NAA71" s="643"/>
      <c r="NAB71" s="644"/>
      <c r="NAC71" s="643"/>
      <c r="NAD71" s="643"/>
      <c r="NAE71" s="643"/>
      <c r="NAF71" s="643"/>
      <c r="NAG71" s="643"/>
      <c r="NAH71" s="643"/>
      <c r="NAI71" s="643"/>
      <c r="NAJ71" s="643"/>
      <c r="NAK71" s="643"/>
      <c r="NAL71" s="917"/>
      <c r="NAM71" s="917"/>
      <c r="NAN71" s="917"/>
      <c r="NAO71" s="574"/>
      <c r="NAP71" s="643"/>
      <c r="NAQ71" s="643"/>
      <c r="NAR71" s="643"/>
      <c r="NAS71" s="644"/>
      <c r="NAT71" s="643"/>
      <c r="NAU71" s="643"/>
      <c r="NAV71" s="643"/>
      <c r="NAW71" s="643"/>
      <c r="NAX71" s="643"/>
      <c r="NAY71" s="643"/>
      <c r="NAZ71" s="643"/>
      <c r="NBA71" s="643"/>
      <c r="NBB71" s="643"/>
      <c r="NBC71" s="917"/>
      <c r="NBD71" s="917"/>
      <c r="NBE71" s="917"/>
      <c r="NBF71" s="574"/>
      <c r="NBG71" s="643"/>
      <c r="NBH71" s="643"/>
      <c r="NBI71" s="643"/>
      <c r="NBJ71" s="644"/>
      <c r="NBK71" s="643"/>
      <c r="NBL71" s="643"/>
      <c r="NBM71" s="643"/>
      <c r="NBN71" s="643"/>
      <c r="NBO71" s="643"/>
      <c r="NBP71" s="643"/>
      <c r="NBQ71" s="643"/>
      <c r="NBR71" s="643"/>
      <c r="NBS71" s="643"/>
      <c r="NBT71" s="917"/>
      <c r="NBU71" s="917"/>
      <c r="NBV71" s="917"/>
      <c r="NBW71" s="574"/>
      <c r="NBX71" s="643"/>
      <c r="NBY71" s="643"/>
      <c r="NBZ71" s="643"/>
      <c r="NCA71" s="644"/>
      <c r="NCB71" s="643"/>
      <c r="NCC71" s="643"/>
      <c r="NCD71" s="643"/>
      <c r="NCE71" s="643"/>
      <c r="NCF71" s="643"/>
      <c r="NCG71" s="643"/>
      <c r="NCH71" s="643"/>
      <c r="NCI71" s="643"/>
      <c r="NCJ71" s="643"/>
      <c r="NCK71" s="917"/>
      <c r="NCL71" s="917"/>
      <c r="NCM71" s="917"/>
      <c r="NCN71" s="574"/>
      <c r="NCO71" s="643"/>
      <c r="NCP71" s="643"/>
      <c r="NCQ71" s="643"/>
      <c r="NCR71" s="644"/>
      <c r="NCS71" s="643"/>
      <c r="NCT71" s="643"/>
      <c r="NCU71" s="643"/>
      <c r="NCV71" s="643"/>
      <c r="NCW71" s="643"/>
      <c r="NCX71" s="643"/>
      <c r="NCY71" s="643"/>
      <c r="NCZ71" s="643"/>
      <c r="NDA71" s="643"/>
      <c r="NDB71" s="917"/>
      <c r="NDC71" s="917"/>
      <c r="NDD71" s="917"/>
      <c r="NDE71" s="574"/>
      <c r="NDF71" s="643"/>
      <c r="NDG71" s="643"/>
      <c r="NDH71" s="643"/>
      <c r="NDI71" s="644"/>
      <c r="NDJ71" s="643"/>
      <c r="NDK71" s="643"/>
      <c r="NDL71" s="643"/>
      <c r="NDM71" s="643"/>
      <c r="NDN71" s="643"/>
      <c r="NDO71" s="643"/>
      <c r="NDP71" s="643"/>
      <c r="NDQ71" s="643"/>
      <c r="NDR71" s="643"/>
      <c r="NDS71" s="917"/>
      <c r="NDT71" s="917"/>
      <c r="NDU71" s="917"/>
      <c r="NDV71" s="574"/>
      <c r="NDW71" s="643"/>
      <c r="NDX71" s="643"/>
      <c r="NDY71" s="643"/>
      <c r="NDZ71" s="644"/>
      <c r="NEA71" s="643"/>
      <c r="NEB71" s="643"/>
      <c r="NEC71" s="643"/>
      <c r="NED71" s="643"/>
      <c r="NEE71" s="643"/>
      <c r="NEF71" s="643"/>
      <c r="NEG71" s="643"/>
      <c r="NEH71" s="643"/>
      <c r="NEI71" s="643"/>
      <c r="NEJ71" s="917"/>
      <c r="NEK71" s="917"/>
      <c r="NEL71" s="917"/>
      <c r="NEM71" s="574"/>
      <c r="NEN71" s="643"/>
      <c r="NEO71" s="643"/>
      <c r="NEP71" s="643"/>
      <c r="NEQ71" s="644"/>
      <c r="NER71" s="643"/>
      <c r="NES71" s="643"/>
      <c r="NET71" s="643"/>
      <c r="NEU71" s="643"/>
      <c r="NEV71" s="643"/>
      <c r="NEW71" s="643"/>
      <c r="NEX71" s="643"/>
      <c r="NEY71" s="643"/>
      <c r="NEZ71" s="643"/>
      <c r="NFA71" s="917"/>
      <c r="NFB71" s="917"/>
      <c r="NFC71" s="917"/>
      <c r="NFD71" s="574"/>
      <c r="NFE71" s="643"/>
      <c r="NFF71" s="643"/>
      <c r="NFG71" s="643"/>
      <c r="NFH71" s="644"/>
      <c r="NFI71" s="643"/>
      <c r="NFJ71" s="643"/>
      <c r="NFK71" s="643"/>
      <c r="NFL71" s="643"/>
      <c r="NFM71" s="643"/>
      <c r="NFN71" s="643"/>
      <c r="NFO71" s="643"/>
      <c r="NFP71" s="643"/>
      <c r="NFQ71" s="643"/>
      <c r="NFR71" s="917"/>
      <c r="NFS71" s="917"/>
      <c r="NFT71" s="917"/>
      <c r="NFU71" s="574"/>
      <c r="NFV71" s="643"/>
      <c r="NFW71" s="643"/>
      <c r="NFX71" s="643"/>
      <c r="NFY71" s="644"/>
      <c r="NFZ71" s="643"/>
      <c r="NGA71" s="643"/>
      <c r="NGB71" s="643"/>
      <c r="NGC71" s="643"/>
      <c r="NGD71" s="643"/>
      <c r="NGE71" s="643"/>
      <c r="NGF71" s="643"/>
      <c r="NGG71" s="643"/>
      <c r="NGH71" s="643"/>
      <c r="NGI71" s="917"/>
      <c r="NGJ71" s="917"/>
      <c r="NGK71" s="917"/>
      <c r="NGL71" s="574"/>
      <c r="NGM71" s="643"/>
      <c r="NGN71" s="643"/>
      <c r="NGO71" s="643"/>
      <c r="NGP71" s="644"/>
      <c r="NGQ71" s="643"/>
      <c r="NGR71" s="643"/>
      <c r="NGS71" s="643"/>
      <c r="NGT71" s="643"/>
      <c r="NGU71" s="643"/>
      <c r="NGV71" s="643"/>
      <c r="NGW71" s="643"/>
      <c r="NGX71" s="643"/>
      <c r="NGY71" s="643"/>
      <c r="NGZ71" s="917"/>
      <c r="NHA71" s="917"/>
      <c r="NHB71" s="917"/>
      <c r="NHC71" s="574"/>
      <c r="NHD71" s="643"/>
      <c r="NHE71" s="643"/>
      <c r="NHF71" s="643"/>
      <c r="NHG71" s="644"/>
      <c r="NHH71" s="643"/>
      <c r="NHI71" s="643"/>
      <c r="NHJ71" s="643"/>
      <c r="NHK71" s="643"/>
      <c r="NHL71" s="643"/>
      <c r="NHM71" s="643"/>
      <c r="NHN71" s="643"/>
      <c r="NHO71" s="643"/>
      <c r="NHP71" s="643"/>
      <c r="NHQ71" s="917"/>
      <c r="NHR71" s="917"/>
      <c r="NHS71" s="917"/>
      <c r="NHT71" s="574"/>
      <c r="NHU71" s="643"/>
      <c r="NHV71" s="643"/>
      <c r="NHW71" s="643"/>
      <c r="NHX71" s="644"/>
      <c r="NHY71" s="643"/>
      <c r="NHZ71" s="643"/>
      <c r="NIA71" s="643"/>
      <c r="NIB71" s="643"/>
      <c r="NIC71" s="643"/>
      <c r="NID71" s="643"/>
      <c r="NIE71" s="643"/>
      <c r="NIF71" s="643"/>
      <c r="NIG71" s="643"/>
      <c r="NIH71" s="917"/>
      <c r="NII71" s="917"/>
      <c r="NIJ71" s="917"/>
      <c r="NIK71" s="574"/>
      <c r="NIL71" s="643"/>
      <c r="NIM71" s="643"/>
      <c r="NIN71" s="643"/>
      <c r="NIO71" s="644"/>
      <c r="NIP71" s="643"/>
      <c r="NIQ71" s="643"/>
      <c r="NIR71" s="643"/>
      <c r="NIS71" s="643"/>
      <c r="NIT71" s="643"/>
      <c r="NIU71" s="643"/>
      <c r="NIV71" s="643"/>
      <c r="NIW71" s="643"/>
      <c r="NIX71" s="643"/>
      <c r="NIY71" s="917"/>
      <c r="NIZ71" s="917"/>
      <c r="NJA71" s="917"/>
      <c r="NJB71" s="574"/>
      <c r="NJC71" s="643"/>
      <c r="NJD71" s="643"/>
      <c r="NJE71" s="643"/>
      <c r="NJF71" s="644"/>
      <c r="NJG71" s="643"/>
      <c r="NJH71" s="643"/>
      <c r="NJI71" s="643"/>
      <c r="NJJ71" s="643"/>
      <c r="NJK71" s="643"/>
      <c r="NJL71" s="643"/>
      <c r="NJM71" s="643"/>
      <c r="NJN71" s="643"/>
      <c r="NJO71" s="643"/>
      <c r="NJP71" s="917"/>
      <c r="NJQ71" s="917"/>
      <c r="NJR71" s="917"/>
      <c r="NJS71" s="574"/>
      <c r="NJT71" s="643"/>
      <c r="NJU71" s="643"/>
      <c r="NJV71" s="643"/>
      <c r="NJW71" s="644"/>
      <c r="NJX71" s="643"/>
      <c r="NJY71" s="643"/>
      <c r="NJZ71" s="643"/>
      <c r="NKA71" s="643"/>
      <c r="NKB71" s="643"/>
      <c r="NKC71" s="643"/>
      <c r="NKD71" s="643"/>
      <c r="NKE71" s="643"/>
      <c r="NKF71" s="643"/>
      <c r="NKG71" s="917"/>
      <c r="NKH71" s="917"/>
      <c r="NKI71" s="917"/>
      <c r="NKJ71" s="574"/>
      <c r="NKK71" s="643"/>
      <c r="NKL71" s="643"/>
      <c r="NKM71" s="643"/>
      <c r="NKN71" s="644"/>
      <c r="NKO71" s="643"/>
      <c r="NKP71" s="643"/>
      <c r="NKQ71" s="643"/>
      <c r="NKR71" s="643"/>
      <c r="NKS71" s="643"/>
      <c r="NKT71" s="643"/>
      <c r="NKU71" s="643"/>
      <c r="NKV71" s="643"/>
      <c r="NKW71" s="643"/>
      <c r="NKX71" s="917"/>
      <c r="NKY71" s="917"/>
      <c r="NKZ71" s="917"/>
      <c r="NLA71" s="574"/>
      <c r="NLB71" s="643"/>
      <c r="NLC71" s="643"/>
      <c r="NLD71" s="643"/>
      <c r="NLE71" s="644"/>
      <c r="NLF71" s="643"/>
      <c r="NLG71" s="643"/>
      <c r="NLH71" s="643"/>
      <c r="NLI71" s="643"/>
      <c r="NLJ71" s="643"/>
      <c r="NLK71" s="643"/>
      <c r="NLL71" s="643"/>
      <c r="NLM71" s="643"/>
      <c r="NLN71" s="643"/>
      <c r="NLO71" s="917"/>
      <c r="NLP71" s="917"/>
      <c r="NLQ71" s="917"/>
      <c r="NLR71" s="574"/>
      <c r="NLS71" s="643"/>
      <c r="NLT71" s="643"/>
      <c r="NLU71" s="643"/>
      <c r="NLV71" s="644"/>
      <c r="NLW71" s="643"/>
      <c r="NLX71" s="643"/>
      <c r="NLY71" s="643"/>
      <c r="NLZ71" s="643"/>
      <c r="NMA71" s="643"/>
      <c r="NMB71" s="643"/>
      <c r="NMC71" s="643"/>
      <c r="NMD71" s="643"/>
      <c r="NME71" s="643"/>
      <c r="NMF71" s="917"/>
      <c r="NMG71" s="917"/>
      <c r="NMH71" s="917"/>
      <c r="NMI71" s="574"/>
      <c r="NMJ71" s="643"/>
      <c r="NMK71" s="643"/>
      <c r="NML71" s="643"/>
      <c r="NMM71" s="644"/>
      <c r="NMN71" s="643"/>
      <c r="NMO71" s="643"/>
      <c r="NMP71" s="643"/>
      <c r="NMQ71" s="643"/>
      <c r="NMR71" s="643"/>
      <c r="NMS71" s="643"/>
      <c r="NMT71" s="643"/>
      <c r="NMU71" s="643"/>
      <c r="NMV71" s="643"/>
      <c r="NMW71" s="917"/>
      <c r="NMX71" s="917"/>
      <c r="NMY71" s="917"/>
      <c r="NMZ71" s="574"/>
      <c r="NNA71" s="643"/>
      <c r="NNB71" s="643"/>
      <c r="NNC71" s="643"/>
      <c r="NND71" s="644"/>
      <c r="NNE71" s="643"/>
      <c r="NNF71" s="643"/>
      <c r="NNG71" s="643"/>
      <c r="NNH71" s="643"/>
      <c r="NNI71" s="643"/>
      <c r="NNJ71" s="643"/>
      <c r="NNK71" s="643"/>
      <c r="NNL71" s="643"/>
      <c r="NNM71" s="643"/>
      <c r="NNN71" s="917"/>
      <c r="NNO71" s="917"/>
      <c r="NNP71" s="917"/>
      <c r="NNQ71" s="574"/>
      <c r="NNR71" s="643"/>
      <c r="NNS71" s="643"/>
      <c r="NNT71" s="643"/>
      <c r="NNU71" s="644"/>
      <c r="NNV71" s="643"/>
      <c r="NNW71" s="643"/>
      <c r="NNX71" s="643"/>
      <c r="NNY71" s="643"/>
      <c r="NNZ71" s="643"/>
      <c r="NOA71" s="643"/>
      <c r="NOB71" s="643"/>
      <c r="NOC71" s="643"/>
      <c r="NOD71" s="643"/>
      <c r="NOE71" s="917"/>
      <c r="NOF71" s="917"/>
      <c r="NOG71" s="917"/>
      <c r="NOH71" s="574"/>
      <c r="NOI71" s="643"/>
      <c r="NOJ71" s="643"/>
      <c r="NOK71" s="643"/>
      <c r="NOL71" s="644"/>
      <c r="NOM71" s="643"/>
      <c r="NON71" s="643"/>
      <c r="NOO71" s="643"/>
      <c r="NOP71" s="643"/>
      <c r="NOQ71" s="643"/>
      <c r="NOR71" s="643"/>
      <c r="NOS71" s="643"/>
      <c r="NOT71" s="643"/>
      <c r="NOU71" s="643"/>
      <c r="NOV71" s="917"/>
      <c r="NOW71" s="917"/>
      <c r="NOX71" s="917"/>
      <c r="NOY71" s="574"/>
      <c r="NOZ71" s="643"/>
      <c r="NPA71" s="643"/>
      <c r="NPB71" s="643"/>
      <c r="NPC71" s="644"/>
      <c r="NPD71" s="643"/>
      <c r="NPE71" s="643"/>
      <c r="NPF71" s="643"/>
      <c r="NPG71" s="643"/>
      <c r="NPH71" s="643"/>
      <c r="NPI71" s="643"/>
      <c r="NPJ71" s="643"/>
      <c r="NPK71" s="643"/>
      <c r="NPL71" s="643"/>
      <c r="NPM71" s="917"/>
      <c r="NPN71" s="917"/>
      <c r="NPO71" s="917"/>
      <c r="NPP71" s="574"/>
      <c r="NPQ71" s="643"/>
      <c r="NPR71" s="643"/>
      <c r="NPS71" s="643"/>
      <c r="NPT71" s="644"/>
      <c r="NPU71" s="643"/>
      <c r="NPV71" s="643"/>
      <c r="NPW71" s="643"/>
      <c r="NPX71" s="643"/>
      <c r="NPY71" s="643"/>
      <c r="NPZ71" s="643"/>
      <c r="NQA71" s="643"/>
      <c r="NQB71" s="643"/>
      <c r="NQC71" s="643"/>
      <c r="NQD71" s="917"/>
      <c r="NQE71" s="917"/>
      <c r="NQF71" s="917"/>
      <c r="NQG71" s="574"/>
      <c r="NQH71" s="643"/>
      <c r="NQI71" s="643"/>
      <c r="NQJ71" s="643"/>
      <c r="NQK71" s="644"/>
      <c r="NQL71" s="643"/>
      <c r="NQM71" s="643"/>
      <c r="NQN71" s="643"/>
      <c r="NQO71" s="643"/>
      <c r="NQP71" s="643"/>
      <c r="NQQ71" s="643"/>
      <c r="NQR71" s="643"/>
      <c r="NQS71" s="643"/>
      <c r="NQT71" s="643"/>
      <c r="NQU71" s="917"/>
      <c r="NQV71" s="917"/>
      <c r="NQW71" s="917"/>
      <c r="NQX71" s="574"/>
      <c r="NQY71" s="643"/>
      <c r="NQZ71" s="643"/>
      <c r="NRA71" s="643"/>
      <c r="NRB71" s="644"/>
      <c r="NRC71" s="643"/>
      <c r="NRD71" s="643"/>
      <c r="NRE71" s="643"/>
      <c r="NRF71" s="643"/>
      <c r="NRG71" s="643"/>
      <c r="NRH71" s="643"/>
      <c r="NRI71" s="643"/>
      <c r="NRJ71" s="643"/>
      <c r="NRK71" s="643"/>
      <c r="NRL71" s="917"/>
      <c r="NRM71" s="917"/>
      <c r="NRN71" s="917"/>
      <c r="NRO71" s="574"/>
      <c r="NRP71" s="643"/>
      <c r="NRQ71" s="643"/>
      <c r="NRR71" s="643"/>
      <c r="NRS71" s="644"/>
      <c r="NRT71" s="643"/>
      <c r="NRU71" s="643"/>
      <c r="NRV71" s="643"/>
      <c r="NRW71" s="643"/>
      <c r="NRX71" s="643"/>
      <c r="NRY71" s="643"/>
      <c r="NRZ71" s="643"/>
      <c r="NSA71" s="643"/>
      <c r="NSB71" s="643"/>
      <c r="NSC71" s="917"/>
      <c r="NSD71" s="917"/>
      <c r="NSE71" s="917"/>
      <c r="NSF71" s="574"/>
      <c r="NSG71" s="643"/>
      <c r="NSH71" s="643"/>
      <c r="NSI71" s="643"/>
      <c r="NSJ71" s="644"/>
      <c r="NSK71" s="643"/>
      <c r="NSL71" s="643"/>
      <c r="NSM71" s="643"/>
      <c r="NSN71" s="643"/>
      <c r="NSO71" s="643"/>
      <c r="NSP71" s="643"/>
      <c r="NSQ71" s="643"/>
      <c r="NSR71" s="643"/>
      <c r="NSS71" s="643"/>
      <c r="NST71" s="917"/>
      <c r="NSU71" s="917"/>
      <c r="NSV71" s="917"/>
      <c r="NSW71" s="574"/>
      <c r="NSX71" s="643"/>
      <c r="NSY71" s="643"/>
      <c r="NSZ71" s="643"/>
      <c r="NTA71" s="644"/>
      <c r="NTB71" s="643"/>
      <c r="NTC71" s="643"/>
      <c r="NTD71" s="643"/>
      <c r="NTE71" s="643"/>
      <c r="NTF71" s="643"/>
      <c r="NTG71" s="643"/>
      <c r="NTH71" s="643"/>
      <c r="NTI71" s="643"/>
      <c r="NTJ71" s="643"/>
      <c r="NTK71" s="917"/>
      <c r="NTL71" s="917"/>
      <c r="NTM71" s="917"/>
      <c r="NTN71" s="574"/>
      <c r="NTO71" s="643"/>
      <c r="NTP71" s="643"/>
      <c r="NTQ71" s="643"/>
      <c r="NTR71" s="644"/>
      <c r="NTS71" s="643"/>
      <c r="NTT71" s="643"/>
      <c r="NTU71" s="643"/>
      <c r="NTV71" s="643"/>
      <c r="NTW71" s="643"/>
      <c r="NTX71" s="643"/>
      <c r="NTY71" s="643"/>
      <c r="NTZ71" s="643"/>
      <c r="NUA71" s="643"/>
      <c r="NUB71" s="917"/>
      <c r="NUC71" s="917"/>
      <c r="NUD71" s="917"/>
      <c r="NUE71" s="574"/>
      <c r="NUF71" s="643"/>
      <c r="NUG71" s="643"/>
      <c r="NUH71" s="643"/>
      <c r="NUI71" s="644"/>
      <c r="NUJ71" s="643"/>
      <c r="NUK71" s="643"/>
      <c r="NUL71" s="643"/>
      <c r="NUM71" s="643"/>
      <c r="NUN71" s="643"/>
      <c r="NUO71" s="643"/>
      <c r="NUP71" s="643"/>
      <c r="NUQ71" s="643"/>
      <c r="NUR71" s="643"/>
      <c r="NUS71" s="917"/>
      <c r="NUT71" s="917"/>
      <c r="NUU71" s="917"/>
      <c r="NUV71" s="574"/>
      <c r="NUW71" s="643"/>
      <c r="NUX71" s="643"/>
      <c r="NUY71" s="643"/>
      <c r="NUZ71" s="644"/>
      <c r="NVA71" s="643"/>
      <c r="NVB71" s="643"/>
      <c r="NVC71" s="643"/>
      <c r="NVD71" s="643"/>
      <c r="NVE71" s="643"/>
      <c r="NVF71" s="643"/>
      <c r="NVG71" s="643"/>
      <c r="NVH71" s="643"/>
      <c r="NVI71" s="643"/>
      <c r="NVJ71" s="917"/>
      <c r="NVK71" s="917"/>
      <c r="NVL71" s="917"/>
      <c r="NVM71" s="574"/>
      <c r="NVN71" s="643"/>
      <c r="NVO71" s="643"/>
      <c r="NVP71" s="643"/>
      <c r="NVQ71" s="644"/>
      <c r="NVR71" s="643"/>
      <c r="NVS71" s="643"/>
      <c r="NVT71" s="643"/>
      <c r="NVU71" s="643"/>
      <c r="NVV71" s="643"/>
      <c r="NVW71" s="643"/>
      <c r="NVX71" s="643"/>
      <c r="NVY71" s="643"/>
      <c r="NVZ71" s="643"/>
      <c r="NWA71" s="917"/>
      <c r="NWB71" s="917"/>
      <c r="NWC71" s="917"/>
      <c r="NWD71" s="574"/>
      <c r="NWE71" s="643"/>
      <c r="NWF71" s="643"/>
      <c r="NWG71" s="643"/>
      <c r="NWH71" s="644"/>
      <c r="NWI71" s="643"/>
      <c r="NWJ71" s="643"/>
      <c r="NWK71" s="643"/>
      <c r="NWL71" s="643"/>
      <c r="NWM71" s="643"/>
      <c r="NWN71" s="643"/>
      <c r="NWO71" s="643"/>
      <c r="NWP71" s="643"/>
      <c r="NWQ71" s="643"/>
      <c r="NWR71" s="917"/>
      <c r="NWS71" s="917"/>
      <c r="NWT71" s="917"/>
      <c r="NWU71" s="574"/>
      <c r="NWV71" s="643"/>
      <c r="NWW71" s="643"/>
      <c r="NWX71" s="643"/>
      <c r="NWY71" s="644"/>
      <c r="NWZ71" s="643"/>
      <c r="NXA71" s="643"/>
      <c r="NXB71" s="643"/>
      <c r="NXC71" s="643"/>
      <c r="NXD71" s="643"/>
      <c r="NXE71" s="643"/>
      <c r="NXF71" s="643"/>
      <c r="NXG71" s="643"/>
      <c r="NXH71" s="643"/>
      <c r="NXI71" s="917"/>
      <c r="NXJ71" s="917"/>
      <c r="NXK71" s="917"/>
      <c r="NXL71" s="574"/>
      <c r="NXM71" s="643"/>
      <c r="NXN71" s="643"/>
      <c r="NXO71" s="643"/>
      <c r="NXP71" s="644"/>
      <c r="NXQ71" s="643"/>
      <c r="NXR71" s="643"/>
      <c r="NXS71" s="643"/>
      <c r="NXT71" s="643"/>
      <c r="NXU71" s="643"/>
      <c r="NXV71" s="643"/>
      <c r="NXW71" s="643"/>
      <c r="NXX71" s="643"/>
      <c r="NXY71" s="643"/>
      <c r="NXZ71" s="917"/>
      <c r="NYA71" s="917"/>
      <c r="NYB71" s="917"/>
      <c r="NYC71" s="574"/>
      <c r="NYD71" s="643"/>
      <c r="NYE71" s="643"/>
      <c r="NYF71" s="643"/>
      <c r="NYG71" s="644"/>
      <c r="NYH71" s="643"/>
      <c r="NYI71" s="643"/>
      <c r="NYJ71" s="643"/>
      <c r="NYK71" s="643"/>
      <c r="NYL71" s="643"/>
      <c r="NYM71" s="643"/>
      <c r="NYN71" s="643"/>
      <c r="NYO71" s="643"/>
      <c r="NYP71" s="643"/>
      <c r="NYQ71" s="917"/>
      <c r="NYR71" s="917"/>
      <c r="NYS71" s="917"/>
      <c r="NYT71" s="574"/>
      <c r="NYU71" s="643"/>
      <c r="NYV71" s="643"/>
      <c r="NYW71" s="643"/>
      <c r="NYX71" s="644"/>
      <c r="NYY71" s="643"/>
      <c r="NYZ71" s="643"/>
      <c r="NZA71" s="643"/>
      <c r="NZB71" s="643"/>
      <c r="NZC71" s="643"/>
      <c r="NZD71" s="643"/>
      <c r="NZE71" s="643"/>
      <c r="NZF71" s="643"/>
      <c r="NZG71" s="643"/>
      <c r="NZH71" s="917"/>
      <c r="NZI71" s="917"/>
      <c r="NZJ71" s="917"/>
      <c r="NZK71" s="574"/>
      <c r="NZL71" s="643"/>
      <c r="NZM71" s="643"/>
      <c r="NZN71" s="643"/>
      <c r="NZO71" s="644"/>
      <c r="NZP71" s="643"/>
      <c r="NZQ71" s="643"/>
      <c r="NZR71" s="643"/>
      <c r="NZS71" s="643"/>
      <c r="NZT71" s="643"/>
      <c r="NZU71" s="643"/>
      <c r="NZV71" s="643"/>
      <c r="NZW71" s="643"/>
      <c r="NZX71" s="643"/>
      <c r="NZY71" s="917"/>
      <c r="NZZ71" s="917"/>
      <c r="OAA71" s="917"/>
      <c r="OAB71" s="574"/>
      <c r="OAC71" s="643"/>
      <c r="OAD71" s="643"/>
      <c r="OAE71" s="643"/>
      <c r="OAF71" s="644"/>
      <c r="OAG71" s="643"/>
      <c r="OAH71" s="643"/>
      <c r="OAI71" s="643"/>
      <c r="OAJ71" s="643"/>
      <c r="OAK71" s="643"/>
      <c r="OAL71" s="643"/>
      <c r="OAM71" s="643"/>
      <c r="OAN71" s="643"/>
      <c r="OAO71" s="643"/>
      <c r="OAP71" s="917"/>
      <c r="OAQ71" s="917"/>
      <c r="OAR71" s="917"/>
      <c r="OAS71" s="574"/>
      <c r="OAT71" s="643"/>
      <c r="OAU71" s="643"/>
      <c r="OAV71" s="643"/>
      <c r="OAW71" s="644"/>
      <c r="OAX71" s="643"/>
      <c r="OAY71" s="643"/>
      <c r="OAZ71" s="643"/>
      <c r="OBA71" s="643"/>
      <c r="OBB71" s="643"/>
      <c r="OBC71" s="643"/>
      <c r="OBD71" s="643"/>
      <c r="OBE71" s="643"/>
      <c r="OBF71" s="643"/>
      <c r="OBG71" s="917"/>
      <c r="OBH71" s="917"/>
      <c r="OBI71" s="917"/>
      <c r="OBJ71" s="574"/>
      <c r="OBK71" s="643"/>
      <c r="OBL71" s="643"/>
      <c r="OBM71" s="643"/>
      <c r="OBN71" s="644"/>
      <c r="OBO71" s="643"/>
      <c r="OBP71" s="643"/>
      <c r="OBQ71" s="643"/>
      <c r="OBR71" s="643"/>
      <c r="OBS71" s="643"/>
      <c r="OBT71" s="643"/>
      <c r="OBU71" s="643"/>
      <c r="OBV71" s="643"/>
      <c r="OBW71" s="643"/>
      <c r="OBX71" s="917"/>
      <c r="OBY71" s="917"/>
      <c r="OBZ71" s="917"/>
      <c r="OCA71" s="574"/>
      <c r="OCB71" s="643"/>
      <c r="OCC71" s="643"/>
      <c r="OCD71" s="643"/>
      <c r="OCE71" s="644"/>
      <c r="OCF71" s="643"/>
      <c r="OCG71" s="643"/>
      <c r="OCH71" s="643"/>
      <c r="OCI71" s="643"/>
      <c r="OCJ71" s="643"/>
      <c r="OCK71" s="643"/>
      <c r="OCL71" s="643"/>
      <c r="OCM71" s="643"/>
      <c r="OCN71" s="643"/>
      <c r="OCO71" s="917"/>
      <c r="OCP71" s="917"/>
      <c r="OCQ71" s="917"/>
      <c r="OCR71" s="574"/>
      <c r="OCS71" s="643"/>
      <c r="OCT71" s="643"/>
      <c r="OCU71" s="643"/>
      <c r="OCV71" s="644"/>
      <c r="OCW71" s="643"/>
      <c r="OCX71" s="643"/>
      <c r="OCY71" s="643"/>
      <c r="OCZ71" s="643"/>
      <c r="ODA71" s="643"/>
      <c r="ODB71" s="643"/>
      <c r="ODC71" s="643"/>
      <c r="ODD71" s="643"/>
      <c r="ODE71" s="643"/>
      <c r="ODF71" s="917"/>
      <c r="ODG71" s="917"/>
      <c r="ODH71" s="917"/>
      <c r="ODI71" s="574"/>
      <c r="ODJ71" s="643"/>
      <c r="ODK71" s="643"/>
      <c r="ODL71" s="643"/>
      <c r="ODM71" s="644"/>
      <c r="ODN71" s="643"/>
      <c r="ODO71" s="643"/>
      <c r="ODP71" s="643"/>
      <c r="ODQ71" s="643"/>
      <c r="ODR71" s="643"/>
      <c r="ODS71" s="643"/>
      <c r="ODT71" s="643"/>
      <c r="ODU71" s="643"/>
      <c r="ODV71" s="643"/>
      <c r="ODW71" s="917"/>
      <c r="ODX71" s="917"/>
      <c r="ODY71" s="917"/>
      <c r="ODZ71" s="574"/>
      <c r="OEA71" s="643"/>
      <c r="OEB71" s="643"/>
      <c r="OEC71" s="643"/>
      <c r="OED71" s="644"/>
      <c r="OEE71" s="643"/>
      <c r="OEF71" s="643"/>
      <c r="OEG71" s="643"/>
      <c r="OEH71" s="643"/>
      <c r="OEI71" s="643"/>
      <c r="OEJ71" s="643"/>
      <c r="OEK71" s="643"/>
      <c r="OEL71" s="643"/>
      <c r="OEM71" s="643"/>
      <c r="OEN71" s="917"/>
      <c r="OEO71" s="917"/>
      <c r="OEP71" s="917"/>
      <c r="OEQ71" s="574"/>
      <c r="OER71" s="643"/>
      <c r="OES71" s="643"/>
      <c r="OET71" s="643"/>
      <c r="OEU71" s="644"/>
      <c r="OEV71" s="643"/>
      <c r="OEW71" s="643"/>
      <c r="OEX71" s="643"/>
      <c r="OEY71" s="643"/>
      <c r="OEZ71" s="643"/>
      <c r="OFA71" s="643"/>
      <c r="OFB71" s="643"/>
      <c r="OFC71" s="643"/>
      <c r="OFD71" s="643"/>
      <c r="OFE71" s="917"/>
      <c r="OFF71" s="917"/>
      <c r="OFG71" s="917"/>
      <c r="OFH71" s="574"/>
      <c r="OFI71" s="643"/>
      <c r="OFJ71" s="643"/>
      <c r="OFK71" s="643"/>
      <c r="OFL71" s="644"/>
      <c r="OFM71" s="643"/>
      <c r="OFN71" s="643"/>
      <c r="OFO71" s="643"/>
      <c r="OFP71" s="643"/>
      <c r="OFQ71" s="643"/>
      <c r="OFR71" s="643"/>
      <c r="OFS71" s="643"/>
      <c r="OFT71" s="643"/>
      <c r="OFU71" s="643"/>
      <c r="OFV71" s="917"/>
      <c r="OFW71" s="917"/>
      <c r="OFX71" s="917"/>
      <c r="OFY71" s="574"/>
      <c r="OFZ71" s="643"/>
      <c r="OGA71" s="643"/>
      <c r="OGB71" s="643"/>
      <c r="OGC71" s="644"/>
      <c r="OGD71" s="643"/>
      <c r="OGE71" s="643"/>
      <c r="OGF71" s="643"/>
      <c r="OGG71" s="643"/>
      <c r="OGH71" s="643"/>
      <c r="OGI71" s="643"/>
      <c r="OGJ71" s="643"/>
      <c r="OGK71" s="643"/>
      <c r="OGL71" s="643"/>
      <c r="OGM71" s="917"/>
      <c r="OGN71" s="917"/>
      <c r="OGO71" s="917"/>
      <c r="OGP71" s="574"/>
      <c r="OGQ71" s="643"/>
      <c r="OGR71" s="643"/>
      <c r="OGS71" s="643"/>
      <c r="OGT71" s="644"/>
      <c r="OGU71" s="643"/>
      <c r="OGV71" s="643"/>
      <c r="OGW71" s="643"/>
      <c r="OGX71" s="643"/>
      <c r="OGY71" s="643"/>
      <c r="OGZ71" s="643"/>
      <c r="OHA71" s="643"/>
      <c r="OHB71" s="643"/>
      <c r="OHC71" s="643"/>
      <c r="OHD71" s="917"/>
      <c r="OHE71" s="917"/>
      <c r="OHF71" s="917"/>
      <c r="OHG71" s="574"/>
      <c r="OHH71" s="643"/>
      <c r="OHI71" s="643"/>
      <c r="OHJ71" s="643"/>
      <c r="OHK71" s="644"/>
      <c r="OHL71" s="643"/>
      <c r="OHM71" s="643"/>
      <c r="OHN71" s="643"/>
      <c r="OHO71" s="643"/>
      <c r="OHP71" s="643"/>
      <c r="OHQ71" s="643"/>
      <c r="OHR71" s="643"/>
      <c r="OHS71" s="643"/>
      <c r="OHT71" s="643"/>
      <c r="OHU71" s="917"/>
      <c r="OHV71" s="917"/>
      <c r="OHW71" s="917"/>
      <c r="OHX71" s="574"/>
      <c r="OHY71" s="643"/>
      <c r="OHZ71" s="643"/>
      <c r="OIA71" s="643"/>
      <c r="OIB71" s="644"/>
      <c r="OIC71" s="643"/>
      <c r="OID71" s="643"/>
      <c r="OIE71" s="643"/>
      <c r="OIF71" s="643"/>
      <c r="OIG71" s="643"/>
      <c r="OIH71" s="643"/>
      <c r="OII71" s="643"/>
      <c r="OIJ71" s="643"/>
      <c r="OIK71" s="643"/>
      <c r="OIL71" s="917"/>
      <c r="OIM71" s="917"/>
      <c r="OIN71" s="917"/>
      <c r="OIO71" s="574"/>
      <c r="OIP71" s="643"/>
      <c r="OIQ71" s="643"/>
      <c r="OIR71" s="643"/>
      <c r="OIS71" s="644"/>
      <c r="OIT71" s="643"/>
      <c r="OIU71" s="643"/>
      <c r="OIV71" s="643"/>
      <c r="OIW71" s="643"/>
      <c r="OIX71" s="643"/>
      <c r="OIY71" s="643"/>
      <c r="OIZ71" s="643"/>
      <c r="OJA71" s="643"/>
      <c r="OJB71" s="643"/>
      <c r="OJC71" s="917"/>
      <c r="OJD71" s="917"/>
      <c r="OJE71" s="917"/>
      <c r="OJF71" s="574"/>
      <c r="OJG71" s="643"/>
      <c r="OJH71" s="643"/>
      <c r="OJI71" s="643"/>
      <c r="OJJ71" s="644"/>
      <c r="OJK71" s="643"/>
      <c r="OJL71" s="643"/>
      <c r="OJM71" s="643"/>
      <c r="OJN71" s="643"/>
      <c r="OJO71" s="643"/>
      <c r="OJP71" s="643"/>
      <c r="OJQ71" s="643"/>
      <c r="OJR71" s="643"/>
      <c r="OJS71" s="643"/>
      <c r="OJT71" s="917"/>
      <c r="OJU71" s="917"/>
      <c r="OJV71" s="917"/>
      <c r="OJW71" s="574"/>
      <c r="OJX71" s="643"/>
      <c r="OJY71" s="643"/>
      <c r="OJZ71" s="643"/>
      <c r="OKA71" s="644"/>
      <c r="OKB71" s="643"/>
      <c r="OKC71" s="643"/>
      <c r="OKD71" s="643"/>
      <c r="OKE71" s="643"/>
      <c r="OKF71" s="643"/>
      <c r="OKG71" s="643"/>
      <c r="OKH71" s="643"/>
      <c r="OKI71" s="643"/>
      <c r="OKJ71" s="643"/>
      <c r="OKK71" s="917"/>
      <c r="OKL71" s="917"/>
      <c r="OKM71" s="917"/>
      <c r="OKN71" s="574"/>
      <c r="OKO71" s="643"/>
      <c r="OKP71" s="643"/>
      <c r="OKQ71" s="643"/>
      <c r="OKR71" s="644"/>
      <c r="OKS71" s="643"/>
      <c r="OKT71" s="643"/>
      <c r="OKU71" s="643"/>
      <c r="OKV71" s="643"/>
      <c r="OKW71" s="643"/>
      <c r="OKX71" s="643"/>
      <c r="OKY71" s="643"/>
      <c r="OKZ71" s="643"/>
      <c r="OLA71" s="643"/>
      <c r="OLB71" s="917"/>
      <c r="OLC71" s="917"/>
      <c r="OLD71" s="917"/>
      <c r="OLE71" s="574"/>
      <c r="OLF71" s="643"/>
      <c r="OLG71" s="643"/>
      <c r="OLH71" s="643"/>
      <c r="OLI71" s="644"/>
      <c r="OLJ71" s="643"/>
      <c r="OLK71" s="643"/>
      <c r="OLL71" s="643"/>
      <c r="OLM71" s="643"/>
      <c r="OLN71" s="643"/>
      <c r="OLO71" s="643"/>
      <c r="OLP71" s="643"/>
      <c r="OLQ71" s="643"/>
      <c r="OLR71" s="643"/>
      <c r="OLS71" s="917"/>
      <c r="OLT71" s="917"/>
      <c r="OLU71" s="917"/>
      <c r="OLV71" s="574"/>
      <c r="OLW71" s="643"/>
      <c r="OLX71" s="643"/>
      <c r="OLY71" s="643"/>
      <c r="OLZ71" s="644"/>
      <c r="OMA71" s="643"/>
      <c r="OMB71" s="643"/>
      <c r="OMC71" s="643"/>
      <c r="OMD71" s="643"/>
      <c r="OME71" s="643"/>
      <c r="OMF71" s="643"/>
      <c r="OMG71" s="643"/>
      <c r="OMH71" s="643"/>
      <c r="OMI71" s="643"/>
      <c r="OMJ71" s="917"/>
      <c r="OMK71" s="917"/>
      <c r="OML71" s="917"/>
      <c r="OMM71" s="574"/>
      <c r="OMN71" s="643"/>
      <c r="OMO71" s="643"/>
      <c r="OMP71" s="643"/>
      <c r="OMQ71" s="644"/>
      <c r="OMR71" s="643"/>
      <c r="OMS71" s="643"/>
      <c r="OMT71" s="643"/>
      <c r="OMU71" s="643"/>
      <c r="OMV71" s="643"/>
      <c r="OMW71" s="643"/>
      <c r="OMX71" s="643"/>
      <c r="OMY71" s="643"/>
      <c r="OMZ71" s="643"/>
      <c r="ONA71" s="917"/>
      <c r="ONB71" s="917"/>
      <c r="ONC71" s="917"/>
      <c r="OND71" s="574"/>
      <c r="ONE71" s="643"/>
      <c r="ONF71" s="643"/>
      <c r="ONG71" s="643"/>
      <c r="ONH71" s="644"/>
      <c r="ONI71" s="643"/>
      <c r="ONJ71" s="643"/>
      <c r="ONK71" s="643"/>
      <c r="ONL71" s="643"/>
      <c r="ONM71" s="643"/>
      <c r="ONN71" s="643"/>
      <c r="ONO71" s="643"/>
      <c r="ONP71" s="643"/>
      <c r="ONQ71" s="643"/>
      <c r="ONR71" s="917"/>
      <c r="ONS71" s="917"/>
      <c r="ONT71" s="917"/>
      <c r="ONU71" s="574"/>
      <c r="ONV71" s="643"/>
      <c r="ONW71" s="643"/>
      <c r="ONX71" s="643"/>
      <c r="ONY71" s="644"/>
      <c r="ONZ71" s="643"/>
      <c r="OOA71" s="643"/>
      <c r="OOB71" s="643"/>
      <c r="OOC71" s="643"/>
      <c r="OOD71" s="643"/>
      <c r="OOE71" s="643"/>
      <c r="OOF71" s="643"/>
      <c r="OOG71" s="643"/>
      <c r="OOH71" s="643"/>
      <c r="OOI71" s="917"/>
      <c r="OOJ71" s="917"/>
      <c r="OOK71" s="917"/>
      <c r="OOL71" s="574"/>
      <c r="OOM71" s="643"/>
      <c r="OON71" s="643"/>
      <c r="OOO71" s="643"/>
      <c r="OOP71" s="644"/>
      <c r="OOQ71" s="643"/>
      <c r="OOR71" s="643"/>
      <c r="OOS71" s="643"/>
      <c r="OOT71" s="643"/>
      <c r="OOU71" s="643"/>
      <c r="OOV71" s="643"/>
      <c r="OOW71" s="643"/>
      <c r="OOX71" s="643"/>
      <c r="OOY71" s="643"/>
      <c r="OOZ71" s="917"/>
      <c r="OPA71" s="917"/>
      <c r="OPB71" s="917"/>
      <c r="OPC71" s="574"/>
      <c r="OPD71" s="643"/>
      <c r="OPE71" s="643"/>
      <c r="OPF71" s="643"/>
      <c r="OPG71" s="644"/>
      <c r="OPH71" s="643"/>
      <c r="OPI71" s="643"/>
      <c r="OPJ71" s="643"/>
      <c r="OPK71" s="643"/>
      <c r="OPL71" s="643"/>
      <c r="OPM71" s="643"/>
      <c r="OPN71" s="643"/>
      <c r="OPO71" s="643"/>
      <c r="OPP71" s="643"/>
      <c r="OPQ71" s="917"/>
      <c r="OPR71" s="917"/>
      <c r="OPS71" s="917"/>
      <c r="OPT71" s="574"/>
      <c r="OPU71" s="643"/>
      <c r="OPV71" s="643"/>
      <c r="OPW71" s="643"/>
      <c r="OPX71" s="644"/>
      <c r="OPY71" s="643"/>
      <c r="OPZ71" s="643"/>
      <c r="OQA71" s="643"/>
      <c r="OQB71" s="643"/>
      <c r="OQC71" s="643"/>
      <c r="OQD71" s="643"/>
      <c r="OQE71" s="643"/>
      <c r="OQF71" s="643"/>
      <c r="OQG71" s="643"/>
      <c r="OQH71" s="917"/>
      <c r="OQI71" s="917"/>
      <c r="OQJ71" s="917"/>
      <c r="OQK71" s="574"/>
      <c r="OQL71" s="643"/>
      <c r="OQM71" s="643"/>
      <c r="OQN71" s="643"/>
      <c r="OQO71" s="644"/>
      <c r="OQP71" s="643"/>
      <c r="OQQ71" s="643"/>
      <c r="OQR71" s="643"/>
      <c r="OQS71" s="643"/>
      <c r="OQT71" s="643"/>
      <c r="OQU71" s="643"/>
      <c r="OQV71" s="643"/>
      <c r="OQW71" s="643"/>
      <c r="OQX71" s="643"/>
      <c r="OQY71" s="917"/>
      <c r="OQZ71" s="917"/>
      <c r="ORA71" s="917"/>
      <c r="ORB71" s="574"/>
      <c r="ORC71" s="643"/>
      <c r="ORD71" s="643"/>
      <c r="ORE71" s="643"/>
      <c r="ORF71" s="644"/>
      <c r="ORG71" s="643"/>
      <c r="ORH71" s="643"/>
      <c r="ORI71" s="643"/>
      <c r="ORJ71" s="643"/>
      <c r="ORK71" s="643"/>
      <c r="ORL71" s="643"/>
      <c r="ORM71" s="643"/>
      <c r="ORN71" s="643"/>
      <c r="ORO71" s="643"/>
      <c r="ORP71" s="917"/>
      <c r="ORQ71" s="917"/>
      <c r="ORR71" s="917"/>
      <c r="ORS71" s="574"/>
      <c r="ORT71" s="643"/>
      <c r="ORU71" s="643"/>
      <c r="ORV71" s="643"/>
      <c r="ORW71" s="644"/>
      <c r="ORX71" s="643"/>
      <c r="ORY71" s="643"/>
      <c r="ORZ71" s="643"/>
      <c r="OSA71" s="643"/>
      <c r="OSB71" s="643"/>
      <c r="OSC71" s="643"/>
      <c r="OSD71" s="643"/>
      <c r="OSE71" s="643"/>
      <c r="OSF71" s="643"/>
      <c r="OSG71" s="917"/>
      <c r="OSH71" s="917"/>
      <c r="OSI71" s="917"/>
      <c r="OSJ71" s="574"/>
      <c r="OSK71" s="643"/>
      <c r="OSL71" s="643"/>
      <c r="OSM71" s="643"/>
      <c r="OSN71" s="644"/>
      <c r="OSO71" s="643"/>
      <c r="OSP71" s="643"/>
      <c r="OSQ71" s="643"/>
      <c r="OSR71" s="643"/>
      <c r="OSS71" s="643"/>
      <c r="OST71" s="643"/>
      <c r="OSU71" s="643"/>
      <c r="OSV71" s="643"/>
      <c r="OSW71" s="643"/>
      <c r="OSX71" s="917"/>
      <c r="OSY71" s="917"/>
      <c r="OSZ71" s="917"/>
      <c r="OTA71" s="574"/>
      <c r="OTB71" s="643"/>
      <c r="OTC71" s="643"/>
      <c r="OTD71" s="643"/>
      <c r="OTE71" s="644"/>
      <c r="OTF71" s="643"/>
      <c r="OTG71" s="643"/>
      <c r="OTH71" s="643"/>
      <c r="OTI71" s="643"/>
      <c r="OTJ71" s="643"/>
      <c r="OTK71" s="643"/>
      <c r="OTL71" s="643"/>
      <c r="OTM71" s="643"/>
      <c r="OTN71" s="643"/>
      <c r="OTO71" s="917"/>
      <c r="OTP71" s="917"/>
      <c r="OTQ71" s="917"/>
      <c r="OTR71" s="574"/>
      <c r="OTS71" s="643"/>
      <c r="OTT71" s="643"/>
      <c r="OTU71" s="643"/>
      <c r="OTV71" s="644"/>
      <c r="OTW71" s="643"/>
      <c r="OTX71" s="643"/>
      <c r="OTY71" s="643"/>
      <c r="OTZ71" s="643"/>
      <c r="OUA71" s="643"/>
      <c r="OUB71" s="643"/>
      <c r="OUC71" s="643"/>
      <c r="OUD71" s="643"/>
      <c r="OUE71" s="643"/>
      <c r="OUF71" s="917"/>
      <c r="OUG71" s="917"/>
      <c r="OUH71" s="917"/>
      <c r="OUI71" s="574"/>
      <c r="OUJ71" s="643"/>
      <c r="OUK71" s="643"/>
      <c r="OUL71" s="643"/>
      <c r="OUM71" s="644"/>
      <c r="OUN71" s="643"/>
      <c r="OUO71" s="643"/>
      <c r="OUP71" s="643"/>
      <c r="OUQ71" s="643"/>
      <c r="OUR71" s="643"/>
      <c r="OUS71" s="643"/>
      <c r="OUT71" s="643"/>
      <c r="OUU71" s="643"/>
      <c r="OUV71" s="643"/>
      <c r="OUW71" s="917"/>
      <c r="OUX71" s="917"/>
      <c r="OUY71" s="917"/>
      <c r="OUZ71" s="574"/>
      <c r="OVA71" s="643"/>
      <c r="OVB71" s="643"/>
      <c r="OVC71" s="643"/>
      <c r="OVD71" s="644"/>
      <c r="OVE71" s="643"/>
      <c r="OVF71" s="643"/>
      <c r="OVG71" s="643"/>
      <c r="OVH71" s="643"/>
      <c r="OVI71" s="643"/>
      <c r="OVJ71" s="643"/>
      <c r="OVK71" s="643"/>
      <c r="OVL71" s="643"/>
      <c r="OVM71" s="643"/>
      <c r="OVN71" s="917"/>
      <c r="OVO71" s="917"/>
      <c r="OVP71" s="917"/>
      <c r="OVQ71" s="574"/>
      <c r="OVR71" s="643"/>
      <c r="OVS71" s="643"/>
      <c r="OVT71" s="643"/>
      <c r="OVU71" s="644"/>
      <c r="OVV71" s="643"/>
      <c r="OVW71" s="643"/>
      <c r="OVX71" s="643"/>
      <c r="OVY71" s="643"/>
      <c r="OVZ71" s="643"/>
      <c r="OWA71" s="643"/>
      <c r="OWB71" s="643"/>
      <c r="OWC71" s="643"/>
      <c r="OWD71" s="643"/>
      <c r="OWE71" s="917"/>
      <c r="OWF71" s="917"/>
      <c r="OWG71" s="917"/>
      <c r="OWH71" s="574"/>
      <c r="OWI71" s="643"/>
      <c r="OWJ71" s="643"/>
      <c r="OWK71" s="643"/>
      <c r="OWL71" s="644"/>
      <c r="OWM71" s="643"/>
      <c r="OWN71" s="643"/>
      <c r="OWO71" s="643"/>
      <c r="OWP71" s="643"/>
      <c r="OWQ71" s="643"/>
      <c r="OWR71" s="643"/>
      <c r="OWS71" s="643"/>
      <c r="OWT71" s="643"/>
      <c r="OWU71" s="643"/>
      <c r="OWV71" s="917"/>
      <c r="OWW71" s="917"/>
      <c r="OWX71" s="917"/>
      <c r="OWY71" s="574"/>
      <c r="OWZ71" s="643"/>
      <c r="OXA71" s="643"/>
      <c r="OXB71" s="643"/>
      <c r="OXC71" s="644"/>
      <c r="OXD71" s="643"/>
      <c r="OXE71" s="643"/>
      <c r="OXF71" s="643"/>
      <c r="OXG71" s="643"/>
      <c r="OXH71" s="643"/>
      <c r="OXI71" s="643"/>
      <c r="OXJ71" s="643"/>
      <c r="OXK71" s="643"/>
      <c r="OXL71" s="643"/>
      <c r="OXM71" s="917"/>
      <c r="OXN71" s="917"/>
      <c r="OXO71" s="917"/>
      <c r="OXP71" s="574"/>
      <c r="OXQ71" s="643"/>
      <c r="OXR71" s="643"/>
      <c r="OXS71" s="643"/>
      <c r="OXT71" s="644"/>
      <c r="OXU71" s="643"/>
      <c r="OXV71" s="643"/>
      <c r="OXW71" s="643"/>
      <c r="OXX71" s="643"/>
      <c r="OXY71" s="643"/>
      <c r="OXZ71" s="643"/>
      <c r="OYA71" s="643"/>
      <c r="OYB71" s="643"/>
      <c r="OYC71" s="643"/>
      <c r="OYD71" s="917"/>
      <c r="OYE71" s="917"/>
      <c r="OYF71" s="917"/>
      <c r="OYG71" s="574"/>
      <c r="OYH71" s="643"/>
      <c r="OYI71" s="643"/>
      <c r="OYJ71" s="643"/>
      <c r="OYK71" s="644"/>
      <c r="OYL71" s="643"/>
      <c r="OYM71" s="643"/>
      <c r="OYN71" s="643"/>
      <c r="OYO71" s="643"/>
      <c r="OYP71" s="643"/>
      <c r="OYQ71" s="643"/>
      <c r="OYR71" s="643"/>
      <c r="OYS71" s="643"/>
      <c r="OYT71" s="643"/>
      <c r="OYU71" s="917"/>
      <c r="OYV71" s="917"/>
      <c r="OYW71" s="917"/>
      <c r="OYX71" s="574"/>
      <c r="OYY71" s="643"/>
      <c r="OYZ71" s="643"/>
      <c r="OZA71" s="643"/>
      <c r="OZB71" s="644"/>
      <c r="OZC71" s="643"/>
      <c r="OZD71" s="643"/>
      <c r="OZE71" s="643"/>
      <c r="OZF71" s="643"/>
      <c r="OZG71" s="643"/>
      <c r="OZH71" s="643"/>
      <c r="OZI71" s="643"/>
      <c r="OZJ71" s="643"/>
      <c r="OZK71" s="643"/>
      <c r="OZL71" s="917"/>
      <c r="OZM71" s="917"/>
      <c r="OZN71" s="917"/>
      <c r="OZO71" s="574"/>
      <c r="OZP71" s="643"/>
      <c r="OZQ71" s="643"/>
      <c r="OZR71" s="643"/>
      <c r="OZS71" s="644"/>
      <c r="OZT71" s="643"/>
      <c r="OZU71" s="643"/>
      <c r="OZV71" s="643"/>
      <c r="OZW71" s="643"/>
      <c r="OZX71" s="643"/>
      <c r="OZY71" s="643"/>
      <c r="OZZ71" s="643"/>
      <c r="PAA71" s="643"/>
      <c r="PAB71" s="643"/>
      <c r="PAC71" s="917"/>
      <c r="PAD71" s="917"/>
      <c r="PAE71" s="917"/>
      <c r="PAF71" s="574"/>
      <c r="PAG71" s="643"/>
      <c r="PAH71" s="643"/>
      <c r="PAI71" s="643"/>
      <c r="PAJ71" s="644"/>
      <c r="PAK71" s="643"/>
      <c r="PAL71" s="643"/>
      <c r="PAM71" s="643"/>
      <c r="PAN71" s="643"/>
      <c r="PAO71" s="643"/>
      <c r="PAP71" s="643"/>
      <c r="PAQ71" s="643"/>
      <c r="PAR71" s="643"/>
      <c r="PAS71" s="643"/>
      <c r="PAT71" s="917"/>
      <c r="PAU71" s="917"/>
      <c r="PAV71" s="917"/>
      <c r="PAW71" s="574"/>
      <c r="PAX71" s="643"/>
      <c r="PAY71" s="643"/>
      <c r="PAZ71" s="643"/>
      <c r="PBA71" s="644"/>
      <c r="PBB71" s="643"/>
      <c r="PBC71" s="643"/>
      <c r="PBD71" s="643"/>
      <c r="PBE71" s="643"/>
      <c r="PBF71" s="643"/>
      <c r="PBG71" s="643"/>
      <c r="PBH71" s="643"/>
      <c r="PBI71" s="643"/>
      <c r="PBJ71" s="643"/>
      <c r="PBK71" s="917"/>
      <c r="PBL71" s="917"/>
      <c r="PBM71" s="917"/>
      <c r="PBN71" s="574"/>
      <c r="PBO71" s="643"/>
      <c r="PBP71" s="643"/>
      <c r="PBQ71" s="643"/>
      <c r="PBR71" s="644"/>
      <c r="PBS71" s="643"/>
      <c r="PBT71" s="643"/>
      <c r="PBU71" s="643"/>
      <c r="PBV71" s="643"/>
      <c r="PBW71" s="643"/>
      <c r="PBX71" s="643"/>
      <c r="PBY71" s="643"/>
      <c r="PBZ71" s="643"/>
      <c r="PCA71" s="643"/>
      <c r="PCB71" s="917"/>
      <c r="PCC71" s="917"/>
      <c r="PCD71" s="917"/>
      <c r="PCE71" s="574"/>
      <c r="PCF71" s="643"/>
      <c r="PCG71" s="643"/>
      <c r="PCH71" s="643"/>
      <c r="PCI71" s="644"/>
      <c r="PCJ71" s="643"/>
      <c r="PCK71" s="643"/>
      <c r="PCL71" s="643"/>
      <c r="PCM71" s="643"/>
      <c r="PCN71" s="643"/>
      <c r="PCO71" s="643"/>
      <c r="PCP71" s="643"/>
      <c r="PCQ71" s="643"/>
      <c r="PCR71" s="643"/>
      <c r="PCS71" s="917"/>
      <c r="PCT71" s="917"/>
      <c r="PCU71" s="917"/>
      <c r="PCV71" s="574"/>
      <c r="PCW71" s="643"/>
      <c r="PCX71" s="643"/>
      <c r="PCY71" s="643"/>
      <c r="PCZ71" s="644"/>
      <c r="PDA71" s="643"/>
      <c r="PDB71" s="643"/>
      <c r="PDC71" s="643"/>
      <c r="PDD71" s="643"/>
      <c r="PDE71" s="643"/>
      <c r="PDF71" s="643"/>
      <c r="PDG71" s="643"/>
      <c r="PDH71" s="643"/>
      <c r="PDI71" s="643"/>
      <c r="PDJ71" s="917"/>
      <c r="PDK71" s="917"/>
      <c r="PDL71" s="917"/>
      <c r="PDM71" s="574"/>
      <c r="PDN71" s="643"/>
      <c r="PDO71" s="643"/>
      <c r="PDP71" s="643"/>
      <c r="PDQ71" s="644"/>
      <c r="PDR71" s="643"/>
      <c r="PDS71" s="643"/>
      <c r="PDT71" s="643"/>
      <c r="PDU71" s="643"/>
      <c r="PDV71" s="643"/>
      <c r="PDW71" s="643"/>
      <c r="PDX71" s="643"/>
      <c r="PDY71" s="643"/>
      <c r="PDZ71" s="643"/>
      <c r="PEA71" s="917"/>
      <c r="PEB71" s="917"/>
      <c r="PEC71" s="917"/>
      <c r="PED71" s="574"/>
      <c r="PEE71" s="643"/>
      <c r="PEF71" s="643"/>
      <c r="PEG71" s="643"/>
      <c r="PEH71" s="644"/>
      <c r="PEI71" s="643"/>
      <c r="PEJ71" s="643"/>
      <c r="PEK71" s="643"/>
      <c r="PEL71" s="643"/>
      <c r="PEM71" s="643"/>
      <c r="PEN71" s="643"/>
      <c r="PEO71" s="643"/>
      <c r="PEP71" s="643"/>
      <c r="PEQ71" s="643"/>
      <c r="PER71" s="917"/>
      <c r="PES71" s="917"/>
      <c r="PET71" s="917"/>
      <c r="PEU71" s="574"/>
      <c r="PEV71" s="643"/>
      <c r="PEW71" s="643"/>
      <c r="PEX71" s="643"/>
      <c r="PEY71" s="644"/>
      <c r="PEZ71" s="643"/>
      <c r="PFA71" s="643"/>
      <c r="PFB71" s="643"/>
      <c r="PFC71" s="643"/>
      <c r="PFD71" s="643"/>
      <c r="PFE71" s="643"/>
      <c r="PFF71" s="643"/>
      <c r="PFG71" s="643"/>
      <c r="PFH71" s="643"/>
      <c r="PFI71" s="917"/>
      <c r="PFJ71" s="917"/>
      <c r="PFK71" s="917"/>
      <c r="PFL71" s="574"/>
      <c r="PFM71" s="643"/>
      <c r="PFN71" s="643"/>
      <c r="PFO71" s="643"/>
      <c r="PFP71" s="644"/>
      <c r="PFQ71" s="643"/>
      <c r="PFR71" s="643"/>
      <c r="PFS71" s="643"/>
      <c r="PFT71" s="643"/>
      <c r="PFU71" s="643"/>
      <c r="PFV71" s="643"/>
      <c r="PFW71" s="643"/>
      <c r="PFX71" s="643"/>
      <c r="PFY71" s="643"/>
      <c r="PFZ71" s="917"/>
      <c r="PGA71" s="917"/>
      <c r="PGB71" s="917"/>
      <c r="PGC71" s="574"/>
      <c r="PGD71" s="643"/>
      <c r="PGE71" s="643"/>
      <c r="PGF71" s="643"/>
      <c r="PGG71" s="644"/>
      <c r="PGH71" s="643"/>
      <c r="PGI71" s="643"/>
      <c r="PGJ71" s="643"/>
      <c r="PGK71" s="643"/>
      <c r="PGL71" s="643"/>
      <c r="PGM71" s="643"/>
      <c r="PGN71" s="643"/>
      <c r="PGO71" s="643"/>
      <c r="PGP71" s="643"/>
      <c r="PGQ71" s="917"/>
      <c r="PGR71" s="917"/>
      <c r="PGS71" s="917"/>
      <c r="PGT71" s="574"/>
      <c r="PGU71" s="643"/>
      <c r="PGV71" s="643"/>
      <c r="PGW71" s="643"/>
      <c r="PGX71" s="644"/>
      <c r="PGY71" s="643"/>
      <c r="PGZ71" s="643"/>
      <c r="PHA71" s="643"/>
      <c r="PHB71" s="643"/>
      <c r="PHC71" s="643"/>
      <c r="PHD71" s="643"/>
      <c r="PHE71" s="643"/>
      <c r="PHF71" s="643"/>
      <c r="PHG71" s="643"/>
      <c r="PHH71" s="917"/>
      <c r="PHI71" s="917"/>
      <c r="PHJ71" s="917"/>
      <c r="PHK71" s="574"/>
      <c r="PHL71" s="643"/>
      <c r="PHM71" s="643"/>
      <c r="PHN71" s="643"/>
      <c r="PHO71" s="644"/>
      <c r="PHP71" s="643"/>
      <c r="PHQ71" s="643"/>
      <c r="PHR71" s="643"/>
      <c r="PHS71" s="643"/>
      <c r="PHT71" s="643"/>
      <c r="PHU71" s="643"/>
      <c r="PHV71" s="643"/>
      <c r="PHW71" s="643"/>
      <c r="PHX71" s="643"/>
      <c r="PHY71" s="917"/>
      <c r="PHZ71" s="917"/>
      <c r="PIA71" s="917"/>
      <c r="PIB71" s="574"/>
      <c r="PIC71" s="643"/>
      <c r="PID71" s="643"/>
      <c r="PIE71" s="643"/>
      <c r="PIF71" s="644"/>
      <c r="PIG71" s="643"/>
      <c r="PIH71" s="643"/>
      <c r="PII71" s="643"/>
      <c r="PIJ71" s="643"/>
      <c r="PIK71" s="643"/>
      <c r="PIL71" s="643"/>
      <c r="PIM71" s="643"/>
      <c r="PIN71" s="643"/>
      <c r="PIO71" s="643"/>
      <c r="PIP71" s="917"/>
      <c r="PIQ71" s="917"/>
      <c r="PIR71" s="917"/>
      <c r="PIS71" s="574"/>
      <c r="PIT71" s="643"/>
      <c r="PIU71" s="643"/>
      <c r="PIV71" s="643"/>
      <c r="PIW71" s="644"/>
      <c r="PIX71" s="643"/>
      <c r="PIY71" s="643"/>
      <c r="PIZ71" s="643"/>
      <c r="PJA71" s="643"/>
      <c r="PJB71" s="643"/>
      <c r="PJC71" s="643"/>
      <c r="PJD71" s="643"/>
      <c r="PJE71" s="643"/>
      <c r="PJF71" s="643"/>
      <c r="PJG71" s="917"/>
      <c r="PJH71" s="917"/>
      <c r="PJI71" s="917"/>
      <c r="PJJ71" s="574"/>
      <c r="PJK71" s="643"/>
      <c r="PJL71" s="643"/>
      <c r="PJM71" s="643"/>
      <c r="PJN71" s="644"/>
      <c r="PJO71" s="643"/>
      <c r="PJP71" s="643"/>
      <c r="PJQ71" s="643"/>
      <c r="PJR71" s="643"/>
      <c r="PJS71" s="643"/>
      <c r="PJT71" s="643"/>
      <c r="PJU71" s="643"/>
      <c r="PJV71" s="643"/>
      <c r="PJW71" s="643"/>
      <c r="PJX71" s="917"/>
      <c r="PJY71" s="917"/>
      <c r="PJZ71" s="917"/>
      <c r="PKA71" s="574"/>
      <c r="PKB71" s="643"/>
      <c r="PKC71" s="643"/>
      <c r="PKD71" s="643"/>
      <c r="PKE71" s="644"/>
      <c r="PKF71" s="643"/>
      <c r="PKG71" s="643"/>
      <c r="PKH71" s="643"/>
      <c r="PKI71" s="643"/>
      <c r="PKJ71" s="643"/>
      <c r="PKK71" s="643"/>
      <c r="PKL71" s="643"/>
      <c r="PKM71" s="643"/>
      <c r="PKN71" s="643"/>
      <c r="PKO71" s="917"/>
      <c r="PKP71" s="917"/>
      <c r="PKQ71" s="917"/>
      <c r="PKR71" s="574"/>
      <c r="PKS71" s="643"/>
      <c r="PKT71" s="643"/>
      <c r="PKU71" s="643"/>
      <c r="PKV71" s="644"/>
      <c r="PKW71" s="643"/>
      <c r="PKX71" s="643"/>
      <c r="PKY71" s="643"/>
      <c r="PKZ71" s="643"/>
      <c r="PLA71" s="643"/>
      <c r="PLB71" s="643"/>
      <c r="PLC71" s="643"/>
      <c r="PLD71" s="643"/>
      <c r="PLE71" s="643"/>
      <c r="PLF71" s="917"/>
      <c r="PLG71" s="917"/>
      <c r="PLH71" s="917"/>
      <c r="PLI71" s="574"/>
      <c r="PLJ71" s="643"/>
      <c r="PLK71" s="643"/>
      <c r="PLL71" s="643"/>
      <c r="PLM71" s="644"/>
      <c r="PLN71" s="643"/>
      <c r="PLO71" s="643"/>
      <c r="PLP71" s="643"/>
      <c r="PLQ71" s="643"/>
      <c r="PLR71" s="643"/>
      <c r="PLS71" s="643"/>
      <c r="PLT71" s="643"/>
      <c r="PLU71" s="643"/>
      <c r="PLV71" s="643"/>
      <c r="PLW71" s="917"/>
      <c r="PLX71" s="917"/>
      <c r="PLY71" s="917"/>
      <c r="PLZ71" s="574"/>
      <c r="PMA71" s="643"/>
      <c r="PMB71" s="643"/>
      <c r="PMC71" s="643"/>
      <c r="PMD71" s="644"/>
      <c r="PME71" s="643"/>
      <c r="PMF71" s="643"/>
      <c r="PMG71" s="643"/>
      <c r="PMH71" s="643"/>
      <c r="PMI71" s="643"/>
      <c r="PMJ71" s="643"/>
      <c r="PMK71" s="643"/>
      <c r="PML71" s="643"/>
      <c r="PMM71" s="643"/>
      <c r="PMN71" s="917"/>
      <c r="PMO71" s="917"/>
      <c r="PMP71" s="917"/>
      <c r="PMQ71" s="574"/>
      <c r="PMR71" s="643"/>
      <c r="PMS71" s="643"/>
      <c r="PMT71" s="643"/>
      <c r="PMU71" s="644"/>
      <c r="PMV71" s="643"/>
      <c r="PMW71" s="643"/>
      <c r="PMX71" s="643"/>
      <c r="PMY71" s="643"/>
      <c r="PMZ71" s="643"/>
      <c r="PNA71" s="643"/>
      <c r="PNB71" s="643"/>
      <c r="PNC71" s="643"/>
      <c r="PND71" s="643"/>
      <c r="PNE71" s="917"/>
      <c r="PNF71" s="917"/>
      <c r="PNG71" s="917"/>
      <c r="PNH71" s="574"/>
      <c r="PNI71" s="643"/>
      <c r="PNJ71" s="643"/>
      <c r="PNK71" s="643"/>
      <c r="PNL71" s="644"/>
      <c r="PNM71" s="643"/>
      <c r="PNN71" s="643"/>
      <c r="PNO71" s="643"/>
      <c r="PNP71" s="643"/>
      <c r="PNQ71" s="643"/>
      <c r="PNR71" s="643"/>
      <c r="PNS71" s="643"/>
      <c r="PNT71" s="643"/>
      <c r="PNU71" s="643"/>
      <c r="PNV71" s="917"/>
      <c r="PNW71" s="917"/>
      <c r="PNX71" s="917"/>
      <c r="PNY71" s="574"/>
      <c r="PNZ71" s="643"/>
      <c r="POA71" s="643"/>
      <c r="POB71" s="643"/>
      <c r="POC71" s="644"/>
      <c r="POD71" s="643"/>
      <c r="POE71" s="643"/>
      <c r="POF71" s="643"/>
      <c r="POG71" s="643"/>
      <c r="POH71" s="643"/>
      <c r="POI71" s="643"/>
      <c r="POJ71" s="643"/>
      <c r="POK71" s="643"/>
      <c r="POL71" s="643"/>
      <c r="POM71" s="917"/>
      <c r="PON71" s="917"/>
      <c r="POO71" s="917"/>
      <c r="POP71" s="574"/>
      <c r="POQ71" s="643"/>
      <c r="POR71" s="643"/>
      <c r="POS71" s="643"/>
      <c r="POT71" s="644"/>
      <c r="POU71" s="643"/>
      <c r="POV71" s="643"/>
      <c r="POW71" s="643"/>
      <c r="POX71" s="643"/>
      <c r="POY71" s="643"/>
      <c r="POZ71" s="643"/>
      <c r="PPA71" s="643"/>
      <c r="PPB71" s="643"/>
      <c r="PPC71" s="643"/>
      <c r="PPD71" s="917"/>
      <c r="PPE71" s="917"/>
      <c r="PPF71" s="917"/>
      <c r="PPG71" s="574"/>
      <c r="PPH71" s="643"/>
      <c r="PPI71" s="643"/>
      <c r="PPJ71" s="643"/>
      <c r="PPK71" s="644"/>
      <c r="PPL71" s="643"/>
      <c r="PPM71" s="643"/>
      <c r="PPN71" s="643"/>
      <c r="PPO71" s="643"/>
      <c r="PPP71" s="643"/>
      <c r="PPQ71" s="643"/>
      <c r="PPR71" s="643"/>
      <c r="PPS71" s="643"/>
      <c r="PPT71" s="643"/>
      <c r="PPU71" s="917"/>
      <c r="PPV71" s="917"/>
      <c r="PPW71" s="917"/>
      <c r="PPX71" s="574"/>
      <c r="PPY71" s="643"/>
      <c r="PPZ71" s="643"/>
      <c r="PQA71" s="643"/>
      <c r="PQB71" s="644"/>
      <c r="PQC71" s="643"/>
      <c r="PQD71" s="643"/>
      <c r="PQE71" s="643"/>
      <c r="PQF71" s="643"/>
      <c r="PQG71" s="643"/>
      <c r="PQH71" s="643"/>
      <c r="PQI71" s="643"/>
      <c r="PQJ71" s="643"/>
      <c r="PQK71" s="643"/>
      <c r="PQL71" s="917"/>
      <c r="PQM71" s="917"/>
      <c r="PQN71" s="917"/>
      <c r="PQO71" s="574"/>
      <c r="PQP71" s="643"/>
      <c r="PQQ71" s="643"/>
      <c r="PQR71" s="643"/>
      <c r="PQS71" s="644"/>
      <c r="PQT71" s="643"/>
      <c r="PQU71" s="643"/>
      <c r="PQV71" s="643"/>
      <c r="PQW71" s="643"/>
      <c r="PQX71" s="643"/>
      <c r="PQY71" s="643"/>
      <c r="PQZ71" s="643"/>
      <c r="PRA71" s="643"/>
      <c r="PRB71" s="643"/>
      <c r="PRC71" s="917"/>
      <c r="PRD71" s="917"/>
      <c r="PRE71" s="917"/>
      <c r="PRF71" s="574"/>
      <c r="PRG71" s="643"/>
      <c r="PRH71" s="643"/>
      <c r="PRI71" s="643"/>
      <c r="PRJ71" s="644"/>
      <c r="PRK71" s="643"/>
      <c r="PRL71" s="643"/>
      <c r="PRM71" s="643"/>
      <c r="PRN71" s="643"/>
      <c r="PRO71" s="643"/>
      <c r="PRP71" s="643"/>
      <c r="PRQ71" s="643"/>
      <c r="PRR71" s="643"/>
      <c r="PRS71" s="643"/>
      <c r="PRT71" s="917"/>
      <c r="PRU71" s="917"/>
      <c r="PRV71" s="917"/>
      <c r="PRW71" s="574"/>
      <c r="PRX71" s="643"/>
      <c r="PRY71" s="643"/>
      <c r="PRZ71" s="643"/>
      <c r="PSA71" s="644"/>
      <c r="PSB71" s="643"/>
      <c r="PSC71" s="643"/>
      <c r="PSD71" s="643"/>
      <c r="PSE71" s="643"/>
      <c r="PSF71" s="643"/>
      <c r="PSG71" s="643"/>
      <c r="PSH71" s="643"/>
      <c r="PSI71" s="643"/>
      <c r="PSJ71" s="643"/>
      <c r="PSK71" s="917"/>
      <c r="PSL71" s="917"/>
      <c r="PSM71" s="917"/>
      <c r="PSN71" s="574"/>
      <c r="PSO71" s="643"/>
      <c r="PSP71" s="643"/>
      <c r="PSQ71" s="643"/>
      <c r="PSR71" s="644"/>
      <c r="PSS71" s="643"/>
      <c r="PST71" s="643"/>
      <c r="PSU71" s="643"/>
      <c r="PSV71" s="643"/>
      <c r="PSW71" s="643"/>
      <c r="PSX71" s="643"/>
      <c r="PSY71" s="643"/>
      <c r="PSZ71" s="643"/>
      <c r="PTA71" s="643"/>
      <c r="PTB71" s="917"/>
      <c r="PTC71" s="917"/>
      <c r="PTD71" s="917"/>
      <c r="PTE71" s="574"/>
      <c r="PTF71" s="643"/>
      <c r="PTG71" s="643"/>
      <c r="PTH71" s="643"/>
      <c r="PTI71" s="644"/>
      <c r="PTJ71" s="643"/>
      <c r="PTK71" s="643"/>
      <c r="PTL71" s="643"/>
      <c r="PTM71" s="643"/>
      <c r="PTN71" s="643"/>
      <c r="PTO71" s="643"/>
      <c r="PTP71" s="643"/>
      <c r="PTQ71" s="643"/>
      <c r="PTR71" s="643"/>
      <c r="PTS71" s="917"/>
      <c r="PTT71" s="917"/>
      <c r="PTU71" s="917"/>
      <c r="PTV71" s="574"/>
      <c r="PTW71" s="643"/>
      <c r="PTX71" s="643"/>
      <c r="PTY71" s="643"/>
      <c r="PTZ71" s="644"/>
      <c r="PUA71" s="643"/>
      <c r="PUB71" s="643"/>
      <c r="PUC71" s="643"/>
      <c r="PUD71" s="643"/>
      <c r="PUE71" s="643"/>
      <c r="PUF71" s="643"/>
      <c r="PUG71" s="643"/>
      <c r="PUH71" s="643"/>
      <c r="PUI71" s="643"/>
      <c r="PUJ71" s="917"/>
      <c r="PUK71" s="917"/>
      <c r="PUL71" s="917"/>
      <c r="PUM71" s="574"/>
      <c r="PUN71" s="643"/>
      <c r="PUO71" s="643"/>
      <c r="PUP71" s="643"/>
      <c r="PUQ71" s="644"/>
      <c r="PUR71" s="643"/>
      <c r="PUS71" s="643"/>
      <c r="PUT71" s="643"/>
      <c r="PUU71" s="643"/>
      <c r="PUV71" s="643"/>
      <c r="PUW71" s="643"/>
      <c r="PUX71" s="643"/>
      <c r="PUY71" s="643"/>
      <c r="PUZ71" s="643"/>
      <c r="PVA71" s="917"/>
      <c r="PVB71" s="917"/>
      <c r="PVC71" s="917"/>
      <c r="PVD71" s="574"/>
      <c r="PVE71" s="643"/>
      <c r="PVF71" s="643"/>
      <c r="PVG71" s="643"/>
      <c r="PVH71" s="644"/>
      <c r="PVI71" s="643"/>
      <c r="PVJ71" s="643"/>
      <c r="PVK71" s="643"/>
      <c r="PVL71" s="643"/>
      <c r="PVM71" s="643"/>
      <c r="PVN71" s="643"/>
      <c r="PVO71" s="643"/>
      <c r="PVP71" s="643"/>
      <c r="PVQ71" s="643"/>
      <c r="PVR71" s="917"/>
      <c r="PVS71" s="917"/>
      <c r="PVT71" s="917"/>
      <c r="PVU71" s="574"/>
      <c r="PVV71" s="643"/>
      <c r="PVW71" s="643"/>
      <c r="PVX71" s="643"/>
      <c r="PVY71" s="644"/>
      <c r="PVZ71" s="643"/>
      <c r="PWA71" s="643"/>
      <c r="PWB71" s="643"/>
      <c r="PWC71" s="643"/>
      <c r="PWD71" s="643"/>
      <c r="PWE71" s="643"/>
      <c r="PWF71" s="643"/>
      <c r="PWG71" s="643"/>
      <c r="PWH71" s="643"/>
      <c r="PWI71" s="917"/>
      <c r="PWJ71" s="917"/>
      <c r="PWK71" s="917"/>
      <c r="PWL71" s="574"/>
      <c r="PWM71" s="643"/>
      <c r="PWN71" s="643"/>
      <c r="PWO71" s="643"/>
      <c r="PWP71" s="644"/>
      <c r="PWQ71" s="643"/>
      <c r="PWR71" s="643"/>
      <c r="PWS71" s="643"/>
      <c r="PWT71" s="643"/>
      <c r="PWU71" s="643"/>
      <c r="PWV71" s="643"/>
      <c r="PWW71" s="643"/>
      <c r="PWX71" s="643"/>
      <c r="PWY71" s="643"/>
      <c r="PWZ71" s="917"/>
      <c r="PXA71" s="917"/>
      <c r="PXB71" s="917"/>
      <c r="PXC71" s="574"/>
      <c r="PXD71" s="643"/>
      <c r="PXE71" s="643"/>
      <c r="PXF71" s="643"/>
      <c r="PXG71" s="644"/>
      <c r="PXH71" s="643"/>
      <c r="PXI71" s="643"/>
      <c r="PXJ71" s="643"/>
      <c r="PXK71" s="643"/>
      <c r="PXL71" s="643"/>
      <c r="PXM71" s="643"/>
      <c r="PXN71" s="643"/>
      <c r="PXO71" s="643"/>
      <c r="PXP71" s="643"/>
      <c r="PXQ71" s="917"/>
      <c r="PXR71" s="917"/>
      <c r="PXS71" s="917"/>
      <c r="PXT71" s="574"/>
      <c r="PXU71" s="643"/>
      <c r="PXV71" s="643"/>
      <c r="PXW71" s="643"/>
      <c r="PXX71" s="644"/>
      <c r="PXY71" s="643"/>
      <c r="PXZ71" s="643"/>
      <c r="PYA71" s="643"/>
      <c r="PYB71" s="643"/>
      <c r="PYC71" s="643"/>
      <c r="PYD71" s="643"/>
      <c r="PYE71" s="643"/>
      <c r="PYF71" s="643"/>
      <c r="PYG71" s="643"/>
      <c r="PYH71" s="917"/>
      <c r="PYI71" s="917"/>
      <c r="PYJ71" s="917"/>
      <c r="PYK71" s="574"/>
      <c r="PYL71" s="643"/>
      <c r="PYM71" s="643"/>
      <c r="PYN71" s="643"/>
      <c r="PYO71" s="644"/>
      <c r="PYP71" s="643"/>
      <c r="PYQ71" s="643"/>
      <c r="PYR71" s="643"/>
      <c r="PYS71" s="643"/>
      <c r="PYT71" s="643"/>
      <c r="PYU71" s="643"/>
      <c r="PYV71" s="643"/>
      <c r="PYW71" s="643"/>
      <c r="PYX71" s="643"/>
      <c r="PYY71" s="917"/>
      <c r="PYZ71" s="917"/>
      <c r="PZA71" s="917"/>
      <c r="PZB71" s="574"/>
      <c r="PZC71" s="643"/>
      <c r="PZD71" s="643"/>
      <c r="PZE71" s="643"/>
      <c r="PZF71" s="644"/>
      <c r="PZG71" s="643"/>
      <c r="PZH71" s="643"/>
      <c r="PZI71" s="643"/>
      <c r="PZJ71" s="643"/>
      <c r="PZK71" s="643"/>
      <c r="PZL71" s="643"/>
      <c r="PZM71" s="643"/>
      <c r="PZN71" s="643"/>
      <c r="PZO71" s="643"/>
      <c r="PZP71" s="917"/>
      <c r="PZQ71" s="917"/>
      <c r="PZR71" s="917"/>
      <c r="PZS71" s="574"/>
      <c r="PZT71" s="643"/>
      <c r="PZU71" s="643"/>
      <c r="PZV71" s="643"/>
      <c r="PZW71" s="644"/>
      <c r="PZX71" s="643"/>
      <c r="PZY71" s="643"/>
      <c r="PZZ71" s="643"/>
      <c r="QAA71" s="643"/>
      <c r="QAB71" s="643"/>
      <c r="QAC71" s="643"/>
      <c r="QAD71" s="643"/>
      <c r="QAE71" s="643"/>
      <c r="QAF71" s="643"/>
      <c r="QAG71" s="917"/>
      <c r="QAH71" s="917"/>
      <c r="QAI71" s="917"/>
      <c r="QAJ71" s="574"/>
      <c r="QAK71" s="643"/>
      <c r="QAL71" s="643"/>
      <c r="QAM71" s="643"/>
      <c r="QAN71" s="644"/>
      <c r="QAO71" s="643"/>
      <c r="QAP71" s="643"/>
      <c r="QAQ71" s="643"/>
      <c r="QAR71" s="643"/>
      <c r="QAS71" s="643"/>
      <c r="QAT71" s="643"/>
      <c r="QAU71" s="643"/>
      <c r="QAV71" s="643"/>
      <c r="QAW71" s="643"/>
      <c r="QAX71" s="917"/>
      <c r="QAY71" s="917"/>
      <c r="QAZ71" s="917"/>
      <c r="QBA71" s="574"/>
      <c r="QBB71" s="643"/>
      <c r="QBC71" s="643"/>
      <c r="QBD71" s="643"/>
      <c r="QBE71" s="644"/>
      <c r="QBF71" s="643"/>
      <c r="QBG71" s="643"/>
      <c r="QBH71" s="643"/>
      <c r="QBI71" s="643"/>
      <c r="QBJ71" s="643"/>
      <c r="QBK71" s="643"/>
      <c r="QBL71" s="643"/>
      <c r="QBM71" s="643"/>
      <c r="QBN71" s="643"/>
      <c r="QBO71" s="917"/>
      <c r="QBP71" s="917"/>
      <c r="QBQ71" s="917"/>
      <c r="QBR71" s="574"/>
      <c r="QBS71" s="643"/>
      <c r="QBT71" s="643"/>
      <c r="QBU71" s="643"/>
      <c r="QBV71" s="644"/>
      <c r="QBW71" s="643"/>
      <c r="QBX71" s="643"/>
      <c r="QBY71" s="643"/>
      <c r="QBZ71" s="643"/>
      <c r="QCA71" s="643"/>
      <c r="QCB71" s="643"/>
      <c r="QCC71" s="643"/>
      <c r="QCD71" s="643"/>
      <c r="QCE71" s="643"/>
      <c r="QCF71" s="917"/>
      <c r="QCG71" s="917"/>
      <c r="QCH71" s="917"/>
      <c r="QCI71" s="574"/>
      <c r="QCJ71" s="643"/>
      <c r="QCK71" s="643"/>
      <c r="QCL71" s="643"/>
      <c r="QCM71" s="644"/>
      <c r="QCN71" s="643"/>
      <c r="QCO71" s="643"/>
      <c r="QCP71" s="643"/>
      <c r="QCQ71" s="643"/>
      <c r="QCR71" s="643"/>
      <c r="QCS71" s="643"/>
      <c r="QCT71" s="643"/>
      <c r="QCU71" s="643"/>
      <c r="QCV71" s="643"/>
      <c r="QCW71" s="917"/>
      <c r="QCX71" s="917"/>
      <c r="QCY71" s="917"/>
      <c r="QCZ71" s="574"/>
      <c r="QDA71" s="643"/>
      <c r="QDB71" s="643"/>
      <c r="QDC71" s="643"/>
      <c r="QDD71" s="644"/>
      <c r="QDE71" s="643"/>
      <c r="QDF71" s="643"/>
      <c r="QDG71" s="643"/>
      <c r="QDH71" s="643"/>
      <c r="QDI71" s="643"/>
      <c r="QDJ71" s="643"/>
      <c r="QDK71" s="643"/>
      <c r="QDL71" s="643"/>
      <c r="QDM71" s="643"/>
      <c r="QDN71" s="917"/>
      <c r="QDO71" s="917"/>
      <c r="QDP71" s="917"/>
      <c r="QDQ71" s="574"/>
      <c r="QDR71" s="643"/>
      <c r="QDS71" s="643"/>
      <c r="QDT71" s="643"/>
      <c r="QDU71" s="644"/>
      <c r="QDV71" s="643"/>
      <c r="QDW71" s="643"/>
      <c r="QDX71" s="643"/>
      <c r="QDY71" s="643"/>
      <c r="QDZ71" s="643"/>
      <c r="QEA71" s="643"/>
      <c r="QEB71" s="643"/>
      <c r="QEC71" s="643"/>
      <c r="QED71" s="643"/>
      <c r="QEE71" s="917"/>
      <c r="QEF71" s="917"/>
      <c r="QEG71" s="917"/>
      <c r="QEH71" s="574"/>
      <c r="QEI71" s="643"/>
      <c r="QEJ71" s="643"/>
      <c r="QEK71" s="643"/>
      <c r="QEL71" s="644"/>
      <c r="QEM71" s="643"/>
      <c r="QEN71" s="643"/>
      <c r="QEO71" s="643"/>
      <c r="QEP71" s="643"/>
      <c r="QEQ71" s="643"/>
      <c r="QER71" s="643"/>
      <c r="QES71" s="643"/>
      <c r="QET71" s="643"/>
      <c r="QEU71" s="643"/>
      <c r="QEV71" s="917"/>
      <c r="QEW71" s="917"/>
      <c r="QEX71" s="917"/>
      <c r="QEY71" s="574"/>
      <c r="QEZ71" s="643"/>
      <c r="QFA71" s="643"/>
      <c r="QFB71" s="643"/>
      <c r="QFC71" s="644"/>
      <c r="QFD71" s="643"/>
      <c r="QFE71" s="643"/>
      <c r="QFF71" s="643"/>
      <c r="QFG71" s="643"/>
      <c r="QFH71" s="643"/>
      <c r="QFI71" s="643"/>
      <c r="QFJ71" s="643"/>
      <c r="QFK71" s="643"/>
      <c r="QFL71" s="643"/>
      <c r="QFM71" s="917"/>
      <c r="QFN71" s="917"/>
      <c r="QFO71" s="917"/>
      <c r="QFP71" s="574"/>
      <c r="QFQ71" s="643"/>
      <c r="QFR71" s="643"/>
      <c r="QFS71" s="643"/>
      <c r="QFT71" s="644"/>
      <c r="QFU71" s="643"/>
      <c r="QFV71" s="643"/>
      <c r="QFW71" s="643"/>
      <c r="QFX71" s="643"/>
      <c r="QFY71" s="643"/>
      <c r="QFZ71" s="643"/>
      <c r="QGA71" s="643"/>
      <c r="QGB71" s="643"/>
      <c r="QGC71" s="643"/>
      <c r="QGD71" s="917"/>
      <c r="QGE71" s="917"/>
      <c r="QGF71" s="917"/>
      <c r="QGG71" s="574"/>
      <c r="QGH71" s="643"/>
      <c r="QGI71" s="643"/>
      <c r="QGJ71" s="643"/>
      <c r="QGK71" s="644"/>
      <c r="QGL71" s="643"/>
      <c r="QGM71" s="643"/>
      <c r="QGN71" s="643"/>
      <c r="QGO71" s="643"/>
      <c r="QGP71" s="643"/>
      <c r="QGQ71" s="643"/>
      <c r="QGR71" s="643"/>
      <c r="QGS71" s="643"/>
      <c r="QGT71" s="643"/>
      <c r="QGU71" s="917"/>
      <c r="QGV71" s="917"/>
      <c r="QGW71" s="917"/>
      <c r="QGX71" s="574"/>
      <c r="QGY71" s="643"/>
      <c r="QGZ71" s="643"/>
      <c r="QHA71" s="643"/>
      <c r="QHB71" s="644"/>
      <c r="QHC71" s="643"/>
      <c r="QHD71" s="643"/>
      <c r="QHE71" s="643"/>
      <c r="QHF71" s="643"/>
      <c r="QHG71" s="643"/>
      <c r="QHH71" s="643"/>
      <c r="QHI71" s="643"/>
      <c r="QHJ71" s="643"/>
      <c r="QHK71" s="643"/>
      <c r="QHL71" s="917"/>
      <c r="QHM71" s="917"/>
      <c r="QHN71" s="917"/>
      <c r="QHO71" s="574"/>
      <c r="QHP71" s="643"/>
      <c r="QHQ71" s="643"/>
      <c r="QHR71" s="643"/>
      <c r="QHS71" s="644"/>
      <c r="QHT71" s="643"/>
      <c r="QHU71" s="643"/>
      <c r="QHV71" s="643"/>
      <c r="QHW71" s="643"/>
      <c r="QHX71" s="643"/>
      <c r="QHY71" s="643"/>
      <c r="QHZ71" s="643"/>
      <c r="QIA71" s="643"/>
      <c r="QIB71" s="643"/>
      <c r="QIC71" s="917"/>
      <c r="QID71" s="917"/>
      <c r="QIE71" s="917"/>
      <c r="QIF71" s="574"/>
      <c r="QIG71" s="643"/>
      <c r="QIH71" s="643"/>
      <c r="QII71" s="643"/>
      <c r="QIJ71" s="644"/>
      <c r="QIK71" s="643"/>
      <c r="QIL71" s="643"/>
      <c r="QIM71" s="643"/>
      <c r="QIN71" s="643"/>
      <c r="QIO71" s="643"/>
      <c r="QIP71" s="643"/>
      <c r="QIQ71" s="643"/>
      <c r="QIR71" s="643"/>
      <c r="QIS71" s="643"/>
      <c r="QIT71" s="917"/>
      <c r="QIU71" s="917"/>
      <c r="QIV71" s="917"/>
      <c r="QIW71" s="574"/>
      <c r="QIX71" s="643"/>
      <c r="QIY71" s="643"/>
      <c r="QIZ71" s="643"/>
      <c r="QJA71" s="644"/>
      <c r="QJB71" s="643"/>
      <c r="QJC71" s="643"/>
      <c r="QJD71" s="643"/>
      <c r="QJE71" s="643"/>
      <c r="QJF71" s="643"/>
      <c r="QJG71" s="643"/>
      <c r="QJH71" s="643"/>
      <c r="QJI71" s="643"/>
      <c r="QJJ71" s="643"/>
      <c r="QJK71" s="917"/>
      <c r="QJL71" s="917"/>
      <c r="QJM71" s="917"/>
      <c r="QJN71" s="574"/>
      <c r="QJO71" s="643"/>
      <c r="QJP71" s="643"/>
      <c r="QJQ71" s="643"/>
      <c r="QJR71" s="644"/>
      <c r="QJS71" s="643"/>
      <c r="QJT71" s="643"/>
      <c r="QJU71" s="643"/>
      <c r="QJV71" s="643"/>
      <c r="QJW71" s="643"/>
      <c r="QJX71" s="643"/>
      <c r="QJY71" s="643"/>
      <c r="QJZ71" s="643"/>
      <c r="QKA71" s="643"/>
      <c r="QKB71" s="917"/>
      <c r="QKC71" s="917"/>
      <c r="QKD71" s="917"/>
      <c r="QKE71" s="574"/>
      <c r="QKF71" s="643"/>
      <c r="QKG71" s="643"/>
      <c r="QKH71" s="643"/>
      <c r="QKI71" s="644"/>
      <c r="QKJ71" s="643"/>
      <c r="QKK71" s="643"/>
      <c r="QKL71" s="643"/>
      <c r="QKM71" s="643"/>
      <c r="QKN71" s="643"/>
      <c r="QKO71" s="643"/>
      <c r="QKP71" s="643"/>
      <c r="QKQ71" s="643"/>
      <c r="QKR71" s="643"/>
      <c r="QKS71" s="917"/>
      <c r="QKT71" s="917"/>
      <c r="QKU71" s="917"/>
      <c r="QKV71" s="574"/>
      <c r="QKW71" s="643"/>
      <c r="QKX71" s="643"/>
      <c r="QKY71" s="643"/>
      <c r="QKZ71" s="644"/>
      <c r="QLA71" s="643"/>
      <c r="QLB71" s="643"/>
      <c r="QLC71" s="643"/>
      <c r="QLD71" s="643"/>
      <c r="QLE71" s="643"/>
      <c r="QLF71" s="643"/>
      <c r="QLG71" s="643"/>
      <c r="QLH71" s="643"/>
      <c r="QLI71" s="643"/>
      <c r="QLJ71" s="917"/>
      <c r="QLK71" s="917"/>
      <c r="QLL71" s="917"/>
      <c r="QLM71" s="574"/>
      <c r="QLN71" s="643"/>
      <c r="QLO71" s="643"/>
      <c r="QLP71" s="643"/>
      <c r="QLQ71" s="644"/>
      <c r="QLR71" s="643"/>
      <c r="QLS71" s="643"/>
      <c r="QLT71" s="643"/>
      <c r="QLU71" s="643"/>
      <c r="QLV71" s="643"/>
      <c r="QLW71" s="643"/>
      <c r="QLX71" s="643"/>
      <c r="QLY71" s="643"/>
      <c r="QLZ71" s="643"/>
      <c r="QMA71" s="917"/>
      <c r="QMB71" s="917"/>
      <c r="QMC71" s="917"/>
      <c r="QMD71" s="574"/>
      <c r="QME71" s="643"/>
      <c r="QMF71" s="643"/>
      <c r="QMG71" s="643"/>
      <c r="QMH71" s="644"/>
      <c r="QMI71" s="643"/>
      <c r="QMJ71" s="643"/>
      <c r="QMK71" s="643"/>
      <c r="QML71" s="643"/>
      <c r="QMM71" s="643"/>
      <c r="QMN71" s="643"/>
      <c r="QMO71" s="643"/>
      <c r="QMP71" s="643"/>
      <c r="QMQ71" s="643"/>
      <c r="QMR71" s="917"/>
      <c r="QMS71" s="917"/>
      <c r="QMT71" s="917"/>
      <c r="QMU71" s="574"/>
      <c r="QMV71" s="643"/>
      <c r="QMW71" s="643"/>
      <c r="QMX71" s="643"/>
      <c r="QMY71" s="644"/>
      <c r="QMZ71" s="643"/>
      <c r="QNA71" s="643"/>
      <c r="QNB71" s="643"/>
      <c r="QNC71" s="643"/>
      <c r="QND71" s="643"/>
      <c r="QNE71" s="643"/>
      <c r="QNF71" s="643"/>
      <c r="QNG71" s="643"/>
      <c r="QNH71" s="643"/>
      <c r="QNI71" s="917"/>
      <c r="QNJ71" s="917"/>
      <c r="QNK71" s="917"/>
      <c r="QNL71" s="574"/>
      <c r="QNM71" s="643"/>
      <c r="QNN71" s="643"/>
      <c r="QNO71" s="643"/>
      <c r="QNP71" s="644"/>
      <c r="QNQ71" s="643"/>
      <c r="QNR71" s="643"/>
      <c r="QNS71" s="643"/>
      <c r="QNT71" s="643"/>
      <c r="QNU71" s="643"/>
      <c r="QNV71" s="643"/>
      <c r="QNW71" s="643"/>
      <c r="QNX71" s="643"/>
      <c r="QNY71" s="643"/>
      <c r="QNZ71" s="917"/>
      <c r="QOA71" s="917"/>
      <c r="QOB71" s="917"/>
      <c r="QOC71" s="574"/>
      <c r="QOD71" s="643"/>
      <c r="QOE71" s="643"/>
      <c r="QOF71" s="643"/>
      <c r="QOG71" s="644"/>
      <c r="QOH71" s="643"/>
      <c r="QOI71" s="643"/>
      <c r="QOJ71" s="643"/>
      <c r="QOK71" s="643"/>
      <c r="QOL71" s="643"/>
      <c r="QOM71" s="643"/>
      <c r="QON71" s="643"/>
      <c r="QOO71" s="643"/>
      <c r="QOP71" s="643"/>
      <c r="QOQ71" s="917"/>
      <c r="QOR71" s="917"/>
      <c r="QOS71" s="917"/>
      <c r="QOT71" s="574"/>
      <c r="QOU71" s="643"/>
      <c r="QOV71" s="643"/>
      <c r="QOW71" s="643"/>
      <c r="QOX71" s="644"/>
      <c r="QOY71" s="643"/>
      <c r="QOZ71" s="643"/>
      <c r="QPA71" s="643"/>
      <c r="QPB71" s="643"/>
      <c r="QPC71" s="643"/>
      <c r="QPD71" s="643"/>
      <c r="QPE71" s="643"/>
      <c r="QPF71" s="643"/>
      <c r="QPG71" s="643"/>
      <c r="QPH71" s="917"/>
      <c r="QPI71" s="917"/>
      <c r="QPJ71" s="917"/>
      <c r="QPK71" s="574"/>
      <c r="QPL71" s="643"/>
      <c r="QPM71" s="643"/>
      <c r="QPN71" s="643"/>
      <c r="QPO71" s="644"/>
      <c r="QPP71" s="643"/>
      <c r="QPQ71" s="643"/>
      <c r="QPR71" s="643"/>
      <c r="QPS71" s="643"/>
      <c r="QPT71" s="643"/>
      <c r="QPU71" s="643"/>
      <c r="QPV71" s="643"/>
      <c r="QPW71" s="643"/>
      <c r="QPX71" s="643"/>
      <c r="QPY71" s="917"/>
      <c r="QPZ71" s="917"/>
      <c r="QQA71" s="917"/>
      <c r="QQB71" s="574"/>
      <c r="QQC71" s="643"/>
      <c r="QQD71" s="643"/>
      <c r="QQE71" s="643"/>
      <c r="QQF71" s="644"/>
      <c r="QQG71" s="643"/>
      <c r="QQH71" s="643"/>
      <c r="QQI71" s="643"/>
      <c r="QQJ71" s="643"/>
      <c r="QQK71" s="643"/>
      <c r="QQL71" s="643"/>
      <c r="QQM71" s="643"/>
      <c r="QQN71" s="643"/>
      <c r="QQO71" s="643"/>
      <c r="QQP71" s="917"/>
      <c r="QQQ71" s="917"/>
      <c r="QQR71" s="917"/>
      <c r="QQS71" s="574"/>
      <c r="QQT71" s="643"/>
      <c r="QQU71" s="643"/>
      <c r="QQV71" s="643"/>
      <c r="QQW71" s="644"/>
      <c r="QQX71" s="643"/>
      <c r="QQY71" s="643"/>
      <c r="QQZ71" s="643"/>
      <c r="QRA71" s="643"/>
      <c r="QRB71" s="643"/>
      <c r="QRC71" s="643"/>
      <c r="QRD71" s="643"/>
      <c r="QRE71" s="643"/>
      <c r="QRF71" s="643"/>
      <c r="QRG71" s="917"/>
      <c r="QRH71" s="917"/>
      <c r="QRI71" s="917"/>
      <c r="QRJ71" s="574"/>
      <c r="QRK71" s="643"/>
      <c r="QRL71" s="643"/>
      <c r="QRM71" s="643"/>
      <c r="QRN71" s="644"/>
      <c r="QRO71" s="643"/>
      <c r="QRP71" s="643"/>
      <c r="QRQ71" s="643"/>
      <c r="QRR71" s="643"/>
      <c r="QRS71" s="643"/>
      <c r="QRT71" s="643"/>
      <c r="QRU71" s="643"/>
      <c r="QRV71" s="643"/>
      <c r="QRW71" s="643"/>
      <c r="QRX71" s="917"/>
      <c r="QRY71" s="917"/>
      <c r="QRZ71" s="917"/>
      <c r="QSA71" s="574"/>
      <c r="QSB71" s="643"/>
      <c r="QSC71" s="643"/>
      <c r="QSD71" s="643"/>
      <c r="QSE71" s="644"/>
      <c r="QSF71" s="643"/>
      <c r="QSG71" s="643"/>
      <c r="QSH71" s="643"/>
      <c r="QSI71" s="643"/>
      <c r="QSJ71" s="643"/>
      <c r="QSK71" s="643"/>
      <c r="QSL71" s="643"/>
      <c r="QSM71" s="643"/>
      <c r="QSN71" s="643"/>
      <c r="QSO71" s="917"/>
      <c r="QSP71" s="917"/>
      <c r="QSQ71" s="917"/>
      <c r="QSR71" s="574"/>
      <c r="QSS71" s="643"/>
      <c r="QST71" s="643"/>
      <c r="QSU71" s="643"/>
      <c r="QSV71" s="644"/>
      <c r="QSW71" s="643"/>
      <c r="QSX71" s="643"/>
      <c r="QSY71" s="643"/>
      <c r="QSZ71" s="643"/>
      <c r="QTA71" s="643"/>
      <c r="QTB71" s="643"/>
      <c r="QTC71" s="643"/>
      <c r="QTD71" s="643"/>
      <c r="QTE71" s="643"/>
      <c r="QTF71" s="917"/>
      <c r="QTG71" s="917"/>
      <c r="QTH71" s="917"/>
      <c r="QTI71" s="574"/>
      <c r="QTJ71" s="643"/>
      <c r="QTK71" s="643"/>
      <c r="QTL71" s="643"/>
      <c r="QTM71" s="644"/>
      <c r="QTN71" s="643"/>
      <c r="QTO71" s="643"/>
      <c r="QTP71" s="643"/>
      <c r="QTQ71" s="643"/>
      <c r="QTR71" s="643"/>
      <c r="QTS71" s="643"/>
      <c r="QTT71" s="643"/>
      <c r="QTU71" s="643"/>
      <c r="QTV71" s="643"/>
      <c r="QTW71" s="917"/>
      <c r="QTX71" s="917"/>
      <c r="QTY71" s="917"/>
      <c r="QTZ71" s="574"/>
      <c r="QUA71" s="643"/>
      <c r="QUB71" s="643"/>
      <c r="QUC71" s="643"/>
      <c r="QUD71" s="644"/>
      <c r="QUE71" s="643"/>
      <c r="QUF71" s="643"/>
      <c r="QUG71" s="643"/>
      <c r="QUH71" s="643"/>
      <c r="QUI71" s="643"/>
      <c r="QUJ71" s="643"/>
      <c r="QUK71" s="643"/>
      <c r="QUL71" s="643"/>
      <c r="QUM71" s="643"/>
      <c r="QUN71" s="917"/>
      <c r="QUO71" s="917"/>
      <c r="QUP71" s="917"/>
      <c r="QUQ71" s="574"/>
      <c r="QUR71" s="643"/>
      <c r="QUS71" s="643"/>
      <c r="QUT71" s="643"/>
      <c r="QUU71" s="644"/>
      <c r="QUV71" s="643"/>
      <c r="QUW71" s="643"/>
      <c r="QUX71" s="643"/>
      <c r="QUY71" s="643"/>
      <c r="QUZ71" s="643"/>
      <c r="QVA71" s="643"/>
      <c r="QVB71" s="643"/>
      <c r="QVC71" s="643"/>
      <c r="QVD71" s="643"/>
      <c r="QVE71" s="917"/>
      <c r="QVF71" s="917"/>
      <c r="QVG71" s="917"/>
      <c r="QVH71" s="574"/>
      <c r="QVI71" s="643"/>
      <c r="QVJ71" s="643"/>
      <c r="QVK71" s="643"/>
      <c r="QVL71" s="644"/>
      <c r="QVM71" s="643"/>
      <c r="QVN71" s="643"/>
      <c r="QVO71" s="643"/>
      <c r="QVP71" s="643"/>
      <c r="QVQ71" s="643"/>
      <c r="QVR71" s="643"/>
      <c r="QVS71" s="643"/>
      <c r="QVT71" s="643"/>
      <c r="QVU71" s="643"/>
      <c r="QVV71" s="917"/>
      <c r="QVW71" s="917"/>
      <c r="QVX71" s="917"/>
      <c r="QVY71" s="574"/>
      <c r="QVZ71" s="643"/>
      <c r="QWA71" s="643"/>
      <c r="QWB71" s="643"/>
      <c r="QWC71" s="644"/>
      <c r="QWD71" s="643"/>
      <c r="QWE71" s="643"/>
      <c r="QWF71" s="643"/>
      <c r="QWG71" s="643"/>
      <c r="QWH71" s="643"/>
      <c r="QWI71" s="643"/>
      <c r="QWJ71" s="643"/>
      <c r="QWK71" s="643"/>
      <c r="QWL71" s="643"/>
      <c r="QWM71" s="917"/>
      <c r="QWN71" s="917"/>
      <c r="QWO71" s="917"/>
      <c r="QWP71" s="574"/>
      <c r="QWQ71" s="643"/>
      <c r="QWR71" s="643"/>
      <c r="QWS71" s="643"/>
      <c r="QWT71" s="644"/>
      <c r="QWU71" s="643"/>
      <c r="QWV71" s="643"/>
      <c r="QWW71" s="643"/>
      <c r="QWX71" s="643"/>
      <c r="QWY71" s="643"/>
      <c r="QWZ71" s="643"/>
      <c r="QXA71" s="643"/>
      <c r="QXB71" s="643"/>
      <c r="QXC71" s="643"/>
      <c r="QXD71" s="917"/>
      <c r="QXE71" s="917"/>
      <c r="QXF71" s="917"/>
      <c r="QXG71" s="574"/>
      <c r="QXH71" s="643"/>
      <c r="QXI71" s="643"/>
      <c r="QXJ71" s="643"/>
      <c r="QXK71" s="644"/>
      <c r="QXL71" s="643"/>
      <c r="QXM71" s="643"/>
      <c r="QXN71" s="643"/>
      <c r="QXO71" s="643"/>
      <c r="QXP71" s="643"/>
      <c r="QXQ71" s="643"/>
      <c r="QXR71" s="643"/>
      <c r="QXS71" s="643"/>
      <c r="QXT71" s="643"/>
      <c r="QXU71" s="917"/>
      <c r="QXV71" s="917"/>
      <c r="QXW71" s="917"/>
      <c r="QXX71" s="574"/>
      <c r="QXY71" s="643"/>
      <c r="QXZ71" s="643"/>
      <c r="QYA71" s="643"/>
      <c r="QYB71" s="644"/>
      <c r="QYC71" s="643"/>
      <c r="QYD71" s="643"/>
      <c r="QYE71" s="643"/>
      <c r="QYF71" s="643"/>
      <c r="QYG71" s="643"/>
      <c r="QYH71" s="643"/>
      <c r="QYI71" s="643"/>
      <c r="QYJ71" s="643"/>
      <c r="QYK71" s="643"/>
      <c r="QYL71" s="917"/>
      <c r="QYM71" s="917"/>
      <c r="QYN71" s="917"/>
      <c r="QYO71" s="574"/>
      <c r="QYP71" s="643"/>
      <c r="QYQ71" s="643"/>
      <c r="QYR71" s="643"/>
      <c r="QYS71" s="644"/>
      <c r="QYT71" s="643"/>
      <c r="QYU71" s="643"/>
      <c r="QYV71" s="643"/>
      <c r="QYW71" s="643"/>
      <c r="QYX71" s="643"/>
      <c r="QYY71" s="643"/>
      <c r="QYZ71" s="643"/>
      <c r="QZA71" s="643"/>
      <c r="QZB71" s="643"/>
      <c r="QZC71" s="917"/>
      <c r="QZD71" s="917"/>
      <c r="QZE71" s="917"/>
      <c r="QZF71" s="574"/>
      <c r="QZG71" s="643"/>
      <c r="QZH71" s="643"/>
      <c r="QZI71" s="643"/>
      <c r="QZJ71" s="644"/>
      <c r="QZK71" s="643"/>
      <c r="QZL71" s="643"/>
      <c r="QZM71" s="643"/>
      <c r="QZN71" s="643"/>
      <c r="QZO71" s="643"/>
      <c r="QZP71" s="643"/>
      <c r="QZQ71" s="643"/>
      <c r="QZR71" s="643"/>
      <c r="QZS71" s="643"/>
      <c r="QZT71" s="917"/>
      <c r="QZU71" s="917"/>
      <c r="QZV71" s="917"/>
      <c r="QZW71" s="574"/>
      <c r="QZX71" s="643"/>
      <c r="QZY71" s="643"/>
      <c r="QZZ71" s="643"/>
      <c r="RAA71" s="644"/>
      <c r="RAB71" s="643"/>
      <c r="RAC71" s="643"/>
      <c r="RAD71" s="643"/>
      <c r="RAE71" s="643"/>
      <c r="RAF71" s="643"/>
      <c r="RAG71" s="643"/>
      <c r="RAH71" s="643"/>
      <c r="RAI71" s="643"/>
      <c r="RAJ71" s="643"/>
      <c r="RAK71" s="917"/>
      <c r="RAL71" s="917"/>
      <c r="RAM71" s="917"/>
      <c r="RAN71" s="574"/>
      <c r="RAO71" s="643"/>
      <c r="RAP71" s="643"/>
      <c r="RAQ71" s="643"/>
      <c r="RAR71" s="644"/>
      <c r="RAS71" s="643"/>
      <c r="RAT71" s="643"/>
      <c r="RAU71" s="643"/>
      <c r="RAV71" s="643"/>
      <c r="RAW71" s="643"/>
      <c r="RAX71" s="643"/>
      <c r="RAY71" s="643"/>
      <c r="RAZ71" s="643"/>
      <c r="RBA71" s="643"/>
      <c r="RBB71" s="917"/>
      <c r="RBC71" s="917"/>
      <c r="RBD71" s="917"/>
      <c r="RBE71" s="574"/>
      <c r="RBF71" s="643"/>
      <c r="RBG71" s="643"/>
      <c r="RBH71" s="643"/>
      <c r="RBI71" s="644"/>
      <c r="RBJ71" s="643"/>
      <c r="RBK71" s="643"/>
      <c r="RBL71" s="643"/>
      <c r="RBM71" s="643"/>
      <c r="RBN71" s="643"/>
      <c r="RBO71" s="643"/>
      <c r="RBP71" s="643"/>
      <c r="RBQ71" s="643"/>
      <c r="RBR71" s="643"/>
      <c r="RBS71" s="917"/>
      <c r="RBT71" s="917"/>
      <c r="RBU71" s="917"/>
      <c r="RBV71" s="574"/>
      <c r="RBW71" s="643"/>
      <c r="RBX71" s="643"/>
      <c r="RBY71" s="643"/>
      <c r="RBZ71" s="644"/>
      <c r="RCA71" s="643"/>
      <c r="RCB71" s="643"/>
      <c r="RCC71" s="643"/>
      <c r="RCD71" s="643"/>
      <c r="RCE71" s="643"/>
      <c r="RCF71" s="643"/>
      <c r="RCG71" s="643"/>
      <c r="RCH71" s="643"/>
      <c r="RCI71" s="643"/>
      <c r="RCJ71" s="917"/>
      <c r="RCK71" s="917"/>
      <c r="RCL71" s="917"/>
      <c r="RCM71" s="574"/>
      <c r="RCN71" s="643"/>
      <c r="RCO71" s="643"/>
      <c r="RCP71" s="643"/>
      <c r="RCQ71" s="644"/>
      <c r="RCR71" s="643"/>
      <c r="RCS71" s="643"/>
      <c r="RCT71" s="643"/>
      <c r="RCU71" s="643"/>
      <c r="RCV71" s="643"/>
      <c r="RCW71" s="643"/>
      <c r="RCX71" s="643"/>
      <c r="RCY71" s="643"/>
      <c r="RCZ71" s="643"/>
      <c r="RDA71" s="917"/>
      <c r="RDB71" s="917"/>
      <c r="RDC71" s="917"/>
      <c r="RDD71" s="574"/>
      <c r="RDE71" s="643"/>
      <c r="RDF71" s="643"/>
      <c r="RDG71" s="643"/>
      <c r="RDH71" s="644"/>
      <c r="RDI71" s="643"/>
      <c r="RDJ71" s="643"/>
      <c r="RDK71" s="643"/>
      <c r="RDL71" s="643"/>
      <c r="RDM71" s="643"/>
      <c r="RDN71" s="643"/>
      <c r="RDO71" s="643"/>
      <c r="RDP71" s="643"/>
      <c r="RDQ71" s="643"/>
      <c r="RDR71" s="917"/>
      <c r="RDS71" s="917"/>
      <c r="RDT71" s="917"/>
      <c r="RDU71" s="574"/>
      <c r="RDV71" s="643"/>
      <c r="RDW71" s="643"/>
      <c r="RDX71" s="643"/>
      <c r="RDY71" s="644"/>
      <c r="RDZ71" s="643"/>
      <c r="REA71" s="643"/>
      <c r="REB71" s="643"/>
      <c r="REC71" s="643"/>
      <c r="RED71" s="643"/>
      <c r="REE71" s="643"/>
      <c r="REF71" s="643"/>
      <c r="REG71" s="643"/>
      <c r="REH71" s="643"/>
      <c r="REI71" s="917"/>
      <c r="REJ71" s="917"/>
      <c r="REK71" s="917"/>
      <c r="REL71" s="574"/>
      <c r="REM71" s="643"/>
      <c r="REN71" s="643"/>
      <c r="REO71" s="643"/>
      <c r="REP71" s="644"/>
      <c r="REQ71" s="643"/>
      <c r="RER71" s="643"/>
      <c r="RES71" s="643"/>
      <c r="RET71" s="643"/>
      <c r="REU71" s="643"/>
      <c r="REV71" s="643"/>
      <c r="REW71" s="643"/>
      <c r="REX71" s="643"/>
      <c r="REY71" s="643"/>
      <c r="REZ71" s="917"/>
      <c r="RFA71" s="917"/>
      <c r="RFB71" s="917"/>
      <c r="RFC71" s="574"/>
      <c r="RFD71" s="643"/>
      <c r="RFE71" s="643"/>
      <c r="RFF71" s="643"/>
      <c r="RFG71" s="644"/>
      <c r="RFH71" s="643"/>
      <c r="RFI71" s="643"/>
      <c r="RFJ71" s="643"/>
      <c r="RFK71" s="643"/>
      <c r="RFL71" s="643"/>
      <c r="RFM71" s="643"/>
      <c r="RFN71" s="643"/>
      <c r="RFO71" s="643"/>
      <c r="RFP71" s="643"/>
      <c r="RFQ71" s="917"/>
      <c r="RFR71" s="917"/>
      <c r="RFS71" s="917"/>
      <c r="RFT71" s="574"/>
      <c r="RFU71" s="643"/>
      <c r="RFV71" s="643"/>
      <c r="RFW71" s="643"/>
      <c r="RFX71" s="644"/>
      <c r="RFY71" s="643"/>
      <c r="RFZ71" s="643"/>
      <c r="RGA71" s="643"/>
      <c r="RGB71" s="643"/>
      <c r="RGC71" s="643"/>
      <c r="RGD71" s="643"/>
      <c r="RGE71" s="643"/>
      <c r="RGF71" s="643"/>
      <c r="RGG71" s="643"/>
      <c r="RGH71" s="917"/>
      <c r="RGI71" s="917"/>
      <c r="RGJ71" s="917"/>
      <c r="RGK71" s="574"/>
      <c r="RGL71" s="643"/>
      <c r="RGM71" s="643"/>
      <c r="RGN71" s="643"/>
      <c r="RGO71" s="644"/>
      <c r="RGP71" s="643"/>
      <c r="RGQ71" s="643"/>
      <c r="RGR71" s="643"/>
      <c r="RGS71" s="643"/>
      <c r="RGT71" s="643"/>
      <c r="RGU71" s="643"/>
      <c r="RGV71" s="643"/>
      <c r="RGW71" s="643"/>
      <c r="RGX71" s="643"/>
      <c r="RGY71" s="917"/>
      <c r="RGZ71" s="917"/>
      <c r="RHA71" s="917"/>
      <c r="RHB71" s="574"/>
      <c r="RHC71" s="643"/>
      <c r="RHD71" s="643"/>
      <c r="RHE71" s="643"/>
      <c r="RHF71" s="644"/>
      <c r="RHG71" s="643"/>
      <c r="RHH71" s="643"/>
      <c r="RHI71" s="643"/>
      <c r="RHJ71" s="643"/>
      <c r="RHK71" s="643"/>
      <c r="RHL71" s="643"/>
      <c r="RHM71" s="643"/>
      <c r="RHN71" s="643"/>
      <c r="RHO71" s="643"/>
      <c r="RHP71" s="917"/>
      <c r="RHQ71" s="917"/>
      <c r="RHR71" s="917"/>
      <c r="RHS71" s="574"/>
      <c r="RHT71" s="643"/>
      <c r="RHU71" s="643"/>
      <c r="RHV71" s="643"/>
      <c r="RHW71" s="644"/>
      <c r="RHX71" s="643"/>
      <c r="RHY71" s="643"/>
      <c r="RHZ71" s="643"/>
      <c r="RIA71" s="643"/>
      <c r="RIB71" s="643"/>
      <c r="RIC71" s="643"/>
      <c r="RID71" s="643"/>
      <c r="RIE71" s="643"/>
      <c r="RIF71" s="643"/>
      <c r="RIG71" s="917"/>
      <c r="RIH71" s="917"/>
      <c r="RII71" s="917"/>
      <c r="RIJ71" s="574"/>
      <c r="RIK71" s="643"/>
      <c r="RIL71" s="643"/>
      <c r="RIM71" s="643"/>
      <c r="RIN71" s="644"/>
      <c r="RIO71" s="643"/>
      <c r="RIP71" s="643"/>
      <c r="RIQ71" s="643"/>
      <c r="RIR71" s="643"/>
      <c r="RIS71" s="643"/>
      <c r="RIT71" s="643"/>
      <c r="RIU71" s="643"/>
      <c r="RIV71" s="643"/>
      <c r="RIW71" s="643"/>
      <c r="RIX71" s="917"/>
      <c r="RIY71" s="917"/>
      <c r="RIZ71" s="917"/>
      <c r="RJA71" s="574"/>
      <c r="RJB71" s="643"/>
      <c r="RJC71" s="643"/>
      <c r="RJD71" s="643"/>
      <c r="RJE71" s="644"/>
      <c r="RJF71" s="643"/>
      <c r="RJG71" s="643"/>
      <c r="RJH71" s="643"/>
      <c r="RJI71" s="643"/>
      <c r="RJJ71" s="643"/>
      <c r="RJK71" s="643"/>
      <c r="RJL71" s="643"/>
      <c r="RJM71" s="643"/>
      <c r="RJN71" s="643"/>
      <c r="RJO71" s="917"/>
      <c r="RJP71" s="917"/>
      <c r="RJQ71" s="917"/>
      <c r="RJR71" s="574"/>
      <c r="RJS71" s="643"/>
      <c r="RJT71" s="643"/>
      <c r="RJU71" s="643"/>
      <c r="RJV71" s="644"/>
      <c r="RJW71" s="643"/>
      <c r="RJX71" s="643"/>
      <c r="RJY71" s="643"/>
      <c r="RJZ71" s="643"/>
      <c r="RKA71" s="643"/>
      <c r="RKB71" s="643"/>
      <c r="RKC71" s="643"/>
      <c r="RKD71" s="643"/>
      <c r="RKE71" s="643"/>
      <c r="RKF71" s="917"/>
      <c r="RKG71" s="917"/>
      <c r="RKH71" s="917"/>
      <c r="RKI71" s="574"/>
      <c r="RKJ71" s="643"/>
      <c r="RKK71" s="643"/>
      <c r="RKL71" s="643"/>
      <c r="RKM71" s="644"/>
      <c r="RKN71" s="643"/>
      <c r="RKO71" s="643"/>
      <c r="RKP71" s="643"/>
      <c r="RKQ71" s="643"/>
      <c r="RKR71" s="643"/>
      <c r="RKS71" s="643"/>
      <c r="RKT71" s="643"/>
      <c r="RKU71" s="643"/>
      <c r="RKV71" s="643"/>
      <c r="RKW71" s="917"/>
      <c r="RKX71" s="917"/>
      <c r="RKY71" s="917"/>
      <c r="RKZ71" s="574"/>
      <c r="RLA71" s="643"/>
      <c r="RLB71" s="643"/>
      <c r="RLC71" s="643"/>
      <c r="RLD71" s="644"/>
      <c r="RLE71" s="643"/>
      <c r="RLF71" s="643"/>
      <c r="RLG71" s="643"/>
      <c r="RLH71" s="643"/>
      <c r="RLI71" s="643"/>
      <c r="RLJ71" s="643"/>
      <c r="RLK71" s="643"/>
      <c r="RLL71" s="643"/>
      <c r="RLM71" s="643"/>
      <c r="RLN71" s="917"/>
      <c r="RLO71" s="917"/>
      <c r="RLP71" s="917"/>
      <c r="RLQ71" s="574"/>
      <c r="RLR71" s="643"/>
      <c r="RLS71" s="643"/>
      <c r="RLT71" s="643"/>
      <c r="RLU71" s="644"/>
      <c r="RLV71" s="643"/>
      <c r="RLW71" s="643"/>
      <c r="RLX71" s="643"/>
      <c r="RLY71" s="643"/>
      <c r="RLZ71" s="643"/>
      <c r="RMA71" s="643"/>
      <c r="RMB71" s="643"/>
      <c r="RMC71" s="643"/>
      <c r="RMD71" s="643"/>
      <c r="RME71" s="917"/>
      <c r="RMF71" s="917"/>
      <c r="RMG71" s="917"/>
      <c r="RMH71" s="574"/>
      <c r="RMI71" s="643"/>
      <c r="RMJ71" s="643"/>
      <c r="RMK71" s="643"/>
      <c r="RML71" s="644"/>
      <c r="RMM71" s="643"/>
      <c r="RMN71" s="643"/>
      <c r="RMO71" s="643"/>
      <c r="RMP71" s="643"/>
      <c r="RMQ71" s="643"/>
      <c r="RMR71" s="643"/>
      <c r="RMS71" s="643"/>
      <c r="RMT71" s="643"/>
      <c r="RMU71" s="643"/>
      <c r="RMV71" s="917"/>
      <c r="RMW71" s="917"/>
      <c r="RMX71" s="917"/>
      <c r="RMY71" s="574"/>
      <c r="RMZ71" s="643"/>
      <c r="RNA71" s="643"/>
      <c r="RNB71" s="643"/>
      <c r="RNC71" s="644"/>
      <c r="RND71" s="643"/>
      <c r="RNE71" s="643"/>
      <c r="RNF71" s="643"/>
      <c r="RNG71" s="643"/>
      <c r="RNH71" s="643"/>
      <c r="RNI71" s="643"/>
      <c r="RNJ71" s="643"/>
      <c r="RNK71" s="643"/>
      <c r="RNL71" s="643"/>
      <c r="RNM71" s="917"/>
      <c r="RNN71" s="917"/>
      <c r="RNO71" s="917"/>
      <c r="RNP71" s="574"/>
      <c r="RNQ71" s="643"/>
      <c r="RNR71" s="643"/>
      <c r="RNS71" s="643"/>
      <c r="RNT71" s="644"/>
      <c r="RNU71" s="643"/>
      <c r="RNV71" s="643"/>
      <c r="RNW71" s="643"/>
      <c r="RNX71" s="643"/>
      <c r="RNY71" s="643"/>
      <c r="RNZ71" s="643"/>
      <c r="ROA71" s="643"/>
      <c r="ROB71" s="643"/>
      <c r="ROC71" s="643"/>
      <c r="ROD71" s="917"/>
      <c r="ROE71" s="917"/>
      <c r="ROF71" s="917"/>
      <c r="ROG71" s="574"/>
      <c r="ROH71" s="643"/>
      <c r="ROI71" s="643"/>
      <c r="ROJ71" s="643"/>
      <c r="ROK71" s="644"/>
      <c r="ROL71" s="643"/>
      <c r="ROM71" s="643"/>
      <c r="RON71" s="643"/>
      <c r="ROO71" s="643"/>
      <c r="ROP71" s="643"/>
      <c r="ROQ71" s="643"/>
      <c r="ROR71" s="643"/>
      <c r="ROS71" s="643"/>
      <c r="ROT71" s="643"/>
      <c r="ROU71" s="917"/>
      <c r="ROV71" s="917"/>
      <c r="ROW71" s="917"/>
      <c r="ROX71" s="574"/>
      <c r="ROY71" s="643"/>
      <c r="ROZ71" s="643"/>
      <c r="RPA71" s="643"/>
      <c r="RPB71" s="644"/>
      <c r="RPC71" s="643"/>
      <c r="RPD71" s="643"/>
      <c r="RPE71" s="643"/>
      <c r="RPF71" s="643"/>
      <c r="RPG71" s="643"/>
      <c r="RPH71" s="643"/>
      <c r="RPI71" s="643"/>
      <c r="RPJ71" s="643"/>
      <c r="RPK71" s="643"/>
      <c r="RPL71" s="917"/>
      <c r="RPM71" s="917"/>
      <c r="RPN71" s="917"/>
      <c r="RPO71" s="574"/>
      <c r="RPP71" s="643"/>
      <c r="RPQ71" s="643"/>
      <c r="RPR71" s="643"/>
      <c r="RPS71" s="644"/>
      <c r="RPT71" s="643"/>
      <c r="RPU71" s="643"/>
      <c r="RPV71" s="643"/>
      <c r="RPW71" s="643"/>
      <c r="RPX71" s="643"/>
      <c r="RPY71" s="643"/>
      <c r="RPZ71" s="643"/>
      <c r="RQA71" s="643"/>
      <c r="RQB71" s="643"/>
      <c r="RQC71" s="917"/>
      <c r="RQD71" s="917"/>
      <c r="RQE71" s="917"/>
      <c r="RQF71" s="574"/>
      <c r="RQG71" s="643"/>
      <c r="RQH71" s="643"/>
      <c r="RQI71" s="643"/>
      <c r="RQJ71" s="644"/>
      <c r="RQK71" s="643"/>
      <c r="RQL71" s="643"/>
      <c r="RQM71" s="643"/>
      <c r="RQN71" s="643"/>
      <c r="RQO71" s="643"/>
      <c r="RQP71" s="643"/>
      <c r="RQQ71" s="643"/>
      <c r="RQR71" s="643"/>
      <c r="RQS71" s="643"/>
      <c r="RQT71" s="917"/>
      <c r="RQU71" s="917"/>
      <c r="RQV71" s="917"/>
      <c r="RQW71" s="574"/>
      <c r="RQX71" s="643"/>
      <c r="RQY71" s="643"/>
      <c r="RQZ71" s="643"/>
      <c r="RRA71" s="644"/>
      <c r="RRB71" s="643"/>
      <c r="RRC71" s="643"/>
      <c r="RRD71" s="643"/>
      <c r="RRE71" s="643"/>
      <c r="RRF71" s="643"/>
      <c r="RRG71" s="643"/>
      <c r="RRH71" s="643"/>
      <c r="RRI71" s="643"/>
      <c r="RRJ71" s="643"/>
      <c r="RRK71" s="917"/>
      <c r="RRL71" s="917"/>
      <c r="RRM71" s="917"/>
      <c r="RRN71" s="574"/>
      <c r="RRO71" s="643"/>
      <c r="RRP71" s="643"/>
      <c r="RRQ71" s="643"/>
      <c r="RRR71" s="644"/>
      <c r="RRS71" s="643"/>
      <c r="RRT71" s="643"/>
      <c r="RRU71" s="643"/>
      <c r="RRV71" s="643"/>
      <c r="RRW71" s="643"/>
      <c r="RRX71" s="643"/>
      <c r="RRY71" s="643"/>
      <c r="RRZ71" s="643"/>
      <c r="RSA71" s="643"/>
      <c r="RSB71" s="917"/>
      <c r="RSC71" s="917"/>
      <c r="RSD71" s="917"/>
      <c r="RSE71" s="574"/>
      <c r="RSF71" s="643"/>
      <c r="RSG71" s="643"/>
      <c r="RSH71" s="643"/>
      <c r="RSI71" s="644"/>
      <c r="RSJ71" s="643"/>
      <c r="RSK71" s="643"/>
      <c r="RSL71" s="643"/>
      <c r="RSM71" s="643"/>
      <c r="RSN71" s="643"/>
      <c r="RSO71" s="643"/>
      <c r="RSP71" s="643"/>
      <c r="RSQ71" s="643"/>
      <c r="RSR71" s="643"/>
      <c r="RSS71" s="917"/>
      <c r="RST71" s="917"/>
      <c r="RSU71" s="917"/>
      <c r="RSV71" s="574"/>
      <c r="RSW71" s="643"/>
      <c r="RSX71" s="643"/>
      <c r="RSY71" s="643"/>
      <c r="RSZ71" s="644"/>
      <c r="RTA71" s="643"/>
      <c r="RTB71" s="643"/>
      <c r="RTC71" s="643"/>
      <c r="RTD71" s="643"/>
      <c r="RTE71" s="643"/>
      <c r="RTF71" s="643"/>
      <c r="RTG71" s="643"/>
      <c r="RTH71" s="643"/>
      <c r="RTI71" s="643"/>
      <c r="RTJ71" s="917"/>
      <c r="RTK71" s="917"/>
      <c r="RTL71" s="917"/>
      <c r="RTM71" s="574"/>
      <c r="RTN71" s="643"/>
      <c r="RTO71" s="643"/>
      <c r="RTP71" s="643"/>
      <c r="RTQ71" s="644"/>
      <c r="RTR71" s="643"/>
      <c r="RTS71" s="643"/>
      <c r="RTT71" s="643"/>
      <c r="RTU71" s="643"/>
      <c r="RTV71" s="643"/>
      <c r="RTW71" s="643"/>
      <c r="RTX71" s="643"/>
      <c r="RTY71" s="643"/>
      <c r="RTZ71" s="643"/>
      <c r="RUA71" s="917"/>
      <c r="RUB71" s="917"/>
      <c r="RUC71" s="917"/>
      <c r="RUD71" s="574"/>
      <c r="RUE71" s="643"/>
      <c r="RUF71" s="643"/>
      <c r="RUG71" s="643"/>
      <c r="RUH71" s="644"/>
      <c r="RUI71" s="643"/>
      <c r="RUJ71" s="643"/>
      <c r="RUK71" s="643"/>
      <c r="RUL71" s="643"/>
      <c r="RUM71" s="643"/>
      <c r="RUN71" s="643"/>
      <c r="RUO71" s="643"/>
      <c r="RUP71" s="643"/>
      <c r="RUQ71" s="643"/>
      <c r="RUR71" s="917"/>
      <c r="RUS71" s="917"/>
      <c r="RUT71" s="917"/>
      <c r="RUU71" s="574"/>
      <c r="RUV71" s="643"/>
      <c r="RUW71" s="643"/>
      <c r="RUX71" s="643"/>
      <c r="RUY71" s="644"/>
      <c r="RUZ71" s="643"/>
      <c r="RVA71" s="643"/>
      <c r="RVB71" s="643"/>
      <c r="RVC71" s="643"/>
      <c r="RVD71" s="643"/>
      <c r="RVE71" s="643"/>
      <c r="RVF71" s="643"/>
      <c r="RVG71" s="643"/>
      <c r="RVH71" s="643"/>
      <c r="RVI71" s="917"/>
      <c r="RVJ71" s="917"/>
      <c r="RVK71" s="917"/>
      <c r="RVL71" s="574"/>
      <c r="RVM71" s="643"/>
      <c r="RVN71" s="643"/>
      <c r="RVO71" s="643"/>
      <c r="RVP71" s="644"/>
      <c r="RVQ71" s="643"/>
      <c r="RVR71" s="643"/>
      <c r="RVS71" s="643"/>
      <c r="RVT71" s="643"/>
      <c r="RVU71" s="643"/>
      <c r="RVV71" s="643"/>
      <c r="RVW71" s="643"/>
      <c r="RVX71" s="643"/>
      <c r="RVY71" s="643"/>
      <c r="RVZ71" s="917"/>
      <c r="RWA71" s="917"/>
      <c r="RWB71" s="917"/>
      <c r="RWC71" s="574"/>
      <c r="RWD71" s="643"/>
      <c r="RWE71" s="643"/>
      <c r="RWF71" s="643"/>
      <c r="RWG71" s="644"/>
      <c r="RWH71" s="643"/>
      <c r="RWI71" s="643"/>
      <c r="RWJ71" s="643"/>
      <c r="RWK71" s="643"/>
      <c r="RWL71" s="643"/>
      <c r="RWM71" s="643"/>
      <c r="RWN71" s="643"/>
      <c r="RWO71" s="643"/>
      <c r="RWP71" s="643"/>
      <c r="RWQ71" s="917"/>
      <c r="RWR71" s="917"/>
      <c r="RWS71" s="917"/>
      <c r="RWT71" s="574"/>
      <c r="RWU71" s="643"/>
      <c r="RWV71" s="643"/>
      <c r="RWW71" s="643"/>
      <c r="RWX71" s="644"/>
      <c r="RWY71" s="643"/>
      <c r="RWZ71" s="643"/>
      <c r="RXA71" s="643"/>
      <c r="RXB71" s="643"/>
      <c r="RXC71" s="643"/>
      <c r="RXD71" s="643"/>
      <c r="RXE71" s="643"/>
      <c r="RXF71" s="643"/>
      <c r="RXG71" s="643"/>
      <c r="RXH71" s="917"/>
      <c r="RXI71" s="917"/>
      <c r="RXJ71" s="917"/>
      <c r="RXK71" s="574"/>
      <c r="RXL71" s="643"/>
      <c r="RXM71" s="643"/>
      <c r="RXN71" s="643"/>
      <c r="RXO71" s="644"/>
      <c r="RXP71" s="643"/>
      <c r="RXQ71" s="643"/>
      <c r="RXR71" s="643"/>
      <c r="RXS71" s="643"/>
      <c r="RXT71" s="643"/>
      <c r="RXU71" s="643"/>
      <c r="RXV71" s="643"/>
      <c r="RXW71" s="643"/>
      <c r="RXX71" s="643"/>
      <c r="RXY71" s="917"/>
      <c r="RXZ71" s="917"/>
      <c r="RYA71" s="917"/>
      <c r="RYB71" s="574"/>
      <c r="RYC71" s="643"/>
      <c r="RYD71" s="643"/>
      <c r="RYE71" s="643"/>
      <c r="RYF71" s="644"/>
      <c r="RYG71" s="643"/>
      <c r="RYH71" s="643"/>
      <c r="RYI71" s="643"/>
      <c r="RYJ71" s="643"/>
      <c r="RYK71" s="643"/>
      <c r="RYL71" s="643"/>
      <c r="RYM71" s="643"/>
      <c r="RYN71" s="643"/>
      <c r="RYO71" s="643"/>
      <c r="RYP71" s="917"/>
      <c r="RYQ71" s="917"/>
      <c r="RYR71" s="917"/>
      <c r="RYS71" s="574"/>
      <c r="RYT71" s="643"/>
      <c r="RYU71" s="643"/>
      <c r="RYV71" s="643"/>
      <c r="RYW71" s="644"/>
      <c r="RYX71" s="643"/>
      <c r="RYY71" s="643"/>
      <c r="RYZ71" s="643"/>
      <c r="RZA71" s="643"/>
      <c r="RZB71" s="643"/>
      <c r="RZC71" s="643"/>
      <c r="RZD71" s="643"/>
      <c r="RZE71" s="643"/>
      <c r="RZF71" s="643"/>
      <c r="RZG71" s="917"/>
      <c r="RZH71" s="917"/>
      <c r="RZI71" s="917"/>
      <c r="RZJ71" s="574"/>
      <c r="RZK71" s="643"/>
      <c r="RZL71" s="643"/>
      <c r="RZM71" s="643"/>
      <c r="RZN71" s="644"/>
      <c r="RZO71" s="643"/>
      <c r="RZP71" s="643"/>
      <c r="RZQ71" s="643"/>
      <c r="RZR71" s="643"/>
      <c r="RZS71" s="643"/>
      <c r="RZT71" s="643"/>
      <c r="RZU71" s="643"/>
      <c r="RZV71" s="643"/>
      <c r="RZW71" s="643"/>
      <c r="RZX71" s="917"/>
      <c r="RZY71" s="917"/>
      <c r="RZZ71" s="917"/>
      <c r="SAA71" s="574"/>
      <c r="SAB71" s="643"/>
      <c r="SAC71" s="643"/>
      <c r="SAD71" s="643"/>
      <c r="SAE71" s="644"/>
      <c r="SAF71" s="643"/>
      <c r="SAG71" s="643"/>
      <c r="SAH71" s="643"/>
      <c r="SAI71" s="643"/>
      <c r="SAJ71" s="643"/>
      <c r="SAK71" s="643"/>
      <c r="SAL71" s="643"/>
      <c r="SAM71" s="643"/>
      <c r="SAN71" s="643"/>
      <c r="SAO71" s="917"/>
      <c r="SAP71" s="917"/>
      <c r="SAQ71" s="917"/>
      <c r="SAR71" s="574"/>
      <c r="SAS71" s="643"/>
      <c r="SAT71" s="643"/>
      <c r="SAU71" s="643"/>
      <c r="SAV71" s="644"/>
      <c r="SAW71" s="643"/>
      <c r="SAX71" s="643"/>
      <c r="SAY71" s="643"/>
      <c r="SAZ71" s="643"/>
      <c r="SBA71" s="643"/>
      <c r="SBB71" s="643"/>
      <c r="SBC71" s="643"/>
      <c r="SBD71" s="643"/>
      <c r="SBE71" s="643"/>
      <c r="SBF71" s="917"/>
      <c r="SBG71" s="917"/>
      <c r="SBH71" s="917"/>
      <c r="SBI71" s="574"/>
      <c r="SBJ71" s="643"/>
      <c r="SBK71" s="643"/>
      <c r="SBL71" s="643"/>
      <c r="SBM71" s="644"/>
      <c r="SBN71" s="643"/>
      <c r="SBO71" s="643"/>
      <c r="SBP71" s="643"/>
      <c r="SBQ71" s="643"/>
      <c r="SBR71" s="643"/>
      <c r="SBS71" s="643"/>
      <c r="SBT71" s="643"/>
      <c r="SBU71" s="643"/>
      <c r="SBV71" s="643"/>
      <c r="SBW71" s="917"/>
      <c r="SBX71" s="917"/>
      <c r="SBY71" s="917"/>
      <c r="SBZ71" s="574"/>
      <c r="SCA71" s="643"/>
      <c r="SCB71" s="643"/>
      <c r="SCC71" s="643"/>
      <c r="SCD71" s="644"/>
      <c r="SCE71" s="643"/>
      <c r="SCF71" s="643"/>
      <c r="SCG71" s="643"/>
      <c r="SCH71" s="643"/>
      <c r="SCI71" s="643"/>
      <c r="SCJ71" s="643"/>
      <c r="SCK71" s="643"/>
      <c r="SCL71" s="643"/>
      <c r="SCM71" s="643"/>
      <c r="SCN71" s="917"/>
      <c r="SCO71" s="917"/>
      <c r="SCP71" s="917"/>
      <c r="SCQ71" s="574"/>
      <c r="SCR71" s="643"/>
      <c r="SCS71" s="643"/>
      <c r="SCT71" s="643"/>
      <c r="SCU71" s="644"/>
      <c r="SCV71" s="643"/>
      <c r="SCW71" s="643"/>
      <c r="SCX71" s="643"/>
      <c r="SCY71" s="643"/>
      <c r="SCZ71" s="643"/>
      <c r="SDA71" s="643"/>
      <c r="SDB71" s="643"/>
      <c r="SDC71" s="643"/>
      <c r="SDD71" s="643"/>
      <c r="SDE71" s="917"/>
      <c r="SDF71" s="917"/>
      <c r="SDG71" s="917"/>
      <c r="SDH71" s="574"/>
      <c r="SDI71" s="643"/>
      <c r="SDJ71" s="643"/>
      <c r="SDK71" s="643"/>
      <c r="SDL71" s="644"/>
      <c r="SDM71" s="643"/>
      <c r="SDN71" s="643"/>
      <c r="SDO71" s="643"/>
      <c r="SDP71" s="643"/>
      <c r="SDQ71" s="643"/>
      <c r="SDR71" s="643"/>
      <c r="SDS71" s="643"/>
      <c r="SDT71" s="643"/>
      <c r="SDU71" s="643"/>
      <c r="SDV71" s="917"/>
      <c r="SDW71" s="917"/>
      <c r="SDX71" s="917"/>
      <c r="SDY71" s="574"/>
      <c r="SDZ71" s="643"/>
      <c r="SEA71" s="643"/>
      <c r="SEB71" s="643"/>
      <c r="SEC71" s="644"/>
      <c r="SED71" s="643"/>
      <c r="SEE71" s="643"/>
      <c r="SEF71" s="643"/>
      <c r="SEG71" s="643"/>
      <c r="SEH71" s="643"/>
      <c r="SEI71" s="643"/>
      <c r="SEJ71" s="643"/>
      <c r="SEK71" s="643"/>
      <c r="SEL71" s="643"/>
      <c r="SEM71" s="917"/>
      <c r="SEN71" s="917"/>
      <c r="SEO71" s="917"/>
      <c r="SEP71" s="574"/>
      <c r="SEQ71" s="643"/>
      <c r="SER71" s="643"/>
      <c r="SES71" s="643"/>
      <c r="SET71" s="644"/>
      <c r="SEU71" s="643"/>
      <c r="SEV71" s="643"/>
      <c r="SEW71" s="643"/>
      <c r="SEX71" s="643"/>
      <c r="SEY71" s="643"/>
      <c r="SEZ71" s="643"/>
      <c r="SFA71" s="643"/>
      <c r="SFB71" s="643"/>
      <c r="SFC71" s="643"/>
      <c r="SFD71" s="917"/>
      <c r="SFE71" s="917"/>
      <c r="SFF71" s="917"/>
      <c r="SFG71" s="574"/>
      <c r="SFH71" s="643"/>
      <c r="SFI71" s="643"/>
      <c r="SFJ71" s="643"/>
      <c r="SFK71" s="644"/>
      <c r="SFL71" s="643"/>
      <c r="SFM71" s="643"/>
      <c r="SFN71" s="643"/>
      <c r="SFO71" s="643"/>
      <c r="SFP71" s="643"/>
      <c r="SFQ71" s="643"/>
      <c r="SFR71" s="643"/>
      <c r="SFS71" s="643"/>
      <c r="SFT71" s="643"/>
      <c r="SFU71" s="917"/>
      <c r="SFV71" s="917"/>
      <c r="SFW71" s="917"/>
      <c r="SFX71" s="574"/>
      <c r="SFY71" s="643"/>
      <c r="SFZ71" s="643"/>
      <c r="SGA71" s="643"/>
      <c r="SGB71" s="644"/>
      <c r="SGC71" s="643"/>
      <c r="SGD71" s="643"/>
      <c r="SGE71" s="643"/>
      <c r="SGF71" s="643"/>
      <c r="SGG71" s="643"/>
      <c r="SGH71" s="643"/>
      <c r="SGI71" s="643"/>
      <c r="SGJ71" s="643"/>
      <c r="SGK71" s="643"/>
      <c r="SGL71" s="917"/>
      <c r="SGM71" s="917"/>
      <c r="SGN71" s="917"/>
      <c r="SGO71" s="574"/>
      <c r="SGP71" s="643"/>
      <c r="SGQ71" s="643"/>
      <c r="SGR71" s="643"/>
      <c r="SGS71" s="644"/>
      <c r="SGT71" s="643"/>
      <c r="SGU71" s="643"/>
      <c r="SGV71" s="643"/>
      <c r="SGW71" s="643"/>
      <c r="SGX71" s="643"/>
      <c r="SGY71" s="643"/>
      <c r="SGZ71" s="643"/>
      <c r="SHA71" s="643"/>
      <c r="SHB71" s="643"/>
      <c r="SHC71" s="917"/>
      <c r="SHD71" s="917"/>
      <c r="SHE71" s="917"/>
      <c r="SHF71" s="574"/>
      <c r="SHG71" s="643"/>
      <c r="SHH71" s="643"/>
      <c r="SHI71" s="643"/>
      <c r="SHJ71" s="644"/>
      <c r="SHK71" s="643"/>
      <c r="SHL71" s="643"/>
      <c r="SHM71" s="643"/>
      <c r="SHN71" s="643"/>
      <c r="SHO71" s="643"/>
      <c r="SHP71" s="643"/>
      <c r="SHQ71" s="643"/>
      <c r="SHR71" s="643"/>
      <c r="SHS71" s="643"/>
      <c r="SHT71" s="917"/>
      <c r="SHU71" s="917"/>
      <c r="SHV71" s="917"/>
      <c r="SHW71" s="574"/>
      <c r="SHX71" s="643"/>
      <c r="SHY71" s="643"/>
      <c r="SHZ71" s="643"/>
      <c r="SIA71" s="644"/>
      <c r="SIB71" s="643"/>
      <c r="SIC71" s="643"/>
      <c r="SID71" s="643"/>
      <c r="SIE71" s="643"/>
      <c r="SIF71" s="643"/>
      <c r="SIG71" s="643"/>
      <c r="SIH71" s="643"/>
      <c r="SII71" s="643"/>
      <c r="SIJ71" s="643"/>
      <c r="SIK71" s="917"/>
      <c r="SIL71" s="917"/>
      <c r="SIM71" s="917"/>
      <c r="SIN71" s="574"/>
      <c r="SIO71" s="643"/>
      <c r="SIP71" s="643"/>
      <c r="SIQ71" s="643"/>
      <c r="SIR71" s="644"/>
      <c r="SIS71" s="643"/>
      <c r="SIT71" s="643"/>
      <c r="SIU71" s="643"/>
      <c r="SIV71" s="643"/>
      <c r="SIW71" s="643"/>
      <c r="SIX71" s="643"/>
      <c r="SIY71" s="643"/>
      <c r="SIZ71" s="643"/>
      <c r="SJA71" s="643"/>
      <c r="SJB71" s="917"/>
      <c r="SJC71" s="917"/>
      <c r="SJD71" s="917"/>
      <c r="SJE71" s="574"/>
      <c r="SJF71" s="643"/>
      <c r="SJG71" s="643"/>
      <c r="SJH71" s="643"/>
      <c r="SJI71" s="644"/>
      <c r="SJJ71" s="643"/>
      <c r="SJK71" s="643"/>
      <c r="SJL71" s="643"/>
      <c r="SJM71" s="643"/>
      <c r="SJN71" s="643"/>
      <c r="SJO71" s="643"/>
      <c r="SJP71" s="643"/>
      <c r="SJQ71" s="643"/>
      <c r="SJR71" s="643"/>
      <c r="SJS71" s="917"/>
      <c r="SJT71" s="917"/>
      <c r="SJU71" s="917"/>
      <c r="SJV71" s="574"/>
      <c r="SJW71" s="643"/>
      <c r="SJX71" s="643"/>
      <c r="SJY71" s="643"/>
      <c r="SJZ71" s="644"/>
      <c r="SKA71" s="643"/>
      <c r="SKB71" s="643"/>
      <c r="SKC71" s="643"/>
      <c r="SKD71" s="643"/>
      <c r="SKE71" s="643"/>
      <c r="SKF71" s="643"/>
      <c r="SKG71" s="643"/>
      <c r="SKH71" s="643"/>
      <c r="SKI71" s="643"/>
      <c r="SKJ71" s="917"/>
      <c r="SKK71" s="917"/>
      <c r="SKL71" s="917"/>
      <c r="SKM71" s="574"/>
      <c r="SKN71" s="643"/>
      <c r="SKO71" s="643"/>
      <c r="SKP71" s="643"/>
      <c r="SKQ71" s="644"/>
      <c r="SKR71" s="643"/>
      <c r="SKS71" s="643"/>
      <c r="SKT71" s="643"/>
      <c r="SKU71" s="643"/>
      <c r="SKV71" s="643"/>
      <c r="SKW71" s="643"/>
      <c r="SKX71" s="643"/>
      <c r="SKY71" s="643"/>
      <c r="SKZ71" s="643"/>
      <c r="SLA71" s="917"/>
      <c r="SLB71" s="917"/>
      <c r="SLC71" s="917"/>
      <c r="SLD71" s="574"/>
      <c r="SLE71" s="643"/>
      <c r="SLF71" s="643"/>
      <c r="SLG71" s="643"/>
      <c r="SLH71" s="644"/>
      <c r="SLI71" s="643"/>
      <c r="SLJ71" s="643"/>
      <c r="SLK71" s="643"/>
      <c r="SLL71" s="643"/>
      <c r="SLM71" s="643"/>
      <c r="SLN71" s="643"/>
      <c r="SLO71" s="643"/>
      <c r="SLP71" s="643"/>
      <c r="SLQ71" s="643"/>
      <c r="SLR71" s="917"/>
      <c r="SLS71" s="917"/>
      <c r="SLT71" s="917"/>
      <c r="SLU71" s="574"/>
      <c r="SLV71" s="643"/>
      <c r="SLW71" s="643"/>
      <c r="SLX71" s="643"/>
      <c r="SLY71" s="644"/>
      <c r="SLZ71" s="643"/>
      <c r="SMA71" s="643"/>
      <c r="SMB71" s="643"/>
      <c r="SMC71" s="643"/>
      <c r="SMD71" s="643"/>
      <c r="SME71" s="643"/>
      <c r="SMF71" s="643"/>
      <c r="SMG71" s="643"/>
      <c r="SMH71" s="643"/>
      <c r="SMI71" s="917"/>
      <c r="SMJ71" s="917"/>
      <c r="SMK71" s="917"/>
      <c r="SML71" s="574"/>
      <c r="SMM71" s="643"/>
      <c r="SMN71" s="643"/>
      <c r="SMO71" s="643"/>
      <c r="SMP71" s="644"/>
      <c r="SMQ71" s="643"/>
      <c r="SMR71" s="643"/>
      <c r="SMS71" s="643"/>
      <c r="SMT71" s="643"/>
      <c r="SMU71" s="643"/>
      <c r="SMV71" s="643"/>
      <c r="SMW71" s="643"/>
      <c r="SMX71" s="643"/>
      <c r="SMY71" s="643"/>
      <c r="SMZ71" s="917"/>
      <c r="SNA71" s="917"/>
      <c r="SNB71" s="917"/>
      <c r="SNC71" s="574"/>
      <c r="SND71" s="643"/>
      <c r="SNE71" s="643"/>
      <c r="SNF71" s="643"/>
      <c r="SNG71" s="644"/>
      <c r="SNH71" s="643"/>
      <c r="SNI71" s="643"/>
      <c r="SNJ71" s="643"/>
      <c r="SNK71" s="643"/>
      <c r="SNL71" s="643"/>
      <c r="SNM71" s="643"/>
      <c r="SNN71" s="643"/>
      <c r="SNO71" s="643"/>
      <c r="SNP71" s="643"/>
      <c r="SNQ71" s="917"/>
      <c r="SNR71" s="917"/>
      <c r="SNS71" s="917"/>
      <c r="SNT71" s="574"/>
      <c r="SNU71" s="643"/>
      <c r="SNV71" s="643"/>
      <c r="SNW71" s="643"/>
      <c r="SNX71" s="644"/>
      <c r="SNY71" s="643"/>
      <c r="SNZ71" s="643"/>
      <c r="SOA71" s="643"/>
      <c r="SOB71" s="643"/>
      <c r="SOC71" s="643"/>
      <c r="SOD71" s="643"/>
      <c r="SOE71" s="643"/>
      <c r="SOF71" s="643"/>
      <c r="SOG71" s="643"/>
      <c r="SOH71" s="917"/>
      <c r="SOI71" s="917"/>
      <c r="SOJ71" s="917"/>
      <c r="SOK71" s="574"/>
      <c r="SOL71" s="643"/>
      <c r="SOM71" s="643"/>
      <c r="SON71" s="643"/>
      <c r="SOO71" s="644"/>
      <c r="SOP71" s="643"/>
      <c r="SOQ71" s="643"/>
      <c r="SOR71" s="643"/>
      <c r="SOS71" s="643"/>
      <c r="SOT71" s="643"/>
      <c r="SOU71" s="643"/>
      <c r="SOV71" s="643"/>
      <c r="SOW71" s="643"/>
      <c r="SOX71" s="643"/>
      <c r="SOY71" s="917"/>
      <c r="SOZ71" s="917"/>
      <c r="SPA71" s="917"/>
      <c r="SPB71" s="574"/>
      <c r="SPC71" s="643"/>
      <c r="SPD71" s="643"/>
      <c r="SPE71" s="643"/>
      <c r="SPF71" s="644"/>
      <c r="SPG71" s="643"/>
      <c r="SPH71" s="643"/>
      <c r="SPI71" s="643"/>
      <c r="SPJ71" s="643"/>
      <c r="SPK71" s="643"/>
      <c r="SPL71" s="643"/>
      <c r="SPM71" s="643"/>
      <c r="SPN71" s="643"/>
      <c r="SPO71" s="643"/>
      <c r="SPP71" s="917"/>
      <c r="SPQ71" s="917"/>
      <c r="SPR71" s="917"/>
      <c r="SPS71" s="574"/>
      <c r="SPT71" s="643"/>
      <c r="SPU71" s="643"/>
      <c r="SPV71" s="643"/>
      <c r="SPW71" s="644"/>
      <c r="SPX71" s="643"/>
      <c r="SPY71" s="643"/>
      <c r="SPZ71" s="643"/>
      <c r="SQA71" s="643"/>
      <c r="SQB71" s="643"/>
      <c r="SQC71" s="643"/>
      <c r="SQD71" s="643"/>
      <c r="SQE71" s="643"/>
      <c r="SQF71" s="643"/>
      <c r="SQG71" s="917"/>
      <c r="SQH71" s="917"/>
      <c r="SQI71" s="917"/>
      <c r="SQJ71" s="574"/>
      <c r="SQK71" s="643"/>
      <c r="SQL71" s="643"/>
      <c r="SQM71" s="643"/>
      <c r="SQN71" s="644"/>
      <c r="SQO71" s="643"/>
      <c r="SQP71" s="643"/>
      <c r="SQQ71" s="643"/>
      <c r="SQR71" s="643"/>
      <c r="SQS71" s="643"/>
      <c r="SQT71" s="643"/>
      <c r="SQU71" s="643"/>
      <c r="SQV71" s="643"/>
      <c r="SQW71" s="643"/>
      <c r="SQX71" s="917"/>
      <c r="SQY71" s="917"/>
      <c r="SQZ71" s="917"/>
      <c r="SRA71" s="574"/>
      <c r="SRB71" s="643"/>
      <c r="SRC71" s="643"/>
      <c r="SRD71" s="643"/>
      <c r="SRE71" s="644"/>
      <c r="SRF71" s="643"/>
      <c r="SRG71" s="643"/>
      <c r="SRH71" s="643"/>
      <c r="SRI71" s="643"/>
      <c r="SRJ71" s="643"/>
      <c r="SRK71" s="643"/>
      <c r="SRL71" s="643"/>
      <c r="SRM71" s="643"/>
      <c r="SRN71" s="643"/>
      <c r="SRO71" s="917"/>
      <c r="SRP71" s="917"/>
      <c r="SRQ71" s="917"/>
      <c r="SRR71" s="574"/>
      <c r="SRS71" s="643"/>
      <c r="SRT71" s="643"/>
      <c r="SRU71" s="643"/>
      <c r="SRV71" s="644"/>
      <c r="SRW71" s="643"/>
      <c r="SRX71" s="643"/>
      <c r="SRY71" s="643"/>
      <c r="SRZ71" s="643"/>
      <c r="SSA71" s="643"/>
      <c r="SSB71" s="643"/>
      <c r="SSC71" s="643"/>
      <c r="SSD71" s="643"/>
      <c r="SSE71" s="643"/>
      <c r="SSF71" s="917"/>
      <c r="SSG71" s="917"/>
      <c r="SSH71" s="917"/>
      <c r="SSI71" s="574"/>
      <c r="SSJ71" s="643"/>
      <c r="SSK71" s="643"/>
      <c r="SSL71" s="643"/>
      <c r="SSM71" s="644"/>
      <c r="SSN71" s="643"/>
      <c r="SSO71" s="643"/>
      <c r="SSP71" s="643"/>
      <c r="SSQ71" s="643"/>
      <c r="SSR71" s="643"/>
      <c r="SSS71" s="643"/>
      <c r="SST71" s="643"/>
      <c r="SSU71" s="643"/>
      <c r="SSV71" s="643"/>
      <c r="SSW71" s="917"/>
      <c r="SSX71" s="917"/>
      <c r="SSY71" s="917"/>
      <c r="SSZ71" s="574"/>
      <c r="STA71" s="643"/>
      <c r="STB71" s="643"/>
      <c r="STC71" s="643"/>
      <c r="STD71" s="644"/>
      <c r="STE71" s="643"/>
      <c r="STF71" s="643"/>
      <c r="STG71" s="643"/>
      <c r="STH71" s="643"/>
      <c r="STI71" s="643"/>
      <c r="STJ71" s="643"/>
      <c r="STK71" s="643"/>
      <c r="STL71" s="643"/>
      <c r="STM71" s="643"/>
      <c r="STN71" s="917"/>
      <c r="STO71" s="917"/>
      <c r="STP71" s="917"/>
      <c r="STQ71" s="574"/>
      <c r="STR71" s="643"/>
      <c r="STS71" s="643"/>
      <c r="STT71" s="643"/>
      <c r="STU71" s="644"/>
      <c r="STV71" s="643"/>
      <c r="STW71" s="643"/>
      <c r="STX71" s="643"/>
      <c r="STY71" s="643"/>
      <c r="STZ71" s="643"/>
      <c r="SUA71" s="643"/>
      <c r="SUB71" s="643"/>
      <c r="SUC71" s="643"/>
      <c r="SUD71" s="643"/>
      <c r="SUE71" s="917"/>
      <c r="SUF71" s="917"/>
      <c r="SUG71" s="917"/>
      <c r="SUH71" s="574"/>
      <c r="SUI71" s="643"/>
      <c r="SUJ71" s="643"/>
      <c r="SUK71" s="643"/>
      <c r="SUL71" s="644"/>
      <c r="SUM71" s="643"/>
      <c r="SUN71" s="643"/>
      <c r="SUO71" s="643"/>
      <c r="SUP71" s="643"/>
      <c r="SUQ71" s="643"/>
      <c r="SUR71" s="643"/>
      <c r="SUS71" s="643"/>
      <c r="SUT71" s="643"/>
      <c r="SUU71" s="643"/>
      <c r="SUV71" s="917"/>
      <c r="SUW71" s="917"/>
      <c r="SUX71" s="917"/>
      <c r="SUY71" s="574"/>
      <c r="SUZ71" s="643"/>
      <c r="SVA71" s="643"/>
      <c r="SVB71" s="643"/>
      <c r="SVC71" s="644"/>
      <c r="SVD71" s="643"/>
      <c r="SVE71" s="643"/>
      <c r="SVF71" s="643"/>
      <c r="SVG71" s="643"/>
      <c r="SVH71" s="643"/>
      <c r="SVI71" s="643"/>
      <c r="SVJ71" s="643"/>
      <c r="SVK71" s="643"/>
      <c r="SVL71" s="643"/>
      <c r="SVM71" s="917"/>
      <c r="SVN71" s="917"/>
      <c r="SVO71" s="917"/>
      <c r="SVP71" s="574"/>
      <c r="SVQ71" s="643"/>
      <c r="SVR71" s="643"/>
      <c r="SVS71" s="643"/>
      <c r="SVT71" s="644"/>
      <c r="SVU71" s="643"/>
      <c r="SVV71" s="643"/>
      <c r="SVW71" s="643"/>
      <c r="SVX71" s="643"/>
      <c r="SVY71" s="643"/>
      <c r="SVZ71" s="643"/>
      <c r="SWA71" s="643"/>
      <c r="SWB71" s="643"/>
      <c r="SWC71" s="643"/>
      <c r="SWD71" s="917"/>
      <c r="SWE71" s="917"/>
      <c r="SWF71" s="917"/>
      <c r="SWG71" s="574"/>
      <c r="SWH71" s="643"/>
      <c r="SWI71" s="643"/>
      <c r="SWJ71" s="643"/>
      <c r="SWK71" s="644"/>
      <c r="SWL71" s="643"/>
      <c r="SWM71" s="643"/>
      <c r="SWN71" s="643"/>
      <c r="SWO71" s="643"/>
      <c r="SWP71" s="643"/>
      <c r="SWQ71" s="643"/>
      <c r="SWR71" s="643"/>
      <c r="SWS71" s="643"/>
      <c r="SWT71" s="643"/>
      <c r="SWU71" s="917"/>
      <c r="SWV71" s="917"/>
      <c r="SWW71" s="917"/>
      <c r="SWX71" s="574"/>
      <c r="SWY71" s="643"/>
      <c r="SWZ71" s="643"/>
      <c r="SXA71" s="643"/>
      <c r="SXB71" s="644"/>
      <c r="SXC71" s="643"/>
      <c r="SXD71" s="643"/>
      <c r="SXE71" s="643"/>
      <c r="SXF71" s="643"/>
      <c r="SXG71" s="643"/>
      <c r="SXH71" s="643"/>
      <c r="SXI71" s="643"/>
      <c r="SXJ71" s="643"/>
      <c r="SXK71" s="643"/>
      <c r="SXL71" s="917"/>
      <c r="SXM71" s="917"/>
      <c r="SXN71" s="917"/>
      <c r="SXO71" s="574"/>
      <c r="SXP71" s="643"/>
      <c r="SXQ71" s="643"/>
      <c r="SXR71" s="643"/>
      <c r="SXS71" s="644"/>
      <c r="SXT71" s="643"/>
      <c r="SXU71" s="643"/>
      <c r="SXV71" s="643"/>
      <c r="SXW71" s="643"/>
      <c r="SXX71" s="643"/>
      <c r="SXY71" s="643"/>
      <c r="SXZ71" s="643"/>
      <c r="SYA71" s="643"/>
      <c r="SYB71" s="643"/>
      <c r="SYC71" s="917"/>
      <c r="SYD71" s="917"/>
      <c r="SYE71" s="917"/>
      <c r="SYF71" s="574"/>
      <c r="SYG71" s="643"/>
      <c r="SYH71" s="643"/>
      <c r="SYI71" s="643"/>
      <c r="SYJ71" s="644"/>
      <c r="SYK71" s="643"/>
      <c r="SYL71" s="643"/>
      <c r="SYM71" s="643"/>
      <c r="SYN71" s="643"/>
      <c r="SYO71" s="643"/>
      <c r="SYP71" s="643"/>
      <c r="SYQ71" s="643"/>
      <c r="SYR71" s="643"/>
      <c r="SYS71" s="643"/>
      <c r="SYT71" s="917"/>
      <c r="SYU71" s="917"/>
      <c r="SYV71" s="917"/>
      <c r="SYW71" s="574"/>
      <c r="SYX71" s="643"/>
      <c r="SYY71" s="643"/>
      <c r="SYZ71" s="643"/>
      <c r="SZA71" s="644"/>
      <c r="SZB71" s="643"/>
      <c r="SZC71" s="643"/>
      <c r="SZD71" s="643"/>
      <c r="SZE71" s="643"/>
      <c r="SZF71" s="643"/>
      <c r="SZG71" s="643"/>
      <c r="SZH71" s="643"/>
      <c r="SZI71" s="643"/>
      <c r="SZJ71" s="643"/>
      <c r="SZK71" s="917"/>
      <c r="SZL71" s="917"/>
      <c r="SZM71" s="917"/>
      <c r="SZN71" s="574"/>
      <c r="SZO71" s="643"/>
      <c r="SZP71" s="643"/>
      <c r="SZQ71" s="643"/>
      <c r="SZR71" s="644"/>
      <c r="SZS71" s="643"/>
      <c r="SZT71" s="643"/>
      <c r="SZU71" s="643"/>
      <c r="SZV71" s="643"/>
      <c r="SZW71" s="643"/>
      <c r="SZX71" s="643"/>
      <c r="SZY71" s="643"/>
      <c r="SZZ71" s="643"/>
      <c r="TAA71" s="643"/>
      <c r="TAB71" s="917"/>
      <c r="TAC71" s="917"/>
      <c r="TAD71" s="917"/>
      <c r="TAE71" s="574"/>
      <c r="TAF71" s="643"/>
      <c r="TAG71" s="643"/>
      <c r="TAH71" s="643"/>
      <c r="TAI71" s="644"/>
      <c r="TAJ71" s="643"/>
      <c r="TAK71" s="643"/>
      <c r="TAL71" s="643"/>
      <c r="TAM71" s="643"/>
      <c r="TAN71" s="643"/>
      <c r="TAO71" s="643"/>
      <c r="TAP71" s="643"/>
      <c r="TAQ71" s="643"/>
      <c r="TAR71" s="643"/>
      <c r="TAS71" s="917"/>
      <c r="TAT71" s="917"/>
      <c r="TAU71" s="917"/>
      <c r="TAV71" s="574"/>
      <c r="TAW71" s="643"/>
      <c r="TAX71" s="643"/>
      <c r="TAY71" s="643"/>
      <c r="TAZ71" s="644"/>
      <c r="TBA71" s="643"/>
      <c r="TBB71" s="643"/>
      <c r="TBC71" s="643"/>
      <c r="TBD71" s="643"/>
      <c r="TBE71" s="643"/>
      <c r="TBF71" s="643"/>
      <c r="TBG71" s="643"/>
      <c r="TBH71" s="643"/>
      <c r="TBI71" s="643"/>
      <c r="TBJ71" s="917"/>
      <c r="TBK71" s="917"/>
      <c r="TBL71" s="917"/>
      <c r="TBM71" s="574"/>
      <c r="TBN71" s="643"/>
      <c r="TBO71" s="643"/>
      <c r="TBP71" s="643"/>
      <c r="TBQ71" s="644"/>
      <c r="TBR71" s="643"/>
      <c r="TBS71" s="643"/>
      <c r="TBT71" s="643"/>
      <c r="TBU71" s="643"/>
      <c r="TBV71" s="643"/>
      <c r="TBW71" s="643"/>
      <c r="TBX71" s="643"/>
      <c r="TBY71" s="643"/>
      <c r="TBZ71" s="643"/>
      <c r="TCA71" s="917"/>
      <c r="TCB71" s="917"/>
      <c r="TCC71" s="917"/>
      <c r="TCD71" s="574"/>
      <c r="TCE71" s="643"/>
      <c r="TCF71" s="643"/>
      <c r="TCG71" s="643"/>
      <c r="TCH71" s="644"/>
      <c r="TCI71" s="643"/>
      <c r="TCJ71" s="643"/>
      <c r="TCK71" s="643"/>
      <c r="TCL71" s="643"/>
      <c r="TCM71" s="643"/>
      <c r="TCN71" s="643"/>
      <c r="TCO71" s="643"/>
      <c r="TCP71" s="643"/>
      <c r="TCQ71" s="643"/>
      <c r="TCR71" s="917"/>
      <c r="TCS71" s="917"/>
      <c r="TCT71" s="917"/>
      <c r="TCU71" s="574"/>
      <c r="TCV71" s="643"/>
      <c r="TCW71" s="643"/>
      <c r="TCX71" s="643"/>
      <c r="TCY71" s="644"/>
      <c r="TCZ71" s="643"/>
      <c r="TDA71" s="643"/>
      <c r="TDB71" s="643"/>
      <c r="TDC71" s="643"/>
      <c r="TDD71" s="643"/>
      <c r="TDE71" s="643"/>
      <c r="TDF71" s="643"/>
      <c r="TDG71" s="643"/>
      <c r="TDH71" s="643"/>
      <c r="TDI71" s="917"/>
      <c r="TDJ71" s="917"/>
      <c r="TDK71" s="917"/>
      <c r="TDL71" s="574"/>
      <c r="TDM71" s="643"/>
      <c r="TDN71" s="643"/>
      <c r="TDO71" s="643"/>
      <c r="TDP71" s="644"/>
      <c r="TDQ71" s="643"/>
      <c r="TDR71" s="643"/>
      <c r="TDS71" s="643"/>
      <c r="TDT71" s="643"/>
      <c r="TDU71" s="643"/>
      <c r="TDV71" s="643"/>
      <c r="TDW71" s="643"/>
      <c r="TDX71" s="643"/>
      <c r="TDY71" s="643"/>
      <c r="TDZ71" s="917"/>
      <c r="TEA71" s="917"/>
      <c r="TEB71" s="917"/>
      <c r="TEC71" s="574"/>
      <c r="TED71" s="643"/>
      <c r="TEE71" s="643"/>
      <c r="TEF71" s="643"/>
      <c r="TEG71" s="644"/>
      <c r="TEH71" s="643"/>
      <c r="TEI71" s="643"/>
      <c r="TEJ71" s="643"/>
      <c r="TEK71" s="643"/>
      <c r="TEL71" s="643"/>
      <c r="TEM71" s="643"/>
      <c r="TEN71" s="643"/>
      <c r="TEO71" s="643"/>
      <c r="TEP71" s="643"/>
      <c r="TEQ71" s="917"/>
      <c r="TER71" s="917"/>
      <c r="TES71" s="917"/>
      <c r="TET71" s="574"/>
      <c r="TEU71" s="643"/>
      <c r="TEV71" s="643"/>
      <c r="TEW71" s="643"/>
      <c r="TEX71" s="644"/>
      <c r="TEY71" s="643"/>
      <c r="TEZ71" s="643"/>
      <c r="TFA71" s="643"/>
      <c r="TFB71" s="643"/>
      <c r="TFC71" s="643"/>
      <c r="TFD71" s="643"/>
      <c r="TFE71" s="643"/>
      <c r="TFF71" s="643"/>
      <c r="TFG71" s="643"/>
      <c r="TFH71" s="917"/>
      <c r="TFI71" s="917"/>
      <c r="TFJ71" s="917"/>
      <c r="TFK71" s="574"/>
      <c r="TFL71" s="643"/>
      <c r="TFM71" s="643"/>
      <c r="TFN71" s="643"/>
      <c r="TFO71" s="644"/>
      <c r="TFP71" s="643"/>
      <c r="TFQ71" s="643"/>
      <c r="TFR71" s="643"/>
      <c r="TFS71" s="643"/>
      <c r="TFT71" s="643"/>
      <c r="TFU71" s="643"/>
      <c r="TFV71" s="643"/>
      <c r="TFW71" s="643"/>
      <c r="TFX71" s="643"/>
      <c r="TFY71" s="917"/>
      <c r="TFZ71" s="917"/>
      <c r="TGA71" s="917"/>
      <c r="TGB71" s="574"/>
      <c r="TGC71" s="643"/>
      <c r="TGD71" s="643"/>
      <c r="TGE71" s="643"/>
      <c r="TGF71" s="644"/>
      <c r="TGG71" s="643"/>
      <c r="TGH71" s="643"/>
      <c r="TGI71" s="643"/>
      <c r="TGJ71" s="643"/>
      <c r="TGK71" s="643"/>
      <c r="TGL71" s="643"/>
      <c r="TGM71" s="643"/>
      <c r="TGN71" s="643"/>
      <c r="TGO71" s="643"/>
      <c r="TGP71" s="917"/>
      <c r="TGQ71" s="917"/>
      <c r="TGR71" s="917"/>
      <c r="TGS71" s="574"/>
      <c r="TGT71" s="643"/>
      <c r="TGU71" s="643"/>
      <c r="TGV71" s="643"/>
      <c r="TGW71" s="644"/>
      <c r="TGX71" s="643"/>
      <c r="TGY71" s="643"/>
      <c r="TGZ71" s="643"/>
      <c r="THA71" s="643"/>
      <c r="THB71" s="643"/>
      <c r="THC71" s="643"/>
      <c r="THD71" s="643"/>
      <c r="THE71" s="643"/>
      <c r="THF71" s="643"/>
      <c r="THG71" s="917"/>
      <c r="THH71" s="917"/>
      <c r="THI71" s="917"/>
      <c r="THJ71" s="574"/>
      <c r="THK71" s="643"/>
      <c r="THL71" s="643"/>
      <c r="THM71" s="643"/>
      <c r="THN71" s="644"/>
      <c r="THO71" s="643"/>
      <c r="THP71" s="643"/>
      <c r="THQ71" s="643"/>
      <c r="THR71" s="643"/>
      <c r="THS71" s="643"/>
      <c r="THT71" s="643"/>
      <c r="THU71" s="643"/>
      <c r="THV71" s="643"/>
      <c r="THW71" s="643"/>
      <c r="THX71" s="917"/>
      <c r="THY71" s="917"/>
      <c r="THZ71" s="917"/>
      <c r="TIA71" s="574"/>
      <c r="TIB71" s="643"/>
      <c r="TIC71" s="643"/>
      <c r="TID71" s="643"/>
      <c r="TIE71" s="644"/>
      <c r="TIF71" s="643"/>
      <c r="TIG71" s="643"/>
      <c r="TIH71" s="643"/>
      <c r="TII71" s="643"/>
      <c r="TIJ71" s="643"/>
      <c r="TIK71" s="643"/>
      <c r="TIL71" s="643"/>
      <c r="TIM71" s="643"/>
      <c r="TIN71" s="643"/>
      <c r="TIO71" s="917"/>
      <c r="TIP71" s="917"/>
      <c r="TIQ71" s="917"/>
      <c r="TIR71" s="574"/>
      <c r="TIS71" s="643"/>
      <c r="TIT71" s="643"/>
      <c r="TIU71" s="643"/>
      <c r="TIV71" s="644"/>
      <c r="TIW71" s="643"/>
      <c r="TIX71" s="643"/>
      <c r="TIY71" s="643"/>
      <c r="TIZ71" s="643"/>
      <c r="TJA71" s="643"/>
      <c r="TJB71" s="643"/>
      <c r="TJC71" s="643"/>
      <c r="TJD71" s="643"/>
      <c r="TJE71" s="643"/>
      <c r="TJF71" s="917"/>
      <c r="TJG71" s="917"/>
      <c r="TJH71" s="917"/>
      <c r="TJI71" s="574"/>
      <c r="TJJ71" s="643"/>
      <c r="TJK71" s="643"/>
      <c r="TJL71" s="643"/>
      <c r="TJM71" s="644"/>
      <c r="TJN71" s="643"/>
      <c r="TJO71" s="643"/>
      <c r="TJP71" s="643"/>
      <c r="TJQ71" s="643"/>
      <c r="TJR71" s="643"/>
      <c r="TJS71" s="643"/>
      <c r="TJT71" s="643"/>
      <c r="TJU71" s="643"/>
      <c r="TJV71" s="643"/>
      <c r="TJW71" s="917"/>
      <c r="TJX71" s="917"/>
      <c r="TJY71" s="917"/>
      <c r="TJZ71" s="574"/>
      <c r="TKA71" s="643"/>
      <c r="TKB71" s="643"/>
      <c r="TKC71" s="643"/>
      <c r="TKD71" s="644"/>
      <c r="TKE71" s="643"/>
      <c r="TKF71" s="643"/>
      <c r="TKG71" s="643"/>
      <c r="TKH71" s="643"/>
      <c r="TKI71" s="643"/>
      <c r="TKJ71" s="643"/>
      <c r="TKK71" s="643"/>
      <c r="TKL71" s="643"/>
      <c r="TKM71" s="643"/>
      <c r="TKN71" s="917"/>
      <c r="TKO71" s="917"/>
      <c r="TKP71" s="917"/>
      <c r="TKQ71" s="574"/>
      <c r="TKR71" s="643"/>
      <c r="TKS71" s="643"/>
      <c r="TKT71" s="643"/>
      <c r="TKU71" s="644"/>
      <c r="TKV71" s="643"/>
      <c r="TKW71" s="643"/>
      <c r="TKX71" s="643"/>
      <c r="TKY71" s="643"/>
      <c r="TKZ71" s="643"/>
      <c r="TLA71" s="643"/>
      <c r="TLB71" s="643"/>
      <c r="TLC71" s="643"/>
      <c r="TLD71" s="643"/>
      <c r="TLE71" s="917"/>
      <c r="TLF71" s="917"/>
      <c r="TLG71" s="917"/>
      <c r="TLH71" s="574"/>
      <c r="TLI71" s="643"/>
      <c r="TLJ71" s="643"/>
      <c r="TLK71" s="643"/>
      <c r="TLL71" s="644"/>
      <c r="TLM71" s="643"/>
      <c r="TLN71" s="643"/>
      <c r="TLO71" s="643"/>
      <c r="TLP71" s="643"/>
      <c r="TLQ71" s="643"/>
      <c r="TLR71" s="643"/>
      <c r="TLS71" s="643"/>
      <c r="TLT71" s="643"/>
      <c r="TLU71" s="643"/>
      <c r="TLV71" s="917"/>
      <c r="TLW71" s="917"/>
      <c r="TLX71" s="917"/>
      <c r="TLY71" s="574"/>
      <c r="TLZ71" s="643"/>
      <c r="TMA71" s="643"/>
      <c r="TMB71" s="643"/>
      <c r="TMC71" s="644"/>
      <c r="TMD71" s="643"/>
      <c r="TME71" s="643"/>
      <c r="TMF71" s="643"/>
      <c r="TMG71" s="643"/>
      <c r="TMH71" s="643"/>
      <c r="TMI71" s="643"/>
      <c r="TMJ71" s="643"/>
      <c r="TMK71" s="643"/>
      <c r="TML71" s="643"/>
      <c r="TMM71" s="917"/>
      <c r="TMN71" s="917"/>
      <c r="TMO71" s="917"/>
      <c r="TMP71" s="574"/>
      <c r="TMQ71" s="643"/>
      <c r="TMR71" s="643"/>
      <c r="TMS71" s="643"/>
      <c r="TMT71" s="644"/>
      <c r="TMU71" s="643"/>
      <c r="TMV71" s="643"/>
      <c r="TMW71" s="643"/>
      <c r="TMX71" s="643"/>
      <c r="TMY71" s="643"/>
      <c r="TMZ71" s="643"/>
      <c r="TNA71" s="643"/>
      <c r="TNB71" s="643"/>
      <c r="TNC71" s="643"/>
      <c r="TND71" s="917"/>
      <c r="TNE71" s="917"/>
      <c r="TNF71" s="917"/>
      <c r="TNG71" s="574"/>
      <c r="TNH71" s="643"/>
      <c r="TNI71" s="643"/>
      <c r="TNJ71" s="643"/>
      <c r="TNK71" s="644"/>
      <c r="TNL71" s="643"/>
      <c r="TNM71" s="643"/>
      <c r="TNN71" s="643"/>
      <c r="TNO71" s="643"/>
      <c r="TNP71" s="643"/>
      <c r="TNQ71" s="643"/>
      <c r="TNR71" s="643"/>
      <c r="TNS71" s="643"/>
      <c r="TNT71" s="643"/>
      <c r="TNU71" s="917"/>
      <c r="TNV71" s="917"/>
      <c r="TNW71" s="917"/>
      <c r="TNX71" s="574"/>
      <c r="TNY71" s="643"/>
      <c r="TNZ71" s="643"/>
      <c r="TOA71" s="643"/>
      <c r="TOB71" s="644"/>
      <c r="TOC71" s="643"/>
      <c r="TOD71" s="643"/>
      <c r="TOE71" s="643"/>
      <c r="TOF71" s="643"/>
      <c r="TOG71" s="643"/>
      <c r="TOH71" s="643"/>
      <c r="TOI71" s="643"/>
      <c r="TOJ71" s="643"/>
      <c r="TOK71" s="643"/>
      <c r="TOL71" s="917"/>
      <c r="TOM71" s="917"/>
      <c r="TON71" s="917"/>
      <c r="TOO71" s="574"/>
      <c r="TOP71" s="643"/>
      <c r="TOQ71" s="643"/>
      <c r="TOR71" s="643"/>
      <c r="TOS71" s="644"/>
      <c r="TOT71" s="643"/>
      <c r="TOU71" s="643"/>
      <c r="TOV71" s="643"/>
      <c r="TOW71" s="643"/>
      <c r="TOX71" s="643"/>
      <c r="TOY71" s="643"/>
      <c r="TOZ71" s="643"/>
      <c r="TPA71" s="643"/>
      <c r="TPB71" s="643"/>
      <c r="TPC71" s="917"/>
      <c r="TPD71" s="917"/>
      <c r="TPE71" s="917"/>
      <c r="TPF71" s="574"/>
      <c r="TPG71" s="643"/>
      <c r="TPH71" s="643"/>
      <c r="TPI71" s="643"/>
      <c r="TPJ71" s="644"/>
      <c r="TPK71" s="643"/>
      <c r="TPL71" s="643"/>
      <c r="TPM71" s="643"/>
      <c r="TPN71" s="643"/>
      <c r="TPO71" s="643"/>
      <c r="TPP71" s="643"/>
      <c r="TPQ71" s="643"/>
      <c r="TPR71" s="643"/>
      <c r="TPS71" s="643"/>
      <c r="TPT71" s="917"/>
      <c r="TPU71" s="917"/>
      <c r="TPV71" s="917"/>
      <c r="TPW71" s="574"/>
      <c r="TPX71" s="643"/>
      <c r="TPY71" s="643"/>
      <c r="TPZ71" s="643"/>
      <c r="TQA71" s="644"/>
      <c r="TQB71" s="643"/>
      <c r="TQC71" s="643"/>
      <c r="TQD71" s="643"/>
      <c r="TQE71" s="643"/>
      <c r="TQF71" s="643"/>
      <c r="TQG71" s="643"/>
      <c r="TQH71" s="643"/>
      <c r="TQI71" s="643"/>
      <c r="TQJ71" s="643"/>
      <c r="TQK71" s="917"/>
      <c r="TQL71" s="917"/>
      <c r="TQM71" s="917"/>
      <c r="TQN71" s="574"/>
      <c r="TQO71" s="643"/>
      <c r="TQP71" s="643"/>
      <c r="TQQ71" s="643"/>
      <c r="TQR71" s="644"/>
      <c r="TQS71" s="643"/>
      <c r="TQT71" s="643"/>
      <c r="TQU71" s="643"/>
      <c r="TQV71" s="643"/>
      <c r="TQW71" s="643"/>
      <c r="TQX71" s="643"/>
      <c r="TQY71" s="643"/>
      <c r="TQZ71" s="643"/>
      <c r="TRA71" s="643"/>
      <c r="TRB71" s="917"/>
      <c r="TRC71" s="917"/>
      <c r="TRD71" s="917"/>
      <c r="TRE71" s="574"/>
      <c r="TRF71" s="643"/>
      <c r="TRG71" s="643"/>
      <c r="TRH71" s="643"/>
      <c r="TRI71" s="644"/>
      <c r="TRJ71" s="643"/>
      <c r="TRK71" s="643"/>
      <c r="TRL71" s="643"/>
      <c r="TRM71" s="643"/>
      <c r="TRN71" s="643"/>
      <c r="TRO71" s="643"/>
      <c r="TRP71" s="643"/>
      <c r="TRQ71" s="643"/>
      <c r="TRR71" s="643"/>
      <c r="TRS71" s="917"/>
      <c r="TRT71" s="917"/>
      <c r="TRU71" s="917"/>
      <c r="TRV71" s="574"/>
      <c r="TRW71" s="643"/>
      <c r="TRX71" s="643"/>
      <c r="TRY71" s="643"/>
      <c r="TRZ71" s="644"/>
      <c r="TSA71" s="643"/>
      <c r="TSB71" s="643"/>
      <c r="TSC71" s="643"/>
      <c r="TSD71" s="643"/>
      <c r="TSE71" s="643"/>
      <c r="TSF71" s="643"/>
      <c r="TSG71" s="643"/>
      <c r="TSH71" s="643"/>
      <c r="TSI71" s="643"/>
      <c r="TSJ71" s="917"/>
      <c r="TSK71" s="917"/>
      <c r="TSL71" s="917"/>
      <c r="TSM71" s="574"/>
      <c r="TSN71" s="643"/>
      <c r="TSO71" s="643"/>
      <c r="TSP71" s="643"/>
      <c r="TSQ71" s="644"/>
      <c r="TSR71" s="643"/>
      <c r="TSS71" s="643"/>
      <c r="TST71" s="643"/>
      <c r="TSU71" s="643"/>
      <c r="TSV71" s="643"/>
      <c r="TSW71" s="643"/>
      <c r="TSX71" s="643"/>
      <c r="TSY71" s="643"/>
      <c r="TSZ71" s="643"/>
      <c r="TTA71" s="917"/>
      <c r="TTB71" s="917"/>
      <c r="TTC71" s="917"/>
      <c r="TTD71" s="574"/>
      <c r="TTE71" s="643"/>
      <c r="TTF71" s="643"/>
      <c r="TTG71" s="643"/>
      <c r="TTH71" s="644"/>
      <c r="TTI71" s="643"/>
      <c r="TTJ71" s="643"/>
      <c r="TTK71" s="643"/>
      <c r="TTL71" s="643"/>
      <c r="TTM71" s="643"/>
      <c r="TTN71" s="643"/>
      <c r="TTO71" s="643"/>
      <c r="TTP71" s="643"/>
      <c r="TTQ71" s="643"/>
      <c r="TTR71" s="917"/>
      <c r="TTS71" s="917"/>
      <c r="TTT71" s="917"/>
      <c r="TTU71" s="574"/>
      <c r="TTV71" s="643"/>
      <c r="TTW71" s="643"/>
      <c r="TTX71" s="643"/>
      <c r="TTY71" s="644"/>
      <c r="TTZ71" s="643"/>
      <c r="TUA71" s="643"/>
      <c r="TUB71" s="643"/>
      <c r="TUC71" s="643"/>
      <c r="TUD71" s="643"/>
      <c r="TUE71" s="643"/>
      <c r="TUF71" s="643"/>
      <c r="TUG71" s="643"/>
      <c r="TUH71" s="643"/>
      <c r="TUI71" s="917"/>
      <c r="TUJ71" s="917"/>
      <c r="TUK71" s="917"/>
      <c r="TUL71" s="574"/>
      <c r="TUM71" s="643"/>
      <c r="TUN71" s="643"/>
      <c r="TUO71" s="643"/>
      <c r="TUP71" s="644"/>
      <c r="TUQ71" s="643"/>
      <c r="TUR71" s="643"/>
      <c r="TUS71" s="643"/>
      <c r="TUT71" s="643"/>
      <c r="TUU71" s="643"/>
      <c r="TUV71" s="643"/>
      <c r="TUW71" s="643"/>
      <c r="TUX71" s="643"/>
      <c r="TUY71" s="643"/>
      <c r="TUZ71" s="917"/>
      <c r="TVA71" s="917"/>
      <c r="TVB71" s="917"/>
      <c r="TVC71" s="574"/>
      <c r="TVD71" s="643"/>
      <c r="TVE71" s="643"/>
      <c r="TVF71" s="643"/>
      <c r="TVG71" s="644"/>
      <c r="TVH71" s="643"/>
      <c r="TVI71" s="643"/>
      <c r="TVJ71" s="643"/>
      <c r="TVK71" s="643"/>
      <c r="TVL71" s="643"/>
      <c r="TVM71" s="643"/>
      <c r="TVN71" s="643"/>
      <c r="TVO71" s="643"/>
      <c r="TVP71" s="643"/>
      <c r="TVQ71" s="917"/>
      <c r="TVR71" s="917"/>
      <c r="TVS71" s="917"/>
      <c r="TVT71" s="574"/>
      <c r="TVU71" s="643"/>
      <c r="TVV71" s="643"/>
      <c r="TVW71" s="643"/>
      <c r="TVX71" s="644"/>
      <c r="TVY71" s="643"/>
      <c r="TVZ71" s="643"/>
      <c r="TWA71" s="643"/>
      <c r="TWB71" s="643"/>
      <c r="TWC71" s="643"/>
      <c r="TWD71" s="643"/>
      <c r="TWE71" s="643"/>
      <c r="TWF71" s="643"/>
      <c r="TWG71" s="643"/>
      <c r="TWH71" s="917"/>
      <c r="TWI71" s="917"/>
      <c r="TWJ71" s="917"/>
      <c r="TWK71" s="574"/>
      <c r="TWL71" s="643"/>
      <c r="TWM71" s="643"/>
      <c r="TWN71" s="643"/>
      <c r="TWO71" s="644"/>
      <c r="TWP71" s="643"/>
      <c r="TWQ71" s="643"/>
      <c r="TWR71" s="643"/>
      <c r="TWS71" s="643"/>
      <c r="TWT71" s="643"/>
      <c r="TWU71" s="643"/>
      <c r="TWV71" s="643"/>
      <c r="TWW71" s="643"/>
      <c r="TWX71" s="643"/>
      <c r="TWY71" s="917"/>
      <c r="TWZ71" s="917"/>
      <c r="TXA71" s="917"/>
      <c r="TXB71" s="574"/>
      <c r="TXC71" s="643"/>
      <c r="TXD71" s="643"/>
      <c r="TXE71" s="643"/>
      <c r="TXF71" s="644"/>
      <c r="TXG71" s="643"/>
      <c r="TXH71" s="643"/>
      <c r="TXI71" s="643"/>
      <c r="TXJ71" s="643"/>
      <c r="TXK71" s="643"/>
      <c r="TXL71" s="643"/>
      <c r="TXM71" s="643"/>
      <c r="TXN71" s="643"/>
      <c r="TXO71" s="643"/>
      <c r="TXP71" s="917"/>
      <c r="TXQ71" s="917"/>
      <c r="TXR71" s="917"/>
      <c r="TXS71" s="574"/>
      <c r="TXT71" s="643"/>
      <c r="TXU71" s="643"/>
      <c r="TXV71" s="643"/>
      <c r="TXW71" s="644"/>
      <c r="TXX71" s="643"/>
      <c r="TXY71" s="643"/>
      <c r="TXZ71" s="643"/>
      <c r="TYA71" s="643"/>
      <c r="TYB71" s="643"/>
      <c r="TYC71" s="643"/>
      <c r="TYD71" s="643"/>
      <c r="TYE71" s="643"/>
      <c r="TYF71" s="643"/>
      <c r="TYG71" s="917"/>
      <c r="TYH71" s="917"/>
      <c r="TYI71" s="917"/>
      <c r="TYJ71" s="574"/>
      <c r="TYK71" s="643"/>
      <c r="TYL71" s="643"/>
      <c r="TYM71" s="643"/>
      <c r="TYN71" s="644"/>
      <c r="TYO71" s="643"/>
      <c r="TYP71" s="643"/>
      <c r="TYQ71" s="643"/>
      <c r="TYR71" s="643"/>
      <c r="TYS71" s="643"/>
      <c r="TYT71" s="643"/>
      <c r="TYU71" s="643"/>
      <c r="TYV71" s="643"/>
      <c r="TYW71" s="643"/>
      <c r="TYX71" s="917"/>
      <c r="TYY71" s="917"/>
      <c r="TYZ71" s="917"/>
      <c r="TZA71" s="574"/>
      <c r="TZB71" s="643"/>
      <c r="TZC71" s="643"/>
      <c r="TZD71" s="643"/>
      <c r="TZE71" s="644"/>
      <c r="TZF71" s="643"/>
      <c r="TZG71" s="643"/>
      <c r="TZH71" s="643"/>
      <c r="TZI71" s="643"/>
      <c r="TZJ71" s="643"/>
      <c r="TZK71" s="643"/>
      <c r="TZL71" s="643"/>
      <c r="TZM71" s="643"/>
      <c r="TZN71" s="643"/>
      <c r="TZO71" s="917"/>
      <c r="TZP71" s="917"/>
      <c r="TZQ71" s="917"/>
      <c r="TZR71" s="574"/>
      <c r="TZS71" s="643"/>
      <c r="TZT71" s="643"/>
      <c r="TZU71" s="643"/>
      <c r="TZV71" s="644"/>
      <c r="TZW71" s="643"/>
      <c r="TZX71" s="643"/>
      <c r="TZY71" s="643"/>
      <c r="TZZ71" s="643"/>
      <c r="UAA71" s="643"/>
      <c r="UAB71" s="643"/>
      <c r="UAC71" s="643"/>
      <c r="UAD71" s="643"/>
      <c r="UAE71" s="643"/>
      <c r="UAF71" s="917"/>
      <c r="UAG71" s="917"/>
      <c r="UAH71" s="917"/>
      <c r="UAI71" s="574"/>
      <c r="UAJ71" s="643"/>
      <c r="UAK71" s="643"/>
      <c r="UAL71" s="643"/>
      <c r="UAM71" s="644"/>
      <c r="UAN71" s="643"/>
      <c r="UAO71" s="643"/>
      <c r="UAP71" s="643"/>
      <c r="UAQ71" s="643"/>
      <c r="UAR71" s="643"/>
      <c r="UAS71" s="643"/>
      <c r="UAT71" s="643"/>
      <c r="UAU71" s="643"/>
      <c r="UAV71" s="643"/>
      <c r="UAW71" s="917"/>
      <c r="UAX71" s="917"/>
      <c r="UAY71" s="917"/>
      <c r="UAZ71" s="574"/>
      <c r="UBA71" s="643"/>
      <c r="UBB71" s="643"/>
      <c r="UBC71" s="643"/>
      <c r="UBD71" s="644"/>
      <c r="UBE71" s="643"/>
      <c r="UBF71" s="643"/>
      <c r="UBG71" s="643"/>
      <c r="UBH71" s="643"/>
      <c r="UBI71" s="643"/>
      <c r="UBJ71" s="643"/>
      <c r="UBK71" s="643"/>
      <c r="UBL71" s="643"/>
      <c r="UBM71" s="643"/>
      <c r="UBN71" s="917"/>
      <c r="UBO71" s="917"/>
      <c r="UBP71" s="917"/>
      <c r="UBQ71" s="574"/>
      <c r="UBR71" s="643"/>
      <c r="UBS71" s="643"/>
      <c r="UBT71" s="643"/>
      <c r="UBU71" s="644"/>
      <c r="UBV71" s="643"/>
      <c r="UBW71" s="643"/>
      <c r="UBX71" s="643"/>
      <c r="UBY71" s="643"/>
      <c r="UBZ71" s="643"/>
      <c r="UCA71" s="643"/>
      <c r="UCB71" s="643"/>
      <c r="UCC71" s="643"/>
      <c r="UCD71" s="643"/>
      <c r="UCE71" s="917"/>
      <c r="UCF71" s="917"/>
      <c r="UCG71" s="917"/>
      <c r="UCH71" s="574"/>
      <c r="UCI71" s="643"/>
      <c r="UCJ71" s="643"/>
      <c r="UCK71" s="643"/>
      <c r="UCL71" s="644"/>
      <c r="UCM71" s="643"/>
      <c r="UCN71" s="643"/>
      <c r="UCO71" s="643"/>
      <c r="UCP71" s="643"/>
      <c r="UCQ71" s="643"/>
      <c r="UCR71" s="643"/>
      <c r="UCS71" s="643"/>
      <c r="UCT71" s="643"/>
      <c r="UCU71" s="643"/>
      <c r="UCV71" s="917"/>
      <c r="UCW71" s="917"/>
      <c r="UCX71" s="917"/>
      <c r="UCY71" s="574"/>
      <c r="UCZ71" s="643"/>
      <c r="UDA71" s="643"/>
      <c r="UDB71" s="643"/>
      <c r="UDC71" s="644"/>
      <c r="UDD71" s="643"/>
      <c r="UDE71" s="643"/>
      <c r="UDF71" s="643"/>
      <c r="UDG71" s="643"/>
      <c r="UDH71" s="643"/>
      <c r="UDI71" s="643"/>
      <c r="UDJ71" s="643"/>
      <c r="UDK71" s="643"/>
      <c r="UDL71" s="643"/>
      <c r="UDM71" s="917"/>
      <c r="UDN71" s="917"/>
      <c r="UDO71" s="917"/>
      <c r="UDP71" s="574"/>
      <c r="UDQ71" s="643"/>
      <c r="UDR71" s="643"/>
      <c r="UDS71" s="643"/>
      <c r="UDT71" s="644"/>
      <c r="UDU71" s="643"/>
      <c r="UDV71" s="643"/>
      <c r="UDW71" s="643"/>
      <c r="UDX71" s="643"/>
      <c r="UDY71" s="643"/>
      <c r="UDZ71" s="643"/>
      <c r="UEA71" s="643"/>
      <c r="UEB71" s="643"/>
      <c r="UEC71" s="643"/>
      <c r="UED71" s="917"/>
      <c r="UEE71" s="917"/>
      <c r="UEF71" s="917"/>
      <c r="UEG71" s="574"/>
      <c r="UEH71" s="643"/>
      <c r="UEI71" s="643"/>
      <c r="UEJ71" s="643"/>
      <c r="UEK71" s="644"/>
      <c r="UEL71" s="643"/>
      <c r="UEM71" s="643"/>
      <c r="UEN71" s="643"/>
      <c r="UEO71" s="643"/>
      <c r="UEP71" s="643"/>
      <c r="UEQ71" s="643"/>
      <c r="UER71" s="643"/>
      <c r="UES71" s="643"/>
      <c r="UET71" s="643"/>
      <c r="UEU71" s="917"/>
      <c r="UEV71" s="917"/>
      <c r="UEW71" s="917"/>
      <c r="UEX71" s="574"/>
      <c r="UEY71" s="643"/>
      <c r="UEZ71" s="643"/>
      <c r="UFA71" s="643"/>
      <c r="UFB71" s="644"/>
      <c r="UFC71" s="643"/>
      <c r="UFD71" s="643"/>
      <c r="UFE71" s="643"/>
      <c r="UFF71" s="643"/>
      <c r="UFG71" s="643"/>
      <c r="UFH71" s="643"/>
      <c r="UFI71" s="643"/>
      <c r="UFJ71" s="643"/>
      <c r="UFK71" s="643"/>
      <c r="UFL71" s="917"/>
      <c r="UFM71" s="917"/>
      <c r="UFN71" s="917"/>
      <c r="UFO71" s="574"/>
      <c r="UFP71" s="643"/>
      <c r="UFQ71" s="643"/>
      <c r="UFR71" s="643"/>
      <c r="UFS71" s="644"/>
      <c r="UFT71" s="643"/>
      <c r="UFU71" s="643"/>
      <c r="UFV71" s="643"/>
      <c r="UFW71" s="643"/>
      <c r="UFX71" s="643"/>
      <c r="UFY71" s="643"/>
      <c r="UFZ71" s="643"/>
      <c r="UGA71" s="643"/>
      <c r="UGB71" s="643"/>
      <c r="UGC71" s="917"/>
      <c r="UGD71" s="917"/>
      <c r="UGE71" s="917"/>
      <c r="UGF71" s="574"/>
      <c r="UGG71" s="643"/>
      <c r="UGH71" s="643"/>
      <c r="UGI71" s="643"/>
      <c r="UGJ71" s="644"/>
      <c r="UGK71" s="643"/>
      <c r="UGL71" s="643"/>
      <c r="UGM71" s="643"/>
      <c r="UGN71" s="643"/>
      <c r="UGO71" s="643"/>
      <c r="UGP71" s="643"/>
      <c r="UGQ71" s="643"/>
      <c r="UGR71" s="643"/>
      <c r="UGS71" s="643"/>
      <c r="UGT71" s="917"/>
      <c r="UGU71" s="917"/>
      <c r="UGV71" s="917"/>
      <c r="UGW71" s="574"/>
      <c r="UGX71" s="643"/>
      <c r="UGY71" s="643"/>
      <c r="UGZ71" s="643"/>
      <c r="UHA71" s="644"/>
      <c r="UHB71" s="643"/>
      <c r="UHC71" s="643"/>
      <c r="UHD71" s="643"/>
      <c r="UHE71" s="643"/>
      <c r="UHF71" s="643"/>
      <c r="UHG71" s="643"/>
      <c r="UHH71" s="643"/>
      <c r="UHI71" s="643"/>
      <c r="UHJ71" s="643"/>
      <c r="UHK71" s="917"/>
      <c r="UHL71" s="917"/>
      <c r="UHM71" s="917"/>
      <c r="UHN71" s="574"/>
      <c r="UHO71" s="643"/>
      <c r="UHP71" s="643"/>
      <c r="UHQ71" s="643"/>
      <c r="UHR71" s="644"/>
      <c r="UHS71" s="643"/>
      <c r="UHT71" s="643"/>
      <c r="UHU71" s="643"/>
      <c r="UHV71" s="643"/>
      <c r="UHW71" s="643"/>
      <c r="UHX71" s="643"/>
      <c r="UHY71" s="643"/>
      <c r="UHZ71" s="643"/>
      <c r="UIA71" s="643"/>
      <c r="UIB71" s="917"/>
      <c r="UIC71" s="917"/>
      <c r="UID71" s="917"/>
      <c r="UIE71" s="574"/>
      <c r="UIF71" s="643"/>
      <c r="UIG71" s="643"/>
      <c r="UIH71" s="643"/>
      <c r="UII71" s="644"/>
      <c r="UIJ71" s="643"/>
      <c r="UIK71" s="643"/>
      <c r="UIL71" s="643"/>
      <c r="UIM71" s="643"/>
      <c r="UIN71" s="643"/>
      <c r="UIO71" s="643"/>
      <c r="UIP71" s="643"/>
      <c r="UIQ71" s="643"/>
      <c r="UIR71" s="643"/>
      <c r="UIS71" s="917"/>
      <c r="UIT71" s="917"/>
      <c r="UIU71" s="917"/>
      <c r="UIV71" s="574"/>
      <c r="UIW71" s="643"/>
      <c r="UIX71" s="643"/>
      <c r="UIY71" s="643"/>
      <c r="UIZ71" s="644"/>
      <c r="UJA71" s="643"/>
      <c r="UJB71" s="643"/>
      <c r="UJC71" s="643"/>
      <c r="UJD71" s="643"/>
      <c r="UJE71" s="643"/>
      <c r="UJF71" s="643"/>
      <c r="UJG71" s="643"/>
      <c r="UJH71" s="643"/>
      <c r="UJI71" s="643"/>
      <c r="UJJ71" s="917"/>
      <c r="UJK71" s="917"/>
      <c r="UJL71" s="917"/>
      <c r="UJM71" s="574"/>
      <c r="UJN71" s="643"/>
      <c r="UJO71" s="643"/>
      <c r="UJP71" s="643"/>
      <c r="UJQ71" s="644"/>
      <c r="UJR71" s="643"/>
      <c r="UJS71" s="643"/>
      <c r="UJT71" s="643"/>
      <c r="UJU71" s="643"/>
      <c r="UJV71" s="643"/>
      <c r="UJW71" s="643"/>
      <c r="UJX71" s="643"/>
      <c r="UJY71" s="643"/>
      <c r="UJZ71" s="643"/>
      <c r="UKA71" s="917"/>
      <c r="UKB71" s="917"/>
      <c r="UKC71" s="917"/>
      <c r="UKD71" s="574"/>
      <c r="UKE71" s="643"/>
      <c r="UKF71" s="643"/>
      <c r="UKG71" s="643"/>
      <c r="UKH71" s="644"/>
      <c r="UKI71" s="643"/>
      <c r="UKJ71" s="643"/>
      <c r="UKK71" s="643"/>
      <c r="UKL71" s="643"/>
      <c r="UKM71" s="643"/>
      <c r="UKN71" s="643"/>
      <c r="UKO71" s="643"/>
      <c r="UKP71" s="643"/>
      <c r="UKQ71" s="643"/>
      <c r="UKR71" s="917"/>
      <c r="UKS71" s="917"/>
      <c r="UKT71" s="917"/>
      <c r="UKU71" s="574"/>
      <c r="UKV71" s="643"/>
      <c r="UKW71" s="643"/>
      <c r="UKX71" s="643"/>
      <c r="UKY71" s="644"/>
      <c r="UKZ71" s="643"/>
      <c r="ULA71" s="643"/>
      <c r="ULB71" s="643"/>
      <c r="ULC71" s="643"/>
      <c r="ULD71" s="643"/>
      <c r="ULE71" s="643"/>
      <c r="ULF71" s="643"/>
      <c r="ULG71" s="643"/>
      <c r="ULH71" s="643"/>
      <c r="ULI71" s="917"/>
      <c r="ULJ71" s="917"/>
      <c r="ULK71" s="917"/>
      <c r="ULL71" s="574"/>
      <c r="ULM71" s="643"/>
      <c r="ULN71" s="643"/>
      <c r="ULO71" s="643"/>
      <c r="ULP71" s="644"/>
      <c r="ULQ71" s="643"/>
      <c r="ULR71" s="643"/>
      <c r="ULS71" s="643"/>
      <c r="ULT71" s="643"/>
      <c r="ULU71" s="643"/>
      <c r="ULV71" s="643"/>
      <c r="ULW71" s="643"/>
      <c r="ULX71" s="643"/>
      <c r="ULY71" s="643"/>
      <c r="ULZ71" s="917"/>
      <c r="UMA71" s="917"/>
      <c r="UMB71" s="917"/>
      <c r="UMC71" s="574"/>
      <c r="UMD71" s="643"/>
      <c r="UME71" s="643"/>
      <c r="UMF71" s="643"/>
      <c r="UMG71" s="644"/>
      <c r="UMH71" s="643"/>
      <c r="UMI71" s="643"/>
      <c r="UMJ71" s="643"/>
      <c r="UMK71" s="643"/>
      <c r="UML71" s="643"/>
      <c r="UMM71" s="643"/>
      <c r="UMN71" s="643"/>
      <c r="UMO71" s="643"/>
      <c r="UMP71" s="643"/>
      <c r="UMQ71" s="917"/>
      <c r="UMR71" s="917"/>
      <c r="UMS71" s="917"/>
      <c r="UMT71" s="574"/>
      <c r="UMU71" s="643"/>
      <c r="UMV71" s="643"/>
      <c r="UMW71" s="643"/>
      <c r="UMX71" s="644"/>
      <c r="UMY71" s="643"/>
      <c r="UMZ71" s="643"/>
      <c r="UNA71" s="643"/>
      <c r="UNB71" s="643"/>
      <c r="UNC71" s="643"/>
      <c r="UND71" s="643"/>
      <c r="UNE71" s="643"/>
      <c r="UNF71" s="643"/>
      <c r="UNG71" s="643"/>
      <c r="UNH71" s="917"/>
      <c r="UNI71" s="917"/>
      <c r="UNJ71" s="917"/>
      <c r="UNK71" s="574"/>
      <c r="UNL71" s="643"/>
      <c r="UNM71" s="643"/>
      <c r="UNN71" s="643"/>
      <c r="UNO71" s="644"/>
      <c r="UNP71" s="643"/>
      <c r="UNQ71" s="643"/>
      <c r="UNR71" s="643"/>
      <c r="UNS71" s="643"/>
      <c r="UNT71" s="643"/>
      <c r="UNU71" s="643"/>
      <c r="UNV71" s="643"/>
      <c r="UNW71" s="643"/>
      <c r="UNX71" s="643"/>
      <c r="UNY71" s="917"/>
      <c r="UNZ71" s="917"/>
      <c r="UOA71" s="917"/>
      <c r="UOB71" s="574"/>
      <c r="UOC71" s="643"/>
      <c r="UOD71" s="643"/>
      <c r="UOE71" s="643"/>
      <c r="UOF71" s="644"/>
      <c r="UOG71" s="643"/>
      <c r="UOH71" s="643"/>
      <c r="UOI71" s="643"/>
      <c r="UOJ71" s="643"/>
      <c r="UOK71" s="643"/>
      <c r="UOL71" s="643"/>
      <c r="UOM71" s="643"/>
      <c r="UON71" s="643"/>
      <c r="UOO71" s="643"/>
      <c r="UOP71" s="917"/>
      <c r="UOQ71" s="917"/>
      <c r="UOR71" s="917"/>
      <c r="UOS71" s="574"/>
      <c r="UOT71" s="643"/>
      <c r="UOU71" s="643"/>
      <c r="UOV71" s="643"/>
      <c r="UOW71" s="644"/>
      <c r="UOX71" s="643"/>
      <c r="UOY71" s="643"/>
      <c r="UOZ71" s="643"/>
      <c r="UPA71" s="643"/>
      <c r="UPB71" s="643"/>
      <c r="UPC71" s="643"/>
      <c r="UPD71" s="643"/>
      <c r="UPE71" s="643"/>
      <c r="UPF71" s="643"/>
      <c r="UPG71" s="917"/>
      <c r="UPH71" s="917"/>
      <c r="UPI71" s="917"/>
      <c r="UPJ71" s="574"/>
      <c r="UPK71" s="643"/>
      <c r="UPL71" s="643"/>
      <c r="UPM71" s="643"/>
      <c r="UPN71" s="644"/>
      <c r="UPO71" s="643"/>
      <c r="UPP71" s="643"/>
      <c r="UPQ71" s="643"/>
      <c r="UPR71" s="643"/>
      <c r="UPS71" s="643"/>
      <c r="UPT71" s="643"/>
      <c r="UPU71" s="643"/>
      <c r="UPV71" s="643"/>
      <c r="UPW71" s="643"/>
      <c r="UPX71" s="917"/>
      <c r="UPY71" s="917"/>
      <c r="UPZ71" s="917"/>
      <c r="UQA71" s="574"/>
      <c r="UQB71" s="643"/>
      <c r="UQC71" s="643"/>
      <c r="UQD71" s="643"/>
      <c r="UQE71" s="644"/>
      <c r="UQF71" s="643"/>
      <c r="UQG71" s="643"/>
      <c r="UQH71" s="643"/>
      <c r="UQI71" s="643"/>
      <c r="UQJ71" s="643"/>
      <c r="UQK71" s="643"/>
      <c r="UQL71" s="643"/>
      <c r="UQM71" s="643"/>
      <c r="UQN71" s="643"/>
      <c r="UQO71" s="917"/>
      <c r="UQP71" s="917"/>
      <c r="UQQ71" s="917"/>
      <c r="UQR71" s="574"/>
      <c r="UQS71" s="643"/>
      <c r="UQT71" s="643"/>
      <c r="UQU71" s="643"/>
      <c r="UQV71" s="644"/>
      <c r="UQW71" s="643"/>
      <c r="UQX71" s="643"/>
      <c r="UQY71" s="643"/>
      <c r="UQZ71" s="643"/>
      <c r="URA71" s="643"/>
      <c r="URB71" s="643"/>
      <c r="URC71" s="643"/>
      <c r="URD71" s="643"/>
      <c r="URE71" s="643"/>
      <c r="URF71" s="917"/>
      <c r="URG71" s="917"/>
      <c r="URH71" s="917"/>
      <c r="URI71" s="574"/>
      <c r="URJ71" s="643"/>
      <c r="URK71" s="643"/>
      <c r="URL71" s="643"/>
      <c r="URM71" s="644"/>
      <c r="URN71" s="643"/>
      <c r="URO71" s="643"/>
      <c r="URP71" s="643"/>
      <c r="URQ71" s="643"/>
      <c r="URR71" s="643"/>
      <c r="URS71" s="643"/>
      <c r="URT71" s="643"/>
      <c r="URU71" s="643"/>
      <c r="URV71" s="643"/>
      <c r="URW71" s="917"/>
      <c r="URX71" s="917"/>
      <c r="URY71" s="917"/>
      <c r="URZ71" s="574"/>
      <c r="USA71" s="643"/>
      <c r="USB71" s="643"/>
      <c r="USC71" s="643"/>
      <c r="USD71" s="644"/>
      <c r="USE71" s="643"/>
      <c r="USF71" s="643"/>
      <c r="USG71" s="643"/>
      <c r="USH71" s="643"/>
      <c r="USI71" s="643"/>
      <c r="USJ71" s="643"/>
      <c r="USK71" s="643"/>
      <c r="USL71" s="643"/>
      <c r="USM71" s="643"/>
      <c r="USN71" s="917"/>
      <c r="USO71" s="917"/>
      <c r="USP71" s="917"/>
      <c r="USQ71" s="574"/>
      <c r="USR71" s="643"/>
      <c r="USS71" s="643"/>
      <c r="UST71" s="643"/>
      <c r="USU71" s="644"/>
      <c r="USV71" s="643"/>
      <c r="USW71" s="643"/>
      <c r="USX71" s="643"/>
      <c r="USY71" s="643"/>
      <c r="USZ71" s="643"/>
      <c r="UTA71" s="643"/>
      <c r="UTB71" s="643"/>
      <c r="UTC71" s="643"/>
      <c r="UTD71" s="643"/>
      <c r="UTE71" s="917"/>
      <c r="UTF71" s="917"/>
      <c r="UTG71" s="917"/>
      <c r="UTH71" s="574"/>
      <c r="UTI71" s="643"/>
      <c r="UTJ71" s="643"/>
      <c r="UTK71" s="643"/>
      <c r="UTL71" s="644"/>
      <c r="UTM71" s="643"/>
      <c r="UTN71" s="643"/>
      <c r="UTO71" s="643"/>
      <c r="UTP71" s="643"/>
      <c r="UTQ71" s="643"/>
      <c r="UTR71" s="643"/>
      <c r="UTS71" s="643"/>
      <c r="UTT71" s="643"/>
      <c r="UTU71" s="643"/>
      <c r="UTV71" s="917"/>
      <c r="UTW71" s="917"/>
      <c r="UTX71" s="917"/>
      <c r="UTY71" s="574"/>
      <c r="UTZ71" s="643"/>
      <c r="UUA71" s="643"/>
      <c r="UUB71" s="643"/>
      <c r="UUC71" s="644"/>
      <c r="UUD71" s="643"/>
      <c r="UUE71" s="643"/>
      <c r="UUF71" s="643"/>
      <c r="UUG71" s="643"/>
      <c r="UUH71" s="643"/>
      <c r="UUI71" s="643"/>
      <c r="UUJ71" s="643"/>
      <c r="UUK71" s="643"/>
      <c r="UUL71" s="643"/>
      <c r="UUM71" s="917"/>
      <c r="UUN71" s="917"/>
      <c r="UUO71" s="917"/>
      <c r="UUP71" s="574"/>
      <c r="UUQ71" s="643"/>
      <c r="UUR71" s="643"/>
      <c r="UUS71" s="643"/>
      <c r="UUT71" s="644"/>
      <c r="UUU71" s="643"/>
      <c r="UUV71" s="643"/>
      <c r="UUW71" s="643"/>
      <c r="UUX71" s="643"/>
      <c r="UUY71" s="643"/>
      <c r="UUZ71" s="643"/>
      <c r="UVA71" s="643"/>
      <c r="UVB71" s="643"/>
      <c r="UVC71" s="643"/>
      <c r="UVD71" s="917"/>
      <c r="UVE71" s="917"/>
      <c r="UVF71" s="917"/>
      <c r="UVG71" s="574"/>
      <c r="UVH71" s="643"/>
      <c r="UVI71" s="643"/>
      <c r="UVJ71" s="643"/>
      <c r="UVK71" s="644"/>
      <c r="UVL71" s="643"/>
      <c r="UVM71" s="643"/>
      <c r="UVN71" s="643"/>
      <c r="UVO71" s="643"/>
      <c r="UVP71" s="643"/>
      <c r="UVQ71" s="643"/>
      <c r="UVR71" s="643"/>
      <c r="UVS71" s="643"/>
      <c r="UVT71" s="643"/>
      <c r="UVU71" s="917"/>
      <c r="UVV71" s="917"/>
      <c r="UVW71" s="917"/>
      <c r="UVX71" s="574"/>
      <c r="UVY71" s="643"/>
      <c r="UVZ71" s="643"/>
      <c r="UWA71" s="643"/>
      <c r="UWB71" s="644"/>
      <c r="UWC71" s="643"/>
      <c r="UWD71" s="643"/>
      <c r="UWE71" s="643"/>
      <c r="UWF71" s="643"/>
      <c r="UWG71" s="643"/>
      <c r="UWH71" s="643"/>
      <c r="UWI71" s="643"/>
      <c r="UWJ71" s="643"/>
      <c r="UWK71" s="643"/>
      <c r="UWL71" s="917"/>
      <c r="UWM71" s="917"/>
      <c r="UWN71" s="917"/>
      <c r="UWO71" s="574"/>
      <c r="UWP71" s="643"/>
      <c r="UWQ71" s="643"/>
      <c r="UWR71" s="643"/>
      <c r="UWS71" s="644"/>
      <c r="UWT71" s="643"/>
      <c r="UWU71" s="643"/>
      <c r="UWV71" s="643"/>
      <c r="UWW71" s="643"/>
      <c r="UWX71" s="643"/>
      <c r="UWY71" s="643"/>
      <c r="UWZ71" s="643"/>
      <c r="UXA71" s="643"/>
      <c r="UXB71" s="643"/>
      <c r="UXC71" s="917"/>
      <c r="UXD71" s="917"/>
      <c r="UXE71" s="917"/>
      <c r="UXF71" s="574"/>
      <c r="UXG71" s="643"/>
      <c r="UXH71" s="643"/>
      <c r="UXI71" s="643"/>
      <c r="UXJ71" s="644"/>
      <c r="UXK71" s="643"/>
      <c r="UXL71" s="643"/>
      <c r="UXM71" s="643"/>
      <c r="UXN71" s="643"/>
      <c r="UXO71" s="643"/>
      <c r="UXP71" s="643"/>
      <c r="UXQ71" s="643"/>
      <c r="UXR71" s="643"/>
      <c r="UXS71" s="643"/>
      <c r="UXT71" s="917"/>
      <c r="UXU71" s="917"/>
      <c r="UXV71" s="917"/>
      <c r="UXW71" s="574"/>
      <c r="UXX71" s="643"/>
      <c r="UXY71" s="643"/>
      <c r="UXZ71" s="643"/>
      <c r="UYA71" s="644"/>
      <c r="UYB71" s="643"/>
      <c r="UYC71" s="643"/>
      <c r="UYD71" s="643"/>
      <c r="UYE71" s="643"/>
      <c r="UYF71" s="643"/>
      <c r="UYG71" s="643"/>
      <c r="UYH71" s="643"/>
      <c r="UYI71" s="643"/>
      <c r="UYJ71" s="643"/>
      <c r="UYK71" s="917"/>
      <c r="UYL71" s="917"/>
      <c r="UYM71" s="917"/>
      <c r="UYN71" s="574"/>
      <c r="UYO71" s="643"/>
      <c r="UYP71" s="643"/>
      <c r="UYQ71" s="643"/>
      <c r="UYR71" s="644"/>
      <c r="UYS71" s="643"/>
      <c r="UYT71" s="643"/>
      <c r="UYU71" s="643"/>
      <c r="UYV71" s="643"/>
      <c r="UYW71" s="643"/>
      <c r="UYX71" s="643"/>
      <c r="UYY71" s="643"/>
      <c r="UYZ71" s="643"/>
      <c r="UZA71" s="643"/>
      <c r="UZB71" s="917"/>
      <c r="UZC71" s="917"/>
      <c r="UZD71" s="917"/>
      <c r="UZE71" s="574"/>
      <c r="UZF71" s="643"/>
      <c r="UZG71" s="643"/>
      <c r="UZH71" s="643"/>
      <c r="UZI71" s="644"/>
      <c r="UZJ71" s="643"/>
      <c r="UZK71" s="643"/>
      <c r="UZL71" s="643"/>
      <c r="UZM71" s="643"/>
      <c r="UZN71" s="643"/>
      <c r="UZO71" s="643"/>
      <c r="UZP71" s="643"/>
      <c r="UZQ71" s="643"/>
      <c r="UZR71" s="643"/>
      <c r="UZS71" s="917"/>
      <c r="UZT71" s="917"/>
      <c r="UZU71" s="917"/>
      <c r="UZV71" s="574"/>
      <c r="UZW71" s="643"/>
      <c r="UZX71" s="643"/>
      <c r="UZY71" s="643"/>
      <c r="UZZ71" s="644"/>
      <c r="VAA71" s="643"/>
      <c r="VAB71" s="643"/>
      <c r="VAC71" s="643"/>
      <c r="VAD71" s="643"/>
      <c r="VAE71" s="643"/>
      <c r="VAF71" s="643"/>
      <c r="VAG71" s="643"/>
      <c r="VAH71" s="643"/>
      <c r="VAI71" s="643"/>
      <c r="VAJ71" s="917"/>
      <c r="VAK71" s="917"/>
      <c r="VAL71" s="917"/>
      <c r="VAM71" s="574"/>
      <c r="VAN71" s="643"/>
      <c r="VAO71" s="643"/>
      <c r="VAP71" s="643"/>
      <c r="VAQ71" s="644"/>
      <c r="VAR71" s="643"/>
      <c r="VAS71" s="643"/>
      <c r="VAT71" s="643"/>
      <c r="VAU71" s="643"/>
      <c r="VAV71" s="643"/>
      <c r="VAW71" s="643"/>
      <c r="VAX71" s="643"/>
      <c r="VAY71" s="643"/>
      <c r="VAZ71" s="643"/>
      <c r="VBA71" s="917"/>
      <c r="VBB71" s="917"/>
      <c r="VBC71" s="917"/>
      <c r="VBD71" s="574"/>
      <c r="VBE71" s="643"/>
      <c r="VBF71" s="643"/>
      <c r="VBG71" s="643"/>
      <c r="VBH71" s="644"/>
      <c r="VBI71" s="643"/>
      <c r="VBJ71" s="643"/>
      <c r="VBK71" s="643"/>
      <c r="VBL71" s="643"/>
      <c r="VBM71" s="643"/>
      <c r="VBN71" s="643"/>
      <c r="VBO71" s="643"/>
      <c r="VBP71" s="643"/>
      <c r="VBQ71" s="643"/>
      <c r="VBR71" s="917"/>
      <c r="VBS71" s="917"/>
      <c r="VBT71" s="917"/>
      <c r="VBU71" s="574"/>
      <c r="VBV71" s="643"/>
      <c r="VBW71" s="643"/>
      <c r="VBX71" s="643"/>
      <c r="VBY71" s="644"/>
      <c r="VBZ71" s="643"/>
      <c r="VCA71" s="643"/>
      <c r="VCB71" s="643"/>
      <c r="VCC71" s="643"/>
      <c r="VCD71" s="643"/>
      <c r="VCE71" s="643"/>
      <c r="VCF71" s="643"/>
      <c r="VCG71" s="643"/>
      <c r="VCH71" s="643"/>
      <c r="VCI71" s="917"/>
      <c r="VCJ71" s="917"/>
      <c r="VCK71" s="917"/>
      <c r="VCL71" s="574"/>
      <c r="VCM71" s="643"/>
      <c r="VCN71" s="643"/>
      <c r="VCO71" s="643"/>
      <c r="VCP71" s="644"/>
      <c r="VCQ71" s="643"/>
      <c r="VCR71" s="643"/>
      <c r="VCS71" s="643"/>
      <c r="VCT71" s="643"/>
      <c r="VCU71" s="643"/>
      <c r="VCV71" s="643"/>
      <c r="VCW71" s="643"/>
      <c r="VCX71" s="643"/>
      <c r="VCY71" s="643"/>
      <c r="VCZ71" s="917"/>
      <c r="VDA71" s="917"/>
      <c r="VDB71" s="917"/>
      <c r="VDC71" s="574"/>
      <c r="VDD71" s="643"/>
      <c r="VDE71" s="643"/>
      <c r="VDF71" s="643"/>
      <c r="VDG71" s="644"/>
      <c r="VDH71" s="643"/>
      <c r="VDI71" s="643"/>
      <c r="VDJ71" s="643"/>
      <c r="VDK71" s="643"/>
      <c r="VDL71" s="643"/>
      <c r="VDM71" s="643"/>
      <c r="VDN71" s="643"/>
      <c r="VDO71" s="643"/>
      <c r="VDP71" s="643"/>
      <c r="VDQ71" s="917"/>
      <c r="VDR71" s="917"/>
      <c r="VDS71" s="917"/>
      <c r="VDT71" s="574"/>
      <c r="VDU71" s="643"/>
      <c r="VDV71" s="643"/>
      <c r="VDW71" s="643"/>
      <c r="VDX71" s="644"/>
      <c r="VDY71" s="643"/>
      <c r="VDZ71" s="643"/>
      <c r="VEA71" s="643"/>
      <c r="VEB71" s="643"/>
      <c r="VEC71" s="643"/>
      <c r="VED71" s="643"/>
      <c r="VEE71" s="643"/>
      <c r="VEF71" s="643"/>
      <c r="VEG71" s="643"/>
      <c r="VEH71" s="917"/>
      <c r="VEI71" s="917"/>
      <c r="VEJ71" s="917"/>
      <c r="VEK71" s="574"/>
      <c r="VEL71" s="643"/>
      <c r="VEM71" s="643"/>
      <c r="VEN71" s="643"/>
      <c r="VEO71" s="644"/>
      <c r="VEP71" s="643"/>
      <c r="VEQ71" s="643"/>
      <c r="VER71" s="643"/>
      <c r="VES71" s="643"/>
      <c r="VET71" s="643"/>
      <c r="VEU71" s="643"/>
      <c r="VEV71" s="643"/>
      <c r="VEW71" s="643"/>
      <c r="VEX71" s="643"/>
      <c r="VEY71" s="917"/>
      <c r="VEZ71" s="917"/>
      <c r="VFA71" s="917"/>
      <c r="VFB71" s="574"/>
      <c r="VFC71" s="643"/>
      <c r="VFD71" s="643"/>
      <c r="VFE71" s="643"/>
      <c r="VFF71" s="644"/>
      <c r="VFG71" s="643"/>
      <c r="VFH71" s="643"/>
      <c r="VFI71" s="643"/>
      <c r="VFJ71" s="643"/>
      <c r="VFK71" s="643"/>
      <c r="VFL71" s="643"/>
      <c r="VFM71" s="643"/>
      <c r="VFN71" s="643"/>
      <c r="VFO71" s="643"/>
      <c r="VFP71" s="917"/>
      <c r="VFQ71" s="917"/>
      <c r="VFR71" s="917"/>
      <c r="VFS71" s="574"/>
      <c r="VFT71" s="643"/>
      <c r="VFU71" s="643"/>
      <c r="VFV71" s="643"/>
      <c r="VFW71" s="644"/>
      <c r="VFX71" s="643"/>
      <c r="VFY71" s="643"/>
      <c r="VFZ71" s="643"/>
      <c r="VGA71" s="643"/>
      <c r="VGB71" s="643"/>
      <c r="VGC71" s="643"/>
      <c r="VGD71" s="643"/>
      <c r="VGE71" s="643"/>
      <c r="VGF71" s="643"/>
      <c r="VGG71" s="917"/>
      <c r="VGH71" s="917"/>
      <c r="VGI71" s="917"/>
      <c r="VGJ71" s="574"/>
      <c r="VGK71" s="643"/>
      <c r="VGL71" s="643"/>
      <c r="VGM71" s="643"/>
      <c r="VGN71" s="644"/>
      <c r="VGO71" s="643"/>
      <c r="VGP71" s="643"/>
      <c r="VGQ71" s="643"/>
      <c r="VGR71" s="643"/>
      <c r="VGS71" s="643"/>
      <c r="VGT71" s="643"/>
      <c r="VGU71" s="643"/>
      <c r="VGV71" s="643"/>
      <c r="VGW71" s="643"/>
      <c r="VGX71" s="917"/>
      <c r="VGY71" s="917"/>
      <c r="VGZ71" s="917"/>
      <c r="VHA71" s="574"/>
      <c r="VHB71" s="643"/>
      <c r="VHC71" s="643"/>
      <c r="VHD71" s="643"/>
      <c r="VHE71" s="644"/>
      <c r="VHF71" s="643"/>
      <c r="VHG71" s="643"/>
      <c r="VHH71" s="643"/>
      <c r="VHI71" s="643"/>
      <c r="VHJ71" s="643"/>
      <c r="VHK71" s="643"/>
      <c r="VHL71" s="643"/>
      <c r="VHM71" s="643"/>
      <c r="VHN71" s="643"/>
      <c r="VHO71" s="917"/>
      <c r="VHP71" s="917"/>
      <c r="VHQ71" s="917"/>
      <c r="VHR71" s="574"/>
      <c r="VHS71" s="643"/>
      <c r="VHT71" s="643"/>
      <c r="VHU71" s="643"/>
      <c r="VHV71" s="644"/>
      <c r="VHW71" s="643"/>
      <c r="VHX71" s="643"/>
      <c r="VHY71" s="643"/>
      <c r="VHZ71" s="643"/>
      <c r="VIA71" s="643"/>
      <c r="VIB71" s="643"/>
      <c r="VIC71" s="643"/>
      <c r="VID71" s="643"/>
      <c r="VIE71" s="643"/>
      <c r="VIF71" s="917"/>
      <c r="VIG71" s="917"/>
      <c r="VIH71" s="917"/>
      <c r="VII71" s="574"/>
      <c r="VIJ71" s="643"/>
      <c r="VIK71" s="643"/>
      <c r="VIL71" s="643"/>
      <c r="VIM71" s="644"/>
      <c r="VIN71" s="643"/>
      <c r="VIO71" s="643"/>
      <c r="VIP71" s="643"/>
      <c r="VIQ71" s="643"/>
      <c r="VIR71" s="643"/>
      <c r="VIS71" s="643"/>
      <c r="VIT71" s="643"/>
      <c r="VIU71" s="643"/>
      <c r="VIV71" s="643"/>
      <c r="VIW71" s="917"/>
      <c r="VIX71" s="917"/>
      <c r="VIY71" s="917"/>
      <c r="VIZ71" s="574"/>
      <c r="VJA71" s="643"/>
      <c r="VJB71" s="643"/>
      <c r="VJC71" s="643"/>
      <c r="VJD71" s="644"/>
      <c r="VJE71" s="643"/>
      <c r="VJF71" s="643"/>
      <c r="VJG71" s="643"/>
      <c r="VJH71" s="643"/>
      <c r="VJI71" s="643"/>
      <c r="VJJ71" s="643"/>
      <c r="VJK71" s="643"/>
      <c r="VJL71" s="643"/>
      <c r="VJM71" s="643"/>
      <c r="VJN71" s="917"/>
      <c r="VJO71" s="917"/>
      <c r="VJP71" s="917"/>
      <c r="VJQ71" s="574"/>
      <c r="VJR71" s="643"/>
      <c r="VJS71" s="643"/>
      <c r="VJT71" s="643"/>
      <c r="VJU71" s="644"/>
      <c r="VJV71" s="643"/>
      <c r="VJW71" s="643"/>
      <c r="VJX71" s="643"/>
      <c r="VJY71" s="643"/>
      <c r="VJZ71" s="643"/>
      <c r="VKA71" s="643"/>
      <c r="VKB71" s="643"/>
      <c r="VKC71" s="643"/>
      <c r="VKD71" s="643"/>
      <c r="VKE71" s="917"/>
      <c r="VKF71" s="917"/>
      <c r="VKG71" s="917"/>
      <c r="VKH71" s="574"/>
      <c r="VKI71" s="643"/>
      <c r="VKJ71" s="643"/>
      <c r="VKK71" s="643"/>
      <c r="VKL71" s="644"/>
      <c r="VKM71" s="643"/>
      <c r="VKN71" s="643"/>
      <c r="VKO71" s="643"/>
      <c r="VKP71" s="643"/>
      <c r="VKQ71" s="643"/>
      <c r="VKR71" s="643"/>
      <c r="VKS71" s="643"/>
      <c r="VKT71" s="643"/>
      <c r="VKU71" s="643"/>
      <c r="VKV71" s="917"/>
      <c r="VKW71" s="917"/>
      <c r="VKX71" s="917"/>
      <c r="VKY71" s="574"/>
      <c r="VKZ71" s="643"/>
      <c r="VLA71" s="643"/>
      <c r="VLB71" s="643"/>
      <c r="VLC71" s="644"/>
      <c r="VLD71" s="643"/>
      <c r="VLE71" s="643"/>
      <c r="VLF71" s="643"/>
      <c r="VLG71" s="643"/>
      <c r="VLH71" s="643"/>
      <c r="VLI71" s="643"/>
      <c r="VLJ71" s="643"/>
      <c r="VLK71" s="643"/>
      <c r="VLL71" s="643"/>
      <c r="VLM71" s="917"/>
      <c r="VLN71" s="917"/>
      <c r="VLO71" s="917"/>
      <c r="VLP71" s="574"/>
      <c r="VLQ71" s="643"/>
      <c r="VLR71" s="643"/>
      <c r="VLS71" s="643"/>
      <c r="VLT71" s="644"/>
      <c r="VLU71" s="643"/>
      <c r="VLV71" s="643"/>
      <c r="VLW71" s="643"/>
      <c r="VLX71" s="643"/>
      <c r="VLY71" s="643"/>
      <c r="VLZ71" s="643"/>
      <c r="VMA71" s="643"/>
      <c r="VMB71" s="643"/>
      <c r="VMC71" s="643"/>
      <c r="VMD71" s="917"/>
      <c r="VME71" s="917"/>
      <c r="VMF71" s="917"/>
      <c r="VMG71" s="574"/>
      <c r="VMH71" s="643"/>
      <c r="VMI71" s="643"/>
      <c r="VMJ71" s="643"/>
      <c r="VMK71" s="644"/>
      <c r="VML71" s="643"/>
      <c r="VMM71" s="643"/>
      <c r="VMN71" s="643"/>
      <c r="VMO71" s="643"/>
      <c r="VMP71" s="643"/>
      <c r="VMQ71" s="643"/>
      <c r="VMR71" s="643"/>
      <c r="VMS71" s="643"/>
      <c r="VMT71" s="643"/>
      <c r="VMU71" s="917"/>
      <c r="VMV71" s="917"/>
      <c r="VMW71" s="917"/>
      <c r="VMX71" s="574"/>
      <c r="VMY71" s="643"/>
      <c r="VMZ71" s="643"/>
      <c r="VNA71" s="643"/>
      <c r="VNB71" s="644"/>
      <c r="VNC71" s="643"/>
      <c r="VND71" s="643"/>
      <c r="VNE71" s="643"/>
      <c r="VNF71" s="643"/>
      <c r="VNG71" s="643"/>
      <c r="VNH71" s="643"/>
      <c r="VNI71" s="643"/>
      <c r="VNJ71" s="643"/>
      <c r="VNK71" s="643"/>
      <c r="VNL71" s="917"/>
      <c r="VNM71" s="917"/>
      <c r="VNN71" s="917"/>
      <c r="VNO71" s="574"/>
      <c r="VNP71" s="643"/>
      <c r="VNQ71" s="643"/>
      <c r="VNR71" s="643"/>
      <c r="VNS71" s="644"/>
      <c r="VNT71" s="643"/>
      <c r="VNU71" s="643"/>
      <c r="VNV71" s="643"/>
      <c r="VNW71" s="643"/>
      <c r="VNX71" s="643"/>
      <c r="VNY71" s="643"/>
      <c r="VNZ71" s="643"/>
      <c r="VOA71" s="643"/>
      <c r="VOB71" s="643"/>
      <c r="VOC71" s="917"/>
      <c r="VOD71" s="917"/>
      <c r="VOE71" s="917"/>
      <c r="VOF71" s="574"/>
      <c r="VOG71" s="643"/>
      <c r="VOH71" s="643"/>
      <c r="VOI71" s="643"/>
      <c r="VOJ71" s="644"/>
      <c r="VOK71" s="643"/>
      <c r="VOL71" s="643"/>
      <c r="VOM71" s="643"/>
      <c r="VON71" s="643"/>
      <c r="VOO71" s="643"/>
      <c r="VOP71" s="643"/>
      <c r="VOQ71" s="643"/>
      <c r="VOR71" s="643"/>
      <c r="VOS71" s="643"/>
      <c r="VOT71" s="917"/>
      <c r="VOU71" s="917"/>
      <c r="VOV71" s="917"/>
      <c r="VOW71" s="574"/>
      <c r="VOX71" s="643"/>
      <c r="VOY71" s="643"/>
      <c r="VOZ71" s="643"/>
      <c r="VPA71" s="644"/>
      <c r="VPB71" s="643"/>
      <c r="VPC71" s="643"/>
      <c r="VPD71" s="643"/>
      <c r="VPE71" s="643"/>
      <c r="VPF71" s="643"/>
      <c r="VPG71" s="643"/>
      <c r="VPH71" s="643"/>
      <c r="VPI71" s="643"/>
      <c r="VPJ71" s="643"/>
      <c r="VPK71" s="917"/>
      <c r="VPL71" s="917"/>
      <c r="VPM71" s="917"/>
      <c r="VPN71" s="574"/>
      <c r="VPO71" s="643"/>
      <c r="VPP71" s="643"/>
      <c r="VPQ71" s="643"/>
      <c r="VPR71" s="644"/>
      <c r="VPS71" s="643"/>
      <c r="VPT71" s="643"/>
      <c r="VPU71" s="643"/>
      <c r="VPV71" s="643"/>
      <c r="VPW71" s="643"/>
      <c r="VPX71" s="643"/>
      <c r="VPY71" s="643"/>
      <c r="VPZ71" s="643"/>
      <c r="VQA71" s="643"/>
      <c r="VQB71" s="917"/>
      <c r="VQC71" s="917"/>
      <c r="VQD71" s="917"/>
      <c r="VQE71" s="574"/>
      <c r="VQF71" s="643"/>
      <c r="VQG71" s="643"/>
      <c r="VQH71" s="643"/>
      <c r="VQI71" s="644"/>
      <c r="VQJ71" s="643"/>
      <c r="VQK71" s="643"/>
      <c r="VQL71" s="643"/>
      <c r="VQM71" s="643"/>
      <c r="VQN71" s="643"/>
      <c r="VQO71" s="643"/>
      <c r="VQP71" s="643"/>
      <c r="VQQ71" s="643"/>
      <c r="VQR71" s="643"/>
      <c r="VQS71" s="917"/>
      <c r="VQT71" s="917"/>
      <c r="VQU71" s="917"/>
      <c r="VQV71" s="574"/>
      <c r="VQW71" s="643"/>
      <c r="VQX71" s="643"/>
      <c r="VQY71" s="643"/>
      <c r="VQZ71" s="644"/>
      <c r="VRA71" s="643"/>
      <c r="VRB71" s="643"/>
      <c r="VRC71" s="643"/>
      <c r="VRD71" s="643"/>
      <c r="VRE71" s="643"/>
      <c r="VRF71" s="643"/>
      <c r="VRG71" s="643"/>
      <c r="VRH71" s="643"/>
      <c r="VRI71" s="643"/>
      <c r="VRJ71" s="917"/>
      <c r="VRK71" s="917"/>
      <c r="VRL71" s="917"/>
      <c r="VRM71" s="574"/>
      <c r="VRN71" s="643"/>
      <c r="VRO71" s="643"/>
      <c r="VRP71" s="643"/>
      <c r="VRQ71" s="644"/>
      <c r="VRR71" s="643"/>
      <c r="VRS71" s="643"/>
      <c r="VRT71" s="643"/>
      <c r="VRU71" s="643"/>
      <c r="VRV71" s="643"/>
      <c r="VRW71" s="643"/>
      <c r="VRX71" s="643"/>
      <c r="VRY71" s="643"/>
      <c r="VRZ71" s="643"/>
      <c r="VSA71" s="917"/>
      <c r="VSB71" s="917"/>
      <c r="VSC71" s="917"/>
      <c r="VSD71" s="574"/>
      <c r="VSE71" s="643"/>
      <c r="VSF71" s="643"/>
      <c r="VSG71" s="643"/>
      <c r="VSH71" s="644"/>
      <c r="VSI71" s="643"/>
      <c r="VSJ71" s="643"/>
      <c r="VSK71" s="643"/>
      <c r="VSL71" s="643"/>
      <c r="VSM71" s="643"/>
      <c r="VSN71" s="643"/>
      <c r="VSO71" s="643"/>
      <c r="VSP71" s="643"/>
      <c r="VSQ71" s="643"/>
      <c r="VSR71" s="917"/>
      <c r="VSS71" s="917"/>
      <c r="VST71" s="917"/>
      <c r="VSU71" s="574"/>
      <c r="VSV71" s="643"/>
      <c r="VSW71" s="643"/>
      <c r="VSX71" s="643"/>
      <c r="VSY71" s="644"/>
      <c r="VSZ71" s="643"/>
      <c r="VTA71" s="643"/>
      <c r="VTB71" s="643"/>
      <c r="VTC71" s="643"/>
      <c r="VTD71" s="643"/>
      <c r="VTE71" s="643"/>
      <c r="VTF71" s="643"/>
      <c r="VTG71" s="643"/>
      <c r="VTH71" s="643"/>
      <c r="VTI71" s="917"/>
      <c r="VTJ71" s="917"/>
      <c r="VTK71" s="917"/>
      <c r="VTL71" s="574"/>
      <c r="VTM71" s="643"/>
      <c r="VTN71" s="643"/>
      <c r="VTO71" s="643"/>
      <c r="VTP71" s="644"/>
      <c r="VTQ71" s="643"/>
      <c r="VTR71" s="643"/>
      <c r="VTS71" s="643"/>
      <c r="VTT71" s="643"/>
      <c r="VTU71" s="643"/>
      <c r="VTV71" s="643"/>
      <c r="VTW71" s="643"/>
      <c r="VTX71" s="643"/>
      <c r="VTY71" s="643"/>
      <c r="VTZ71" s="917"/>
      <c r="VUA71" s="917"/>
      <c r="VUB71" s="917"/>
      <c r="VUC71" s="574"/>
      <c r="VUD71" s="643"/>
      <c r="VUE71" s="643"/>
      <c r="VUF71" s="643"/>
      <c r="VUG71" s="644"/>
      <c r="VUH71" s="643"/>
      <c r="VUI71" s="643"/>
      <c r="VUJ71" s="643"/>
      <c r="VUK71" s="643"/>
      <c r="VUL71" s="643"/>
      <c r="VUM71" s="643"/>
      <c r="VUN71" s="643"/>
      <c r="VUO71" s="643"/>
      <c r="VUP71" s="643"/>
      <c r="VUQ71" s="917"/>
      <c r="VUR71" s="917"/>
      <c r="VUS71" s="917"/>
      <c r="VUT71" s="574"/>
      <c r="VUU71" s="643"/>
      <c r="VUV71" s="643"/>
      <c r="VUW71" s="643"/>
      <c r="VUX71" s="644"/>
      <c r="VUY71" s="643"/>
      <c r="VUZ71" s="643"/>
      <c r="VVA71" s="643"/>
      <c r="VVB71" s="643"/>
      <c r="VVC71" s="643"/>
      <c r="VVD71" s="643"/>
      <c r="VVE71" s="643"/>
      <c r="VVF71" s="643"/>
      <c r="VVG71" s="643"/>
      <c r="VVH71" s="917"/>
      <c r="VVI71" s="917"/>
      <c r="VVJ71" s="917"/>
      <c r="VVK71" s="574"/>
      <c r="VVL71" s="643"/>
      <c r="VVM71" s="643"/>
      <c r="VVN71" s="643"/>
      <c r="VVO71" s="644"/>
      <c r="VVP71" s="643"/>
      <c r="VVQ71" s="643"/>
      <c r="VVR71" s="643"/>
      <c r="VVS71" s="643"/>
      <c r="VVT71" s="643"/>
      <c r="VVU71" s="643"/>
      <c r="VVV71" s="643"/>
      <c r="VVW71" s="643"/>
      <c r="VVX71" s="643"/>
      <c r="VVY71" s="917"/>
      <c r="VVZ71" s="917"/>
      <c r="VWA71" s="917"/>
      <c r="VWB71" s="574"/>
      <c r="VWC71" s="643"/>
      <c r="VWD71" s="643"/>
      <c r="VWE71" s="643"/>
      <c r="VWF71" s="644"/>
      <c r="VWG71" s="643"/>
      <c r="VWH71" s="643"/>
      <c r="VWI71" s="643"/>
      <c r="VWJ71" s="643"/>
      <c r="VWK71" s="643"/>
      <c r="VWL71" s="643"/>
      <c r="VWM71" s="643"/>
      <c r="VWN71" s="643"/>
      <c r="VWO71" s="643"/>
      <c r="VWP71" s="917"/>
      <c r="VWQ71" s="917"/>
      <c r="VWR71" s="917"/>
      <c r="VWS71" s="574"/>
      <c r="VWT71" s="643"/>
      <c r="VWU71" s="643"/>
      <c r="VWV71" s="643"/>
      <c r="VWW71" s="644"/>
      <c r="VWX71" s="643"/>
      <c r="VWY71" s="643"/>
      <c r="VWZ71" s="643"/>
      <c r="VXA71" s="643"/>
      <c r="VXB71" s="643"/>
      <c r="VXC71" s="643"/>
      <c r="VXD71" s="643"/>
      <c r="VXE71" s="643"/>
      <c r="VXF71" s="643"/>
      <c r="VXG71" s="917"/>
      <c r="VXH71" s="917"/>
      <c r="VXI71" s="917"/>
      <c r="VXJ71" s="574"/>
      <c r="VXK71" s="643"/>
      <c r="VXL71" s="643"/>
      <c r="VXM71" s="643"/>
      <c r="VXN71" s="644"/>
      <c r="VXO71" s="643"/>
      <c r="VXP71" s="643"/>
      <c r="VXQ71" s="643"/>
      <c r="VXR71" s="643"/>
      <c r="VXS71" s="643"/>
      <c r="VXT71" s="643"/>
      <c r="VXU71" s="643"/>
      <c r="VXV71" s="643"/>
      <c r="VXW71" s="643"/>
      <c r="VXX71" s="917"/>
      <c r="VXY71" s="917"/>
      <c r="VXZ71" s="917"/>
      <c r="VYA71" s="574"/>
      <c r="VYB71" s="643"/>
      <c r="VYC71" s="643"/>
      <c r="VYD71" s="643"/>
      <c r="VYE71" s="644"/>
      <c r="VYF71" s="643"/>
      <c r="VYG71" s="643"/>
      <c r="VYH71" s="643"/>
      <c r="VYI71" s="643"/>
      <c r="VYJ71" s="643"/>
      <c r="VYK71" s="643"/>
      <c r="VYL71" s="643"/>
      <c r="VYM71" s="643"/>
      <c r="VYN71" s="643"/>
      <c r="VYO71" s="917"/>
      <c r="VYP71" s="917"/>
      <c r="VYQ71" s="917"/>
      <c r="VYR71" s="574"/>
      <c r="VYS71" s="643"/>
      <c r="VYT71" s="643"/>
      <c r="VYU71" s="643"/>
      <c r="VYV71" s="644"/>
      <c r="VYW71" s="643"/>
      <c r="VYX71" s="643"/>
      <c r="VYY71" s="643"/>
      <c r="VYZ71" s="643"/>
      <c r="VZA71" s="643"/>
      <c r="VZB71" s="643"/>
      <c r="VZC71" s="643"/>
      <c r="VZD71" s="643"/>
      <c r="VZE71" s="643"/>
      <c r="VZF71" s="917"/>
      <c r="VZG71" s="917"/>
      <c r="VZH71" s="917"/>
      <c r="VZI71" s="574"/>
      <c r="VZJ71" s="643"/>
      <c r="VZK71" s="643"/>
      <c r="VZL71" s="643"/>
      <c r="VZM71" s="644"/>
      <c r="VZN71" s="643"/>
      <c r="VZO71" s="643"/>
      <c r="VZP71" s="643"/>
      <c r="VZQ71" s="643"/>
      <c r="VZR71" s="643"/>
      <c r="VZS71" s="643"/>
      <c r="VZT71" s="643"/>
      <c r="VZU71" s="643"/>
      <c r="VZV71" s="643"/>
      <c r="VZW71" s="917"/>
      <c r="VZX71" s="917"/>
      <c r="VZY71" s="917"/>
      <c r="VZZ71" s="574"/>
      <c r="WAA71" s="643"/>
      <c r="WAB71" s="643"/>
      <c r="WAC71" s="643"/>
      <c r="WAD71" s="644"/>
      <c r="WAE71" s="643"/>
      <c r="WAF71" s="643"/>
      <c r="WAG71" s="643"/>
      <c r="WAH71" s="643"/>
      <c r="WAI71" s="643"/>
      <c r="WAJ71" s="643"/>
      <c r="WAK71" s="643"/>
      <c r="WAL71" s="643"/>
      <c r="WAM71" s="643"/>
      <c r="WAN71" s="917"/>
      <c r="WAO71" s="917"/>
      <c r="WAP71" s="917"/>
      <c r="WAQ71" s="574"/>
      <c r="WAR71" s="643"/>
      <c r="WAS71" s="643"/>
      <c r="WAT71" s="643"/>
      <c r="WAU71" s="644"/>
      <c r="WAV71" s="643"/>
      <c r="WAW71" s="643"/>
      <c r="WAX71" s="643"/>
      <c r="WAY71" s="643"/>
      <c r="WAZ71" s="643"/>
      <c r="WBA71" s="643"/>
      <c r="WBB71" s="643"/>
      <c r="WBC71" s="643"/>
      <c r="WBD71" s="643"/>
      <c r="WBE71" s="917"/>
      <c r="WBF71" s="917"/>
      <c r="WBG71" s="917"/>
      <c r="WBH71" s="574"/>
      <c r="WBI71" s="643"/>
      <c r="WBJ71" s="643"/>
      <c r="WBK71" s="643"/>
      <c r="WBL71" s="644"/>
      <c r="WBM71" s="643"/>
      <c r="WBN71" s="643"/>
      <c r="WBO71" s="643"/>
      <c r="WBP71" s="643"/>
      <c r="WBQ71" s="643"/>
      <c r="WBR71" s="643"/>
      <c r="WBS71" s="643"/>
      <c r="WBT71" s="643"/>
      <c r="WBU71" s="643"/>
      <c r="WBV71" s="917"/>
      <c r="WBW71" s="917"/>
      <c r="WBX71" s="917"/>
      <c r="WBY71" s="574"/>
      <c r="WBZ71" s="643"/>
      <c r="WCA71" s="643"/>
      <c r="WCB71" s="643"/>
      <c r="WCC71" s="644"/>
      <c r="WCD71" s="643"/>
      <c r="WCE71" s="643"/>
      <c r="WCF71" s="643"/>
      <c r="WCG71" s="643"/>
      <c r="WCH71" s="643"/>
      <c r="WCI71" s="643"/>
      <c r="WCJ71" s="643"/>
      <c r="WCK71" s="643"/>
      <c r="WCL71" s="643"/>
      <c r="WCM71" s="917"/>
      <c r="WCN71" s="917"/>
      <c r="WCO71" s="917"/>
      <c r="WCP71" s="574"/>
      <c r="WCQ71" s="643"/>
      <c r="WCR71" s="643"/>
      <c r="WCS71" s="643"/>
      <c r="WCT71" s="644"/>
      <c r="WCU71" s="643"/>
      <c r="WCV71" s="643"/>
      <c r="WCW71" s="643"/>
      <c r="WCX71" s="643"/>
      <c r="WCY71" s="643"/>
      <c r="WCZ71" s="643"/>
      <c r="WDA71" s="643"/>
      <c r="WDB71" s="643"/>
      <c r="WDC71" s="643"/>
      <c r="WDD71" s="917"/>
      <c r="WDE71" s="917"/>
      <c r="WDF71" s="917"/>
      <c r="WDG71" s="574"/>
      <c r="WDH71" s="643"/>
      <c r="WDI71" s="643"/>
      <c r="WDJ71" s="643"/>
      <c r="WDK71" s="644"/>
      <c r="WDL71" s="643"/>
      <c r="WDM71" s="643"/>
      <c r="WDN71" s="643"/>
      <c r="WDO71" s="643"/>
      <c r="WDP71" s="643"/>
      <c r="WDQ71" s="643"/>
      <c r="WDR71" s="643"/>
      <c r="WDS71" s="643"/>
      <c r="WDT71" s="643"/>
      <c r="WDU71" s="917"/>
      <c r="WDV71" s="917"/>
      <c r="WDW71" s="917"/>
      <c r="WDX71" s="574"/>
      <c r="WDY71" s="643"/>
      <c r="WDZ71" s="643"/>
      <c r="WEA71" s="643"/>
      <c r="WEB71" s="644"/>
      <c r="WEC71" s="643"/>
      <c r="WED71" s="643"/>
      <c r="WEE71" s="643"/>
      <c r="WEF71" s="643"/>
      <c r="WEG71" s="643"/>
      <c r="WEH71" s="643"/>
      <c r="WEI71" s="643"/>
      <c r="WEJ71" s="643"/>
      <c r="WEK71" s="643"/>
      <c r="WEL71" s="917"/>
      <c r="WEM71" s="917"/>
      <c r="WEN71" s="917"/>
      <c r="WEO71" s="574"/>
      <c r="WEP71" s="643"/>
      <c r="WEQ71" s="643"/>
      <c r="WER71" s="643"/>
      <c r="WES71" s="644"/>
      <c r="WET71" s="643"/>
      <c r="WEU71" s="643"/>
      <c r="WEV71" s="643"/>
      <c r="WEW71" s="643"/>
      <c r="WEX71" s="643"/>
      <c r="WEY71" s="643"/>
      <c r="WEZ71" s="643"/>
      <c r="WFA71" s="643"/>
      <c r="WFB71" s="643"/>
      <c r="WFC71" s="917"/>
      <c r="WFD71" s="917"/>
      <c r="WFE71" s="917"/>
      <c r="WFF71" s="574"/>
      <c r="WFG71" s="643"/>
      <c r="WFH71" s="643"/>
      <c r="WFI71" s="643"/>
      <c r="WFJ71" s="644"/>
      <c r="WFK71" s="643"/>
      <c r="WFL71" s="643"/>
      <c r="WFM71" s="643"/>
      <c r="WFN71" s="643"/>
      <c r="WFO71" s="643"/>
      <c r="WFP71" s="643"/>
      <c r="WFQ71" s="643"/>
      <c r="WFR71" s="643"/>
      <c r="WFS71" s="643"/>
      <c r="WFT71" s="917"/>
      <c r="WFU71" s="917"/>
      <c r="WFV71" s="917"/>
      <c r="WFW71" s="574"/>
      <c r="WFX71" s="643"/>
      <c r="WFY71" s="643"/>
      <c r="WFZ71" s="643"/>
      <c r="WGA71" s="644"/>
      <c r="WGB71" s="643"/>
      <c r="WGC71" s="643"/>
      <c r="WGD71" s="643"/>
      <c r="WGE71" s="643"/>
      <c r="WGF71" s="643"/>
      <c r="WGG71" s="643"/>
      <c r="WGH71" s="643"/>
      <c r="WGI71" s="643"/>
      <c r="WGJ71" s="643"/>
      <c r="WGK71" s="917"/>
      <c r="WGL71" s="917"/>
      <c r="WGM71" s="917"/>
      <c r="WGN71" s="574"/>
      <c r="WGO71" s="643"/>
      <c r="WGP71" s="643"/>
      <c r="WGQ71" s="643"/>
      <c r="WGR71" s="644"/>
      <c r="WGS71" s="643"/>
      <c r="WGT71" s="643"/>
      <c r="WGU71" s="643"/>
      <c r="WGV71" s="643"/>
      <c r="WGW71" s="643"/>
      <c r="WGX71" s="643"/>
      <c r="WGY71" s="643"/>
      <c r="WGZ71" s="643"/>
      <c r="WHA71" s="643"/>
      <c r="WHB71" s="917"/>
      <c r="WHC71" s="917"/>
      <c r="WHD71" s="917"/>
      <c r="WHE71" s="574"/>
      <c r="WHF71" s="643"/>
      <c r="WHG71" s="643"/>
      <c r="WHH71" s="643"/>
      <c r="WHI71" s="644"/>
      <c r="WHJ71" s="643"/>
      <c r="WHK71" s="643"/>
      <c r="WHL71" s="643"/>
      <c r="WHM71" s="643"/>
      <c r="WHN71" s="643"/>
      <c r="WHO71" s="643"/>
      <c r="WHP71" s="643"/>
      <c r="WHQ71" s="643"/>
      <c r="WHR71" s="643"/>
      <c r="WHS71" s="917"/>
      <c r="WHT71" s="917"/>
      <c r="WHU71" s="917"/>
      <c r="WHV71" s="574"/>
      <c r="WHW71" s="643"/>
      <c r="WHX71" s="643"/>
      <c r="WHY71" s="643"/>
      <c r="WHZ71" s="644"/>
      <c r="WIA71" s="643"/>
      <c r="WIB71" s="643"/>
      <c r="WIC71" s="643"/>
      <c r="WID71" s="643"/>
      <c r="WIE71" s="643"/>
      <c r="WIF71" s="643"/>
      <c r="WIG71" s="643"/>
      <c r="WIH71" s="643"/>
      <c r="WII71" s="643"/>
      <c r="WIJ71" s="917"/>
      <c r="WIK71" s="917"/>
      <c r="WIL71" s="917"/>
      <c r="WIM71" s="574"/>
      <c r="WIN71" s="643"/>
      <c r="WIO71" s="643"/>
      <c r="WIP71" s="643"/>
      <c r="WIQ71" s="644"/>
      <c r="WIR71" s="643"/>
      <c r="WIS71" s="643"/>
      <c r="WIT71" s="643"/>
      <c r="WIU71" s="643"/>
      <c r="WIV71" s="643"/>
      <c r="WIW71" s="643"/>
      <c r="WIX71" s="643"/>
      <c r="WIY71" s="643"/>
      <c r="WIZ71" s="643"/>
      <c r="WJA71" s="917"/>
      <c r="WJB71" s="917"/>
      <c r="WJC71" s="917"/>
      <c r="WJD71" s="574"/>
      <c r="WJE71" s="643"/>
      <c r="WJF71" s="643"/>
      <c r="WJG71" s="643"/>
      <c r="WJH71" s="644"/>
      <c r="WJI71" s="643"/>
      <c r="WJJ71" s="643"/>
      <c r="WJK71" s="643"/>
      <c r="WJL71" s="643"/>
      <c r="WJM71" s="643"/>
      <c r="WJN71" s="643"/>
      <c r="WJO71" s="643"/>
      <c r="WJP71" s="643"/>
      <c r="WJQ71" s="643"/>
      <c r="WJR71" s="917"/>
      <c r="WJS71" s="917"/>
      <c r="WJT71" s="917"/>
      <c r="WJU71" s="574"/>
      <c r="WJV71" s="643"/>
      <c r="WJW71" s="643"/>
      <c r="WJX71" s="643"/>
      <c r="WJY71" s="644"/>
      <c r="WJZ71" s="643"/>
      <c r="WKA71" s="643"/>
      <c r="WKB71" s="643"/>
      <c r="WKC71" s="643"/>
      <c r="WKD71" s="643"/>
      <c r="WKE71" s="643"/>
      <c r="WKF71" s="643"/>
      <c r="WKG71" s="643"/>
      <c r="WKH71" s="643"/>
      <c r="WKI71" s="917"/>
      <c r="WKJ71" s="917"/>
      <c r="WKK71" s="917"/>
      <c r="WKL71" s="574"/>
      <c r="WKM71" s="643"/>
      <c r="WKN71" s="643"/>
      <c r="WKO71" s="643"/>
      <c r="WKP71" s="644"/>
      <c r="WKQ71" s="643"/>
      <c r="WKR71" s="643"/>
      <c r="WKS71" s="643"/>
      <c r="WKT71" s="643"/>
      <c r="WKU71" s="643"/>
      <c r="WKV71" s="643"/>
      <c r="WKW71" s="643"/>
      <c r="WKX71" s="643"/>
      <c r="WKY71" s="643"/>
      <c r="WKZ71" s="917"/>
      <c r="WLA71" s="917"/>
      <c r="WLB71" s="917"/>
      <c r="WLC71" s="574"/>
      <c r="WLD71" s="643"/>
      <c r="WLE71" s="643"/>
      <c r="WLF71" s="643"/>
      <c r="WLG71" s="644"/>
      <c r="WLH71" s="643"/>
      <c r="WLI71" s="643"/>
      <c r="WLJ71" s="643"/>
      <c r="WLK71" s="643"/>
      <c r="WLL71" s="643"/>
      <c r="WLM71" s="643"/>
      <c r="WLN71" s="643"/>
      <c r="WLO71" s="643"/>
      <c r="WLP71" s="643"/>
      <c r="WLQ71" s="917"/>
      <c r="WLR71" s="917"/>
      <c r="WLS71" s="917"/>
      <c r="WLT71" s="574"/>
      <c r="WLU71" s="643"/>
      <c r="WLV71" s="643"/>
      <c r="WLW71" s="643"/>
      <c r="WLX71" s="644"/>
      <c r="WLY71" s="643"/>
      <c r="WLZ71" s="643"/>
      <c r="WMA71" s="643"/>
      <c r="WMB71" s="643"/>
      <c r="WMC71" s="643"/>
      <c r="WMD71" s="643"/>
      <c r="WME71" s="643"/>
      <c r="WMF71" s="643"/>
      <c r="WMG71" s="643"/>
      <c r="WMH71" s="917"/>
      <c r="WMI71" s="917"/>
      <c r="WMJ71" s="917"/>
      <c r="WMK71" s="574"/>
      <c r="WML71" s="643"/>
      <c r="WMM71" s="643"/>
      <c r="WMN71" s="643"/>
      <c r="WMO71" s="644"/>
      <c r="WMP71" s="643"/>
      <c r="WMQ71" s="643"/>
      <c r="WMR71" s="643"/>
      <c r="WMS71" s="643"/>
      <c r="WMT71" s="643"/>
      <c r="WMU71" s="643"/>
      <c r="WMV71" s="643"/>
      <c r="WMW71" s="643"/>
      <c r="WMX71" s="643"/>
      <c r="WMY71" s="917"/>
      <c r="WMZ71" s="917"/>
      <c r="WNA71" s="917"/>
      <c r="WNB71" s="574"/>
      <c r="WNC71" s="643"/>
      <c r="WND71" s="643"/>
      <c r="WNE71" s="643"/>
      <c r="WNF71" s="644"/>
      <c r="WNG71" s="643"/>
      <c r="WNH71" s="643"/>
      <c r="WNI71" s="643"/>
      <c r="WNJ71" s="643"/>
      <c r="WNK71" s="643"/>
      <c r="WNL71" s="643"/>
      <c r="WNM71" s="643"/>
      <c r="WNN71" s="643"/>
      <c r="WNO71" s="643"/>
      <c r="WNP71" s="917"/>
      <c r="WNQ71" s="917"/>
      <c r="WNR71" s="917"/>
      <c r="WNS71" s="574"/>
      <c r="WNT71" s="643"/>
      <c r="WNU71" s="643"/>
      <c r="WNV71" s="643"/>
      <c r="WNW71" s="644"/>
      <c r="WNX71" s="643"/>
      <c r="WNY71" s="643"/>
      <c r="WNZ71" s="643"/>
      <c r="WOA71" s="643"/>
      <c r="WOB71" s="643"/>
      <c r="WOC71" s="643"/>
      <c r="WOD71" s="643"/>
      <c r="WOE71" s="643"/>
      <c r="WOF71" s="643"/>
      <c r="WOG71" s="917"/>
      <c r="WOH71" s="917"/>
      <c r="WOI71" s="917"/>
      <c r="WOJ71" s="574"/>
      <c r="WOK71" s="643"/>
      <c r="WOL71" s="643"/>
      <c r="WOM71" s="643"/>
      <c r="WON71" s="644"/>
      <c r="WOO71" s="643"/>
      <c r="WOP71" s="643"/>
      <c r="WOQ71" s="643"/>
      <c r="WOR71" s="643"/>
      <c r="WOS71" s="643"/>
      <c r="WOT71" s="643"/>
      <c r="WOU71" s="643"/>
      <c r="WOV71" s="643"/>
      <c r="WOW71" s="643"/>
      <c r="WOX71" s="917"/>
      <c r="WOY71" s="917"/>
      <c r="WOZ71" s="917"/>
      <c r="WPA71" s="574"/>
      <c r="WPB71" s="643"/>
      <c r="WPC71" s="643"/>
      <c r="WPD71" s="643"/>
      <c r="WPE71" s="644"/>
      <c r="WPF71" s="643"/>
      <c r="WPG71" s="643"/>
      <c r="WPH71" s="643"/>
      <c r="WPI71" s="643"/>
      <c r="WPJ71" s="643"/>
      <c r="WPK71" s="643"/>
      <c r="WPL71" s="643"/>
      <c r="WPM71" s="643"/>
      <c r="WPN71" s="643"/>
      <c r="WPO71" s="917"/>
      <c r="WPP71" s="917"/>
      <c r="WPQ71" s="917"/>
      <c r="WPR71" s="574"/>
      <c r="WPS71" s="643"/>
      <c r="WPT71" s="643"/>
      <c r="WPU71" s="643"/>
      <c r="WPV71" s="644"/>
      <c r="WPW71" s="643"/>
      <c r="WPX71" s="643"/>
      <c r="WPY71" s="643"/>
      <c r="WPZ71" s="643"/>
      <c r="WQA71" s="643"/>
      <c r="WQB71" s="643"/>
      <c r="WQC71" s="643"/>
      <c r="WQD71" s="643"/>
      <c r="WQE71" s="643"/>
      <c r="WQF71" s="917"/>
      <c r="WQG71" s="917"/>
      <c r="WQH71" s="917"/>
      <c r="WQI71" s="574"/>
      <c r="WQJ71" s="643"/>
      <c r="WQK71" s="643"/>
      <c r="WQL71" s="643"/>
      <c r="WQM71" s="644"/>
      <c r="WQN71" s="643"/>
      <c r="WQO71" s="643"/>
      <c r="WQP71" s="643"/>
      <c r="WQQ71" s="643"/>
      <c r="WQR71" s="643"/>
      <c r="WQS71" s="643"/>
      <c r="WQT71" s="643"/>
      <c r="WQU71" s="643"/>
      <c r="WQV71" s="643"/>
      <c r="WQW71" s="917"/>
      <c r="WQX71" s="917"/>
      <c r="WQY71" s="917"/>
      <c r="WQZ71" s="574"/>
      <c r="WRA71" s="643"/>
      <c r="WRB71" s="643"/>
      <c r="WRC71" s="643"/>
      <c r="WRD71" s="644"/>
      <c r="WRE71" s="643"/>
      <c r="WRF71" s="643"/>
      <c r="WRG71" s="643"/>
      <c r="WRH71" s="643"/>
      <c r="WRI71" s="643"/>
      <c r="WRJ71" s="643"/>
      <c r="WRK71" s="643"/>
      <c r="WRL71" s="643"/>
      <c r="WRM71" s="643"/>
      <c r="WRN71" s="917"/>
      <c r="WRO71" s="917"/>
      <c r="WRP71" s="917"/>
      <c r="WRQ71" s="574"/>
      <c r="WRR71" s="643"/>
      <c r="WRS71" s="643"/>
      <c r="WRT71" s="643"/>
      <c r="WRU71" s="644"/>
      <c r="WRV71" s="643"/>
      <c r="WRW71" s="643"/>
      <c r="WRX71" s="643"/>
      <c r="WRY71" s="643"/>
      <c r="WRZ71" s="643"/>
      <c r="WSA71" s="643"/>
      <c r="WSB71" s="643"/>
      <c r="WSC71" s="643"/>
      <c r="WSD71" s="643"/>
      <c r="WSE71" s="917"/>
      <c r="WSF71" s="917"/>
      <c r="WSG71" s="917"/>
      <c r="WSH71" s="574"/>
      <c r="WSI71" s="643"/>
      <c r="WSJ71" s="643"/>
      <c r="WSK71" s="643"/>
      <c r="WSL71" s="644"/>
      <c r="WSM71" s="643"/>
      <c r="WSN71" s="643"/>
      <c r="WSO71" s="643"/>
      <c r="WSP71" s="643"/>
      <c r="WSQ71" s="643"/>
      <c r="WSR71" s="643"/>
      <c r="WSS71" s="643"/>
      <c r="WST71" s="643"/>
      <c r="WSU71" s="643"/>
      <c r="WSV71" s="917"/>
      <c r="WSW71" s="917"/>
      <c r="WSX71" s="917"/>
      <c r="WSY71" s="574"/>
      <c r="WSZ71" s="643"/>
      <c r="WTA71" s="643"/>
      <c r="WTB71" s="643"/>
      <c r="WTC71" s="644"/>
      <c r="WTD71" s="643"/>
      <c r="WTE71" s="643"/>
      <c r="WTF71" s="643"/>
      <c r="WTG71" s="643"/>
      <c r="WTH71" s="643"/>
      <c r="WTI71" s="643"/>
      <c r="WTJ71" s="643"/>
      <c r="WTK71" s="643"/>
      <c r="WTL71" s="643"/>
      <c r="WTM71" s="917"/>
      <c r="WTN71" s="917"/>
      <c r="WTO71" s="917"/>
      <c r="WTP71" s="574"/>
      <c r="WTQ71" s="643"/>
      <c r="WTR71" s="643"/>
      <c r="WTS71" s="643"/>
      <c r="WTT71" s="644"/>
      <c r="WTU71" s="643"/>
      <c r="WTV71" s="643"/>
      <c r="WTW71" s="643"/>
      <c r="WTX71" s="643"/>
      <c r="WTY71" s="643"/>
      <c r="WTZ71" s="643"/>
      <c r="WUA71" s="643"/>
      <c r="WUB71" s="643"/>
      <c r="WUC71" s="643"/>
      <c r="WUD71" s="917"/>
      <c r="WUE71" s="917"/>
      <c r="WUF71" s="917"/>
      <c r="WUG71" s="574"/>
      <c r="WUH71" s="643"/>
      <c r="WUI71" s="643"/>
      <c r="WUJ71" s="643"/>
      <c r="WUK71" s="644"/>
      <c r="WUL71" s="643"/>
      <c r="WUM71" s="643"/>
      <c r="WUN71" s="643"/>
      <c r="WUO71" s="643"/>
      <c r="WUP71" s="643"/>
      <c r="WUQ71" s="643"/>
      <c r="WUR71" s="643"/>
      <c r="WUS71" s="643"/>
      <c r="WUT71" s="643"/>
      <c r="WUU71" s="917"/>
      <c r="WUV71" s="917"/>
      <c r="WUW71" s="917"/>
      <c r="WUX71" s="574"/>
      <c r="WUY71" s="643"/>
      <c r="WUZ71" s="643"/>
      <c r="WVA71" s="643"/>
      <c r="WVB71" s="644"/>
      <c r="WVC71" s="643"/>
      <c r="WVD71" s="643"/>
      <c r="WVE71" s="643"/>
      <c r="WVF71" s="643"/>
      <c r="WVG71" s="643"/>
      <c r="WVH71" s="643"/>
      <c r="WVI71" s="643"/>
      <c r="WVJ71" s="643"/>
      <c r="WVK71" s="643"/>
      <c r="WVL71" s="917"/>
      <c r="WVM71" s="917"/>
      <c r="WVN71" s="917"/>
      <c r="WVO71" s="574"/>
      <c r="WVP71" s="643"/>
      <c r="WVQ71" s="643"/>
      <c r="WVR71" s="643"/>
      <c r="WVS71" s="644"/>
      <c r="WVT71" s="643"/>
      <c r="WVU71" s="643"/>
      <c r="WVV71" s="643"/>
      <c r="WVW71" s="643"/>
      <c r="WVX71" s="643"/>
      <c r="WVY71" s="643"/>
      <c r="WVZ71" s="643"/>
      <c r="WWA71" s="643"/>
      <c r="WWB71" s="643"/>
      <c r="WWC71" s="917"/>
      <c r="WWD71" s="917"/>
      <c r="WWE71" s="917"/>
      <c r="WWF71" s="574"/>
      <c r="WWG71" s="643"/>
      <c r="WWH71" s="643"/>
      <c r="WWI71" s="643"/>
      <c r="WWJ71" s="644"/>
      <c r="WWK71" s="643"/>
      <c r="WWL71" s="643"/>
      <c r="WWM71" s="643"/>
      <c r="WWN71" s="643"/>
      <c r="WWO71" s="643"/>
      <c r="WWP71" s="643"/>
      <c r="WWQ71" s="643"/>
      <c r="WWR71" s="643"/>
      <c r="WWS71" s="643"/>
      <c r="WWT71" s="917"/>
      <c r="WWU71" s="917"/>
      <c r="WWV71" s="917"/>
      <c r="WWW71" s="574"/>
      <c r="WWX71" s="643"/>
      <c r="WWY71" s="643"/>
      <c r="WWZ71" s="643"/>
      <c r="WXA71" s="644"/>
      <c r="WXB71" s="643"/>
      <c r="WXC71" s="643"/>
      <c r="WXD71" s="643"/>
      <c r="WXE71" s="643"/>
      <c r="WXF71" s="643"/>
      <c r="WXG71" s="643"/>
      <c r="WXH71" s="643"/>
      <c r="WXI71" s="643"/>
      <c r="WXJ71" s="643"/>
      <c r="WXK71" s="917"/>
      <c r="WXL71" s="917"/>
      <c r="WXM71" s="917"/>
      <c r="WXN71" s="574"/>
      <c r="WXO71" s="643"/>
      <c r="WXP71" s="643"/>
      <c r="WXQ71" s="643"/>
      <c r="WXR71" s="644"/>
      <c r="WXS71" s="643"/>
      <c r="WXT71" s="643"/>
      <c r="WXU71" s="643"/>
      <c r="WXV71" s="643"/>
      <c r="WXW71" s="643"/>
      <c r="WXX71" s="643"/>
      <c r="WXY71" s="643"/>
      <c r="WXZ71" s="643"/>
      <c r="WYA71" s="643"/>
      <c r="WYB71" s="917"/>
      <c r="WYC71" s="917"/>
      <c r="WYD71" s="917"/>
      <c r="WYE71" s="574"/>
      <c r="WYF71" s="643"/>
      <c r="WYG71" s="643"/>
      <c r="WYH71" s="643"/>
      <c r="WYI71" s="644"/>
      <c r="WYJ71" s="643"/>
      <c r="WYK71" s="643"/>
      <c r="WYL71" s="643"/>
      <c r="WYM71" s="643"/>
      <c r="WYN71" s="643"/>
      <c r="WYO71" s="643"/>
      <c r="WYP71" s="643"/>
      <c r="WYQ71" s="643"/>
      <c r="WYR71" s="643"/>
      <c r="WYS71" s="917"/>
      <c r="WYT71" s="917"/>
      <c r="WYU71" s="917"/>
      <c r="WYV71" s="574"/>
      <c r="WYW71" s="643"/>
      <c r="WYX71" s="643"/>
      <c r="WYY71" s="643"/>
      <c r="WYZ71" s="644"/>
      <c r="WZA71" s="643"/>
      <c r="WZB71" s="643"/>
      <c r="WZC71" s="643"/>
      <c r="WZD71" s="643"/>
      <c r="WZE71" s="643"/>
      <c r="WZF71" s="643"/>
      <c r="WZG71" s="643"/>
      <c r="WZH71" s="643"/>
      <c r="WZI71" s="643"/>
      <c r="WZJ71" s="917"/>
      <c r="WZK71" s="917"/>
      <c r="WZL71" s="917"/>
      <c r="WZM71" s="574"/>
      <c r="WZN71" s="643"/>
      <c r="WZO71" s="643"/>
      <c r="WZP71" s="643"/>
      <c r="WZQ71" s="644"/>
      <c r="WZR71" s="643"/>
      <c r="WZS71" s="643"/>
      <c r="WZT71" s="643"/>
      <c r="WZU71" s="643"/>
      <c r="WZV71" s="643"/>
      <c r="WZW71" s="643"/>
      <c r="WZX71" s="643"/>
      <c r="WZY71" s="643"/>
      <c r="WZZ71" s="643"/>
      <c r="XAA71" s="917"/>
      <c r="XAB71" s="917"/>
      <c r="XAC71" s="917"/>
      <c r="XAD71" s="574"/>
      <c r="XAE71" s="643"/>
      <c r="XAF71" s="643"/>
      <c r="XAG71" s="643"/>
      <c r="XAH71" s="644"/>
      <c r="XAI71" s="643"/>
      <c r="XAJ71" s="643"/>
      <c r="XAK71" s="643"/>
      <c r="XAL71" s="643"/>
      <c r="XAM71" s="643"/>
      <c r="XAN71" s="643"/>
      <c r="XAO71" s="643"/>
      <c r="XAP71" s="643"/>
      <c r="XAQ71" s="643"/>
      <c r="XAR71" s="917"/>
      <c r="XAS71" s="917"/>
      <c r="XAT71" s="917"/>
      <c r="XAU71" s="574"/>
      <c r="XAV71" s="643"/>
      <c r="XAW71" s="643"/>
      <c r="XAX71" s="643"/>
      <c r="XAY71" s="644"/>
      <c r="XAZ71" s="643"/>
      <c r="XBA71" s="643"/>
      <c r="XBB71" s="643"/>
      <c r="XBC71" s="643"/>
      <c r="XBD71" s="643"/>
      <c r="XBE71" s="643"/>
      <c r="XBF71" s="643"/>
      <c r="XBG71" s="643"/>
      <c r="XBH71" s="643"/>
      <c r="XBI71" s="917"/>
      <c r="XBJ71" s="917"/>
      <c r="XBK71" s="917"/>
      <c r="XBL71" s="574"/>
      <c r="XBM71" s="643"/>
      <c r="XBN71" s="643"/>
      <c r="XBO71" s="643"/>
      <c r="XBP71" s="644"/>
      <c r="XBQ71" s="643"/>
      <c r="XBR71" s="643"/>
      <c r="XBS71" s="643"/>
      <c r="XBT71" s="643"/>
      <c r="XBU71" s="643"/>
      <c r="XBV71" s="643"/>
      <c r="XBW71" s="643"/>
      <c r="XBX71" s="643"/>
      <c r="XBY71" s="643"/>
      <c r="XBZ71" s="917"/>
      <c r="XCA71" s="917"/>
      <c r="XCB71" s="917"/>
      <c r="XCC71" s="574"/>
      <c r="XCD71" s="643"/>
      <c r="XCE71" s="643"/>
      <c r="XCF71" s="643"/>
      <c r="XCG71" s="644"/>
      <c r="XCH71" s="643"/>
      <c r="XCI71" s="643"/>
      <c r="XCJ71" s="643"/>
      <c r="XCK71" s="643"/>
      <c r="XCL71" s="643"/>
      <c r="XCM71" s="643"/>
      <c r="XCN71" s="643"/>
      <c r="XCO71" s="643"/>
      <c r="XCP71" s="643"/>
      <c r="XCQ71" s="917"/>
      <c r="XCR71" s="917"/>
      <c r="XCS71" s="917"/>
      <c r="XCT71" s="574"/>
      <c r="XCU71" s="643"/>
      <c r="XCV71" s="643"/>
      <c r="XCW71" s="643"/>
      <c r="XCX71" s="644"/>
      <c r="XCY71" s="643"/>
      <c r="XCZ71" s="643"/>
      <c r="XDA71" s="643"/>
      <c r="XDB71" s="643"/>
      <c r="XDC71" s="643"/>
      <c r="XDD71" s="643"/>
      <c r="XDE71" s="643"/>
      <c r="XDF71" s="643"/>
      <c r="XDG71" s="643"/>
      <c r="XDH71" s="917"/>
      <c r="XDI71" s="917"/>
      <c r="XDJ71" s="917"/>
      <c r="XDK71" s="574"/>
      <c r="XDL71" s="643"/>
      <c r="XDM71" s="643"/>
      <c r="XDN71" s="643"/>
      <c r="XDO71" s="644"/>
      <c r="XDP71" s="643"/>
      <c r="XDQ71" s="643"/>
      <c r="XDR71" s="643"/>
      <c r="XDS71" s="643"/>
      <c r="XDT71" s="643"/>
      <c r="XDU71" s="643"/>
      <c r="XDV71" s="643"/>
      <c r="XDW71" s="643"/>
      <c r="XDX71" s="643"/>
      <c r="XDY71" s="917"/>
      <c r="XDZ71" s="917"/>
      <c r="XEA71" s="917"/>
      <c r="XEB71" s="574"/>
      <c r="XEC71" s="643"/>
      <c r="XED71" s="643"/>
      <c r="XEE71" s="643"/>
      <c r="XEF71" s="644"/>
      <c r="XEG71" s="643"/>
      <c r="XEH71" s="643"/>
      <c r="XEI71" s="643"/>
      <c r="XEJ71" s="643"/>
      <c r="XEK71" s="643"/>
      <c r="XEL71" s="643"/>
      <c r="XEM71" s="643"/>
      <c r="XEN71" s="643"/>
      <c r="XEO71" s="643"/>
      <c r="XEP71" s="917"/>
      <c r="XEQ71" s="917"/>
      <c r="XER71" s="917"/>
      <c r="XES71" s="574"/>
      <c r="XET71" s="643"/>
      <c r="XEU71" s="643"/>
      <c r="XEV71" s="643"/>
      <c r="XEW71" s="644"/>
      <c r="XEX71" s="643"/>
      <c r="XEY71" s="643"/>
      <c r="XEZ71" s="643"/>
      <c r="XFA71" s="643"/>
      <c r="XFB71" s="643"/>
    </row>
    <row r="72" spans="1:16382" s="47" customFormat="1" x14ac:dyDescent="0.25">
      <c r="A72" s="6" t="s">
        <v>123</v>
      </c>
      <c r="B72" s="921" t="s">
        <v>161</v>
      </c>
      <c r="C72" s="921"/>
      <c r="D72" s="445">
        <f t="shared" si="21"/>
        <v>5455</v>
      </c>
      <c r="E72" s="445">
        <f t="shared" ref="E72" si="39">+H72+K72+N72</f>
        <v>189</v>
      </c>
      <c r="F72" s="445">
        <f t="shared" ref="F72" si="40">+I72+L72+O72</f>
        <v>5644</v>
      </c>
      <c r="G72" s="445">
        <f>+'6.a. mell. PH'!D74</f>
        <v>4597</v>
      </c>
      <c r="H72" s="445">
        <f>+'6.a. mell. PH'!E74</f>
        <v>300</v>
      </c>
      <c r="I72" s="445">
        <f>+G72+H72</f>
        <v>4897</v>
      </c>
      <c r="J72" s="445">
        <f>+'6.b. mell. Óvoda'!D75</f>
        <v>426</v>
      </c>
      <c r="K72" s="445">
        <f>+'6.b. mell. Óvoda'!E75</f>
        <v>-111</v>
      </c>
      <c r="L72" s="445">
        <f>+J72+K72</f>
        <v>315</v>
      </c>
      <c r="M72" s="445">
        <f>+'6.c. mell. BBKP'!D76</f>
        <v>432</v>
      </c>
      <c r="N72" s="445">
        <f>+'6.c. mell. BBKP'!E76</f>
        <v>0</v>
      </c>
      <c r="O72" s="445">
        <f>+'6.c. mell. BBKP'!F76</f>
        <v>432</v>
      </c>
    </row>
    <row r="73" spans="1:16382" s="47" customFormat="1" x14ac:dyDescent="0.25">
      <c r="A73" s="917"/>
      <c r="B73" s="917"/>
      <c r="C73" s="917"/>
      <c r="D73" s="643"/>
      <c r="E73" s="643"/>
      <c r="F73" s="643"/>
      <c r="G73" s="643"/>
      <c r="H73" s="643"/>
      <c r="I73" s="643"/>
      <c r="J73" s="643"/>
      <c r="K73" s="643"/>
      <c r="L73" s="643"/>
      <c r="M73" s="643"/>
      <c r="N73" s="643"/>
      <c r="O73" s="643"/>
      <c r="P73" s="917"/>
      <c r="Q73" s="917"/>
      <c r="R73" s="917"/>
      <c r="S73" s="574"/>
      <c r="T73" s="643"/>
      <c r="U73" s="643"/>
      <c r="V73" s="643"/>
      <c r="W73" s="644"/>
      <c r="X73" s="643"/>
      <c r="Y73" s="643"/>
      <c r="Z73" s="643"/>
      <c r="AA73" s="643"/>
      <c r="AB73" s="643"/>
      <c r="AC73" s="643"/>
      <c r="AD73" s="643"/>
      <c r="AE73" s="643"/>
      <c r="AF73" s="643"/>
      <c r="AG73" s="917"/>
      <c r="AH73" s="917"/>
      <c r="AI73" s="917"/>
      <c r="AJ73" s="574"/>
      <c r="AK73" s="643"/>
      <c r="AL73" s="643"/>
      <c r="AM73" s="643"/>
      <c r="AN73" s="644"/>
      <c r="AO73" s="643"/>
      <c r="AP73" s="643"/>
      <c r="AQ73" s="643"/>
      <c r="AR73" s="643"/>
      <c r="AS73" s="643"/>
      <c r="AT73" s="643"/>
      <c r="AU73" s="643"/>
      <c r="AV73" s="643"/>
      <c r="AW73" s="643"/>
      <c r="AX73" s="917"/>
      <c r="AY73" s="917"/>
      <c r="AZ73" s="917"/>
      <c r="BA73" s="574"/>
      <c r="BB73" s="643"/>
      <c r="BC73" s="643"/>
      <c r="BD73" s="643"/>
      <c r="BE73" s="644"/>
      <c r="BF73" s="643"/>
      <c r="BG73" s="643"/>
      <c r="BH73" s="643"/>
      <c r="BI73" s="643"/>
      <c r="BJ73" s="643"/>
      <c r="BK73" s="643"/>
      <c r="BL73" s="643"/>
      <c r="BM73" s="643"/>
      <c r="BN73" s="643"/>
      <c r="BO73" s="917"/>
      <c r="BP73" s="917"/>
      <c r="BQ73" s="917"/>
      <c r="BR73" s="574"/>
      <c r="BS73" s="643"/>
      <c r="BT73" s="643"/>
      <c r="BU73" s="643"/>
      <c r="BV73" s="644"/>
      <c r="BW73" s="643"/>
      <c r="BX73" s="643"/>
      <c r="BY73" s="643"/>
      <c r="BZ73" s="643"/>
      <c r="CA73" s="643"/>
      <c r="CB73" s="643"/>
      <c r="CC73" s="643"/>
      <c r="CD73" s="643"/>
      <c r="CE73" s="643"/>
      <c r="CF73" s="917"/>
      <c r="CG73" s="917"/>
      <c r="CH73" s="917"/>
      <c r="CI73" s="574"/>
      <c r="CJ73" s="643"/>
      <c r="CK73" s="643"/>
      <c r="CL73" s="643"/>
      <c r="CM73" s="644"/>
      <c r="CN73" s="643"/>
      <c r="CO73" s="643"/>
      <c r="CP73" s="643"/>
      <c r="CQ73" s="643"/>
      <c r="CR73" s="643"/>
      <c r="CS73" s="643"/>
      <c r="CT73" s="643"/>
      <c r="CU73" s="643"/>
      <c r="CV73" s="643"/>
      <c r="CW73" s="917"/>
      <c r="CX73" s="917"/>
      <c r="CY73" s="917"/>
      <c r="CZ73" s="574"/>
      <c r="DA73" s="643"/>
      <c r="DB73" s="643"/>
      <c r="DC73" s="643"/>
      <c r="DD73" s="644"/>
      <c r="DE73" s="643"/>
      <c r="DF73" s="643"/>
      <c r="DG73" s="643"/>
      <c r="DH73" s="643"/>
      <c r="DI73" s="643"/>
      <c r="DJ73" s="643"/>
      <c r="DK73" s="643"/>
      <c r="DL73" s="643"/>
      <c r="DM73" s="643"/>
      <c r="DN73" s="917"/>
      <c r="DO73" s="917"/>
      <c r="DP73" s="917"/>
      <c r="DQ73" s="574"/>
      <c r="DR73" s="643"/>
      <c r="DS73" s="643"/>
      <c r="DT73" s="643"/>
      <c r="DU73" s="644"/>
      <c r="DV73" s="643"/>
      <c r="DW73" s="643"/>
      <c r="DX73" s="643"/>
      <c r="DY73" s="643"/>
      <c r="DZ73" s="643"/>
      <c r="EA73" s="643"/>
      <c r="EB73" s="643"/>
      <c r="EC73" s="643"/>
      <c r="ED73" s="643"/>
      <c r="EE73" s="917"/>
      <c r="EF73" s="917"/>
      <c r="EG73" s="917"/>
      <c r="EH73" s="574"/>
      <c r="EI73" s="643"/>
      <c r="EJ73" s="643"/>
      <c r="EK73" s="643"/>
      <c r="EL73" s="644"/>
      <c r="EM73" s="643"/>
      <c r="EN73" s="643"/>
      <c r="EO73" s="643"/>
      <c r="EP73" s="643"/>
      <c r="EQ73" s="643"/>
      <c r="ER73" s="643"/>
      <c r="ES73" s="643"/>
      <c r="ET73" s="643"/>
      <c r="EU73" s="643"/>
      <c r="EV73" s="917"/>
      <c r="EW73" s="917"/>
      <c r="EX73" s="917"/>
      <c r="EY73" s="574"/>
      <c r="EZ73" s="643"/>
      <c r="FA73" s="643"/>
      <c r="FB73" s="643"/>
      <c r="FC73" s="644"/>
      <c r="FD73" s="643"/>
      <c r="FE73" s="643"/>
      <c r="FF73" s="643"/>
      <c r="FG73" s="643"/>
      <c r="FH73" s="643"/>
      <c r="FI73" s="643"/>
      <c r="FJ73" s="643"/>
      <c r="FK73" s="643"/>
      <c r="FL73" s="643"/>
      <c r="FM73" s="917"/>
      <c r="FN73" s="917"/>
      <c r="FO73" s="917"/>
      <c r="FP73" s="574"/>
      <c r="FQ73" s="643"/>
      <c r="FR73" s="643"/>
      <c r="FS73" s="643"/>
      <c r="FT73" s="644"/>
      <c r="FU73" s="643"/>
      <c r="FV73" s="643"/>
      <c r="FW73" s="643"/>
      <c r="FX73" s="643"/>
      <c r="FY73" s="643"/>
      <c r="FZ73" s="643"/>
      <c r="GA73" s="643"/>
      <c r="GB73" s="643"/>
      <c r="GC73" s="643"/>
      <c r="GD73" s="917"/>
      <c r="GE73" s="917"/>
      <c r="GF73" s="917"/>
      <c r="GG73" s="574"/>
      <c r="GH73" s="643"/>
      <c r="GI73" s="643"/>
      <c r="GJ73" s="643"/>
      <c r="GK73" s="644"/>
      <c r="GL73" s="643"/>
      <c r="GM73" s="643"/>
      <c r="GN73" s="643"/>
      <c r="GO73" s="643"/>
      <c r="GP73" s="643"/>
      <c r="GQ73" s="643"/>
      <c r="GR73" s="643"/>
      <c r="GS73" s="643"/>
      <c r="GT73" s="643"/>
      <c r="GU73" s="917"/>
      <c r="GV73" s="917"/>
      <c r="GW73" s="917"/>
      <c r="GX73" s="574"/>
      <c r="GY73" s="643"/>
      <c r="GZ73" s="643"/>
      <c r="HA73" s="643"/>
      <c r="HB73" s="644"/>
      <c r="HC73" s="643"/>
      <c r="HD73" s="643"/>
      <c r="HE73" s="643"/>
      <c r="HF73" s="643"/>
      <c r="HG73" s="643"/>
      <c r="HH73" s="643"/>
      <c r="HI73" s="643"/>
      <c r="HJ73" s="643"/>
      <c r="HK73" s="643"/>
      <c r="HL73" s="917"/>
      <c r="HM73" s="917"/>
      <c r="HN73" s="917"/>
      <c r="HO73" s="574"/>
      <c r="HP73" s="643"/>
      <c r="HQ73" s="643"/>
      <c r="HR73" s="643"/>
      <c r="HS73" s="644"/>
      <c r="HT73" s="643"/>
      <c r="HU73" s="643"/>
      <c r="HV73" s="643"/>
      <c r="HW73" s="643"/>
      <c r="HX73" s="643"/>
      <c r="HY73" s="643"/>
      <c r="HZ73" s="643"/>
      <c r="IA73" s="643"/>
      <c r="IB73" s="643"/>
      <c r="IC73" s="917"/>
      <c r="ID73" s="917"/>
      <c r="IE73" s="917"/>
      <c r="IF73" s="574"/>
      <c r="IG73" s="643"/>
      <c r="IH73" s="643"/>
      <c r="II73" s="643"/>
      <c r="IJ73" s="644"/>
      <c r="IK73" s="643"/>
      <c r="IL73" s="643"/>
      <c r="IM73" s="643"/>
      <c r="IN73" s="643"/>
      <c r="IO73" s="643"/>
      <c r="IP73" s="643"/>
      <c r="IQ73" s="643"/>
      <c r="IR73" s="643"/>
      <c r="IS73" s="643"/>
      <c r="IT73" s="917"/>
      <c r="IU73" s="917"/>
      <c r="IV73" s="917"/>
      <c r="IW73" s="574"/>
      <c r="IX73" s="643"/>
      <c r="IY73" s="643"/>
      <c r="IZ73" s="643"/>
      <c r="JA73" s="644"/>
      <c r="JB73" s="643"/>
      <c r="JC73" s="643"/>
      <c r="JD73" s="643"/>
      <c r="JE73" s="643"/>
      <c r="JF73" s="643"/>
      <c r="JG73" s="643"/>
      <c r="JH73" s="643"/>
      <c r="JI73" s="643"/>
      <c r="JJ73" s="643"/>
      <c r="JK73" s="917"/>
      <c r="JL73" s="917"/>
      <c r="JM73" s="917"/>
      <c r="JN73" s="574"/>
      <c r="JO73" s="643"/>
      <c r="JP73" s="643"/>
      <c r="JQ73" s="643"/>
      <c r="JR73" s="644"/>
      <c r="JS73" s="643"/>
      <c r="JT73" s="643"/>
      <c r="JU73" s="643"/>
      <c r="JV73" s="643"/>
      <c r="JW73" s="643"/>
      <c r="JX73" s="643"/>
      <c r="JY73" s="643"/>
      <c r="JZ73" s="643"/>
      <c r="KA73" s="643"/>
      <c r="KB73" s="917"/>
      <c r="KC73" s="917"/>
      <c r="KD73" s="917"/>
      <c r="KE73" s="574"/>
      <c r="KF73" s="643"/>
      <c r="KG73" s="643"/>
      <c r="KH73" s="643"/>
      <c r="KI73" s="644"/>
      <c r="KJ73" s="643"/>
      <c r="KK73" s="643"/>
      <c r="KL73" s="643"/>
      <c r="KM73" s="643"/>
      <c r="KN73" s="643"/>
      <c r="KO73" s="643"/>
      <c r="KP73" s="643"/>
      <c r="KQ73" s="643"/>
      <c r="KR73" s="643"/>
      <c r="KS73" s="917"/>
      <c r="KT73" s="917"/>
      <c r="KU73" s="917"/>
      <c r="KV73" s="574"/>
      <c r="KW73" s="643"/>
      <c r="KX73" s="643"/>
      <c r="KY73" s="643"/>
      <c r="KZ73" s="644"/>
      <c r="LA73" s="643"/>
      <c r="LB73" s="643"/>
      <c r="LC73" s="643"/>
      <c r="LD73" s="643"/>
      <c r="LE73" s="643"/>
      <c r="LF73" s="643"/>
      <c r="LG73" s="643"/>
      <c r="LH73" s="643"/>
      <c r="LI73" s="643"/>
      <c r="LJ73" s="917"/>
      <c r="LK73" s="917"/>
      <c r="LL73" s="917"/>
      <c r="LM73" s="574"/>
      <c r="LN73" s="643"/>
      <c r="LO73" s="643"/>
      <c r="LP73" s="643"/>
      <c r="LQ73" s="644"/>
      <c r="LR73" s="643"/>
      <c r="LS73" s="643"/>
      <c r="LT73" s="643"/>
      <c r="LU73" s="643"/>
      <c r="LV73" s="643"/>
      <c r="LW73" s="643"/>
      <c r="LX73" s="643"/>
      <c r="LY73" s="643"/>
      <c r="LZ73" s="643"/>
      <c r="MA73" s="917"/>
      <c r="MB73" s="917"/>
      <c r="MC73" s="917"/>
      <c r="MD73" s="574"/>
      <c r="ME73" s="643"/>
      <c r="MF73" s="643"/>
      <c r="MG73" s="643"/>
      <c r="MH73" s="644"/>
      <c r="MI73" s="643"/>
      <c r="MJ73" s="643"/>
      <c r="MK73" s="643"/>
      <c r="ML73" s="643"/>
      <c r="MM73" s="643"/>
      <c r="MN73" s="643"/>
      <c r="MO73" s="643"/>
      <c r="MP73" s="643"/>
      <c r="MQ73" s="643"/>
      <c r="MR73" s="917"/>
      <c r="MS73" s="917"/>
      <c r="MT73" s="917"/>
      <c r="MU73" s="574"/>
      <c r="MV73" s="643"/>
      <c r="MW73" s="643"/>
      <c r="MX73" s="643"/>
      <c r="MY73" s="644"/>
      <c r="MZ73" s="643"/>
      <c r="NA73" s="643"/>
      <c r="NB73" s="643"/>
      <c r="NC73" s="643"/>
      <c r="ND73" s="643"/>
      <c r="NE73" s="643"/>
      <c r="NF73" s="643"/>
      <c r="NG73" s="643"/>
      <c r="NH73" s="643"/>
      <c r="NI73" s="917"/>
      <c r="NJ73" s="917"/>
      <c r="NK73" s="917"/>
      <c r="NL73" s="574"/>
      <c r="NM73" s="643"/>
      <c r="NN73" s="643"/>
      <c r="NO73" s="643"/>
      <c r="NP73" s="644"/>
      <c r="NQ73" s="643"/>
      <c r="NR73" s="643"/>
      <c r="NS73" s="643"/>
      <c r="NT73" s="643"/>
      <c r="NU73" s="643"/>
      <c r="NV73" s="643"/>
      <c r="NW73" s="643"/>
      <c r="NX73" s="643"/>
      <c r="NY73" s="643"/>
      <c r="NZ73" s="917"/>
      <c r="OA73" s="917"/>
      <c r="OB73" s="917"/>
      <c r="OC73" s="574"/>
      <c r="OD73" s="643"/>
      <c r="OE73" s="643"/>
      <c r="OF73" s="643"/>
      <c r="OG73" s="644"/>
      <c r="OH73" s="643"/>
      <c r="OI73" s="643"/>
      <c r="OJ73" s="643"/>
      <c r="OK73" s="643"/>
      <c r="OL73" s="643"/>
      <c r="OM73" s="643"/>
      <c r="ON73" s="643"/>
      <c r="OO73" s="643"/>
      <c r="OP73" s="643"/>
      <c r="OQ73" s="917"/>
      <c r="OR73" s="917"/>
      <c r="OS73" s="917"/>
      <c r="OT73" s="574"/>
      <c r="OU73" s="643"/>
      <c r="OV73" s="643"/>
      <c r="OW73" s="643"/>
      <c r="OX73" s="644"/>
      <c r="OY73" s="643"/>
      <c r="OZ73" s="643"/>
      <c r="PA73" s="643"/>
      <c r="PB73" s="643"/>
      <c r="PC73" s="643"/>
      <c r="PD73" s="643"/>
      <c r="PE73" s="643"/>
      <c r="PF73" s="643"/>
      <c r="PG73" s="643"/>
      <c r="PH73" s="917"/>
      <c r="PI73" s="917"/>
      <c r="PJ73" s="917"/>
      <c r="PK73" s="574"/>
      <c r="PL73" s="643"/>
      <c r="PM73" s="643"/>
      <c r="PN73" s="643"/>
      <c r="PO73" s="644"/>
      <c r="PP73" s="643"/>
      <c r="PQ73" s="643"/>
      <c r="PR73" s="643"/>
      <c r="PS73" s="643"/>
      <c r="PT73" s="643"/>
      <c r="PU73" s="643"/>
      <c r="PV73" s="643"/>
      <c r="PW73" s="643"/>
      <c r="PX73" s="643"/>
      <c r="PY73" s="917"/>
      <c r="PZ73" s="917"/>
      <c r="QA73" s="917"/>
      <c r="QB73" s="574"/>
      <c r="QC73" s="643"/>
      <c r="QD73" s="643"/>
      <c r="QE73" s="643"/>
      <c r="QF73" s="644"/>
      <c r="QG73" s="643"/>
      <c r="QH73" s="643"/>
      <c r="QI73" s="643"/>
      <c r="QJ73" s="643"/>
      <c r="QK73" s="643"/>
      <c r="QL73" s="643"/>
      <c r="QM73" s="643"/>
      <c r="QN73" s="643"/>
      <c r="QO73" s="643"/>
      <c r="QP73" s="917"/>
      <c r="QQ73" s="917"/>
      <c r="QR73" s="917"/>
      <c r="QS73" s="574"/>
      <c r="QT73" s="643"/>
      <c r="QU73" s="643"/>
      <c r="QV73" s="643"/>
      <c r="QW73" s="644"/>
      <c r="QX73" s="643"/>
      <c r="QY73" s="643"/>
      <c r="QZ73" s="643"/>
      <c r="RA73" s="643"/>
      <c r="RB73" s="643"/>
      <c r="RC73" s="643"/>
      <c r="RD73" s="643"/>
      <c r="RE73" s="643"/>
      <c r="RF73" s="643"/>
      <c r="RG73" s="917"/>
      <c r="RH73" s="917"/>
      <c r="RI73" s="917"/>
      <c r="RJ73" s="574"/>
      <c r="RK73" s="643"/>
      <c r="RL73" s="643"/>
      <c r="RM73" s="643"/>
      <c r="RN73" s="644"/>
      <c r="RO73" s="643"/>
      <c r="RP73" s="643"/>
      <c r="RQ73" s="643"/>
      <c r="RR73" s="643"/>
      <c r="RS73" s="643"/>
      <c r="RT73" s="643"/>
      <c r="RU73" s="643"/>
      <c r="RV73" s="643"/>
      <c r="RW73" s="643"/>
      <c r="RX73" s="917"/>
      <c r="RY73" s="917"/>
      <c r="RZ73" s="917"/>
      <c r="SA73" s="574"/>
      <c r="SB73" s="643"/>
      <c r="SC73" s="643"/>
      <c r="SD73" s="643"/>
      <c r="SE73" s="644"/>
      <c r="SF73" s="643"/>
      <c r="SG73" s="643"/>
      <c r="SH73" s="643"/>
      <c r="SI73" s="643"/>
      <c r="SJ73" s="643"/>
      <c r="SK73" s="643"/>
      <c r="SL73" s="643"/>
      <c r="SM73" s="643"/>
      <c r="SN73" s="643"/>
      <c r="SO73" s="917"/>
      <c r="SP73" s="917"/>
      <c r="SQ73" s="917"/>
      <c r="SR73" s="574"/>
      <c r="SS73" s="643"/>
      <c r="ST73" s="643"/>
      <c r="SU73" s="643"/>
      <c r="SV73" s="644"/>
      <c r="SW73" s="643"/>
      <c r="SX73" s="643"/>
      <c r="SY73" s="643"/>
      <c r="SZ73" s="643"/>
      <c r="TA73" s="643"/>
      <c r="TB73" s="643"/>
      <c r="TC73" s="643"/>
      <c r="TD73" s="643"/>
      <c r="TE73" s="643"/>
      <c r="TF73" s="917"/>
      <c r="TG73" s="917"/>
      <c r="TH73" s="917"/>
      <c r="TI73" s="574"/>
      <c r="TJ73" s="643"/>
      <c r="TK73" s="643"/>
      <c r="TL73" s="643"/>
      <c r="TM73" s="644"/>
      <c r="TN73" s="643"/>
      <c r="TO73" s="643"/>
      <c r="TP73" s="643"/>
      <c r="TQ73" s="643"/>
      <c r="TR73" s="643"/>
      <c r="TS73" s="643"/>
      <c r="TT73" s="643"/>
      <c r="TU73" s="643"/>
      <c r="TV73" s="643"/>
      <c r="TW73" s="917"/>
      <c r="TX73" s="917"/>
      <c r="TY73" s="917"/>
      <c r="TZ73" s="574"/>
      <c r="UA73" s="643"/>
      <c r="UB73" s="643"/>
      <c r="UC73" s="643"/>
      <c r="UD73" s="644"/>
      <c r="UE73" s="643"/>
      <c r="UF73" s="643"/>
      <c r="UG73" s="643"/>
      <c r="UH73" s="643"/>
      <c r="UI73" s="643"/>
      <c r="UJ73" s="643"/>
      <c r="UK73" s="643"/>
      <c r="UL73" s="643"/>
      <c r="UM73" s="643"/>
      <c r="UN73" s="917"/>
      <c r="UO73" s="917"/>
      <c r="UP73" s="917"/>
      <c r="UQ73" s="574"/>
      <c r="UR73" s="643"/>
      <c r="US73" s="643"/>
      <c r="UT73" s="643"/>
      <c r="UU73" s="644"/>
      <c r="UV73" s="643"/>
      <c r="UW73" s="643"/>
      <c r="UX73" s="643"/>
      <c r="UY73" s="643"/>
      <c r="UZ73" s="643"/>
      <c r="VA73" s="643"/>
      <c r="VB73" s="643"/>
      <c r="VC73" s="643"/>
      <c r="VD73" s="643"/>
      <c r="VE73" s="917"/>
      <c r="VF73" s="917"/>
      <c r="VG73" s="917"/>
      <c r="VH73" s="574"/>
      <c r="VI73" s="643"/>
      <c r="VJ73" s="643"/>
      <c r="VK73" s="643"/>
      <c r="VL73" s="644"/>
      <c r="VM73" s="643"/>
      <c r="VN73" s="643"/>
      <c r="VO73" s="643"/>
      <c r="VP73" s="643"/>
      <c r="VQ73" s="643"/>
      <c r="VR73" s="643"/>
      <c r="VS73" s="643"/>
      <c r="VT73" s="643"/>
      <c r="VU73" s="643"/>
      <c r="VV73" s="917"/>
      <c r="VW73" s="917"/>
      <c r="VX73" s="917"/>
      <c r="VY73" s="574"/>
      <c r="VZ73" s="643"/>
      <c r="WA73" s="643"/>
      <c r="WB73" s="643"/>
      <c r="WC73" s="644"/>
      <c r="WD73" s="643"/>
      <c r="WE73" s="643"/>
      <c r="WF73" s="643"/>
      <c r="WG73" s="643"/>
      <c r="WH73" s="643"/>
      <c r="WI73" s="643"/>
      <c r="WJ73" s="643"/>
      <c r="WK73" s="643"/>
      <c r="WL73" s="643"/>
      <c r="WM73" s="917"/>
      <c r="WN73" s="917"/>
      <c r="WO73" s="917"/>
      <c r="WP73" s="574"/>
      <c r="WQ73" s="643"/>
      <c r="WR73" s="643"/>
      <c r="WS73" s="643"/>
      <c r="WT73" s="644"/>
      <c r="WU73" s="643"/>
      <c r="WV73" s="643"/>
      <c r="WW73" s="643"/>
      <c r="WX73" s="643"/>
      <c r="WY73" s="643"/>
      <c r="WZ73" s="643"/>
      <c r="XA73" s="643"/>
      <c r="XB73" s="643"/>
      <c r="XC73" s="643"/>
      <c r="XD73" s="917"/>
      <c r="XE73" s="917"/>
      <c r="XF73" s="917"/>
      <c r="XG73" s="574"/>
      <c r="XH73" s="643"/>
      <c r="XI73" s="643"/>
      <c r="XJ73" s="643"/>
      <c r="XK73" s="644"/>
      <c r="XL73" s="643"/>
      <c r="XM73" s="643"/>
      <c r="XN73" s="643"/>
      <c r="XO73" s="643"/>
      <c r="XP73" s="643"/>
      <c r="XQ73" s="643"/>
      <c r="XR73" s="643"/>
      <c r="XS73" s="643"/>
      <c r="XT73" s="643"/>
      <c r="XU73" s="917"/>
      <c r="XV73" s="917"/>
      <c r="XW73" s="917"/>
      <c r="XX73" s="574"/>
      <c r="XY73" s="643"/>
      <c r="XZ73" s="643"/>
      <c r="YA73" s="643"/>
      <c r="YB73" s="644"/>
      <c r="YC73" s="643"/>
      <c r="YD73" s="643"/>
      <c r="YE73" s="643"/>
      <c r="YF73" s="643"/>
      <c r="YG73" s="643"/>
      <c r="YH73" s="643"/>
      <c r="YI73" s="643"/>
      <c r="YJ73" s="643"/>
      <c r="YK73" s="643"/>
      <c r="YL73" s="917"/>
      <c r="YM73" s="917"/>
      <c r="YN73" s="917"/>
      <c r="YO73" s="574"/>
      <c r="YP73" s="643"/>
      <c r="YQ73" s="643"/>
      <c r="YR73" s="643"/>
      <c r="YS73" s="644"/>
      <c r="YT73" s="643"/>
      <c r="YU73" s="643"/>
      <c r="YV73" s="643"/>
      <c r="YW73" s="643"/>
      <c r="YX73" s="643"/>
      <c r="YY73" s="643"/>
      <c r="YZ73" s="643"/>
      <c r="ZA73" s="643"/>
      <c r="ZB73" s="643"/>
      <c r="ZC73" s="917"/>
      <c r="ZD73" s="917"/>
      <c r="ZE73" s="917"/>
      <c r="ZF73" s="574"/>
      <c r="ZG73" s="643"/>
      <c r="ZH73" s="643"/>
      <c r="ZI73" s="643"/>
      <c r="ZJ73" s="644"/>
      <c r="ZK73" s="643"/>
      <c r="ZL73" s="643"/>
      <c r="ZM73" s="643"/>
      <c r="ZN73" s="643"/>
      <c r="ZO73" s="643"/>
      <c r="ZP73" s="643"/>
      <c r="ZQ73" s="643"/>
      <c r="ZR73" s="643"/>
      <c r="ZS73" s="643"/>
      <c r="ZT73" s="917"/>
      <c r="ZU73" s="917"/>
      <c r="ZV73" s="917"/>
      <c r="ZW73" s="574"/>
      <c r="ZX73" s="643"/>
      <c r="ZY73" s="643"/>
      <c r="ZZ73" s="643"/>
      <c r="AAA73" s="644"/>
      <c r="AAB73" s="643"/>
      <c r="AAC73" s="643"/>
      <c r="AAD73" s="643"/>
      <c r="AAE73" s="643"/>
      <c r="AAF73" s="643"/>
      <c r="AAG73" s="643"/>
      <c r="AAH73" s="643"/>
      <c r="AAI73" s="643"/>
      <c r="AAJ73" s="643"/>
      <c r="AAK73" s="917"/>
      <c r="AAL73" s="917"/>
      <c r="AAM73" s="917"/>
      <c r="AAN73" s="574"/>
      <c r="AAO73" s="643"/>
      <c r="AAP73" s="643"/>
      <c r="AAQ73" s="643"/>
      <c r="AAR73" s="644"/>
      <c r="AAS73" s="643"/>
      <c r="AAT73" s="643"/>
      <c r="AAU73" s="643"/>
      <c r="AAV73" s="643"/>
      <c r="AAW73" s="643"/>
      <c r="AAX73" s="643"/>
      <c r="AAY73" s="643"/>
      <c r="AAZ73" s="643"/>
      <c r="ABA73" s="643"/>
      <c r="ABB73" s="917"/>
      <c r="ABC73" s="917"/>
      <c r="ABD73" s="917"/>
      <c r="ABE73" s="574"/>
      <c r="ABF73" s="643"/>
      <c r="ABG73" s="643"/>
      <c r="ABH73" s="643"/>
      <c r="ABI73" s="644"/>
      <c r="ABJ73" s="643"/>
      <c r="ABK73" s="643"/>
      <c r="ABL73" s="643"/>
      <c r="ABM73" s="643"/>
      <c r="ABN73" s="643"/>
      <c r="ABO73" s="643"/>
      <c r="ABP73" s="643"/>
      <c r="ABQ73" s="643"/>
      <c r="ABR73" s="643"/>
      <c r="ABS73" s="917"/>
      <c r="ABT73" s="917"/>
      <c r="ABU73" s="917"/>
      <c r="ABV73" s="574"/>
      <c r="ABW73" s="643"/>
      <c r="ABX73" s="643"/>
      <c r="ABY73" s="643"/>
      <c r="ABZ73" s="644"/>
      <c r="ACA73" s="643"/>
      <c r="ACB73" s="643"/>
      <c r="ACC73" s="643"/>
      <c r="ACD73" s="643"/>
      <c r="ACE73" s="643"/>
      <c r="ACF73" s="643"/>
      <c r="ACG73" s="643"/>
      <c r="ACH73" s="643"/>
      <c r="ACI73" s="643"/>
      <c r="ACJ73" s="917"/>
      <c r="ACK73" s="917"/>
      <c r="ACL73" s="917"/>
      <c r="ACM73" s="574"/>
      <c r="ACN73" s="643"/>
      <c r="ACO73" s="643"/>
      <c r="ACP73" s="643"/>
      <c r="ACQ73" s="644"/>
      <c r="ACR73" s="643"/>
      <c r="ACS73" s="643"/>
      <c r="ACT73" s="643"/>
      <c r="ACU73" s="643"/>
      <c r="ACV73" s="643"/>
      <c r="ACW73" s="643"/>
      <c r="ACX73" s="643"/>
      <c r="ACY73" s="643"/>
      <c r="ACZ73" s="643"/>
      <c r="ADA73" s="917"/>
      <c r="ADB73" s="917"/>
      <c r="ADC73" s="917"/>
      <c r="ADD73" s="574"/>
      <c r="ADE73" s="643"/>
      <c r="ADF73" s="643"/>
      <c r="ADG73" s="643"/>
      <c r="ADH73" s="644"/>
      <c r="ADI73" s="643"/>
      <c r="ADJ73" s="643"/>
      <c r="ADK73" s="643"/>
      <c r="ADL73" s="643"/>
      <c r="ADM73" s="643"/>
      <c r="ADN73" s="643"/>
      <c r="ADO73" s="643"/>
      <c r="ADP73" s="643"/>
      <c r="ADQ73" s="643"/>
      <c r="ADR73" s="917"/>
      <c r="ADS73" s="917"/>
      <c r="ADT73" s="917"/>
      <c r="ADU73" s="574"/>
      <c r="ADV73" s="643"/>
      <c r="ADW73" s="643"/>
      <c r="ADX73" s="643"/>
      <c r="ADY73" s="644"/>
      <c r="ADZ73" s="643"/>
      <c r="AEA73" s="643"/>
      <c r="AEB73" s="643"/>
      <c r="AEC73" s="643"/>
      <c r="AED73" s="643"/>
      <c r="AEE73" s="643"/>
      <c r="AEF73" s="643"/>
      <c r="AEG73" s="643"/>
      <c r="AEH73" s="643"/>
      <c r="AEI73" s="917"/>
      <c r="AEJ73" s="917"/>
      <c r="AEK73" s="917"/>
      <c r="AEL73" s="574"/>
      <c r="AEM73" s="643"/>
      <c r="AEN73" s="643"/>
      <c r="AEO73" s="643"/>
      <c r="AEP73" s="644"/>
      <c r="AEQ73" s="643"/>
      <c r="AER73" s="643"/>
      <c r="AES73" s="643"/>
      <c r="AET73" s="643"/>
      <c r="AEU73" s="643"/>
      <c r="AEV73" s="643"/>
      <c r="AEW73" s="643"/>
      <c r="AEX73" s="643"/>
      <c r="AEY73" s="643"/>
      <c r="AEZ73" s="917"/>
      <c r="AFA73" s="917"/>
      <c r="AFB73" s="917"/>
      <c r="AFC73" s="574"/>
      <c r="AFD73" s="643"/>
      <c r="AFE73" s="643"/>
      <c r="AFF73" s="643"/>
      <c r="AFG73" s="644"/>
      <c r="AFH73" s="643"/>
      <c r="AFI73" s="643"/>
      <c r="AFJ73" s="643"/>
      <c r="AFK73" s="643"/>
      <c r="AFL73" s="643"/>
      <c r="AFM73" s="643"/>
      <c r="AFN73" s="643"/>
      <c r="AFO73" s="643"/>
      <c r="AFP73" s="643"/>
      <c r="AFQ73" s="917"/>
      <c r="AFR73" s="917"/>
      <c r="AFS73" s="917"/>
      <c r="AFT73" s="574"/>
      <c r="AFU73" s="643"/>
      <c r="AFV73" s="643"/>
      <c r="AFW73" s="643"/>
      <c r="AFX73" s="644"/>
      <c r="AFY73" s="643"/>
      <c r="AFZ73" s="643"/>
      <c r="AGA73" s="643"/>
      <c r="AGB73" s="643"/>
      <c r="AGC73" s="643"/>
      <c r="AGD73" s="643"/>
      <c r="AGE73" s="643"/>
      <c r="AGF73" s="643"/>
      <c r="AGG73" s="643"/>
      <c r="AGH73" s="917"/>
      <c r="AGI73" s="917"/>
      <c r="AGJ73" s="917"/>
      <c r="AGK73" s="574"/>
      <c r="AGL73" s="643"/>
      <c r="AGM73" s="643"/>
      <c r="AGN73" s="643"/>
      <c r="AGO73" s="644"/>
      <c r="AGP73" s="643"/>
      <c r="AGQ73" s="643"/>
      <c r="AGR73" s="643"/>
      <c r="AGS73" s="643"/>
      <c r="AGT73" s="643"/>
      <c r="AGU73" s="643"/>
      <c r="AGV73" s="643"/>
      <c r="AGW73" s="643"/>
      <c r="AGX73" s="643"/>
      <c r="AGY73" s="917"/>
      <c r="AGZ73" s="917"/>
      <c r="AHA73" s="917"/>
      <c r="AHB73" s="574"/>
      <c r="AHC73" s="643"/>
      <c r="AHD73" s="643"/>
      <c r="AHE73" s="643"/>
      <c r="AHF73" s="644"/>
      <c r="AHG73" s="643"/>
      <c r="AHH73" s="643"/>
      <c r="AHI73" s="643"/>
      <c r="AHJ73" s="643"/>
      <c r="AHK73" s="643"/>
      <c r="AHL73" s="643"/>
      <c r="AHM73" s="643"/>
      <c r="AHN73" s="643"/>
      <c r="AHO73" s="643"/>
      <c r="AHP73" s="917"/>
      <c r="AHQ73" s="917"/>
      <c r="AHR73" s="917"/>
      <c r="AHS73" s="574"/>
      <c r="AHT73" s="643"/>
      <c r="AHU73" s="643"/>
      <c r="AHV73" s="643"/>
      <c r="AHW73" s="644"/>
      <c r="AHX73" s="643"/>
      <c r="AHY73" s="643"/>
      <c r="AHZ73" s="643"/>
      <c r="AIA73" s="643"/>
      <c r="AIB73" s="643"/>
      <c r="AIC73" s="643"/>
      <c r="AID73" s="643"/>
      <c r="AIE73" s="643"/>
      <c r="AIF73" s="643"/>
      <c r="AIG73" s="917"/>
      <c r="AIH73" s="917"/>
      <c r="AII73" s="917"/>
      <c r="AIJ73" s="574"/>
      <c r="AIK73" s="643"/>
      <c r="AIL73" s="643"/>
      <c r="AIM73" s="643"/>
      <c r="AIN73" s="644"/>
      <c r="AIO73" s="643"/>
      <c r="AIP73" s="643"/>
      <c r="AIQ73" s="643"/>
      <c r="AIR73" s="643"/>
      <c r="AIS73" s="643"/>
      <c r="AIT73" s="643"/>
      <c r="AIU73" s="643"/>
      <c r="AIV73" s="643"/>
      <c r="AIW73" s="643"/>
      <c r="AIX73" s="917"/>
      <c r="AIY73" s="917"/>
      <c r="AIZ73" s="917"/>
      <c r="AJA73" s="574"/>
      <c r="AJB73" s="643"/>
      <c r="AJC73" s="643"/>
      <c r="AJD73" s="643"/>
      <c r="AJE73" s="644"/>
      <c r="AJF73" s="643"/>
      <c r="AJG73" s="643"/>
      <c r="AJH73" s="643"/>
      <c r="AJI73" s="643"/>
      <c r="AJJ73" s="643"/>
      <c r="AJK73" s="643"/>
      <c r="AJL73" s="643"/>
      <c r="AJM73" s="643"/>
      <c r="AJN73" s="643"/>
      <c r="AJO73" s="917"/>
      <c r="AJP73" s="917"/>
      <c r="AJQ73" s="917"/>
      <c r="AJR73" s="574"/>
      <c r="AJS73" s="643"/>
      <c r="AJT73" s="643"/>
      <c r="AJU73" s="643"/>
      <c r="AJV73" s="644"/>
      <c r="AJW73" s="643"/>
      <c r="AJX73" s="643"/>
      <c r="AJY73" s="643"/>
      <c r="AJZ73" s="643"/>
      <c r="AKA73" s="643"/>
      <c r="AKB73" s="643"/>
      <c r="AKC73" s="643"/>
      <c r="AKD73" s="643"/>
      <c r="AKE73" s="643"/>
      <c r="AKF73" s="917"/>
      <c r="AKG73" s="917"/>
      <c r="AKH73" s="917"/>
      <c r="AKI73" s="574"/>
      <c r="AKJ73" s="643"/>
      <c r="AKK73" s="643"/>
      <c r="AKL73" s="643"/>
      <c r="AKM73" s="644"/>
      <c r="AKN73" s="643"/>
      <c r="AKO73" s="643"/>
      <c r="AKP73" s="643"/>
      <c r="AKQ73" s="643"/>
      <c r="AKR73" s="643"/>
      <c r="AKS73" s="643"/>
      <c r="AKT73" s="643"/>
      <c r="AKU73" s="643"/>
      <c r="AKV73" s="643"/>
      <c r="AKW73" s="917"/>
      <c r="AKX73" s="917"/>
      <c r="AKY73" s="917"/>
      <c r="AKZ73" s="574"/>
      <c r="ALA73" s="643"/>
      <c r="ALB73" s="643"/>
      <c r="ALC73" s="643"/>
      <c r="ALD73" s="644"/>
      <c r="ALE73" s="643"/>
      <c r="ALF73" s="643"/>
      <c r="ALG73" s="643"/>
      <c r="ALH73" s="643"/>
      <c r="ALI73" s="643"/>
      <c r="ALJ73" s="643"/>
      <c r="ALK73" s="643"/>
      <c r="ALL73" s="643"/>
      <c r="ALM73" s="643"/>
      <c r="ALN73" s="917"/>
      <c r="ALO73" s="917"/>
      <c r="ALP73" s="917"/>
      <c r="ALQ73" s="574"/>
      <c r="ALR73" s="643"/>
      <c r="ALS73" s="643"/>
      <c r="ALT73" s="643"/>
      <c r="ALU73" s="644"/>
      <c r="ALV73" s="643"/>
      <c r="ALW73" s="643"/>
      <c r="ALX73" s="643"/>
      <c r="ALY73" s="643"/>
      <c r="ALZ73" s="643"/>
      <c r="AMA73" s="643"/>
      <c r="AMB73" s="643"/>
      <c r="AMC73" s="643"/>
      <c r="AMD73" s="643"/>
      <c r="AME73" s="917"/>
      <c r="AMF73" s="917"/>
      <c r="AMG73" s="917"/>
      <c r="AMH73" s="574"/>
      <c r="AMI73" s="643"/>
      <c r="AMJ73" s="643"/>
      <c r="AMK73" s="643"/>
      <c r="AML73" s="644"/>
      <c r="AMM73" s="643"/>
      <c r="AMN73" s="643"/>
      <c r="AMO73" s="643"/>
      <c r="AMP73" s="643"/>
      <c r="AMQ73" s="643"/>
      <c r="AMR73" s="643"/>
      <c r="AMS73" s="643"/>
      <c r="AMT73" s="643"/>
      <c r="AMU73" s="643"/>
      <c r="AMV73" s="917"/>
      <c r="AMW73" s="917"/>
      <c r="AMX73" s="917"/>
      <c r="AMY73" s="574"/>
      <c r="AMZ73" s="643"/>
      <c r="ANA73" s="643"/>
      <c r="ANB73" s="643"/>
      <c r="ANC73" s="644"/>
      <c r="AND73" s="643"/>
      <c r="ANE73" s="643"/>
      <c r="ANF73" s="643"/>
      <c r="ANG73" s="643"/>
      <c r="ANH73" s="643"/>
      <c r="ANI73" s="643"/>
      <c r="ANJ73" s="643"/>
      <c r="ANK73" s="643"/>
      <c r="ANL73" s="643"/>
      <c r="ANM73" s="917"/>
      <c r="ANN73" s="917"/>
      <c r="ANO73" s="917"/>
      <c r="ANP73" s="574"/>
      <c r="ANQ73" s="643"/>
      <c r="ANR73" s="643"/>
      <c r="ANS73" s="643"/>
      <c r="ANT73" s="644"/>
      <c r="ANU73" s="643"/>
      <c r="ANV73" s="643"/>
      <c r="ANW73" s="643"/>
      <c r="ANX73" s="643"/>
      <c r="ANY73" s="643"/>
      <c r="ANZ73" s="643"/>
      <c r="AOA73" s="643"/>
      <c r="AOB73" s="643"/>
      <c r="AOC73" s="643"/>
      <c r="AOD73" s="917"/>
      <c r="AOE73" s="917"/>
      <c r="AOF73" s="917"/>
      <c r="AOG73" s="574"/>
      <c r="AOH73" s="643"/>
      <c r="AOI73" s="643"/>
      <c r="AOJ73" s="643"/>
      <c r="AOK73" s="644"/>
      <c r="AOL73" s="643"/>
      <c r="AOM73" s="643"/>
      <c r="AON73" s="643"/>
      <c r="AOO73" s="643"/>
      <c r="AOP73" s="643"/>
      <c r="AOQ73" s="643"/>
      <c r="AOR73" s="643"/>
      <c r="AOS73" s="643"/>
      <c r="AOT73" s="643"/>
      <c r="AOU73" s="917"/>
      <c r="AOV73" s="917"/>
      <c r="AOW73" s="917"/>
      <c r="AOX73" s="574"/>
      <c r="AOY73" s="643"/>
      <c r="AOZ73" s="643"/>
      <c r="APA73" s="643"/>
      <c r="APB73" s="644"/>
      <c r="APC73" s="643"/>
      <c r="APD73" s="643"/>
      <c r="APE73" s="643"/>
      <c r="APF73" s="643"/>
      <c r="APG73" s="643"/>
      <c r="APH73" s="643"/>
      <c r="API73" s="643"/>
      <c r="APJ73" s="643"/>
      <c r="APK73" s="643"/>
      <c r="APL73" s="917"/>
      <c r="APM73" s="917"/>
      <c r="APN73" s="917"/>
      <c r="APO73" s="574"/>
      <c r="APP73" s="643"/>
      <c r="APQ73" s="643"/>
      <c r="APR73" s="643"/>
      <c r="APS73" s="644"/>
      <c r="APT73" s="643"/>
      <c r="APU73" s="643"/>
      <c r="APV73" s="643"/>
      <c r="APW73" s="643"/>
      <c r="APX73" s="643"/>
      <c r="APY73" s="643"/>
      <c r="APZ73" s="643"/>
      <c r="AQA73" s="643"/>
      <c r="AQB73" s="643"/>
      <c r="AQC73" s="917"/>
      <c r="AQD73" s="917"/>
      <c r="AQE73" s="917"/>
      <c r="AQF73" s="574"/>
      <c r="AQG73" s="643"/>
      <c r="AQH73" s="643"/>
      <c r="AQI73" s="643"/>
      <c r="AQJ73" s="644"/>
      <c r="AQK73" s="643"/>
      <c r="AQL73" s="643"/>
      <c r="AQM73" s="643"/>
      <c r="AQN73" s="643"/>
      <c r="AQO73" s="643"/>
      <c r="AQP73" s="643"/>
      <c r="AQQ73" s="643"/>
      <c r="AQR73" s="643"/>
      <c r="AQS73" s="643"/>
      <c r="AQT73" s="917"/>
      <c r="AQU73" s="917"/>
      <c r="AQV73" s="917"/>
      <c r="AQW73" s="574"/>
      <c r="AQX73" s="643"/>
      <c r="AQY73" s="643"/>
      <c r="AQZ73" s="643"/>
      <c r="ARA73" s="644"/>
      <c r="ARB73" s="643"/>
      <c r="ARC73" s="643"/>
      <c r="ARD73" s="643"/>
      <c r="ARE73" s="643"/>
      <c r="ARF73" s="643"/>
      <c r="ARG73" s="643"/>
      <c r="ARH73" s="643"/>
      <c r="ARI73" s="643"/>
      <c r="ARJ73" s="643"/>
      <c r="ARK73" s="917"/>
      <c r="ARL73" s="917"/>
      <c r="ARM73" s="917"/>
      <c r="ARN73" s="574"/>
      <c r="ARO73" s="643"/>
      <c r="ARP73" s="643"/>
      <c r="ARQ73" s="643"/>
      <c r="ARR73" s="644"/>
      <c r="ARS73" s="643"/>
      <c r="ART73" s="643"/>
      <c r="ARU73" s="643"/>
      <c r="ARV73" s="643"/>
      <c r="ARW73" s="643"/>
      <c r="ARX73" s="643"/>
      <c r="ARY73" s="643"/>
      <c r="ARZ73" s="643"/>
      <c r="ASA73" s="643"/>
      <c r="ASB73" s="917"/>
      <c r="ASC73" s="917"/>
      <c r="ASD73" s="917"/>
      <c r="ASE73" s="574"/>
      <c r="ASF73" s="643"/>
      <c r="ASG73" s="643"/>
      <c r="ASH73" s="643"/>
      <c r="ASI73" s="644"/>
      <c r="ASJ73" s="643"/>
      <c r="ASK73" s="643"/>
      <c r="ASL73" s="643"/>
      <c r="ASM73" s="643"/>
      <c r="ASN73" s="643"/>
      <c r="ASO73" s="643"/>
      <c r="ASP73" s="643"/>
      <c r="ASQ73" s="643"/>
      <c r="ASR73" s="643"/>
      <c r="ASS73" s="917"/>
      <c r="AST73" s="917"/>
      <c r="ASU73" s="917"/>
      <c r="ASV73" s="574"/>
      <c r="ASW73" s="643"/>
      <c r="ASX73" s="643"/>
      <c r="ASY73" s="643"/>
      <c r="ASZ73" s="644"/>
      <c r="ATA73" s="643"/>
      <c r="ATB73" s="643"/>
      <c r="ATC73" s="643"/>
      <c r="ATD73" s="643"/>
      <c r="ATE73" s="643"/>
      <c r="ATF73" s="643"/>
      <c r="ATG73" s="643"/>
      <c r="ATH73" s="643"/>
      <c r="ATI73" s="643"/>
      <c r="ATJ73" s="917"/>
      <c r="ATK73" s="917"/>
      <c r="ATL73" s="917"/>
      <c r="ATM73" s="574"/>
      <c r="ATN73" s="643"/>
      <c r="ATO73" s="643"/>
      <c r="ATP73" s="643"/>
      <c r="ATQ73" s="644"/>
      <c r="ATR73" s="643"/>
      <c r="ATS73" s="643"/>
      <c r="ATT73" s="643"/>
      <c r="ATU73" s="643"/>
      <c r="ATV73" s="643"/>
      <c r="ATW73" s="643"/>
      <c r="ATX73" s="643"/>
      <c r="ATY73" s="643"/>
      <c r="ATZ73" s="643"/>
      <c r="AUA73" s="917"/>
      <c r="AUB73" s="917"/>
      <c r="AUC73" s="917"/>
      <c r="AUD73" s="574"/>
      <c r="AUE73" s="643"/>
      <c r="AUF73" s="643"/>
      <c r="AUG73" s="643"/>
      <c r="AUH73" s="644"/>
      <c r="AUI73" s="643"/>
      <c r="AUJ73" s="643"/>
      <c r="AUK73" s="643"/>
      <c r="AUL73" s="643"/>
      <c r="AUM73" s="643"/>
      <c r="AUN73" s="643"/>
      <c r="AUO73" s="643"/>
      <c r="AUP73" s="643"/>
      <c r="AUQ73" s="643"/>
      <c r="AUR73" s="917"/>
      <c r="AUS73" s="917"/>
      <c r="AUT73" s="917"/>
      <c r="AUU73" s="574"/>
      <c r="AUV73" s="643"/>
      <c r="AUW73" s="643"/>
      <c r="AUX73" s="643"/>
      <c r="AUY73" s="644"/>
      <c r="AUZ73" s="643"/>
      <c r="AVA73" s="643"/>
      <c r="AVB73" s="643"/>
      <c r="AVC73" s="643"/>
      <c r="AVD73" s="643"/>
      <c r="AVE73" s="643"/>
      <c r="AVF73" s="643"/>
      <c r="AVG73" s="643"/>
      <c r="AVH73" s="643"/>
      <c r="AVI73" s="917"/>
      <c r="AVJ73" s="917"/>
      <c r="AVK73" s="917"/>
      <c r="AVL73" s="574"/>
      <c r="AVM73" s="643"/>
      <c r="AVN73" s="643"/>
      <c r="AVO73" s="643"/>
      <c r="AVP73" s="644"/>
      <c r="AVQ73" s="643"/>
      <c r="AVR73" s="643"/>
      <c r="AVS73" s="643"/>
      <c r="AVT73" s="643"/>
      <c r="AVU73" s="643"/>
      <c r="AVV73" s="643"/>
      <c r="AVW73" s="643"/>
      <c r="AVX73" s="643"/>
      <c r="AVY73" s="643"/>
      <c r="AVZ73" s="917"/>
      <c r="AWA73" s="917"/>
      <c r="AWB73" s="917"/>
      <c r="AWC73" s="574"/>
      <c r="AWD73" s="643"/>
      <c r="AWE73" s="643"/>
      <c r="AWF73" s="643"/>
      <c r="AWG73" s="644"/>
      <c r="AWH73" s="643"/>
      <c r="AWI73" s="643"/>
      <c r="AWJ73" s="643"/>
      <c r="AWK73" s="643"/>
      <c r="AWL73" s="643"/>
      <c r="AWM73" s="643"/>
      <c r="AWN73" s="643"/>
      <c r="AWO73" s="643"/>
      <c r="AWP73" s="643"/>
      <c r="AWQ73" s="917"/>
      <c r="AWR73" s="917"/>
      <c r="AWS73" s="917"/>
      <c r="AWT73" s="574"/>
      <c r="AWU73" s="643"/>
      <c r="AWV73" s="643"/>
      <c r="AWW73" s="643"/>
      <c r="AWX73" s="644"/>
      <c r="AWY73" s="643"/>
      <c r="AWZ73" s="643"/>
      <c r="AXA73" s="643"/>
      <c r="AXB73" s="643"/>
      <c r="AXC73" s="643"/>
      <c r="AXD73" s="643"/>
      <c r="AXE73" s="643"/>
      <c r="AXF73" s="643"/>
      <c r="AXG73" s="643"/>
      <c r="AXH73" s="917"/>
      <c r="AXI73" s="917"/>
      <c r="AXJ73" s="917"/>
      <c r="AXK73" s="574"/>
      <c r="AXL73" s="643"/>
      <c r="AXM73" s="643"/>
      <c r="AXN73" s="643"/>
      <c r="AXO73" s="644"/>
      <c r="AXP73" s="643"/>
      <c r="AXQ73" s="643"/>
      <c r="AXR73" s="643"/>
      <c r="AXS73" s="643"/>
      <c r="AXT73" s="643"/>
      <c r="AXU73" s="643"/>
      <c r="AXV73" s="643"/>
      <c r="AXW73" s="643"/>
      <c r="AXX73" s="643"/>
      <c r="AXY73" s="917"/>
      <c r="AXZ73" s="917"/>
      <c r="AYA73" s="917"/>
      <c r="AYB73" s="574"/>
      <c r="AYC73" s="643"/>
      <c r="AYD73" s="643"/>
      <c r="AYE73" s="643"/>
      <c r="AYF73" s="644"/>
      <c r="AYG73" s="643"/>
      <c r="AYH73" s="643"/>
      <c r="AYI73" s="643"/>
      <c r="AYJ73" s="643"/>
      <c r="AYK73" s="643"/>
      <c r="AYL73" s="643"/>
      <c r="AYM73" s="643"/>
      <c r="AYN73" s="643"/>
      <c r="AYO73" s="643"/>
      <c r="AYP73" s="917"/>
      <c r="AYQ73" s="917"/>
      <c r="AYR73" s="917"/>
      <c r="AYS73" s="574"/>
      <c r="AYT73" s="643"/>
      <c r="AYU73" s="643"/>
      <c r="AYV73" s="643"/>
      <c r="AYW73" s="644"/>
      <c r="AYX73" s="643"/>
      <c r="AYY73" s="643"/>
      <c r="AYZ73" s="643"/>
      <c r="AZA73" s="643"/>
      <c r="AZB73" s="643"/>
      <c r="AZC73" s="643"/>
      <c r="AZD73" s="643"/>
      <c r="AZE73" s="643"/>
      <c r="AZF73" s="643"/>
      <c r="AZG73" s="917"/>
      <c r="AZH73" s="917"/>
      <c r="AZI73" s="917"/>
      <c r="AZJ73" s="574"/>
      <c r="AZK73" s="643"/>
      <c r="AZL73" s="643"/>
      <c r="AZM73" s="643"/>
      <c r="AZN73" s="644"/>
      <c r="AZO73" s="643"/>
      <c r="AZP73" s="643"/>
      <c r="AZQ73" s="643"/>
      <c r="AZR73" s="643"/>
      <c r="AZS73" s="643"/>
      <c r="AZT73" s="643"/>
      <c r="AZU73" s="643"/>
      <c r="AZV73" s="643"/>
      <c r="AZW73" s="643"/>
      <c r="AZX73" s="917"/>
      <c r="AZY73" s="917"/>
      <c r="AZZ73" s="917"/>
      <c r="BAA73" s="574"/>
      <c r="BAB73" s="643"/>
      <c r="BAC73" s="643"/>
      <c r="BAD73" s="643"/>
      <c r="BAE73" s="644"/>
      <c r="BAF73" s="643"/>
      <c r="BAG73" s="643"/>
      <c r="BAH73" s="643"/>
      <c r="BAI73" s="643"/>
      <c r="BAJ73" s="643"/>
      <c r="BAK73" s="643"/>
      <c r="BAL73" s="643"/>
      <c r="BAM73" s="643"/>
      <c r="BAN73" s="643"/>
      <c r="BAO73" s="917"/>
      <c r="BAP73" s="917"/>
      <c r="BAQ73" s="917"/>
      <c r="BAR73" s="574"/>
      <c r="BAS73" s="643"/>
      <c r="BAT73" s="643"/>
      <c r="BAU73" s="643"/>
      <c r="BAV73" s="644"/>
      <c r="BAW73" s="643"/>
      <c r="BAX73" s="643"/>
      <c r="BAY73" s="643"/>
      <c r="BAZ73" s="643"/>
      <c r="BBA73" s="643"/>
      <c r="BBB73" s="643"/>
      <c r="BBC73" s="643"/>
      <c r="BBD73" s="643"/>
      <c r="BBE73" s="643"/>
      <c r="BBF73" s="917"/>
      <c r="BBG73" s="917"/>
      <c r="BBH73" s="917"/>
      <c r="BBI73" s="574"/>
      <c r="BBJ73" s="643"/>
      <c r="BBK73" s="643"/>
      <c r="BBL73" s="643"/>
      <c r="BBM73" s="644"/>
      <c r="BBN73" s="643"/>
      <c r="BBO73" s="643"/>
      <c r="BBP73" s="643"/>
      <c r="BBQ73" s="643"/>
      <c r="BBR73" s="643"/>
      <c r="BBS73" s="643"/>
      <c r="BBT73" s="643"/>
      <c r="BBU73" s="643"/>
      <c r="BBV73" s="643"/>
      <c r="BBW73" s="917"/>
      <c r="BBX73" s="917"/>
      <c r="BBY73" s="917"/>
      <c r="BBZ73" s="574"/>
      <c r="BCA73" s="643"/>
      <c r="BCB73" s="643"/>
      <c r="BCC73" s="643"/>
      <c r="BCD73" s="644"/>
      <c r="BCE73" s="643"/>
      <c r="BCF73" s="643"/>
      <c r="BCG73" s="643"/>
      <c r="BCH73" s="643"/>
      <c r="BCI73" s="643"/>
      <c r="BCJ73" s="643"/>
      <c r="BCK73" s="643"/>
      <c r="BCL73" s="643"/>
      <c r="BCM73" s="643"/>
      <c r="BCN73" s="917"/>
      <c r="BCO73" s="917"/>
      <c r="BCP73" s="917"/>
      <c r="BCQ73" s="574"/>
      <c r="BCR73" s="643"/>
      <c r="BCS73" s="643"/>
      <c r="BCT73" s="643"/>
      <c r="BCU73" s="644"/>
      <c r="BCV73" s="643"/>
      <c r="BCW73" s="643"/>
      <c r="BCX73" s="643"/>
      <c r="BCY73" s="643"/>
      <c r="BCZ73" s="643"/>
      <c r="BDA73" s="643"/>
      <c r="BDB73" s="643"/>
      <c r="BDC73" s="643"/>
      <c r="BDD73" s="643"/>
      <c r="BDE73" s="917"/>
      <c r="BDF73" s="917"/>
      <c r="BDG73" s="917"/>
      <c r="BDH73" s="574"/>
      <c r="BDI73" s="643"/>
      <c r="BDJ73" s="643"/>
      <c r="BDK73" s="643"/>
      <c r="BDL73" s="644"/>
      <c r="BDM73" s="643"/>
      <c r="BDN73" s="643"/>
      <c r="BDO73" s="643"/>
      <c r="BDP73" s="643"/>
      <c r="BDQ73" s="643"/>
      <c r="BDR73" s="643"/>
      <c r="BDS73" s="643"/>
      <c r="BDT73" s="643"/>
      <c r="BDU73" s="643"/>
      <c r="BDV73" s="917"/>
      <c r="BDW73" s="917"/>
      <c r="BDX73" s="917"/>
      <c r="BDY73" s="574"/>
      <c r="BDZ73" s="643"/>
      <c r="BEA73" s="643"/>
      <c r="BEB73" s="643"/>
      <c r="BEC73" s="644"/>
      <c r="BED73" s="643"/>
      <c r="BEE73" s="643"/>
      <c r="BEF73" s="643"/>
      <c r="BEG73" s="643"/>
      <c r="BEH73" s="643"/>
      <c r="BEI73" s="643"/>
      <c r="BEJ73" s="643"/>
      <c r="BEK73" s="643"/>
      <c r="BEL73" s="643"/>
      <c r="BEM73" s="917"/>
      <c r="BEN73" s="917"/>
      <c r="BEO73" s="917"/>
      <c r="BEP73" s="574"/>
      <c r="BEQ73" s="643"/>
      <c r="BER73" s="643"/>
      <c r="BES73" s="643"/>
      <c r="BET73" s="644"/>
      <c r="BEU73" s="643"/>
      <c r="BEV73" s="643"/>
      <c r="BEW73" s="643"/>
      <c r="BEX73" s="643"/>
      <c r="BEY73" s="643"/>
      <c r="BEZ73" s="643"/>
      <c r="BFA73" s="643"/>
      <c r="BFB73" s="643"/>
      <c r="BFC73" s="643"/>
      <c r="BFD73" s="917"/>
      <c r="BFE73" s="917"/>
      <c r="BFF73" s="917"/>
      <c r="BFG73" s="574"/>
      <c r="BFH73" s="643"/>
      <c r="BFI73" s="643"/>
      <c r="BFJ73" s="643"/>
      <c r="BFK73" s="644"/>
      <c r="BFL73" s="643"/>
      <c r="BFM73" s="643"/>
      <c r="BFN73" s="643"/>
      <c r="BFO73" s="643"/>
      <c r="BFP73" s="643"/>
      <c r="BFQ73" s="643"/>
      <c r="BFR73" s="643"/>
      <c r="BFS73" s="643"/>
      <c r="BFT73" s="643"/>
      <c r="BFU73" s="917"/>
      <c r="BFV73" s="917"/>
      <c r="BFW73" s="917"/>
      <c r="BFX73" s="574"/>
      <c r="BFY73" s="643"/>
      <c r="BFZ73" s="643"/>
      <c r="BGA73" s="643"/>
      <c r="BGB73" s="644"/>
      <c r="BGC73" s="643"/>
      <c r="BGD73" s="643"/>
      <c r="BGE73" s="643"/>
      <c r="BGF73" s="643"/>
      <c r="BGG73" s="643"/>
      <c r="BGH73" s="643"/>
      <c r="BGI73" s="643"/>
      <c r="BGJ73" s="643"/>
      <c r="BGK73" s="643"/>
      <c r="BGL73" s="917"/>
      <c r="BGM73" s="917"/>
      <c r="BGN73" s="917"/>
      <c r="BGO73" s="574"/>
      <c r="BGP73" s="643"/>
      <c r="BGQ73" s="643"/>
      <c r="BGR73" s="643"/>
      <c r="BGS73" s="644"/>
      <c r="BGT73" s="643"/>
      <c r="BGU73" s="643"/>
      <c r="BGV73" s="643"/>
      <c r="BGW73" s="643"/>
      <c r="BGX73" s="643"/>
      <c r="BGY73" s="643"/>
      <c r="BGZ73" s="643"/>
      <c r="BHA73" s="643"/>
      <c r="BHB73" s="643"/>
      <c r="BHC73" s="917"/>
      <c r="BHD73" s="917"/>
      <c r="BHE73" s="917"/>
      <c r="BHF73" s="574"/>
      <c r="BHG73" s="643"/>
      <c r="BHH73" s="643"/>
      <c r="BHI73" s="643"/>
      <c r="BHJ73" s="644"/>
      <c r="BHK73" s="643"/>
      <c r="BHL73" s="643"/>
      <c r="BHM73" s="643"/>
      <c r="BHN73" s="643"/>
      <c r="BHO73" s="643"/>
      <c r="BHP73" s="643"/>
      <c r="BHQ73" s="643"/>
      <c r="BHR73" s="643"/>
      <c r="BHS73" s="643"/>
      <c r="BHT73" s="917"/>
      <c r="BHU73" s="917"/>
      <c r="BHV73" s="917"/>
      <c r="BHW73" s="574"/>
      <c r="BHX73" s="643"/>
      <c r="BHY73" s="643"/>
      <c r="BHZ73" s="643"/>
      <c r="BIA73" s="644"/>
      <c r="BIB73" s="643"/>
      <c r="BIC73" s="643"/>
      <c r="BID73" s="643"/>
      <c r="BIE73" s="643"/>
      <c r="BIF73" s="643"/>
      <c r="BIG73" s="643"/>
      <c r="BIH73" s="643"/>
      <c r="BII73" s="643"/>
      <c r="BIJ73" s="643"/>
      <c r="BIK73" s="917"/>
      <c r="BIL73" s="917"/>
      <c r="BIM73" s="917"/>
      <c r="BIN73" s="574"/>
      <c r="BIO73" s="643"/>
      <c r="BIP73" s="643"/>
      <c r="BIQ73" s="643"/>
      <c r="BIR73" s="644"/>
      <c r="BIS73" s="643"/>
      <c r="BIT73" s="643"/>
      <c r="BIU73" s="643"/>
      <c r="BIV73" s="643"/>
      <c r="BIW73" s="643"/>
      <c r="BIX73" s="643"/>
      <c r="BIY73" s="643"/>
      <c r="BIZ73" s="643"/>
      <c r="BJA73" s="643"/>
      <c r="BJB73" s="917"/>
      <c r="BJC73" s="917"/>
      <c r="BJD73" s="917"/>
      <c r="BJE73" s="574"/>
      <c r="BJF73" s="643"/>
      <c r="BJG73" s="643"/>
      <c r="BJH73" s="643"/>
      <c r="BJI73" s="644"/>
      <c r="BJJ73" s="643"/>
      <c r="BJK73" s="643"/>
      <c r="BJL73" s="643"/>
      <c r="BJM73" s="643"/>
      <c r="BJN73" s="643"/>
      <c r="BJO73" s="643"/>
      <c r="BJP73" s="643"/>
      <c r="BJQ73" s="643"/>
      <c r="BJR73" s="643"/>
      <c r="BJS73" s="917"/>
      <c r="BJT73" s="917"/>
      <c r="BJU73" s="917"/>
      <c r="BJV73" s="574"/>
      <c r="BJW73" s="643"/>
      <c r="BJX73" s="643"/>
      <c r="BJY73" s="643"/>
      <c r="BJZ73" s="644"/>
      <c r="BKA73" s="643"/>
      <c r="BKB73" s="643"/>
      <c r="BKC73" s="643"/>
      <c r="BKD73" s="643"/>
      <c r="BKE73" s="643"/>
      <c r="BKF73" s="643"/>
      <c r="BKG73" s="643"/>
      <c r="BKH73" s="643"/>
      <c r="BKI73" s="643"/>
      <c r="BKJ73" s="917"/>
      <c r="BKK73" s="917"/>
      <c r="BKL73" s="917"/>
      <c r="BKM73" s="574"/>
      <c r="BKN73" s="643"/>
      <c r="BKO73" s="643"/>
      <c r="BKP73" s="643"/>
      <c r="BKQ73" s="644"/>
      <c r="BKR73" s="643"/>
      <c r="BKS73" s="643"/>
      <c r="BKT73" s="643"/>
      <c r="BKU73" s="643"/>
      <c r="BKV73" s="643"/>
      <c r="BKW73" s="643"/>
      <c r="BKX73" s="643"/>
      <c r="BKY73" s="643"/>
      <c r="BKZ73" s="643"/>
      <c r="BLA73" s="917"/>
      <c r="BLB73" s="917"/>
      <c r="BLC73" s="917"/>
      <c r="BLD73" s="574"/>
      <c r="BLE73" s="643"/>
      <c r="BLF73" s="643"/>
      <c r="BLG73" s="643"/>
      <c r="BLH73" s="644"/>
      <c r="BLI73" s="643"/>
      <c r="BLJ73" s="643"/>
      <c r="BLK73" s="643"/>
      <c r="BLL73" s="643"/>
      <c r="BLM73" s="643"/>
      <c r="BLN73" s="643"/>
      <c r="BLO73" s="643"/>
      <c r="BLP73" s="643"/>
      <c r="BLQ73" s="643"/>
      <c r="BLR73" s="917"/>
      <c r="BLS73" s="917"/>
      <c r="BLT73" s="917"/>
      <c r="BLU73" s="574"/>
      <c r="BLV73" s="643"/>
      <c r="BLW73" s="643"/>
      <c r="BLX73" s="643"/>
      <c r="BLY73" s="644"/>
      <c r="BLZ73" s="643"/>
      <c r="BMA73" s="643"/>
      <c r="BMB73" s="643"/>
      <c r="BMC73" s="643"/>
      <c r="BMD73" s="643"/>
      <c r="BME73" s="643"/>
      <c r="BMF73" s="643"/>
      <c r="BMG73" s="643"/>
      <c r="BMH73" s="643"/>
      <c r="BMI73" s="917"/>
      <c r="BMJ73" s="917"/>
      <c r="BMK73" s="917"/>
      <c r="BML73" s="574"/>
      <c r="BMM73" s="643"/>
      <c r="BMN73" s="643"/>
      <c r="BMO73" s="643"/>
      <c r="BMP73" s="644"/>
      <c r="BMQ73" s="643"/>
      <c r="BMR73" s="643"/>
      <c r="BMS73" s="643"/>
      <c r="BMT73" s="643"/>
      <c r="BMU73" s="643"/>
      <c r="BMV73" s="643"/>
      <c r="BMW73" s="643"/>
      <c r="BMX73" s="643"/>
      <c r="BMY73" s="643"/>
      <c r="BMZ73" s="917"/>
      <c r="BNA73" s="917"/>
      <c r="BNB73" s="917"/>
      <c r="BNC73" s="574"/>
      <c r="BND73" s="643"/>
      <c r="BNE73" s="643"/>
      <c r="BNF73" s="643"/>
      <c r="BNG73" s="644"/>
      <c r="BNH73" s="643"/>
      <c r="BNI73" s="643"/>
      <c r="BNJ73" s="643"/>
      <c r="BNK73" s="643"/>
      <c r="BNL73" s="643"/>
      <c r="BNM73" s="643"/>
      <c r="BNN73" s="643"/>
      <c r="BNO73" s="643"/>
      <c r="BNP73" s="643"/>
      <c r="BNQ73" s="917"/>
      <c r="BNR73" s="917"/>
      <c r="BNS73" s="917"/>
      <c r="BNT73" s="574"/>
      <c r="BNU73" s="643"/>
      <c r="BNV73" s="643"/>
      <c r="BNW73" s="643"/>
      <c r="BNX73" s="644"/>
      <c r="BNY73" s="643"/>
      <c r="BNZ73" s="643"/>
      <c r="BOA73" s="643"/>
      <c r="BOB73" s="643"/>
      <c r="BOC73" s="643"/>
      <c r="BOD73" s="643"/>
      <c r="BOE73" s="643"/>
      <c r="BOF73" s="643"/>
      <c r="BOG73" s="643"/>
      <c r="BOH73" s="917"/>
      <c r="BOI73" s="917"/>
      <c r="BOJ73" s="917"/>
      <c r="BOK73" s="574"/>
      <c r="BOL73" s="643"/>
      <c r="BOM73" s="643"/>
      <c r="BON73" s="643"/>
      <c r="BOO73" s="644"/>
      <c r="BOP73" s="643"/>
      <c r="BOQ73" s="643"/>
      <c r="BOR73" s="643"/>
      <c r="BOS73" s="643"/>
      <c r="BOT73" s="643"/>
      <c r="BOU73" s="643"/>
      <c r="BOV73" s="643"/>
      <c r="BOW73" s="643"/>
      <c r="BOX73" s="643"/>
      <c r="BOY73" s="917"/>
      <c r="BOZ73" s="917"/>
      <c r="BPA73" s="917"/>
      <c r="BPB73" s="574"/>
      <c r="BPC73" s="643"/>
      <c r="BPD73" s="643"/>
      <c r="BPE73" s="643"/>
      <c r="BPF73" s="644"/>
      <c r="BPG73" s="643"/>
      <c r="BPH73" s="643"/>
      <c r="BPI73" s="643"/>
      <c r="BPJ73" s="643"/>
      <c r="BPK73" s="643"/>
      <c r="BPL73" s="643"/>
      <c r="BPM73" s="643"/>
      <c r="BPN73" s="643"/>
      <c r="BPO73" s="643"/>
      <c r="BPP73" s="917"/>
      <c r="BPQ73" s="917"/>
      <c r="BPR73" s="917"/>
      <c r="BPS73" s="574"/>
      <c r="BPT73" s="643"/>
      <c r="BPU73" s="643"/>
      <c r="BPV73" s="643"/>
      <c r="BPW73" s="644"/>
      <c r="BPX73" s="643"/>
      <c r="BPY73" s="643"/>
      <c r="BPZ73" s="643"/>
      <c r="BQA73" s="643"/>
      <c r="BQB73" s="643"/>
      <c r="BQC73" s="643"/>
      <c r="BQD73" s="643"/>
      <c r="BQE73" s="643"/>
      <c r="BQF73" s="643"/>
      <c r="BQG73" s="917"/>
      <c r="BQH73" s="917"/>
      <c r="BQI73" s="917"/>
      <c r="BQJ73" s="574"/>
      <c r="BQK73" s="643"/>
      <c r="BQL73" s="643"/>
      <c r="BQM73" s="643"/>
      <c r="BQN73" s="644"/>
      <c r="BQO73" s="643"/>
      <c r="BQP73" s="643"/>
      <c r="BQQ73" s="643"/>
      <c r="BQR73" s="643"/>
      <c r="BQS73" s="643"/>
      <c r="BQT73" s="643"/>
      <c r="BQU73" s="643"/>
      <c r="BQV73" s="643"/>
      <c r="BQW73" s="643"/>
      <c r="BQX73" s="917"/>
      <c r="BQY73" s="917"/>
      <c r="BQZ73" s="917"/>
      <c r="BRA73" s="574"/>
      <c r="BRB73" s="643"/>
      <c r="BRC73" s="643"/>
      <c r="BRD73" s="643"/>
      <c r="BRE73" s="644"/>
      <c r="BRF73" s="643"/>
      <c r="BRG73" s="643"/>
      <c r="BRH73" s="643"/>
      <c r="BRI73" s="643"/>
      <c r="BRJ73" s="643"/>
      <c r="BRK73" s="643"/>
      <c r="BRL73" s="643"/>
      <c r="BRM73" s="643"/>
      <c r="BRN73" s="643"/>
      <c r="BRO73" s="917"/>
      <c r="BRP73" s="917"/>
      <c r="BRQ73" s="917"/>
      <c r="BRR73" s="574"/>
      <c r="BRS73" s="643"/>
      <c r="BRT73" s="643"/>
      <c r="BRU73" s="643"/>
      <c r="BRV73" s="644"/>
      <c r="BRW73" s="643"/>
      <c r="BRX73" s="643"/>
      <c r="BRY73" s="643"/>
      <c r="BRZ73" s="643"/>
      <c r="BSA73" s="643"/>
      <c r="BSB73" s="643"/>
      <c r="BSC73" s="643"/>
      <c r="BSD73" s="643"/>
      <c r="BSE73" s="643"/>
      <c r="BSF73" s="917"/>
      <c r="BSG73" s="917"/>
      <c r="BSH73" s="917"/>
      <c r="BSI73" s="574"/>
      <c r="BSJ73" s="643"/>
      <c r="BSK73" s="643"/>
      <c r="BSL73" s="643"/>
      <c r="BSM73" s="644"/>
      <c r="BSN73" s="643"/>
      <c r="BSO73" s="643"/>
      <c r="BSP73" s="643"/>
      <c r="BSQ73" s="643"/>
      <c r="BSR73" s="643"/>
      <c r="BSS73" s="643"/>
      <c r="BST73" s="643"/>
      <c r="BSU73" s="643"/>
      <c r="BSV73" s="643"/>
      <c r="BSW73" s="917"/>
      <c r="BSX73" s="917"/>
      <c r="BSY73" s="917"/>
      <c r="BSZ73" s="574"/>
      <c r="BTA73" s="643"/>
      <c r="BTB73" s="643"/>
      <c r="BTC73" s="643"/>
      <c r="BTD73" s="644"/>
      <c r="BTE73" s="643"/>
      <c r="BTF73" s="643"/>
      <c r="BTG73" s="643"/>
      <c r="BTH73" s="643"/>
      <c r="BTI73" s="643"/>
      <c r="BTJ73" s="643"/>
      <c r="BTK73" s="643"/>
      <c r="BTL73" s="643"/>
      <c r="BTM73" s="643"/>
      <c r="BTN73" s="917"/>
      <c r="BTO73" s="917"/>
      <c r="BTP73" s="917"/>
      <c r="BTQ73" s="574"/>
      <c r="BTR73" s="643"/>
      <c r="BTS73" s="643"/>
      <c r="BTT73" s="643"/>
      <c r="BTU73" s="644"/>
      <c r="BTV73" s="643"/>
      <c r="BTW73" s="643"/>
      <c r="BTX73" s="643"/>
      <c r="BTY73" s="643"/>
      <c r="BTZ73" s="643"/>
      <c r="BUA73" s="643"/>
      <c r="BUB73" s="643"/>
      <c r="BUC73" s="643"/>
      <c r="BUD73" s="643"/>
      <c r="BUE73" s="917"/>
      <c r="BUF73" s="917"/>
      <c r="BUG73" s="917"/>
      <c r="BUH73" s="574"/>
      <c r="BUI73" s="643"/>
      <c r="BUJ73" s="643"/>
      <c r="BUK73" s="643"/>
      <c r="BUL73" s="644"/>
      <c r="BUM73" s="643"/>
      <c r="BUN73" s="643"/>
      <c r="BUO73" s="643"/>
      <c r="BUP73" s="643"/>
      <c r="BUQ73" s="643"/>
      <c r="BUR73" s="643"/>
      <c r="BUS73" s="643"/>
      <c r="BUT73" s="643"/>
      <c r="BUU73" s="643"/>
      <c r="BUV73" s="917"/>
      <c r="BUW73" s="917"/>
      <c r="BUX73" s="917"/>
      <c r="BUY73" s="574"/>
      <c r="BUZ73" s="643"/>
      <c r="BVA73" s="643"/>
      <c r="BVB73" s="643"/>
      <c r="BVC73" s="644"/>
      <c r="BVD73" s="643"/>
      <c r="BVE73" s="643"/>
      <c r="BVF73" s="643"/>
      <c r="BVG73" s="643"/>
      <c r="BVH73" s="643"/>
      <c r="BVI73" s="643"/>
      <c r="BVJ73" s="643"/>
      <c r="BVK73" s="643"/>
      <c r="BVL73" s="643"/>
      <c r="BVM73" s="917"/>
      <c r="BVN73" s="917"/>
      <c r="BVO73" s="917"/>
      <c r="BVP73" s="574"/>
      <c r="BVQ73" s="643"/>
      <c r="BVR73" s="643"/>
      <c r="BVS73" s="643"/>
      <c r="BVT73" s="644"/>
      <c r="BVU73" s="643"/>
      <c r="BVV73" s="643"/>
      <c r="BVW73" s="643"/>
      <c r="BVX73" s="643"/>
      <c r="BVY73" s="643"/>
      <c r="BVZ73" s="643"/>
      <c r="BWA73" s="643"/>
      <c r="BWB73" s="643"/>
      <c r="BWC73" s="643"/>
      <c r="BWD73" s="917"/>
      <c r="BWE73" s="917"/>
      <c r="BWF73" s="917"/>
      <c r="BWG73" s="574"/>
      <c r="BWH73" s="643"/>
      <c r="BWI73" s="643"/>
      <c r="BWJ73" s="643"/>
      <c r="BWK73" s="644"/>
      <c r="BWL73" s="643"/>
      <c r="BWM73" s="643"/>
      <c r="BWN73" s="643"/>
      <c r="BWO73" s="643"/>
      <c r="BWP73" s="643"/>
      <c r="BWQ73" s="643"/>
      <c r="BWR73" s="643"/>
      <c r="BWS73" s="643"/>
      <c r="BWT73" s="643"/>
      <c r="BWU73" s="917"/>
      <c r="BWV73" s="917"/>
      <c r="BWW73" s="917"/>
      <c r="BWX73" s="574"/>
      <c r="BWY73" s="643"/>
      <c r="BWZ73" s="643"/>
      <c r="BXA73" s="643"/>
      <c r="BXB73" s="644"/>
      <c r="BXC73" s="643"/>
      <c r="BXD73" s="643"/>
      <c r="BXE73" s="643"/>
      <c r="BXF73" s="643"/>
      <c r="BXG73" s="643"/>
      <c r="BXH73" s="643"/>
      <c r="BXI73" s="643"/>
      <c r="BXJ73" s="643"/>
      <c r="BXK73" s="643"/>
      <c r="BXL73" s="917"/>
      <c r="BXM73" s="917"/>
      <c r="BXN73" s="917"/>
      <c r="BXO73" s="574"/>
      <c r="BXP73" s="643"/>
      <c r="BXQ73" s="643"/>
      <c r="BXR73" s="643"/>
      <c r="BXS73" s="644"/>
      <c r="BXT73" s="643"/>
      <c r="BXU73" s="643"/>
      <c r="BXV73" s="643"/>
      <c r="BXW73" s="643"/>
      <c r="BXX73" s="643"/>
      <c r="BXY73" s="643"/>
      <c r="BXZ73" s="643"/>
      <c r="BYA73" s="643"/>
      <c r="BYB73" s="643"/>
      <c r="BYC73" s="917"/>
      <c r="BYD73" s="917"/>
      <c r="BYE73" s="917"/>
      <c r="BYF73" s="574"/>
      <c r="BYG73" s="643"/>
      <c r="BYH73" s="643"/>
      <c r="BYI73" s="643"/>
      <c r="BYJ73" s="644"/>
      <c r="BYK73" s="643"/>
      <c r="BYL73" s="643"/>
      <c r="BYM73" s="643"/>
      <c r="BYN73" s="643"/>
      <c r="BYO73" s="643"/>
      <c r="BYP73" s="643"/>
      <c r="BYQ73" s="643"/>
      <c r="BYR73" s="643"/>
      <c r="BYS73" s="643"/>
      <c r="BYT73" s="917"/>
      <c r="BYU73" s="917"/>
      <c r="BYV73" s="917"/>
      <c r="BYW73" s="574"/>
      <c r="BYX73" s="643"/>
      <c r="BYY73" s="643"/>
      <c r="BYZ73" s="643"/>
      <c r="BZA73" s="644"/>
      <c r="BZB73" s="643"/>
      <c r="BZC73" s="643"/>
      <c r="BZD73" s="643"/>
      <c r="BZE73" s="643"/>
      <c r="BZF73" s="643"/>
      <c r="BZG73" s="643"/>
      <c r="BZH73" s="643"/>
      <c r="BZI73" s="643"/>
      <c r="BZJ73" s="643"/>
      <c r="BZK73" s="917"/>
      <c r="BZL73" s="917"/>
      <c r="BZM73" s="917"/>
      <c r="BZN73" s="574"/>
      <c r="BZO73" s="643"/>
      <c r="BZP73" s="643"/>
      <c r="BZQ73" s="643"/>
      <c r="BZR73" s="644"/>
      <c r="BZS73" s="643"/>
      <c r="BZT73" s="643"/>
      <c r="BZU73" s="643"/>
      <c r="BZV73" s="643"/>
      <c r="BZW73" s="643"/>
      <c r="BZX73" s="643"/>
      <c r="BZY73" s="643"/>
      <c r="BZZ73" s="643"/>
      <c r="CAA73" s="643"/>
      <c r="CAB73" s="917"/>
      <c r="CAC73" s="917"/>
      <c r="CAD73" s="917"/>
      <c r="CAE73" s="574"/>
      <c r="CAF73" s="643"/>
      <c r="CAG73" s="643"/>
      <c r="CAH73" s="643"/>
      <c r="CAI73" s="644"/>
      <c r="CAJ73" s="643"/>
      <c r="CAK73" s="643"/>
      <c r="CAL73" s="643"/>
      <c r="CAM73" s="643"/>
      <c r="CAN73" s="643"/>
      <c r="CAO73" s="643"/>
      <c r="CAP73" s="643"/>
      <c r="CAQ73" s="643"/>
      <c r="CAR73" s="643"/>
      <c r="CAS73" s="917"/>
      <c r="CAT73" s="917"/>
      <c r="CAU73" s="917"/>
      <c r="CAV73" s="574"/>
      <c r="CAW73" s="643"/>
      <c r="CAX73" s="643"/>
      <c r="CAY73" s="643"/>
      <c r="CAZ73" s="644"/>
      <c r="CBA73" s="643"/>
      <c r="CBB73" s="643"/>
      <c r="CBC73" s="643"/>
      <c r="CBD73" s="643"/>
      <c r="CBE73" s="643"/>
      <c r="CBF73" s="643"/>
      <c r="CBG73" s="643"/>
      <c r="CBH73" s="643"/>
      <c r="CBI73" s="643"/>
      <c r="CBJ73" s="917"/>
      <c r="CBK73" s="917"/>
      <c r="CBL73" s="917"/>
      <c r="CBM73" s="574"/>
      <c r="CBN73" s="643"/>
      <c r="CBO73" s="643"/>
      <c r="CBP73" s="643"/>
      <c r="CBQ73" s="644"/>
      <c r="CBR73" s="643"/>
      <c r="CBS73" s="643"/>
      <c r="CBT73" s="643"/>
      <c r="CBU73" s="643"/>
      <c r="CBV73" s="643"/>
      <c r="CBW73" s="643"/>
      <c r="CBX73" s="643"/>
      <c r="CBY73" s="643"/>
      <c r="CBZ73" s="643"/>
      <c r="CCA73" s="917"/>
      <c r="CCB73" s="917"/>
      <c r="CCC73" s="917"/>
      <c r="CCD73" s="574"/>
      <c r="CCE73" s="643"/>
      <c r="CCF73" s="643"/>
      <c r="CCG73" s="643"/>
      <c r="CCH73" s="644"/>
      <c r="CCI73" s="643"/>
      <c r="CCJ73" s="643"/>
      <c r="CCK73" s="643"/>
      <c r="CCL73" s="643"/>
      <c r="CCM73" s="643"/>
      <c r="CCN73" s="643"/>
      <c r="CCO73" s="643"/>
      <c r="CCP73" s="643"/>
      <c r="CCQ73" s="643"/>
      <c r="CCR73" s="917"/>
      <c r="CCS73" s="917"/>
      <c r="CCT73" s="917"/>
      <c r="CCU73" s="574"/>
      <c r="CCV73" s="643"/>
      <c r="CCW73" s="643"/>
      <c r="CCX73" s="643"/>
      <c r="CCY73" s="644"/>
      <c r="CCZ73" s="643"/>
      <c r="CDA73" s="643"/>
      <c r="CDB73" s="643"/>
      <c r="CDC73" s="643"/>
      <c r="CDD73" s="643"/>
      <c r="CDE73" s="643"/>
      <c r="CDF73" s="643"/>
      <c r="CDG73" s="643"/>
      <c r="CDH73" s="643"/>
      <c r="CDI73" s="917"/>
      <c r="CDJ73" s="917"/>
      <c r="CDK73" s="917"/>
      <c r="CDL73" s="574"/>
      <c r="CDM73" s="643"/>
      <c r="CDN73" s="643"/>
      <c r="CDO73" s="643"/>
      <c r="CDP73" s="644"/>
      <c r="CDQ73" s="643"/>
      <c r="CDR73" s="643"/>
      <c r="CDS73" s="643"/>
      <c r="CDT73" s="643"/>
      <c r="CDU73" s="643"/>
      <c r="CDV73" s="643"/>
      <c r="CDW73" s="643"/>
      <c r="CDX73" s="643"/>
      <c r="CDY73" s="643"/>
      <c r="CDZ73" s="917"/>
      <c r="CEA73" s="917"/>
      <c r="CEB73" s="917"/>
      <c r="CEC73" s="574"/>
      <c r="CED73" s="643"/>
      <c r="CEE73" s="643"/>
      <c r="CEF73" s="643"/>
      <c r="CEG73" s="644"/>
      <c r="CEH73" s="643"/>
      <c r="CEI73" s="643"/>
      <c r="CEJ73" s="643"/>
      <c r="CEK73" s="643"/>
      <c r="CEL73" s="643"/>
      <c r="CEM73" s="643"/>
      <c r="CEN73" s="643"/>
      <c r="CEO73" s="643"/>
      <c r="CEP73" s="643"/>
      <c r="CEQ73" s="917"/>
      <c r="CER73" s="917"/>
      <c r="CES73" s="917"/>
      <c r="CET73" s="574"/>
      <c r="CEU73" s="643"/>
      <c r="CEV73" s="643"/>
      <c r="CEW73" s="643"/>
      <c r="CEX73" s="644"/>
      <c r="CEY73" s="643"/>
      <c r="CEZ73" s="643"/>
      <c r="CFA73" s="643"/>
      <c r="CFB73" s="643"/>
      <c r="CFC73" s="643"/>
      <c r="CFD73" s="643"/>
      <c r="CFE73" s="643"/>
      <c r="CFF73" s="643"/>
      <c r="CFG73" s="643"/>
      <c r="CFH73" s="917"/>
      <c r="CFI73" s="917"/>
      <c r="CFJ73" s="917"/>
      <c r="CFK73" s="574"/>
      <c r="CFL73" s="643"/>
      <c r="CFM73" s="643"/>
      <c r="CFN73" s="643"/>
      <c r="CFO73" s="644"/>
      <c r="CFP73" s="643"/>
      <c r="CFQ73" s="643"/>
      <c r="CFR73" s="643"/>
      <c r="CFS73" s="643"/>
      <c r="CFT73" s="643"/>
      <c r="CFU73" s="643"/>
      <c r="CFV73" s="643"/>
      <c r="CFW73" s="643"/>
      <c r="CFX73" s="643"/>
      <c r="CFY73" s="917"/>
      <c r="CFZ73" s="917"/>
      <c r="CGA73" s="917"/>
      <c r="CGB73" s="574"/>
      <c r="CGC73" s="643"/>
      <c r="CGD73" s="643"/>
      <c r="CGE73" s="643"/>
      <c r="CGF73" s="644"/>
      <c r="CGG73" s="643"/>
      <c r="CGH73" s="643"/>
      <c r="CGI73" s="643"/>
      <c r="CGJ73" s="643"/>
      <c r="CGK73" s="643"/>
      <c r="CGL73" s="643"/>
      <c r="CGM73" s="643"/>
      <c r="CGN73" s="643"/>
      <c r="CGO73" s="643"/>
      <c r="CGP73" s="917"/>
      <c r="CGQ73" s="917"/>
      <c r="CGR73" s="917"/>
      <c r="CGS73" s="574"/>
      <c r="CGT73" s="643"/>
      <c r="CGU73" s="643"/>
      <c r="CGV73" s="643"/>
      <c r="CGW73" s="644"/>
      <c r="CGX73" s="643"/>
      <c r="CGY73" s="643"/>
      <c r="CGZ73" s="643"/>
      <c r="CHA73" s="643"/>
      <c r="CHB73" s="643"/>
      <c r="CHC73" s="643"/>
      <c r="CHD73" s="643"/>
      <c r="CHE73" s="643"/>
      <c r="CHF73" s="643"/>
      <c r="CHG73" s="917"/>
      <c r="CHH73" s="917"/>
      <c r="CHI73" s="917"/>
      <c r="CHJ73" s="574"/>
      <c r="CHK73" s="643"/>
      <c r="CHL73" s="643"/>
      <c r="CHM73" s="643"/>
      <c r="CHN73" s="644"/>
      <c r="CHO73" s="643"/>
      <c r="CHP73" s="643"/>
      <c r="CHQ73" s="643"/>
      <c r="CHR73" s="643"/>
      <c r="CHS73" s="643"/>
      <c r="CHT73" s="643"/>
      <c r="CHU73" s="643"/>
      <c r="CHV73" s="643"/>
      <c r="CHW73" s="643"/>
      <c r="CHX73" s="917"/>
      <c r="CHY73" s="917"/>
      <c r="CHZ73" s="917"/>
      <c r="CIA73" s="574"/>
      <c r="CIB73" s="643"/>
      <c r="CIC73" s="643"/>
      <c r="CID73" s="643"/>
      <c r="CIE73" s="644"/>
      <c r="CIF73" s="643"/>
      <c r="CIG73" s="643"/>
      <c r="CIH73" s="643"/>
      <c r="CII73" s="643"/>
      <c r="CIJ73" s="643"/>
      <c r="CIK73" s="643"/>
      <c r="CIL73" s="643"/>
      <c r="CIM73" s="643"/>
      <c r="CIN73" s="643"/>
      <c r="CIO73" s="917"/>
      <c r="CIP73" s="917"/>
      <c r="CIQ73" s="917"/>
      <c r="CIR73" s="574"/>
      <c r="CIS73" s="643"/>
      <c r="CIT73" s="643"/>
      <c r="CIU73" s="643"/>
      <c r="CIV73" s="644"/>
      <c r="CIW73" s="643"/>
      <c r="CIX73" s="643"/>
      <c r="CIY73" s="643"/>
      <c r="CIZ73" s="643"/>
      <c r="CJA73" s="643"/>
      <c r="CJB73" s="643"/>
      <c r="CJC73" s="643"/>
      <c r="CJD73" s="643"/>
      <c r="CJE73" s="643"/>
      <c r="CJF73" s="917"/>
      <c r="CJG73" s="917"/>
      <c r="CJH73" s="917"/>
      <c r="CJI73" s="574"/>
      <c r="CJJ73" s="643"/>
      <c r="CJK73" s="643"/>
      <c r="CJL73" s="643"/>
      <c r="CJM73" s="644"/>
      <c r="CJN73" s="643"/>
      <c r="CJO73" s="643"/>
      <c r="CJP73" s="643"/>
      <c r="CJQ73" s="643"/>
      <c r="CJR73" s="643"/>
      <c r="CJS73" s="643"/>
      <c r="CJT73" s="643"/>
      <c r="CJU73" s="643"/>
      <c r="CJV73" s="643"/>
      <c r="CJW73" s="917"/>
      <c r="CJX73" s="917"/>
      <c r="CJY73" s="917"/>
      <c r="CJZ73" s="574"/>
      <c r="CKA73" s="643"/>
      <c r="CKB73" s="643"/>
      <c r="CKC73" s="643"/>
      <c r="CKD73" s="644"/>
      <c r="CKE73" s="643"/>
      <c r="CKF73" s="643"/>
      <c r="CKG73" s="643"/>
      <c r="CKH73" s="643"/>
      <c r="CKI73" s="643"/>
      <c r="CKJ73" s="643"/>
      <c r="CKK73" s="643"/>
      <c r="CKL73" s="643"/>
      <c r="CKM73" s="643"/>
      <c r="CKN73" s="917"/>
      <c r="CKO73" s="917"/>
      <c r="CKP73" s="917"/>
      <c r="CKQ73" s="574"/>
      <c r="CKR73" s="643"/>
      <c r="CKS73" s="643"/>
      <c r="CKT73" s="643"/>
      <c r="CKU73" s="644"/>
      <c r="CKV73" s="643"/>
      <c r="CKW73" s="643"/>
      <c r="CKX73" s="643"/>
      <c r="CKY73" s="643"/>
      <c r="CKZ73" s="643"/>
      <c r="CLA73" s="643"/>
      <c r="CLB73" s="643"/>
      <c r="CLC73" s="643"/>
      <c r="CLD73" s="643"/>
      <c r="CLE73" s="917"/>
      <c r="CLF73" s="917"/>
      <c r="CLG73" s="917"/>
      <c r="CLH73" s="574"/>
      <c r="CLI73" s="643"/>
      <c r="CLJ73" s="643"/>
      <c r="CLK73" s="643"/>
      <c r="CLL73" s="644"/>
      <c r="CLM73" s="643"/>
      <c r="CLN73" s="643"/>
      <c r="CLO73" s="643"/>
      <c r="CLP73" s="643"/>
      <c r="CLQ73" s="643"/>
      <c r="CLR73" s="643"/>
      <c r="CLS73" s="643"/>
      <c r="CLT73" s="643"/>
      <c r="CLU73" s="643"/>
      <c r="CLV73" s="917"/>
      <c r="CLW73" s="917"/>
      <c r="CLX73" s="917"/>
      <c r="CLY73" s="574"/>
      <c r="CLZ73" s="643"/>
      <c r="CMA73" s="643"/>
      <c r="CMB73" s="643"/>
      <c r="CMC73" s="644"/>
      <c r="CMD73" s="643"/>
      <c r="CME73" s="643"/>
      <c r="CMF73" s="643"/>
      <c r="CMG73" s="643"/>
      <c r="CMH73" s="643"/>
      <c r="CMI73" s="643"/>
      <c r="CMJ73" s="643"/>
      <c r="CMK73" s="643"/>
      <c r="CML73" s="643"/>
      <c r="CMM73" s="917"/>
      <c r="CMN73" s="917"/>
      <c r="CMO73" s="917"/>
      <c r="CMP73" s="574"/>
      <c r="CMQ73" s="643"/>
      <c r="CMR73" s="643"/>
      <c r="CMS73" s="643"/>
      <c r="CMT73" s="644"/>
      <c r="CMU73" s="643"/>
      <c r="CMV73" s="643"/>
      <c r="CMW73" s="643"/>
      <c r="CMX73" s="643"/>
      <c r="CMY73" s="643"/>
      <c r="CMZ73" s="643"/>
      <c r="CNA73" s="643"/>
      <c r="CNB73" s="643"/>
      <c r="CNC73" s="643"/>
      <c r="CND73" s="917"/>
      <c r="CNE73" s="917"/>
      <c r="CNF73" s="917"/>
      <c r="CNG73" s="574"/>
      <c r="CNH73" s="643"/>
      <c r="CNI73" s="643"/>
      <c r="CNJ73" s="643"/>
      <c r="CNK73" s="644"/>
      <c r="CNL73" s="643"/>
      <c r="CNM73" s="643"/>
      <c r="CNN73" s="643"/>
      <c r="CNO73" s="643"/>
      <c r="CNP73" s="643"/>
      <c r="CNQ73" s="643"/>
      <c r="CNR73" s="643"/>
      <c r="CNS73" s="643"/>
      <c r="CNT73" s="643"/>
      <c r="CNU73" s="917"/>
      <c r="CNV73" s="917"/>
      <c r="CNW73" s="917"/>
      <c r="CNX73" s="574"/>
      <c r="CNY73" s="643"/>
      <c r="CNZ73" s="643"/>
      <c r="COA73" s="643"/>
      <c r="COB73" s="644"/>
      <c r="COC73" s="643"/>
      <c r="COD73" s="643"/>
      <c r="COE73" s="643"/>
      <c r="COF73" s="643"/>
      <c r="COG73" s="643"/>
      <c r="COH73" s="643"/>
      <c r="COI73" s="643"/>
      <c r="COJ73" s="643"/>
      <c r="COK73" s="643"/>
      <c r="COL73" s="917"/>
      <c r="COM73" s="917"/>
      <c r="CON73" s="917"/>
      <c r="COO73" s="574"/>
      <c r="COP73" s="643"/>
      <c r="COQ73" s="643"/>
      <c r="COR73" s="643"/>
      <c r="COS73" s="644"/>
      <c r="COT73" s="643"/>
      <c r="COU73" s="643"/>
      <c r="COV73" s="643"/>
      <c r="COW73" s="643"/>
      <c r="COX73" s="643"/>
      <c r="COY73" s="643"/>
      <c r="COZ73" s="643"/>
      <c r="CPA73" s="643"/>
      <c r="CPB73" s="643"/>
      <c r="CPC73" s="917"/>
      <c r="CPD73" s="917"/>
      <c r="CPE73" s="917"/>
      <c r="CPF73" s="574"/>
      <c r="CPG73" s="643"/>
      <c r="CPH73" s="643"/>
      <c r="CPI73" s="643"/>
      <c r="CPJ73" s="644"/>
      <c r="CPK73" s="643"/>
      <c r="CPL73" s="643"/>
      <c r="CPM73" s="643"/>
      <c r="CPN73" s="643"/>
      <c r="CPO73" s="643"/>
      <c r="CPP73" s="643"/>
      <c r="CPQ73" s="643"/>
      <c r="CPR73" s="643"/>
      <c r="CPS73" s="643"/>
      <c r="CPT73" s="917"/>
      <c r="CPU73" s="917"/>
      <c r="CPV73" s="917"/>
      <c r="CPW73" s="574"/>
      <c r="CPX73" s="643"/>
      <c r="CPY73" s="643"/>
      <c r="CPZ73" s="643"/>
      <c r="CQA73" s="644"/>
      <c r="CQB73" s="643"/>
      <c r="CQC73" s="643"/>
      <c r="CQD73" s="643"/>
      <c r="CQE73" s="643"/>
      <c r="CQF73" s="643"/>
      <c r="CQG73" s="643"/>
      <c r="CQH73" s="643"/>
      <c r="CQI73" s="643"/>
      <c r="CQJ73" s="643"/>
      <c r="CQK73" s="917"/>
      <c r="CQL73" s="917"/>
      <c r="CQM73" s="917"/>
      <c r="CQN73" s="574"/>
      <c r="CQO73" s="643"/>
      <c r="CQP73" s="643"/>
      <c r="CQQ73" s="643"/>
      <c r="CQR73" s="644"/>
      <c r="CQS73" s="643"/>
      <c r="CQT73" s="643"/>
      <c r="CQU73" s="643"/>
      <c r="CQV73" s="643"/>
      <c r="CQW73" s="643"/>
      <c r="CQX73" s="643"/>
      <c r="CQY73" s="643"/>
      <c r="CQZ73" s="643"/>
      <c r="CRA73" s="643"/>
      <c r="CRB73" s="917"/>
      <c r="CRC73" s="917"/>
      <c r="CRD73" s="917"/>
      <c r="CRE73" s="574"/>
      <c r="CRF73" s="643"/>
      <c r="CRG73" s="643"/>
      <c r="CRH73" s="643"/>
      <c r="CRI73" s="644"/>
      <c r="CRJ73" s="643"/>
      <c r="CRK73" s="643"/>
      <c r="CRL73" s="643"/>
      <c r="CRM73" s="643"/>
      <c r="CRN73" s="643"/>
      <c r="CRO73" s="643"/>
      <c r="CRP73" s="643"/>
      <c r="CRQ73" s="643"/>
      <c r="CRR73" s="643"/>
      <c r="CRS73" s="917"/>
      <c r="CRT73" s="917"/>
      <c r="CRU73" s="917"/>
      <c r="CRV73" s="574"/>
      <c r="CRW73" s="643"/>
      <c r="CRX73" s="643"/>
      <c r="CRY73" s="643"/>
      <c r="CRZ73" s="644"/>
      <c r="CSA73" s="643"/>
      <c r="CSB73" s="643"/>
      <c r="CSC73" s="643"/>
      <c r="CSD73" s="643"/>
      <c r="CSE73" s="643"/>
      <c r="CSF73" s="643"/>
      <c r="CSG73" s="643"/>
      <c r="CSH73" s="643"/>
      <c r="CSI73" s="643"/>
      <c r="CSJ73" s="917"/>
      <c r="CSK73" s="917"/>
      <c r="CSL73" s="917"/>
      <c r="CSM73" s="574"/>
      <c r="CSN73" s="643"/>
      <c r="CSO73" s="643"/>
      <c r="CSP73" s="643"/>
      <c r="CSQ73" s="644"/>
      <c r="CSR73" s="643"/>
      <c r="CSS73" s="643"/>
      <c r="CST73" s="643"/>
      <c r="CSU73" s="643"/>
      <c r="CSV73" s="643"/>
      <c r="CSW73" s="643"/>
      <c r="CSX73" s="643"/>
      <c r="CSY73" s="643"/>
      <c r="CSZ73" s="643"/>
      <c r="CTA73" s="917"/>
      <c r="CTB73" s="917"/>
      <c r="CTC73" s="917"/>
      <c r="CTD73" s="574"/>
      <c r="CTE73" s="643"/>
      <c r="CTF73" s="643"/>
      <c r="CTG73" s="643"/>
      <c r="CTH73" s="644"/>
      <c r="CTI73" s="643"/>
      <c r="CTJ73" s="643"/>
      <c r="CTK73" s="643"/>
      <c r="CTL73" s="643"/>
      <c r="CTM73" s="643"/>
      <c r="CTN73" s="643"/>
      <c r="CTO73" s="643"/>
      <c r="CTP73" s="643"/>
      <c r="CTQ73" s="643"/>
      <c r="CTR73" s="917"/>
      <c r="CTS73" s="917"/>
      <c r="CTT73" s="917"/>
      <c r="CTU73" s="574"/>
      <c r="CTV73" s="643"/>
      <c r="CTW73" s="643"/>
      <c r="CTX73" s="643"/>
      <c r="CTY73" s="644"/>
      <c r="CTZ73" s="643"/>
      <c r="CUA73" s="643"/>
      <c r="CUB73" s="643"/>
      <c r="CUC73" s="643"/>
      <c r="CUD73" s="643"/>
      <c r="CUE73" s="643"/>
      <c r="CUF73" s="643"/>
      <c r="CUG73" s="643"/>
      <c r="CUH73" s="643"/>
      <c r="CUI73" s="917"/>
      <c r="CUJ73" s="917"/>
      <c r="CUK73" s="917"/>
      <c r="CUL73" s="574"/>
      <c r="CUM73" s="643"/>
      <c r="CUN73" s="643"/>
      <c r="CUO73" s="643"/>
      <c r="CUP73" s="644"/>
      <c r="CUQ73" s="643"/>
      <c r="CUR73" s="643"/>
      <c r="CUS73" s="643"/>
      <c r="CUT73" s="643"/>
      <c r="CUU73" s="643"/>
      <c r="CUV73" s="643"/>
      <c r="CUW73" s="643"/>
      <c r="CUX73" s="643"/>
      <c r="CUY73" s="643"/>
      <c r="CUZ73" s="917"/>
      <c r="CVA73" s="917"/>
      <c r="CVB73" s="917"/>
      <c r="CVC73" s="574"/>
      <c r="CVD73" s="643"/>
      <c r="CVE73" s="643"/>
      <c r="CVF73" s="643"/>
      <c r="CVG73" s="644"/>
      <c r="CVH73" s="643"/>
      <c r="CVI73" s="643"/>
      <c r="CVJ73" s="643"/>
      <c r="CVK73" s="643"/>
      <c r="CVL73" s="643"/>
      <c r="CVM73" s="643"/>
      <c r="CVN73" s="643"/>
      <c r="CVO73" s="643"/>
      <c r="CVP73" s="643"/>
      <c r="CVQ73" s="917"/>
      <c r="CVR73" s="917"/>
      <c r="CVS73" s="917"/>
      <c r="CVT73" s="574"/>
      <c r="CVU73" s="643"/>
      <c r="CVV73" s="643"/>
      <c r="CVW73" s="643"/>
      <c r="CVX73" s="644"/>
      <c r="CVY73" s="643"/>
      <c r="CVZ73" s="643"/>
      <c r="CWA73" s="643"/>
      <c r="CWB73" s="643"/>
      <c r="CWC73" s="643"/>
      <c r="CWD73" s="643"/>
      <c r="CWE73" s="643"/>
      <c r="CWF73" s="643"/>
      <c r="CWG73" s="643"/>
      <c r="CWH73" s="917"/>
      <c r="CWI73" s="917"/>
      <c r="CWJ73" s="917"/>
      <c r="CWK73" s="574"/>
      <c r="CWL73" s="643"/>
      <c r="CWM73" s="643"/>
      <c r="CWN73" s="643"/>
      <c r="CWO73" s="644"/>
      <c r="CWP73" s="643"/>
      <c r="CWQ73" s="643"/>
      <c r="CWR73" s="643"/>
      <c r="CWS73" s="643"/>
      <c r="CWT73" s="643"/>
      <c r="CWU73" s="643"/>
      <c r="CWV73" s="643"/>
      <c r="CWW73" s="643"/>
      <c r="CWX73" s="643"/>
      <c r="CWY73" s="917"/>
      <c r="CWZ73" s="917"/>
      <c r="CXA73" s="917"/>
      <c r="CXB73" s="574"/>
      <c r="CXC73" s="643"/>
      <c r="CXD73" s="643"/>
      <c r="CXE73" s="643"/>
      <c r="CXF73" s="644"/>
      <c r="CXG73" s="643"/>
      <c r="CXH73" s="643"/>
      <c r="CXI73" s="643"/>
      <c r="CXJ73" s="643"/>
      <c r="CXK73" s="643"/>
      <c r="CXL73" s="643"/>
      <c r="CXM73" s="643"/>
      <c r="CXN73" s="643"/>
      <c r="CXO73" s="643"/>
      <c r="CXP73" s="917"/>
      <c r="CXQ73" s="917"/>
      <c r="CXR73" s="917"/>
      <c r="CXS73" s="574"/>
      <c r="CXT73" s="643"/>
      <c r="CXU73" s="643"/>
      <c r="CXV73" s="643"/>
      <c r="CXW73" s="644"/>
      <c r="CXX73" s="643"/>
      <c r="CXY73" s="643"/>
      <c r="CXZ73" s="643"/>
      <c r="CYA73" s="643"/>
      <c r="CYB73" s="643"/>
      <c r="CYC73" s="643"/>
      <c r="CYD73" s="643"/>
      <c r="CYE73" s="643"/>
      <c r="CYF73" s="643"/>
      <c r="CYG73" s="917"/>
      <c r="CYH73" s="917"/>
      <c r="CYI73" s="917"/>
      <c r="CYJ73" s="574"/>
      <c r="CYK73" s="643"/>
      <c r="CYL73" s="643"/>
      <c r="CYM73" s="643"/>
      <c r="CYN73" s="644"/>
      <c r="CYO73" s="643"/>
      <c r="CYP73" s="643"/>
      <c r="CYQ73" s="643"/>
      <c r="CYR73" s="643"/>
      <c r="CYS73" s="643"/>
      <c r="CYT73" s="643"/>
      <c r="CYU73" s="643"/>
      <c r="CYV73" s="643"/>
      <c r="CYW73" s="643"/>
      <c r="CYX73" s="917"/>
      <c r="CYY73" s="917"/>
      <c r="CYZ73" s="917"/>
      <c r="CZA73" s="574"/>
      <c r="CZB73" s="643"/>
      <c r="CZC73" s="643"/>
      <c r="CZD73" s="643"/>
      <c r="CZE73" s="644"/>
      <c r="CZF73" s="643"/>
      <c r="CZG73" s="643"/>
      <c r="CZH73" s="643"/>
      <c r="CZI73" s="643"/>
      <c r="CZJ73" s="643"/>
      <c r="CZK73" s="643"/>
      <c r="CZL73" s="643"/>
      <c r="CZM73" s="643"/>
      <c r="CZN73" s="643"/>
      <c r="CZO73" s="917"/>
      <c r="CZP73" s="917"/>
      <c r="CZQ73" s="917"/>
      <c r="CZR73" s="574"/>
      <c r="CZS73" s="643"/>
      <c r="CZT73" s="643"/>
      <c r="CZU73" s="643"/>
      <c r="CZV73" s="644"/>
      <c r="CZW73" s="643"/>
      <c r="CZX73" s="643"/>
      <c r="CZY73" s="643"/>
      <c r="CZZ73" s="643"/>
      <c r="DAA73" s="643"/>
      <c r="DAB73" s="643"/>
      <c r="DAC73" s="643"/>
      <c r="DAD73" s="643"/>
      <c r="DAE73" s="643"/>
      <c r="DAF73" s="917"/>
      <c r="DAG73" s="917"/>
      <c r="DAH73" s="917"/>
      <c r="DAI73" s="574"/>
      <c r="DAJ73" s="643"/>
      <c r="DAK73" s="643"/>
      <c r="DAL73" s="643"/>
      <c r="DAM73" s="644"/>
      <c r="DAN73" s="643"/>
      <c r="DAO73" s="643"/>
      <c r="DAP73" s="643"/>
      <c r="DAQ73" s="643"/>
      <c r="DAR73" s="643"/>
      <c r="DAS73" s="643"/>
      <c r="DAT73" s="643"/>
      <c r="DAU73" s="643"/>
      <c r="DAV73" s="643"/>
      <c r="DAW73" s="917"/>
      <c r="DAX73" s="917"/>
      <c r="DAY73" s="917"/>
      <c r="DAZ73" s="574"/>
      <c r="DBA73" s="643"/>
      <c r="DBB73" s="643"/>
      <c r="DBC73" s="643"/>
      <c r="DBD73" s="644"/>
      <c r="DBE73" s="643"/>
      <c r="DBF73" s="643"/>
      <c r="DBG73" s="643"/>
      <c r="DBH73" s="643"/>
      <c r="DBI73" s="643"/>
      <c r="DBJ73" s="643"/>
      <c r="DBK73" s="643"/>
      <c r="DBL73" s="643"/>
      <c r="DBM73" s="643"/>
      <c r="DBN73" s="917"/>
      <c r="DBO73" s="917"/>
      <c r="DBP73" s="917"/>
      <c r="DBQ73" s="574"/>
      <c r="DBR73" s="643"/>
      <c r="DBS73" s="643"/>
      <c r="DBT73" s="643"/>
      <c r="DBU73" s="644"/>
      <c r="DBV73" s="643"/>
      <c r="DBW73" s="643"/>
      <c r="DBX73" s="643"/>
      <c r="DBY73" s="643"/>
      <c r="DBZ73" s="643"/>
      <c r="DCA73" s="643"/>
      <c r="DCB73" s="643"/>
      <c r="DCC73" s="643"/>
      <c r="DCD73" s="643"/>
      <c r="DCE73" s="917"/>
      <c r="DCF73" s="917"/>
      <c r="DCG73" s="917"/>
      <c r="DCH73" s="574"/>
      <c r="DCI73" s="643"/>
      <c r="DCJ73" s="643"/>
      <c r="DCK73" s="643"/>
      <c r="DCL73" s="644"/>
      <c r="DCM73" s="643"/>
      <c r="DCN73" s="643"/>
      <c r="DCO73" s="643"/>
      <c r="DCP73" s="643"/>
      <c r="DCQ73" s="643"/>
      <c r="DCR73" s="643"/>
      <c r="DCS73" s="643"/>
      <c r="DCT73" s="643"/>
      <c r="DCU73" s="643"/>
      <c r="DCV73" s="917"/>
      <c r="DCW73" s="917"/>
      <c r="DCX73" s="917"/>
      <c r="DCY73" s="574"/>
      <c r="DCZ73" s="643"/>
      <c r="DDA73" s="643"/>
      <c r="DDB73" s="643"/>
      <c r="DDC73" s="644"/>
      <c r="DDD73" s="643"/>
      <c r="DDE73" s="643"/>
      <c r="DDF73" s="643"/>
      <c r="DDG73" s="643"/>
      <c r="DDH73" s="643"/>
      <c r="DDI73" s="643"/>
      <c r="DDJ73" s="643"/>
      <c r="DDK73" s="643"/>
      <c r="DDL73" s="643"/>
      <c r="DDM73" s="917"/>
      <c r="DDN73" s="917"/>
      <c r="DDO73" s="917"/>
      <c r="DDP73" s="574"/>
      <c r="DDQ73" s="643"/>
      <c r="DDR73" s="643"/>
      <c r="DDS73" s="643"/>
      <c r="DDT73" s="644"/>
      <c r="DDU73" s="643"/>
      <c r="DDV73" s="643"/>
      <c r="DDW73" s="643"/>
      <c r="DDX73" s="643"/>
      <c r="DDY73" s="643"/>
      <c r="DDZ73" s="643"/>
      <c r="DEA73" s="643"/>
      <c r="DEB73" s="643"/>
      <c r="DEC73" s="643"/>
      <c r="DED73" s="917"/>
      <c r="DEE73" s="917"/>
      <c r="DEF73" s="917"/>
      <c r="DEG73" s="574"/>
      <c r="DEH73" s="643"/>
      <c r="DEI73" s="643"/>
      <c r="DEJ73" s="643"/>
      <c r="DEK73" s="644"/>
      <c r="DEL73" s="643"/>
      <c r="DEM73" s="643"/>
      <c r="DEN73" s="643"/>
      <c r="DEO73" s="643"/>
      <c r="DEP73" s="643"/>
      <c r="DEQ73" s="643"/>
      <c r="DER73" s="643"/>
      <c r="DES73" s="643"/>
      <c r="DET73" s="643"/>
      <c r="DEU73" s="917"/>
      <c r="DEV73" s="917"/>
      <c r="DEW73" s="917"/>
      <c r="DEX73" s="574"/>
      <c r="DEY73" s="643"/>
      <c r="DEZ73" s="643"/>
      <c r="DFA73" s="643"/>
      <c r="DFB73" s="644"/>
      <c r="DFC73" s="643"/>
      <c r="DFD73" s="643"/>
      <c r="DFE73" s="643"/>
      <c r="DFF73" s="643"/>
      <c r="DFG73" s="643"/>
      <c r="DFH73" s="643"/>
      <c r="DFI73" s="643"/>
      <c r="DFJ73" s="643"/>
      <c r="DFK73" s="643"/>
      <c r="DFL73" s="917"/>
      <c r="DFM73" s="917"/>
      <c r="DFN73" s="917"/>
      <c r="DFO73" s="574"/>
      <c r="DFP73" s="643"/>
      <c r="DFQ73" s="643"/>
      <c r="DFR73" s="643"/>
      <c r="DFS73" s="644"/>
      <c r="DFT73" s="643"/>
      <c r="DFU73" s="643"/>
      <c r="DFV73" s="643"/>
      <c r="DFW73" s="643"/>
      <c r="DFX73" s="643"/>
      <c r="DFY73" s="643"/>
      <c r="DFZ73" s="643"/>
      <c r="DGA73" s="643"/>
      <c r="DGB73" s="643"/>
      <c r="DGC73" s="917"/>
      <c r="DGD73" s="917"/>
      <c r="DGE73" s="917"/>
      <c r="DGF73" s="574"/>
      <c r="DGG73" s="643"/>
      <c r="DGH73" s="643"/>
      <c r="DGI73" s="643"/>
      <c r="DGJ73" s="644"/>
      <c r="DGK73" s="643"/>
      <c r="DGL73" s="643"/>
      <c r="DGM73" s="643"/>
      <c r="DGN73" s="643"/>
      <c r="DGO73" s="643"/>
      <c r="DGP73" s="643"/>
      <c r="DGQ73" s="643"/>
      <c r="DGR73" s="643"/>
      <c r="DGS73" s="643"/>
      <c r="DGT73" s="917"/>
      <c r="DGU73" s="917"/>
      <c r="DGV73" s="917"/>
      <c r="DGW73" s="574"/>
      <c r="DGX73" s="643"/>
      <c r="DGY73" s="643"/>
      <c r="DGZ73" s="643"/>
      <c r="DHA73" s="644"/>
      <c r="DHB73" s="643"/>
      <c r="DHC73" s="643"/>
      <c r="DHD73" s="643"/>
      <c r="DHE73" s="643"/>
      <c r="DHF73" s="643"/>
      <c r="DHG73" s="643"/>
      <c r="DHH73" s="643"/>
      <c r="DHI73" s="643"/>
      <c r="DHJ73" s="643"/>
      <c r="DHK73" s="917"/>
      <c r="DHL73" s="917"/>
      <c r="DHM73" s="917"/>
      <c r="DHN73" s="574"/>
      <c r="DHO73" s="643"/>
      <c r="DHP73" s="643"/>
      <c r="DHQ73" s="643"/>
      <c r="DHR73" s="644"/>
      <c r="DHS73" s="643"/>
      <c r="DHT73" s="643"/>
      <c r="DHU73" s="643"/>
      <c r="DHV73" s="643"/>
      <c r="DHW73" s="643"/>
      <c r="DHX73" s="643"/>
      <c r="DHY73" s="643"/>
      <c r="DHZ73" s="643"/>
      <c r="DIA73" s="643"/>
      <c r="DIB73" s="917"/>
      <c r="DIC73" s="917"/>
      <c r="DID73" s="917"/>
      <c r="DIE73" s="574"/>
      <c r="DIF73" s="643"/>
      <c r="DIG73" s="643"/>
      <c r="DIH73" s="643"/>
      <c r="DII73" s="644"/>
      <c r="DIJ73" s="643"/>
      <c r="DIK73" s="643"/>
      <c r="DIL73" s="643"/>
      <c r="DIM73" s="643"/>
      <c r="DIN73" s="643"/>
      <c r="DIO73" s="643"/>
      <c r="DIP73" s="643"/>
      <c r="DIQ73" s="643"/>
      <c r="DIR73" s="643"/>
      <c r="DIS73" s="917"/>
      <c r="DIT73" s="917"/>
      <c r="DIU73" s="917"/>
      <c r="DIV73" s="574"/>
      <c r="DIW73" s="643"/>
      <c r="DIX73" s="643"/>
      <c r="DIY73" s="643"/>
      <c r="DIZ73" s="644"/>
      <c r="DJA73" s="643"/>
      <c r="DJB73" s="643"/>
      <c r="DJC73" s="643"/>
      <c r="DJD73" s="643"/>
      <c r="DJE73" s="643"/>
      <c r="DJF73" s="643"/>
      <c r="DJG73" s="643"/>
      <c r="DJH73" s="643"/>
      <c r="DJI73" s="643"/>
      <c r="DJJ73" s="917"/>
      <c r="DJK73" s="917"/>
      <c r="DJL73" s="917"/>
      <c r="DJM73" s="574"/>
      <c r="DJN73" s="643"/>
      <c r="DJO73" s="643"/>
      <c r="DJP73" s="643"/>
      <c r="DJQ73" s="644"/>
      <c r="DJR73" s="643"/>
      <c r="DJS73" s="643"/>
      <c r="DJT73" s="643"/>
      <c r="DJU73" s="643"/>
      <c r="DJV73" s="643"/>
      <c r="DJW73" s="643"/>
      <c r="DJX73" s="643"/>
      <c r="DJY73" s="643"/>
      <c r="DJZ73" s="643"/>
      <c r="DKA73" s="917"/>
      <c r="DKB73" s="917"/>
      <c r="DKC73" s="917"/>
      <c r="DKD73" s="574"/>
      <c r="DKE73" s="643"/>
      <c r="DKF73" s="643"/>
      <c r="DKG73" s="643"/>
      <c r="DKH73" s="644"/>
      <c r="DKI73" s="643"/>
      <c r="DKJ73" s="643"/>
      <c r="DKK73" s="643"/>
      <c r="DKL73" s="643"/>
      <c r="DKM73" s="643"/>
      <c r="DKN73" s="643"/>
      <c r="DKO73" s="643"/>
      <c r="DKP73" s="643"/>
      <c r="DKQ73" s="643"/>
      <c r="DKR73" s="917"/>
      <c r="DKS73" s="917"/>
      <c r="DKT73" s="917"/>
      <c r="DKU73" s="574"/>
      <c r="DKV73" s="643"/>
      <c r="DKW73" s="643"/>
      <c r="DKX73" s="643"/>
      <c r="DKY73" s="644"/>
      <c r="DKZ73" s="643"/>
      <c r="DLA73" s="643"/>
      <c r="DLB73" s="643"/>
      <c r="DLC73" s="643"/>
      <c r="DLD73" s="643"/>
      <c r="DLE73" s="643"/>
      <c r="DLF73" s="643"/>
      <c r="DLG73" s="643"/>
      <c r="DLH73" s="643"/>
      <c r="DLI73" s="917"/>
      <c r="DLJ73" s="917"/>
      <c r="DLK73" s="917"/>
      <c r="DLL73" s="574"/>
      <c r="DLM73" s="643"/>
      <c r="DLN73" s="643"/>
      <c r="DLO73" s="643"/>
      <c r="DLP73" s="644"/>
      <c r="DLQ73" s="643"/>
      <c r="DLR73" s="643"/>
      <c r="DLS73" s="643"/>
      <c r="DLT73" s="643"/>
      <c r="DLU73" s="643"/>
      <c r="DLV73" s="643"/>
      <c r="DLW73" s="643"/>
      <c r="DLX73" s="643"/>
      <c r="DLY73" s="643"/>
      <c r="DLZ73" s="917"/>
      <c r="DMA73" s="917"/>
      <c r="DMB73" s="917"/>
      <c r="DMC73" s="574"/>
      <c r="DMD73" s="643"/>
      <c r="DME73" s="643"/>
      <c r="DMF73" s="643"/>
      <c r="DMG73" s="644"/>
      <c r="DMH73" s="643"/>
      <c r="DMI73" s="643"/>
      <c r="DMJ73" s="643"/>
      <c r="DMK73" s="643"/>
      <c r="DML73" s="643"/>
      <c r="DMM73" s="643"/>
      <c r="DMN73" s="643"/>
      <c r="DMO73" s="643"/>
      <c r="DMP73" s="643"/>
      <c r="DMQ73" s="917"/>
      <c r="DMR73" s="917"/>
      <c r="DMS73" s="917"/>
      <c r="DMT73" s="574"/>
      <c r="DMU73" s="643"/>
      <c r="DMV73" s="643"/>
      <c r="DMW73" s="643"/>
      <c r="DMX73" s="644"/>
      <c r="DMY73" s="643"/>
      <c r="DMZ73" s="643"/>
      <c r="DNA73" s="643"/>
      <c r="DNB73" s="643"/>
      <c r="DNC73" s="643"/>
      <c r="DND73" s="643"/>
      <c r="DNE73" s="643"/>
      <c r="DNF73" s="643"/>
      <c r="DNG73" s="643"/>
      <c r="DNH73" s="917"/>
      <c r="DNI73" s="917"/>
      <c r="DNJ73" s="917"/>
      <c r="DNK73" s="574"/>
      <c r="DNL73" s="643"/>
      <c r="DNM73" s="643"/>
      <c r="DNN73" s="643"/>
      <c r="DNO73" s="644"/>
      <c r="DNP73" s="643"/>
      <c r="DNQ73" s="643"/>
      <c r="DNR73" s="643"/>
      <c r="DNS73" s="643"/>
      <c r="DNT73" s="643"/>
      <c r="DNU73" s="643"/>
      <c r="DNV73" s="643"/>
      <c r="DNW73" s="643"/>
      <c r="DNX73" s="643"/>
      <c r="DNY73" s="917"/>
      <c r="DNZ73" s="917"/>
      <c r="DOA73" s="917"/>
      <c r="DOB73" s="574"/>
      <c r="DOC73" s="643"/>
      <c r="DOD73" s="643"/>
      <c r="DOE73" s="643"/>
      <c r="DOF73" s="644"/>
      <c r="DOG73" s="643"/>
      <c r="DOH73" s="643"/>
      <c r="DOI73" s="643"/>
      <c r="DOJ73" s="643"/>
      <c r="DOK73" s="643"/>
      <c r="DOL73" s="643"/>
      <c r="DOM73" s="643"/>
      <c r="DON73" s="643"/>
      <c r="DOO73" s="643"/>
      <c r="DOP73" s="917"/>
      <c r="DOQ73" s="917"/>
      <c r="DOR73" s="917"/>
      <c r="DOS73" s="574"/>
      <c r="DOT73" s="643"/>
      <c r="DOU73" s="643"/>
      <c r="DOV73" s="643"/>
      <c r="DOW73" s="644"/>
      <c r="DOX73" s="643"/>
      <c r="DOY73" s="643"/>
      <c r="DOZ73" s="643"/>
      <c r="DPA73" s="643"/>
      <c r="DPB73" s="643"/>
      <c r="DPC73" s="643"/>
      <c r="DPD73" s="643"/>
      <c r="DPE73" s="643"/>
      <c r="DPF73" s="643"/>
      <c r="DPG73" s="917"/>
      <c r="DPH73" s="917"/>
      <c r="DPI73" s="917"/>
      <c r="DPJ73" s="574"/>
      <c r="DPK73" s="643"/>
      <c r="DPL73" s="643"/>
      <c r="DPM73" s="643"/>
      <c r="DPN73" s="644"/>
      <c r="DPO73" s="643"/>
      <c r="DPP73" s="643"/>
      <c r="DPQ73" s="643"/>
      <c r="DPR73" s="643"/>
      <c r="DPS73" s="643"/>
      <c r="DPT73" s="643"/>
      <c r="DPU73" s="643"/>
      <c r="DPV73" s="643"/>
      <c r="DPW73" s="643"/>
      <c r="DPX73" s="917"/>
      <c r="DPY73" s="917"/>
      <c r="DPZ73" s="917"/>
      <c r="DQA73" s="574"/>
      <c r="DQB73" s="643"/>
      <c r="DQC73" s="643"/>
      <c r="DQD73" s="643"/>
      <c r="DQE73" s="644"/>
      <c r="DQF73" s="643"/>
      <c r="DQG73" s="643"/>
      <c r="DQH73" s="643"/>
      <c r="DQI73" s="643"/>
      <c r="DQJ73" s="643"/>
      <c r="DQK73" s="643"/>
      <c r="DQL73" s="643"/>
      <c r="DQM73" s="643"/>
      <c r="DQN73" s="643"/>
      <c r="DQO73" s="917"/>
      <c r="DQP73" s="917"/>
      <c r="DQQ73" s="917"/>
      <c r="DQR73" s="574"/>
      <c r="DQS73" s="643"/>
      <c r="DQT73" s="643"/>
      <c r="DQU73" s="643"/>
      <c r="DQV73" s="644"/>
      <c r="DQW73" s="643"/>
      <c r="DQX73" s="643"/>
      <c r="DQY73" s="643"/>
      <c r="DQZ73" s="643"/>
      <c r="DRA73" s="643"/>
      <c r="DRB73" s="643"/>
      <c r="DRC73" s="643"/>
      <c r="DRD73" s="643"/>
      <c r="DRE73" s="643"/>
      <c r="DRF73" s="917"/>
      <c r="DRG73" s="917"/>
      <c r="DRH73" s="917"/>
      <c r="DRI73" s="574"/>
      <c r="DRJ73" s="643"/>
      <c r="DRK73" s="643"/>
      <c r="DRL73" s="643"/>
      <c r="DRM73" s="644"/>
      <c r="DRN73" s="643"/>
      <c r="DRO73" s="643"/>
      <c r="DRP73" s="643"/>
      <c r="DRQ73" s="643"/>
      <c r="DRR73" s="643"/>
      <c r="DRS73" s="643"/>
      <c r="DRT73" s="643"/>
      <c r="DRU73" s="643"/>
      <c r="DRV73" s="643"/>
      <c r="DRW73" s="917"/>
      <c r="DRX73" s="917"/>
      <c r="DRY73" s="917"/>
      <c r="DRZ73" s="574"/>
      <c r="DSA73" s="643"/>
      <c r="DSB73" s="643"/>
      <c r="DSC73" s="643"/>
      <c r="DSD73" s="644"/>
      <c r="DSE73" s="643"/>
      <c r="DSF73" s="643"/>
      <c r="DSG73" s="643"/>
      <c r="DSH73" s="643"/>
      <c r="DSI73" s="643"/>
      <c r="DSJ73" s="643"/>
      <c r="DSK73" s="643"/>
      <c r="DSL73" s="643"/>
      <c r="DSM73" s="643"/>
      <c r="DSN73" s="917"/>
      <c r="DSO73" s="917"/>
      <c r="DSP73" s="917"/>
      <c r="DSQ73" s="574"/>
      <c r="DSR73" s="643"/>
      <c r="DSS73" s="643"/>
      <c r="DST73" s="643"/>
      <c r="DSU73" s="644"/>
      <c r="DSV73" s="643"/>
      <c r="DSW73" s="643"/>
      <c r="DSX73" s="643"/>
      <c r="DSY73" s="643"/>
      <c r="DSZ73" s="643"/>
      <c r="DTA73" s="643"/>
      <c r="DTB73" s="643"/>
      <c r="DTC73" s="643"/>
      <c r="DTD73" s="643"/>
      <c r="DTE73" s="917"/>
      <c r="DTF73" s="917"/>
      <c r="DTG73" s="917"/>
      <c r="DTH73" s="574"/>
      <c r="DTI73" s="643"/>
      <c r="DTJ73" s="643"/>
      <c r="DTK73" s="643"/>
      <c r="DTL73" s="644"/>
      <c r="DTM73" s="643"/>
      <c r="DTN73" s="643"/>
      <c r="DTO73" s="643"/>
      <c r="DTP73" s="643"/>
      <c r="DTQ73" s="643"/>
      <c r="DTR73" s="643"/>
      <c r="DTS73" s="643"/>
      <c r="DTT73" s="643"/>
      <c r="DTU73" s="643"/>
      <c r="DTV73" s="917"/>
      <c r="DTW73" s="917"/>
      <c r="DTX73" s="917"/>
      <c r="DTY73" s="574"/>
      <c r="DTZ73" s="643"/>
      <c r="DUA73" s="643"/>
      <c r="DUB73" s="643"/>
      <c r="DUC73" s="644"/>
      <c r="DUD73" s="643"/>
      <c r="DUE73" s="643"/>
      <c r="DUF73" s="643"/>
      <c r="DUG73" s="643"/>
      <c r="DUH73" s="643"/>
      <c r="DUI73" s="643"/>
      <c r="DUJ73" s="643"/>
      <c r="DUK73" s="643"/>
      <c r="DUL73" s="643"/>
      <c r="DUM73" s="917"/>
      <c r="DUN73" s="917"/>
      <c r="DUO73" s="917"/>
      <c r="DUP73" s="574"/>
      <c r="DUQ73" s="643"/>
      <c r="DUR73" s="643"/>
      <c r="DUS73" s="643"/>
      <c r="DUT73" s="644"/>
      <c r="DUU73" s="643"/>
      <c r="DUV73" s="643"/>
      <c r="DUW73" s="643"/>
      <c r="DUX73" s="643"/>
      <c r="DUY73" s="643"/>
      <c r="DUZ73" s="643"/>
      <c r="DVA73" s="643"/>
      <c r="DVB73" s="643"/>
      <c r="DVC73" s="643"/>
      <c r="DVD73" s="917"/>
      <c r="DVE73" s="917"/>
      <c r="DVF73" s="917"/>
      <c r="DVG73" s="574"/>
      <c r="DVH73" s="643"/>
      <c r="DVI73" s="643"/>
      <c r="DVJ73" s="643"/>
      <c r="DVK73" s="644"/>
      <c r="DVL73" s="643"/>
      <c r="DVM73" s="643"/>
      <c r="DVN73" s="643"/>
      <c r="DVO73" s="643"/>
      <c r="DVP73" s="643"/>
      <c r="DVQ73" s="643"/>
      <c r="DVR73" s="643"/>
      <c r="DVS73" s="643"/>
      <c r="DVT73" s="643"/>
      <c r="DVU73" s="917"/>
      <c r="DVV73" s="917"/>
      <c r="DVW73" s="917"/>
      <c r="DVX73" s="574"/>
      <c r="DVY73" s="643"/>
      <c r="DVZ73" s="643"/>
      <c r="DWA73" s="643"/>
      <c r="DWB73" s="644"/>
      <c r="DWC73" s="643"/>
      <c r="DWD73" s="643"/>
      <c r="DWE73" s="643"/>
      <c r="DWF73" s="643"/>
      <c r="DWG73" s="643"/>
      <c r="DWH73" s="643"/>
      <c r="DWI73" s="643"/>
      <c r="DWJ73" s="643"/>
      <c r="DWK73" s="643"/>
      <c r="DWL73" s="917"/>
      <c r="DWM73" s="917"/>
      <c r="DWN73" s="917"/>
      <c r="DWO73" s="574"/>
      <c r="DWP73" s="643"/>
      <c r="DWQ73" s="643"/>
      <c r="DWR73" s="643"/>
      <c r="DWS73" s="644"/>
      <c r="DWT73" s="643"/>
      <c r="DWU73" s="643"/>
      <c r="DWV73" s="643"/>
      <c r="DWW73" s="643"/>
      <c r="DWX73" s="643"/>
      <c r="DWY73" s="643"/>
      <c r="DWZ73" s="643"/>
      <c r="DXA73" s="643"/>
      <c r="DXB73" s="643"/>
      <c r="DXC73" s="917"/>
      <c r="DXD73" s="917"/>
      <c r="DXE73" s="917"/>
      <c r="DXF73" s="574"/>
      <c r="DXG73" s="643"/>
      <c r="DXH73" s="643"/>
      <c r="DXI73" s="643"/>
      <c r="DXJ73" s="644"/>
      <c r="DXK73" s="643"/>
      <c r="DXL73" s="643"/>
      <c r="DXM73" s="643"/>
      <c r="DXN73" s="643"/>
      <c r="DXO73" s="643"/>
      <c r="DXP73" s="643"/>
      <c r="DXQ73" s="643"/>
      <c r="DXR73" s="643"/>
      <c r="DXS73" s="643"/>
      <c r="DXT73" s="917"/>
      <c r="DXU73" s="917"/>
      <c r="DXV73" s="917"/>
      <c r="DXW73" s="574"/>
      <c r="DXX73" s="643"/>
      <c r="DXY73" s="643"/>
      <c r="DXZ73" s="643"/>
      <c r="DYA73" s="644"/>
      <c r="DYB73" s="643"/>
      <c r="DYC73" s="643"/>
      <c r="DYD73" s="643"/>
      <c r="DYE73" s="643"/>
      <c r="DYF73" s="643"/>
      <c r="DYG73" s="643"/>
      <c r="DYH73" s="643"/>
      <c r="DYI73" s="643"/>
      <c r="DYJ73" s="643"/>
      <c r="DYK73" s="917"/>
      <c r="DYL73" s="917"/>
      <c r="DYM73" s="917"/>
      <c r="DYN73" s="574"/>
      <c r="DYO73" s="643"/>
      <c r="DYP73" s="643"/>
      <c r="DYQ73" s="643"/>
      <c r="DYR73" s="644"/>
      <c r="DYS73" s="643"/>
      <c r="DYT73" s="643"/>
      <c r="DYU73" s="643"/>
      <c r="DYV73" s="643"/>
      <c r="DYW73" s="643"/>
      <c r="DYX73" s="643"/>
      <c r="DYY73" s="643"/>
      <c r="DYZ73" s="643"/>
      <c r="DZA73" s="643"/>
      <c r="DZB73" s="917"/>
      <c r="DZC73" s="917"/>
      <c r="DZD73" s="917"/>
      <c r="DZE73" s="574"/>
      <c r="DZF73" s="643"/>
      <c r="DZG73" s="643"/>
      <c r="DZH73" s="643"/>
      <c r="DZI73" s="644"/>
      <c r="DZJ73" s="643"/>
      <c r="DZK73" s="643"/>
      <c r="DZL73" s="643"/>
      <c r="DZM73" s="643"/>
      <c r="DZN73" s="643"/>
      <c r="DZO73" s="643"/>
      <c r="DZP73" s="643"/>
      <c r="DZQ73" s="643"/>
      <c r="DZR73" s="643"/>
      <c r="DZS73" s="917"/>
      <c r="DZT73" s="917"/>
      <c r="DZU73" s="917"/>
      <c r="DZV73" s="574"/>
      <c r="DZW73" s="643"/>
      <c r="DZX73" s="643"/>
      <c r="DZY73" s="643"/>
      <c r="DZZ73" s="644"/>
      <c r="EAA73" s="643"/>
      <c r="EAB73" s="643"/>
      <c r="EAC73" s="643"/>
      <c r="EAD73" s="643"/>
      <c r="EAE73" s="643"/>
      <c r="EAF73" s="643"/>
      <c r="EAG73" s="643"/>
      <c r="EAH73" s="643"/>
      <c r="EAI73" s="643"/>
      <c r="EAJ73" s="917"/>
      <c r="EAK73" s="917"/>
      <c r="EAL73" s="917"/>
      <c r="EAM73" s="574"/>
      <c r="EAN73" s="643"/>
      <c r="EAO73" s="643"/>
      <c r="EAP73" s="643"/>
      <c r="EAQ73" s="644"/>
      <c r="EAR73" s="643"/>
      <c r="EAS73" s="643"/>
      <c r="EAT73" s="643"/>
      <c r="EAU73" s="643"/>
      <c r="EAV73" s="643"/>
      <c r="EAW73" s="643"/>
      <c r="EAX73" s="643"/>
      <c r="EAY73" s="643"/>
      <c r="EAZ73" s="643"/>
      <c r="EBA73" s="917"/>
      <c r="EBB73" s="917"/>
      <c r="EBC73" s="917"/>
      <c r="EBD73" s="574"/>
      <c r="EBE73" s="643"/>
      <c r="EBF73" s="643"/>
      <c r="EBG73" s="643"/>
      <c r="EBH73" s="644"/>
      <c r="EBI73" s="643"/>
      <c r="EBJ73" s="643"/>
      <c r="EBK73" s="643"/>
      <c r="EBL73" s="643"/>
      <c r="EBM73" s="643"/>
      <c r="EBN73" s="643"/>
      <c r="EBO73" s="643"/>
      <c r="EBP73" s="643"/>
      <c r="EBQ73" s="643"/>
      <c r="EBR73" s="917"/>
      <c r="EBS73" s="917"/>
      <c r="EBT73" s="917"/>
      <c r="EBU73" s="574"/>
      <c r="EBV73" s="643"/>
      <c r="EBW73" s="643"/>
      <c r="EBX73" s="643"/>
      <c r="EBY73" s="644"/>
      <c r="EBZ73" s="643"/>
      <c r="ECA73" s="643"/>
      <c r="ECB73" s="643"/>
      <c r="ECC73" s="643"/>
      <c r="ECD73" s="643"/>
      <c r="ECE73" s="643"/>
      <c r="ECF73" s="643"/>
      <c r="ECG73" s="643"/>
      <c r="ECH73" s="643"/>
      <c r="ECI73" s="917"/>
      <c r="ECJ73" s="917"/>
      <c r="ECK73" s="917"/>
      <c r="ECL73" s="574"/>
      <c r="ECM73" s="643"/>
      <c r="ECN73" s="643"/>
      <c r="ECO73" s="643"/>
      <c r="ECP73" s="644"/>
      <c r="ECQ73" s="643"/>
      <c r="ECR73" s="643"/>
      <c r="ECS73" s="643"/>
      <c r="ECT73" s="643"/>
      <c r="ECU73" s="643"/>
      <c r="ECV73" s="643"/>
      <c r="ECW73" s="643"/>
      <c r="ECX73" s="643"/>
      <c r="ECY73" s="643"/>
      <c r="ECZ73" s="917"/>
      <c r="EDA73" s="917"/>
      <c r="EDB73" s="917"/>
      <c r="EDC73" s="574"/>
      <c r="EDD73" s="643"/>
      <c r="EDE73" s="643"/>
      <c r="EDF73" s="643"/>
      <c r="EDG73" s="644"/>
      <c r="EDH73" s="643"/>
      <c r="EDI73" s="643"/>
      <c r="EDJ73" s="643"/>
      <c r="EDK73" s="643"/>
      <c r="EDL73" s="643"/>
      <c r="EDM73" s="643"/>
      <c r="EDN73" s="643"/>
      <c r="EDO73" s="643"/>
      <c r="EDP73" s="643"/>
      <c r="EDQ73" s="917"/>
      <c r="EDR73" s="917"/>
      <c r="EDS73" s="917"/>
      <c r="EDT73" s="574"/>
      <c r="EDU73" s="643"/>
      <c r="EDV73" s="643"/>
      <c r="EDW73" s="643"/>
      <c r="EDX73" s="644"/>
      <c r="EDY73" s="643"/>
      <c r="EDZ73" s="643"/>
      <c r="EEA73" s="643"/>
      <c r="EEB73" s="643"/>
      <c r="EEC73" s="643"/>
      <c r="EED73" s="643"/>
      <c r="EEE73" s="643"/>
      <c r="EEF73" s="643"/>
      <c r="EEG73" s="643"/>
      <c r="EEH73" s="917"/>
      <c r="EEI73" s="917"/>
      <c r="EEJ73" s="917"/>
      <c r="EEK73" s="574"/>
      <c r="EEL73" s="643"/>
      <c r="EEM73" s="643"/>
      <c r="EEN73" s="643"/>
      <c r="EEO73" s="644"/>
      <c r="EEP73" s="643"/>
      <c r="EEQ73" s="643"/>
      <c r="EER73" s="643"/>
      <c r="EES73" s="643"/>
      <c r="EET73" s="643"/>
      <c r="EEU73" s="643"/>
      <c r="EEV73" s="643"/>
      <c r="EEW73" s="643"/>
      <c r="EEX73" s="643"/>
      <c r="EEY73" s="917"/>
      <c r="EEZ73" s="917"/>
      <c r="EFA73" s="917"/>
      <c r="EFB73" s="574"/>
      <c r="EFC73" s="643"/>
      <c r="EFD73" s="643"/>
      <c r="EFE73" s="643"/>
      <c r="EFF73" s="644"/>
      <c r="EFG73" s="643"/>
      <c r="EFH73" s="643"/>
      <c r="EFI73" s="643"/>
      <c r="EFJ73" s="643"/>
      <c r="EFK73" s="643"/>
      <c r="EFL73" s="643"/>
      <c r="EFM73" s="643"/>
      <c r="EFN73" s="643"/>
      <c r="EFO73" s="643"/>
      <c r="EFP73" s="917"/>
      <c r="EFQ73" s="917"/>
      <c r="EFR73" s="917"/>
      <c r="EFS73" s="574"/>
      <c r="EFT73" s="643"/>
      <c r="EFU73" s="643"/>
      <c r="EFV73" s="643"/>
      <c r="EFW73" s="644"/>
      <c r="EFX73" s="643"/>
      <c r="EFY73" s="643"/>
      <c r="EFZ73" s="643"/>
      <c r="EGA73" s="643"/>
      <c r="EGB73" s="643"/>
      <c r="EGC73" s="643"/>
      <c r="EGD73" s="643"/>
      <c r="EGE73" s="643"/>
      <c r="EGF73" s="643"/>
      <c r="EGG73" s="917"/>
      <c r="EGH73" s="917"/>
      <c r="EGI73" s="917"/>
      <c r="EGJ73" s="574"/>
      <c r="EGK73" s="643"/>
      <c r="EGL73" s="643"/>
      <c r="EGM73" s="643"/>
      <c r="EGN73" s="644"/>
      <c r="EGO73" s="643"/>
      <c r="EGP73" s="643"/>
      <c r="EGQ73" s="643"/>
      <c r="EGR73" s="643"/>
      <c r="EGS73" s="643"/>
      <c r="EGT73" s="643"/>
      <c r="EGU73" s="643"/>
      <c r="EGV73" s="643"/>
      <c r="EGW73" s="643"/>
      <c r="EGX73" s="917"/>
      <c r="EGY73" s="917"/>
      <c r="EGZ73" s="917"/>
      <c r="EHA73" s="574"/>
      <c r="EHB73" s="643"/>
      <c r="EHC73" s="643"/>
      <c r="EHD73" s="643"/>
      <c r="EHE73" s="644"/>
      <c r="EHF73" s="643"/>
      <c r="EHG73" s="643"/>
      <c r="EHH73" s="643"/>
      <c r="EHI73" s="643"/>
      <c r="EHJ73" s="643"/>
      <c r="EHK73" s="643"/>
      <c r="EHL73" s="643"/>
      <c r="EHM73" s="643"/>
      <c r="EHN73" s="643"/>
      <c r="EHO73" s="917"/>
      <c r="EHP73" s="917"/>
      <c r="EHQ73" s="917"/>
      <c r="EHR73" s="574"/>
      <c r="EHS73" s="643"/>
      <c r="EHT73" s="643"/>
      <c r="EHU73" s="643"/>
      <c r="EHV73" s="644"/>
      <c r="EHW73" s="643"/>
      <c r="EHX73" s="643"/>
      <c r="EHY73" s="643"/>
      <c r="EHZ73" s="643"/>
      <c r="EIA73" s="643"/>
      <c r="EIB73" s="643"/>
      <c r="EIC73" s="643"/>
      <c r="EID73" s="643"/>
      <c r="EIE73" s="643"/>
      <c r="EIF73" s="917"/>
      <c r="EIG73" s="917"/>
      <c r="EIH73" s="917"/>
      <c r="EII73" s="574"/>
      <c r="EIJ73" s="643"/>
      <c r="EIK73" s="643"/>
      <c r="EIL73" s="643"/>
      <c r="EIM73" s="644"/>
      <c r="EIN73" s="643"/>
      <c r="EIO73" s="643"/>
      <c r="EIP73" s="643"/>
      <c r="EIQ73" s="643"/>
      <c r="EIR73" s="643"/>
      <c r="EIS73" s="643"/>
      <c r="EIT73" s="643"/>
      <c r="EIU73" s="643"/>
      <c r="EIV73" s="643"/>
      <c r="EIW73" s="917"/>
      <c r="EIX73" s="917"/>
      <c r="EIY73" s="917"/>
      <c r="EIZ73" s="574"/>
      <c r="EJA73" s="643"/>
      <c r="EJB73" s="643"/>
      <c r="EJC73" s="643"/>
      <c r="EJD73" s="644"/>
      <c r="EJE73" s="643"/>
      <c r="EJF73" s="643"/>
      <c r="EJG73" s="643"/>
      <c r="EJH73" s="643"/>
      <c r="EJI73" s="643"/>
      <c r="EJJ73" s="643"/>
      <c r="EJK73" s="643"/>
      <c r="EJL73" s="643"/>
      <c r="EJM73" s="643"/>
      <c r="EJN73" s="917"/>
      <c r="EJO73" s="917"/>
      <c r="EJP73" s="917"/>
      <c r="EJQ73" s="574"/>
      <c r="EJR73" s="643"/>
      <c r="EJS73" s="643"/>
      <c r="EJT73" s="643"/>
      <c r="EJU73" s="644"/>
      <c r="EJV73" s="643"/>
      <c r="EJW73" s="643"/>
      <c r="EJX73" s="643"/>
      <c r="EJY73" s="643"/>
      <c r="EJZ73" s="643"/>
      <c r="EKA73" s="643"/>
      <c r="EKB73" s="643"/>
      <c r="EKC73" s="643"/>
      <c r="EKD73" s="643"/>
      <c r="EKE73" s="917"/>
      <c r="EKF73" s="917"/>
      <c r="EKG73" s="917"/>
      <c r="EKH73" s="574"/>
      <c r="EKI73" s="643"/>
      <c r="EKJ73" s="643"/>
      <c r="EKK73" s="643"/>
      <c r="EKL73" s="644"/>
      <c r="EKM73" s="643"/>
      <c r="EKN73" s="643"/>
      <c r="EKO73" s="643"/>
      <c r="EKP73" s="643"/>
      <c r="EKQ73" s="643"/>
      <c r="EKR73" s="643"/>
      <c r="EKS73" s="643"/>
      <c r="EKT73" s="643"/>
      <c r="EKU73" s="643"/>
      <c r="EKV73" s="917"/>
      <c r="EKW73" s="917"/>
      <c r="EKX73" s="917"/>
      <c r="EKY73" s="574"/>
      <c r="EKZ73" s="643"/>
      <c r="ELA73" s="643"/>
      <c r="ELB73" s="643"/>
      <c r="ELC73" s="644"/>
      <c r="ELD73" s="643"/>
      <c r="ELE73" s="643"/>
      <c r="ELF73" s="643"/>
      <c r="ELG73" s="643"/>
      <c r="ELH73" s="643"/>
      <c r="ELI73" s="643"/>
      <c r="ELJ73" s="643"/>
      <c r="ELK73" s="643"/>
      <c r="ELL73" s="643"/>
      <c r="ELM73" s="917"/>
      <c r="ELN73" s="917"/>
      <c r="ELO73" s="917"/>
      <c r="ELP73" s="574"/>
      <c r="ELQ73" s="643"/>
      <c r="ELR73" s="643"/>
      <c r="ELS73" s="643"/>
      <c r="ELT73" s="644"/>
      <c r="ELU73" s="643"/>
      <c r="ELV73" s="643"/>
      <c r="ELW73" s="643"/>
      <c r="ELX73" s="643"/>
      <c r="ELY73" s="643"/>
      <c r="ELZ73" s="643"/>
      <c r="EMA73" s="643"/>
      <c r="EMB73" s="643"/>
      <c r="EMC73" s="643"/>
      <c r="EMD73" s="917"/>
      <c r="EME73" s="917"/>
      <c r="EMF73" s="917"/>
      <c r="EMG73" s="574"/>
      <c r="EMH73" s="643"/>
      <c r="EMI73" s="643"/>
      <c r="EMJ73" s="643"/>
      <c r="EMK73" s="644"/>
      <c r="EML73" s="643"/>
      <c r="EMM73" s="643"/>
      <c r="EMN73" s="643"/>
      <c r="EMO73" s="643"/>
      <c r="EMP73" s="643"/>
      <c r="EMQ73" s="643"/>
      <c r="EMR73" s="643"/>
      <c r="EMS73" s="643"/>
      <c r="EMT73" s="643"/>
      <c r="EMU73" s="917"/>
      <c r="EMV73" s="917"/>
      <c r="EMW73" s="917"/>
      <c r="EMX73" s="574"/>
      <c r="EMY73" s="643"/>
      <c r="EMZ73" s="643"/>
      <c r="ENA73" s="643"/>
      <c r="ENB73" s="644"/>
      <c r="ENC73" s="643"/>
      <c r="END73" s="643"/>
      <c r="ENE73" s="643"/>
      <c r="ENF73" s="643"/>
      <c r="ENG73" s="643"/>
      <c r="ENH73" s="643"/>
      <c r="ENI73" s="643"/>
      <c r="ENJ73" s="643"/>
      <c r="ENK73" s="643"/>
      <c r="ENL73" s="917"/>
      <c r="ENM73" s="917"/>
      <c r="ENN73" s="917"/>
      <c r="ENO73" s="574"/>
      <c r="ENP73" s="643"/>
      <c r="ENQ73" s="643"/>
      <c r="ENR73" s="643"/>
      <c r="ENS73" s="644"/>
      <c r="ENT73" s="643"/>
      <c r="ENU73" s="643"/>
      <c r="ENV73" s="643"/>
      <c r="ENW73" s="643"/>
      <c r="ENX73" s="643"/>
      <c r="ENY73" s="643"/>
      <c r="ENZ73" s="643"/>
      <c r="EOA73" s="643"/>
      <c r="EOB73" s="643"/>
      <c r="EOC73" s="917"/>
      <c r="EOD73" s="917"/>
      <c r="EOE73" s="917"/>
      <c r="EOF73" s="574"/>
      <c r="EOG73" s="643"/>
      <c r="EOH73" s="643"/>
      <c r="EOI73" s="643"/>
      <c r="EOJ73" s="644"/>
      <c r="EOK73" s="643"/>
      <c r="EOL73" s="643"/>
      <c r="EOM73" s="643"/>
      <c r="EON73" s="643"/>
      <c r="EOO73" s="643"/>
      <c r="EOP73" s="643"/>
      <c r="EOQ73" s="643"/>
      <c r="EOR73" s="643"/>
      <c r="EOS73" s="643"/>
      <c r="EOT73" s="917"/>
      <c r="EOU73" s="917"/>
      <c r="EOV73" s="917"/>
      <c r="EOW73" s="574"/>
      <c r="EOX73" s="643"/>
      <c r="EOY73" s="643"/>
      <c r="EOZ73" s="643"/>
      <c r="EPA73" s="644"/>
      <c r="EPB73" s="643"/>
      <c r="EPC73" s="643"/>
      <c r="EPD73" s="643"/>
      <c r="EPE73" s="643"/>
      <c r="EPF73" s="643"/>
      <c r="EPG73" s="643"/>
      <c r="EPH73" s="643"/>
      <c r="EPI73" s="643"/>
      <c r="EPJ73" s="643"/>
      <c r="EPK73" s="917"/>
      <c r="EPL73" s="917"/>
      <c r="EPM73" s="917"/>
      <c r="EPN73" s="574"/>
      <c r="EPO73" s="643"/>
      <c r="EPP73" s="643"/>
      <c r="EPQ73" s="643"/>
      <c r="EPR73" s="644"/>
      <c r="EPS73" s="643"/>
      <c r="EPT73" s="643"/>
      <c r="EPU73" s="643"/>
      <c r="EPV73" s="643"/>
      <c r="EPW73" s="643"/>
      <c r="EPX73" s="643"/>
      <c r="EPY73" s="643"/>
      <c r="EPZ73" s="643"/>
      <c r="EQA73" s="643"/>
      <c r="EQB73" s="917"/>
      <c r="EQC73" s="917"/>
      <c r="EQD73" s="917"/>
      <c r="EQE73" s="574"/>
      <c r="EQF73" s="643"/>
      <c r="EQG73" s="643"/>
      <c r="EQH73" s="643"/>
      <c r="EQI73" s="644"/>
      <c r="EQJ73" s="643"/>
      <c r="EQK73" s="643"/>
      <c r="EQL73" s="643"/>
      <c r="EQM73" s="643"/>
      <c r="EQN73" s="643"/>
      <c r="EQO73" s="643"/>
      <c r="EQP73" s="643"/>
      <c r="EQQ73" s="643"/>
      <c r="EQR73" s="643"/>
      <c r="EQS73" s="917"/>
      <c r="EQT73" s="917"/>
      <c r="EQU73" s="917"/>
      <c r="EQV73" s="574"/>
      <c r="EQW73" s="643"/>
      <c r="EQX73" s="643"/>
      <c r="EQY73" s="643"/>
      <c r="EQZ73" s="644"/>
      <c r="ERA73" s="643"/>
      <c r="ERB73" s="643"/>
      <c r="ERC73" s="643"/>
      <c r="ERD73" s="643"/>
      <c r="ERE73" s="643"/>
      <c r="ERF73" s="643"/>
      <c r="ERG73" s="643"/>
      <c r="ERH73" s="643"/>
      <c r="ERI73" s="643"/>
      <c r="ERJ73" s="917"/>
      <c r="ERK73" s="917"/>
      <c r="ERL73" s="917"/>
      <c r="ERM73" s="574"/>
      <c r="ERN73" s="643"/>
      <c r="ERO73" s="643"/>
      <c r="ERP73" s="643"/>
      <c r="ERQ73" s="644"/>
      <c r="ERR73" s="643"/>
      <c r="ERS73" s="643"/>
      <c r="ERT73" s="643"/>
      <c r="ERU73" s="643"/>
      <c r="ERV73" s="643"/>
      <c r="ERW73" s="643"/>
      <c r="ERX73" s="643"/>
      <c r="ERY73" s="643"/>
      <c r="ERZ73" s="643"/>
      <c r="ESA73" s="917"/>
      <c r="ESB73" s="917"/>
      <c r="ESC73" s="917"/>
      <c r="ESD73" s="574"/>
      <c r="ESE73" s="643"/>
      <c r="ESF73" s="643"/>
      <c r="ESG73" s="643"/>
      <c r="ESH73" s="644"/>
      <c r="ESI73" s="643"/>
      <c r="ESJ73" s="643"/>
      <c r="ESK73" s="643"/>
      <c r="ESL73" s="643"/>
      <c r="ESM73" s="643"/>
      <c r="ESN73" s="643"/>
      <c r="ESO73" s="643"/>
      <c r="ESP73" s="643"/>
      <c r="ESQ73" s="643"/>
      <c r="ESR73" s="917"/>
      <c r="ESS73" s="917"/>
      <c r="EST73" s="917"/>
      <c r="ESU73" s="574"/>
      <c r="ESV73" s="643"/>
      <c r="ESW73" s="643"/>
      <c r="ESX73" s="643"/>
      <c r="ESY73" s="644"/>
      <c r="ESZ73" s="643"/>
      <c r="ETA73" s="643"/>
      <c r="ETB73" s="643"/>
      <c r="ETC73" s="643"/>
      <c r="ETD73" s="643"/>
      <c r="ETE73" s="643"/>
      <c r="ETF73" s="643"/>
      <c r="ETG73" s="643"/>
      <c r="ETH73" s="643"/>
      <c r="ETI73" s="917"/>
      <c r="ETJ73" s="917"/>
      <c r="ETK73" s="917"/>
      <c r="ETL73" s="574"/>
      <c r="ETM73" s="643"/>
      <c r="ETN73" s="643"/>
      <c r="ETO73" s="643"/>
      <c r="ETP73" s="644"/>
      <c r="ETQ73" s="643"/>
      <c r="ETR73" s="643"/>
      <c r="ETS73" s="643"/>
      <c r="ETT73" s="643"/>
      <c r="ETU73" s="643"/>
      <c r="ETV73" s="643"/>
      <c r="ETW73" s="643"/>
      <c r="ETX73" s="643"/>
      <c r="ETY73" s="643"/>
      <c r="ETZ73" s="917"/>
      <c r="EUA73" s="917"/>
      <c r="EUB73" s="917"/>
      <c r="EUC73" s="574"/>
      <c r="EUD73" s="643"/>
      <c r="EUE73" s="643"/>
      <c r="EUF73" s="643"/>
      <c r="EUG73" s="644"/>
      <c r="EUH73" s="643"/>
      <c r="EUI73" s="643"/>
      <c r="EUJ73" s="643"/>
      <c r="EUK73" s="643"/>
      <c r="EUL73" s="643"/>
      <c r="EUM73" s="643"/>
      <c r="EUN73" s="643"/>
      <c r="EUO73" s="643"/>
      <c r="EUP73" s="643"/>
      <c r="EUQ73" s="917"/>
      <c r="EUR73" s="917"/>
      <c r="EUS73" s="917"/>
      <c r="EUT73" s="574"/>
      <c r="EUU73" s="643"/>
      <c r="EUV73" s="643"/>
      <c r="EUW73" s="643"/>
      <c r="EUX73" s="644"/>
      <c r="EUY73" s="643"/>
      <c r="EUZ73" s="643"/>
      <c r="EVA73" s="643"/>
      <c r="EVB73" s="643"/>
      <c r="EVC73" s="643"/>
      <c r="EVD73" s="643"/>
      <c r="EVE73" s="643"/>
      <c r="EVF73" s="643"/>
      <c r="EVG73" s="643"/>
      <c r="EVH73" s="917"/>
      <c r="EVI73" s="917"/>
      <c r="EVJ73" s="917"/>
      <c r="EVK73" s="574"/>
      <c r="EVL73" s="643"/>
      <c r="EVM73" s="643"/>
      <c r="EVN73" s="643"/>
      <c r="EVO73" s="644"/>
      <c r="EVP73" s="643"/>
      <c r="EVQ73" s="643"/>
      <c r="EVR73" s="643"/>
      <c r="EVS73" s="643"/>
      <c r="EVT73" s="643"/>
      <c r="EVU73" s="643"/>
      <c r="EVV73" s="643"/>
      <c r="EVW73" s="643"/>
      <c r="EVX73" s="643"/>
      <c r="EVY73" s="917"/>
      <c r="EVZ73" s="917"/>
      <c r="EWA73" s="917"/>
      <c r="EWB73" s="574"/>
      <c r="EWC73" s="643"/>
      <c r="EWD73" s="643"/>
      <c r="EWE73" s="643"/>
      <c r="EWF73" s="644"/>
      <c r="EWG73" s="643"/>
      <c r="EWH73" s="643"/>
      <c r="EWI73" s="643"/>
      <c r="EWJ73" s="643"/>
      <c r="EWK73" s="643"/>
      <c r="EWL73" s="643"/>
      <c r="EWM73" s="643"/>
      <c r="EWN73" s="643"/>
      <c r="EWO73" s="643"/>
      <c r="EWP73" s="917"/>
      <c r="EWQ73" s="917"/>
      <c r="EWR73" s="917"/>
      <c r="EWS73" s="574"/>
      <c r="EWT73" s="643"/>
      <c r="EWU73" s="643"/>
      <c r="EWV73" s="643"/>
      <c r="EWW73" s="644"/>
      <c r="EWX73" s="643"/>
      <c r="EWY73" s="643"/>
      <c r="EWZ73" s="643"/>
      <c r="EXA73" s="643"/>
      <c r="EXB73" s="643"/>
      <c r="EXC73" s="643"/>
      <c r="EXD73" s="643"/>
      <c r="EXE73" s="643"/>
      <c r="EXF73" s="643"/>
      <c r="EXG73" s="917"/>
      <c r="EXH73" s="917"/>
      <c r="EXI73" s="917"/>
      <c r="EXJ73" s="574"/>
      <c r="EXK73" s="643"/>
      <c r="EXL73" s="643"/>
      <c r="EXM73" s="643"/>
      <c r="EXN73" s="644"/>
      <c r="EXO73" s="643"/>
      <c r="EXP73" s="643"/>
      <c r="EXQ73" s="643"/>
      <c r="EXR73" s="643"/>
      <c r="EXS73" s="643"/>
      <c r="EXT73" s="643"/>
      <c r="EXU73" s="643"/>
      <c r="EXV73" s="643"/>
      <c r="EXW73" s="643"/>
      <c r="EXX73" s="917"/>
      <c r="EXY73" s="917"/>
      <c r="EXZ73" s="917"/>
      <c r="EYA73" s="574"/>
      <c r="EYB73" s="643"/>
      <c r="EYC73" s="643"/>
      <c r="EYD73" s="643"/>
      <c r="EYE73" s="644"/>
      <c r="EYF73" s="643"/>
      <c r="EYG73" s="643"/>
      <c r="EYH73" s="643"/>
      <c r="EYI73" s="643"/>
      <c r="EYJ73" s="643"/>
      <c r="EYK73" s="643"/>
      <c r="EYL73" s="643"/>
      <c r="EYM73" s="643"/>
      <c r="EYN73" s="643"/>
      <c r="EYO73" s="917"/>
      <c r="EYP73" s="917"/>
      <c r="EYQ73" s="917"/>
      <c r="EYR73" s="574"/>
      <c r="EYS73" s="643"/>
      <c r="EYT73" s="643"/>
      <c r="EYU73" s="643"/>
      <c r="EYV73" s="644"/>
      <c r="EYW73" s="643"/>
      <c r="EYX73" s="643"/>
      <c r="EYY73" s="643"/>
      <c r="EYZ73" s="643"/>
      <c r="EZA73" s="643"/>
      <c r="EZB73" s="643"/>
      <c r="EZC73" s="643"/>
      <c r="EZD73" s="643"/>
      <c r="EZE73" s="643"/>
      <c r="EZF73" s="917"/>
      <c r="EZG73" s="917"/>
      <c r="EZH73" s="917"/>
      <c r="EZI73" s="574"/>
      <c r="EZJ73" s="643"/>
      <c r="EZK73" s="643"/>
      <c r="EZL73" s="643"/>
      <c r="EZM73" s="644"/>
      <c r="EZN73" s="643"/>
      <c r="EZO73" s="643"/>
      <c r="EZP73" s="643"/>
      <c r="EZQ73" s="643"/>
      <c r="EZR73" s="643"/>
      <c r="EZS73" s="643"/>
      <c r="EZT73" s="643"/>
      <c r="EZU73" s="643"/>
      <c r="EZV73" s="643"/>
      <c r="EZW73" s="917"/>
      <c r="EZX73" s="917"/>
      <c r="EZY73" s="917"/>
      <c r="EZZ73" s="574"/>
      <c r="FAA73" s="643"/>
      <c r="FAB73" s="643"/>
      <c r="FAC73" s="643"/>
      <c r="FAD73" s="644"/>
      <c r="FAE73" s="643"/>
      <c r="FAF73" s="643"/>
      <c r="FAG73" s="643"/>
      <c r="FAH73" s="643"/>
      <c r="FAI73" s="643"/>
      <c r="FAJ73" s="643"/>
      <c r="FAK73" s="643"/>
      <c r="FAL73" s="643"/>
      <c r="FAM73" s="643"/>
      <c r="FAN73" s="917"/>
      <c r="FAO73" s="917"/>
      <c r="FAP73" s="917"/>
      <c r="FAQ73" s="574"/>
      <c r="FAR73" s="643"/>
      <c r="FAS73" s="643"/>
      <c r="FAT73" s="643"/>
      <c r="FAU73" s="644"/>
      <c r="FAV73" s="643"/>
      <c r="FAW73" s="643"/>
      <c r="FAX73" s="643"/>
      <c r="FAY73" s="643"/>
      <c r="FAZ73" s="643"/>
      <c r="FBA73" s="643"/>
      <c r="FBB73" s="643"/>
      <c r="FBC73" s="643"/>
      <c r="FBD73" s="643"/>
      <c r="FBE73" s="917"/>
      <c r="FBF73" s="917"/>
      <c r="FBG73" s="917"/>
      <c r="FBH73" s="574"/>
      <c r="FBI73" s="643"/>
      <c r="FBJ73" s="643"/>
      <c r="FBK73" s="643"/>
      <c r="FBL73" s="644"/>
      <c r="FBM73" s="643"/>
      <c r="FBN73" s="643"/>
      <c r="FBO73" s="643"/>
      <c r="FBP73" s="643"/>
      <c r="FBQ73" s="643"/>
      <c r="FBR73" s="643"/>
      <c r="FBS73" s="643"/>
      <c r="FBT73" s="643"/>
      <c r="FBU73" s="643"/>
      <c r="FBV73" s="917"/>
      <c r="FBW73" s="917"/>
      <c r="FBX73" s="917"/>
      <c r="FBY73" s="574"/>
      <c r="FBZ73" s="643"/>
      <c r="FCA73" s="643"/>
      <c r="FCB73" s="643"/>
      <c r="FCC73" s="644"/>
      <c r="FCD73" s="643"/>
      <c r="FCE73" s="643"/>
      <c r="FCF73" s="643"/>
      <c r="FCG73" s="643"/>
      <c r="FCH73" s="643"/>
      <c r="FCI73" s="643"/>
      <c r="FCJ73" s="643"/>
      <c r="FCK73" s="643"/>
      <c r="FCL73" s="643"/>
      <c r="FCM73" s="917"/>
      <c r="FCN73" s="917"/>
      <c r="FCO73" s="917"/>
      <c r="FCP73" s="574"/>
      <c r="FCQ73" s="643"/>
      <c r="FCR73" s="643"/>
      <c r="FCS73" s="643"/>
      <c r="FCT73" s="644"/>
      <c r="FCU73" s="643"/>
      <c r="FCV73" s="643"/>
      <c r="FCW73" s="643"/>
      <c r="FCX73" s="643"/>
      <c r="FCY73" s="643"/>
      <c r="FCZ73" s="643"/>
      <c r="FDA73" s="643"/>
      <c r="FDB73" s="643"/>
      <c r="FDC73" s="643"/>
      <c r="FDD73" s="917"/>
      <c r="FDE73" s="917"/>
      <c r="FDF73" s="917"/>
      <c r="FDG73" s="574"/>
      <c r="FDH73" s="643"/>
      <c r="FDI73" s="643"/>
      <c r="FDJ73" s="643"/>
      <c r="FDK73" s="644"/>
      <c r="FDL73" s="643"/>
      <c r="FDM73" s="643"/>
      <c r="FDN73" s="643"/>
      <c r="FDO73" s="643"/>
      <c r="FDP73" s="643"/>
      <c r="FDQ73" s="643"/>
      <c r="FDR73" s="643"/>
      <c r="FDS73" s="643"/>
      <c r="FDT73" s="643"/>
      <c r="FDU73" s="917"/>
      <c r="FDV73" s="917"/>
      <c r="FDW73" s="917"/>
      <c r="FDX73" s="574"/>
      <c r="FDY73" s="643"/>
      <c r="FDZ73" s="643"/>
      <c r="FEA73" s="643"/>
      <c r="FEB73" s="644"/>
      <c r="FEC73" s="643"/>
      <c r="FED73" s="643"/>
      <c r="FEE73" s="643"/>
      <c r="FEF73" s="643"/>
      <c r="FEG73" s="643"/>
      <c r="FEH73" s="643"/>
      <c r="FEI73" s="643"/>
      <c r="FEJ73" s="643"/>
      <c r="FEK73" s="643"/>
      <c r="FEL73" s="917"/>
      <c r="FEM73" s="917"/>
      <c r="FEN73" s="917"/>
      <c r="FEO73" s="574"/>
      <c r="FEP73" s="643"/>
      <c r="FEQ73" s="643"/>
      <c r="FER73" s="643"/>
      <c r="FES73" s="644"/>
      <c r="FET73" s="643"/>
      <c r="FEU73" s="643"/>
      <c r="FEV73" s="643"/>
      <c r="FEW73" s="643"/>
      <c r="FEX73" s="643"/>
      <c r="FEY73" s="643"/>
      <c r="FEZ73" s="643"/>
      <c r="FFA73" s="643"/>
      <c r="FFB73" s="643"/>
      <c r="FFC73" s="917"/>
      <c r="FFD73" s="917"/>
      <c r="FFE73" s="917"/>
      <c r="FFF73" s="574"/>
      <c r="FFG73" s="643"/>
      <c r="FFH73" s="643"/>
      <c r="FFI73" s="643"/>
      <c r="FFJ73" s="644"/>
      <c r="FFK73" s="643"/>
      <c r="FFL73" s="643"/>
      <c r="FFM73" s="643"/>
      <c r="FFN73" s="643"/>
      <c r="FFO73" s="643"/>
      <c r="FFP73" s="643"/>
      <c r="FFQ73" s="643"/>
      <c r="FFR73" s="643"/>
      <c r="FFS73" s="643"/>
      <c r="FFT73" s="917"/>
      <c r="FFU73" s="917"/>
      <c r="FFV73" s="917"/>
      <c r="FFW73" s="574"/>
      <c r="FFX73" s="643"/>
      <c r="FFY73" s="643"/>
      <c r="FFZ73" s="643"/>
      <c r="FGA73" s="644"/>
      <c r="FGB73" s="643"/>
      <c r="FGC73" s="643"/>
      <c r="FGD73" s="643"/>
      <c r="FGE73" s="643"/>
      <c r="FGF73" s="643"/>
      <c r="FGG73" s="643"/>
      <c r="FGH73" s="643"/>
      <c r="FGI73" s="643"/>
      <c r="FGJ73" s="643"/>
      <c r="FGK73" s="917"/>
      <c r="FGL73" s="917"/>
      <c r="FGM73" s="917"/>
      <c r="FGN73" s="574"/>
      <c r="FGO73" s="643"/>
      <c r="FGP73" s="643"/>
      <c r="FGQ73" s="643"/>
      <c r="FGR73" s="644"/>
      <c r="FGS73" s="643"/>
      <c r="FGT73" s="643"/>
      <c r="FGU73" s="643"/>
      <c r="FGV73" s="643"/>
      <c r="FGW73" s="643"/>
      <c r="FGX73" s="643"/>
      <c r="FGY73" s="643"/>
      <c r="FGZ73" s="643"/>
      <c r="FHA73" s="643"/>
      <c r="FHB73" s="917"/>
      <c r="FHC73" s="917"/>
      <c r="FHD73" s="917"/>
      <c r="FHE73" s="574"/>
      <c r="FHF73" s="643"/>
      <c r="FHG73" s="643"/>
      <c r="FHH73" s="643"/>
      <c r="FHI73" s="644"/>
      <c r="FHJ73" s="643"/>
      <c r="FHK73" s="643"/>
      <c r="FHL73" s="643"/>
      <c r="FHM73" s="643"/>
      <c r="FHN73" s="643"/>
      <c r="FHO73" s="643"/>
      <c r="FHP73" s="643"/>
      <c r="FHQ73" s="643"/>
      <c r="FHR73" s="643"/>
      <c r="FHS73" s="917"/>
      <c r="FHT73" s="917"/>
      <c r="FHU73" s="917"/>
      <c r="FHV73" s="574"/>
      <c r="FHW73" s="643"/>
      <c r="FHX73" s="643"/>
      <c r="FHY73" s="643"/>
      <c r="FHZ73" s="644"/>
      <c r="FIA73" s="643"/>
      <c r="FIB73" s="643"/>
      <c r="FIC73" s="643"/>
      <c r="FID73" s="643"/>
      <c r="FIE73" s="643"/>
      <c r="FIF73" s="643"/>
      <c r="FIG73" s="643"/>
      <c r="FIH73" s="643"/>
      <c r="FII73" s="643"/>
      <c r="FIJ73" s="917"/>
      <c r="FIK73" s="917"/>
      <c r="FIL73" s="917"/>
      <c r="FIM73" s="574"/>
      <c r="FIN73" s="643"/>
      <c r="FIO73" s="643"/>
      <c r="FIP73" s="643"/>
      <c r="FIQ73" s="644"/>
      <c r="FIR73" s="643"/>
      <c r="FIS73" s="643"/>
      <c r="FIT73" s="643"/>
      <c r="FIU73" s="643"/>
      <c r="FIV73" s="643"/>
      <c r="FIW73" s="643"/>
      <c r="FIX73" s="643"/>
      <c r="FIY73" s="643"/>
      <c r="FIZ73" s="643"/>
      <c r="FJA73" s="917"/>
      <c r="FJB73" s="917"/>
      <c r="FJC73" s="917"/>
      <c r="FJD73" s="574"/>
      <c r="FJE73" s="643"/>
      <c r="FJF73" s="643"/>
      <c r="FJG73" s="643"/>
      <c r="FJH73" s="644"/>
      <c r="FJI73" s="643"/>
      <c r="FJJ73" s="643"/>
      <c r="FJK73" s="643"/>
      <c r="FJL73" s="643"/>
      <c r="FJM73" s="643"/>
      <c r="FJN73" s="643"/>
      <c r="FJO73" s="643"/>
      <c r="FJP73" s="643"/>
      <c r="FJQ73" s="643"/>
      <c r="FJR73" s="917"/>
      <c r="FJS73" s="917"/>
      <c r="FJT73" s="917"/>
      <c r="FJU73" s="574"/>
      <c r="FJV73" s="643"/>
      <c r="FJW73" s="643"/>
      <c r="FJX73" s="643"/>
      <c r="FJY73" s="644"/>
      <c r="FJZ73" s="643"/>
      <c r="FKA73" s="643"/>
      <c r="FKB73" s="643"/>
      <c r="FKC73" s="643"/>
      <c r="FKD73" s="643"/>
      <c r="FKE73" s="643"/>
      <c r="FKF73" s="643"/>
      <c r="FKG73" s="643"/>
      <c r="FKH73" s="643"/>
      <c r="FKI73" s="917"/>
      <c r="FKJ73" s="917"/>
      <c r="FKK73" s="917"/>
      <c r="FKL73" s="574"/>
      <c r="FKM73" s="643"/>
      <c r="FKN73" s="643"/>
      <c r="FKO73" s="643"/>
      <c r="FKP73" s="644"/>
      <c r="FKQ73" s="643"/>
      <c r="FKR73" s="643"/>
      <c r="FKS73" s="643"/>
      <c r="FKT73" s="643"/>
      <c r="FKU73" s="643"/>
      <c r="FKV73" s="643"/>
      <c r="FKW73" s="643"/>
      <c r="FKX73" s="643"/>
      <c r="FKY73" s="643"/>
      <c r="FKZ73" s="917"/>
      <c r="FLA73" s="917"/>
      <c r="FLB73" s="917"/>
      <c r="FLC73" s="574"/>
      <c r="FLD73" s="643"/>
      <c r="FLE73" s="643"/>
      <c r="FLF73" s="643"/>
      <c r="FLG73" s="644"/>
      <c r="FLH73" s="643"/>
      <c r="FLI73" s="643"/>
      <c r="FLJ73" s="643"/>
      <c r="FLK73" s="643"/>
      <c r="FLL73" s="643"/>
      <c r="FLM73" s="643"/>
      <c r="FLN73" s="643"/>
      <c r="FLO73" s="643"/>
      <c r="FLP73" s="643"/>
      <c r="FLQ73" s="917"/>
      <c r="FLR73" s="917"/>
      <c r="FLS73" s="917"/>
      <c r="FLT73" s="574"/>
      <c r="FLU73" s="643"/>
      <c r="FLV73" s="643"/>
      <c r="FLW73" s="643"/>
      <c r="FLX73" s="644"/>
      <c r="FLY73" s="643"/>
      <c r="FLZ73" s="643"/>
      <c r="FMA73" s="643"/>
      <c r="FMB73" s="643"/>
      <c r="FMC73" s="643"/>
      <c r="FMD73" s="643"/>
      <c r="FME73" s="643"/>
      <c r="FMF73" s="643"/>
      <c r="FMG73" s="643"/>
      <c r="FMH73" s="917"/>
      <c r="FMI73" s="917"/>
      <c r="FMJ73" s="917"/>
      <c r="FMK73" s="574"/>
      <c r="FML73" s="643"/>
      <c r="FMM73" s="643"/>
      <c r="FMN73" s="643"/>
      <c r="FMO73" s="644"/>
      <c r="FMP73" s="643"/>
      <c r="FMQ73" s="643"/>
      <c r="FMR73" s="643"/>
      <c r="FMS73" s="643"/>
      <c r="FMT73" s="643"/>
      <c r="FMU73" s="643"/>
      <c r="FMV73" s="643"/>
      <c r="FMW73" s="643"/>
      <c r="FMX73" s="643"/>
      <c r="FMY73" s="917"/>
      <c r="FMZ73" s="917"/>
      <c r="FNA73" s="917"/>
      <c r="FNB73" s="574"/>
      <c r="FNC73" s="643"/>
      <c r="FND73" s="643"/>
      <c r="FNE73" s="643"/>
      <c r="FNF73" s="644"/>
      <c r="FNG73" s="643"/>
      <c r="FNH73" s="643"/>
      <c r="FNI73" s="643"/>
      <c r="FNJ73" s="643"/>
      <c r="FNK73" s="643"/>
      <c r="FNL73" s="643"/>
      <c r="FNM73" s="643"/>
      <c r="FNN73" s="643"/>
      <c r="FNO73" s="643"/>
      <c r="FNP73" s="917"/>
      <c r="FNQ73" s="917"/>
      <c r="FNR73" s="917"/>
      <c r="FNS73" s="574"/>
      <c r="FNT73" s="643"/>
      <c r="FNU73" s="643"/>
      <c r="FNV73" s="643"/>
      <c r="FNW73" s="644"/>
      <c r="FNX73" s="643"/>
      <c r="FNY73" s="643"/>
      <c r="FNZ73" s="643"/>
      <c r="FOA73" s="643"/>
      <c r="FOB73" s="643"/>
      <c r="FOC73" s="643"/>
      <c r="FOD73" s="643"/>
      <c r="FOE73" s="643"/>
      <c r="FOF73" s="643"/>
      <c r="FOG73" s="917"/>
      <c r="FOH73" s="917"/>
      <c r="FOI73" s="917"/>
      <c r="FOJ73" s="574"/>
      <c r="FOK73" s="643"/>
      <c r="FOL73" s="643"/>
      <c r="FOM73" s="643"/>
      <c r="FON73" s="644"/>
      <c r="FOO73" s="643"/>
      <c r="FOP73" s="643"/>
      <c r="FOQ73" s="643"/>
      <c r="FOR73" s="643"/>
      <c r="FOS73" s="643"/>
      <c r="FOT73" s="643"/>
      <c r="FOU73" s="643"/>
      <c r="FOV73" s="643"/>
      <c r="FOW73" s="643"/>
      <c r="FOX73" s="917"/>
      <c r="FOY73" s="917"/>
      <c r="FOZ73" s="917"/>
      <c r="FPA73" s="574"/>
      <c r="FPB73" s="643"/>
      <c r="FPC73" s="643"/>
      <c r="FPD73" s="643"/>
      <c r="FPE73" s="644"/>
      <c r="FPF73" s="643"/>
      <c r="FPG73" s="643"/>
      <c r="FPH73" s="643"/>
      <c r="FPI73" s="643"/>
      <c r="FPJ73" s="643"/>
      <c r="FPK73" s="643"/>
      <c r="FPL73" s="643"/>
      <c r="FPM73" s="643"/>
      <c r="FPN73" s="643"/>
      <c r="FPO73" s="917"/>
      <c r="FPP73" s="917"/>
      <c r="FPQ73" s="917"/>
      <c r="FPR73" s="574"/>
      <c r="FPS73" s="643"/>
      <c r="FPT73" s="643"/>
      <c r="FPU73" s="643"/>
      <c r="FPV73" s="644"/>
      <c r="FPW73" s="643"/>
      <c r="FPX73" s="643"/>
      <c r="FPY73" s="643"/>
      <c r="FPZ73" s="643"/>
      <c r="FQA73" s="643"/>
      <c r="FQB73" s="643"/>
      <c r="FQC73" s="643"/>
      <c r="FQD73" s="643"/>
      <c r="FQE73" s="643"/>
      <c r="FQF73" s="917"/>
      <c r="FQG73" s="917"/>
      <c r="FQH73" s="917"/>
      <c r="FQI73" s="574"/>
      <c r="FQJ73" s="643"/>
      <c r="FQK73" s="643"/>
      <c r="FQL73" s="643"/>
      <c r="FQM73" s="644"/>
      <c r="FQN73" s="643"/>
      <c r="FQO73" s="643"/>
      <c r="FQP73" s="643"/>
      <c r="FQQ73" s="643"/>
      <c r="FQR73" s="643"/>
      <c r="FQS73" s="643"/>
      <c r="FQT73" s="643"/>
      <c r="FQU73" s="643"/>
      <c r="FQV73" s="643"/>
      <c r="FQW73" s="917"/>
      <c r="FQX73" s="917"/>
      <c r="FQY73" s="917"/>
      <c r="FQZ73" s="574"/>
      <c r="FRA73" s="643"/>
      <c r="FRB73" s="643"/>
      <c r="FRC73" s="643"/>
      <c r="FRD73" s="644"/>
      <c r="FRE73" s="643"/>
      <c r="FRF73" s="643"/>
      <c r="FRG73" s="643"/>
      <c r="FRH73" s="643"/>
      <c r="FRI73" s="643"/>
      <c r="FRJ73" s="643"/>
      <c r="FRK73" s="643"/>
      <c r="FRL73" s="643"/>
      <c r="FRM73" s="643"/>
      <c r="FRN73" s="917"/>
      <c r="FRO73" s="917"/>
      <c r="FRP73" s="917"/>
      <c r="FRQ73" s="574"/>
      <c r="FRR73" s="643"/>
      <c r="FRS73" s="643"/>
      <c r="FRT73" s="643"/>
      <c r="FRU73" s="644"/>
      <c r="FRV73" s="643"/>
      <c r="FRW73" s="643"/>
      <c r="FRX73" s="643"/>
      <c r="FRY73" s="643"/>
      <c r="FRZ73" s="643"/>
      <c r="FSA73" s="643"/>
      <c r="FSB73" s="643"/>
      <c r="FSC73" s="643"/>
      <c r="FSD73" s="643"/>
      <c r="FSE73" s="917"/>
      <c r="FSF73" s="917"/>
      <c r="FSG73" s="917"/>
      <c r="FSH73" s="574"/>
      <c r="FSI73" s="643"/>
      <c r="FSJ73" s="643"/>
      <c r="FSK73" s="643"/>
      <c r="FSL73" s="644"/>
      <c r="FSM73" s="643"/>
      <c r="FSN73" s="643"/>
      <c r="FSO73" s="643"/>
      <c r="FSP73" s="643"/>
      <c r="FSQ73" s="643"/>
      <c r="FSR73" s="643"/>
      <c r="FSS73" s="643"/>
      <c r="FST73" s="643"/>
      <c r="FSU73" s="643"/>
      <c r="FSV73" s="917"/>
      <c r="FSW73" s="917"/>
      <c r="FSX73" s="917"/>
      <c r="FSY73" s="574"/>
      <c r="FSZ73" s="643"/>
      <c r="FTA73" s="643"/>
      <c r="FTB73" s="643"/>
      <c r="FTC73" s="644"/>
      <c r="FTD73" s="643"/>
      <c r="FTE73" s="643"/>
      <c r="FTF73" s="643"/>
      <c r="FTG73" s="643"/>
      <c r="FTH73" s="643"/>
      <c r="FTI73" s="643"/>
      <c r="FTJ73" s="643"/>
      <c r="FTK73" s="643"/>
      <c r="FTL73" s="643"/>
      <c r="FTM73" s="917"/>
      <c r="FTN73" s="917"/>
      <c r="FTO73" s="917"/>
      <c r="FTP73" s="574"/>
      <c r="FTQ73" s="643"/>
      <c r="FTR73" s="643"/>
      <c r="FTS73" s="643"/>
      <c r="FTT73" s="644"/>
      <c r="FTU73" s="643"/>
      <c r="FTV73" s="643"/>
      <c r="FTW73" s="643"/>
      <c r="FTX73" s="643"/>
      <c r="FTY73" s="643"/>
      <c r="FTZ73" s="643"/>
      <c r="FUA73" s="643"/>
      <c r="FUB73" s="643"/>
      <c r="FUC73" s="643"/>
      <c r="FUD73" s="917"/>
      <c r="FUE73" s="917"/>
      <c r="FUF73" s="917"/>
      <c r="FUG73" s="574"/>
      <c r="FUH73" s="643"/>
      <c r="FUI73" s="643"/>
      <c r="FUJ73" s="643"/>
      <c r="FUK73" s="644"/>
      <c r="FUL73" s="643"/>
      <c r="FUM73" s="643"/>
      <c r="FUN73" s="643"/>
      <c r="FUO73" s="643"/>
      <c r="FUP73" s="643"/>
      <c r="FUQ73" s="643"/>
      <c r="FUR73" s="643"/>
      <c r="FUS73" s="643"/>
      <c r="FUT73" s="643"/>
      <c r="FUU73" s="917"/>
      <c r="FUV73" s="917"/>
      <c r="FUW73" s="917"/>
      <c r="FUX73" s="574"/>
      <c r="FUY73" s="643"/>
      <c r="FUZ73" s="643"/>
      <c r="FVA73" s="643"/>
      <c r="FVB73" s="644"/>
      <c r="FVC73" s="643"/>
      <c r="FVD73" s="643"/>
      <c r="FVE73" s="643"/>
      <c r="FVF73" s="643"/>
      <c r="FVG73" s="643"/>
      <c r="FVH73" s="643"/>
      <c r="FVI73" s="643"/>
      <c r="FVJ73" s="643"/>
      <c r="FVK73" s="643"/>
      <c r="FVL73" s="917"/>
      <c r="FVM73" s="917"/>
      <c r="FVN73" s="917"/>
      <c r="FVO73" s="574"/>
      <c r="FVP73" s="643"/>
      <c r="FVQ73" s="643"/>
      <c r="FVR73" s="643"/>
      <c r="FVS73" s="644"/>
      <c r="FVT73" s="643"/>
      <c r="FVU73" s="643"/>
      <c r="FVV73" s="643"/>
      <c r="FVW73" s="643"/>
      <c r="FVX73" s="643"/>
      <c r="FVY73" s="643"/>
      <c r="FVZ73" s="643"/>
      <c r="FWA73" s="643"/>
      <c r="FWB73" s="643"/>
      <c r="FWC73" s="917"/>
      <c r="FWD73" s="917"/>
      <c r="FWE73" s="917"/>
      <c r="FWF73" s="574"/>
      <c r="FWG73" s="643"/>
      <c r="FWH73" s="643"/>
      <c r="FWI73" s="643"/>
      <c r="FWJ73" s="644"/>
      <c r="FWK73" s="643"/>
      <c r="FWL73" s="643"/>
      <c r="FWM73" s="643"/>
      <c r="FWN73" s="643"/>
      <c r="FWO73" s="643"/>
      <c r="FWP73" s="643"/>
      <c r="FWQ73" s="643"/>
      <c r="FWR73" s="643"/>
      <c r="FWS73" s="643"/>
      <c r="FWT73" s="917"/>
      <c r="FWU73" s="917"/>
      <c r="FWV73" s="917"/>
      <c r="FWW73" s="574"/>
      <c r="FWX73" s="643"/>
      <c r="FWY73" s="643"/>
      <c r="FWZ73" s="643"/>
      <c r="FXA73" s="644"/>
      <c r="FXB73" s="643"/>
      <c r="FXC73" s="643"/>
      <c r="FXD73" s="643"/>
      <c r="FXE73" s="643"/>
      <c r="FXF73" s="643"/>
      <c r="FXG73" s="643"/>
      <c r="FXH73" s="643"/>
      <c r="FXI73" s="643"/>
      <c r="FXJ73" s="643"/>
      <c r="FXK73" s="917"/>
      <c r="FXL73" s="917"/>
      <c r="FXM73" s="917"/>
      <c r="FXN73" s="574"/>
      <c r="FXO73" s="643"/>
      <c r="FXP73" s="643"/>
      <c r="FXQ73" s="643"/>
      <c r="FXR73" s="644"/>
      <c r="FXS73" s="643"/>
      <c r="FXT73" s="643"/>
      <c r="FXU73" s="643"/>
      <c r="FXV73" s="643"/>
      <c r="FXW73" s="643"/>
      <c r="FXX73" s="643"/>
      <c r="FXY73" s="643"/>
      <c r="FXZ73" s="643"/>
      <c r="FYA73" s="643"/>
      <c r="FYB73" s="917"/>
      <c r="FYC73" s="917"/>
      <c r="FYD73" s="917"/>
      <c r="FYE73" s="574"/>
      <c r="FYF73" s="643"/>
      <c r="FYG73" s="643"/>
      <c r="FYH73" s="643"/>
      <c r="FYI73" s="644"/>
      <c r="FYJ73" s="643"/>
      <c r="FYK73" s="643"/>
      <c r="FYL73" s="643"/>
      <c r="FYM73" s="643"/>
      <c r="FYN73" s="643"/>
      <c r="FYO73" s="643"/>
      <c r="FYP73" s="643"/>
      <c r="FYQ73" s="643"/>
      <c r="FYR73" s="643"/>
      <c r="FYS73" s="917"/>
      <c r="FYT73" s="917"/>
      <c r="FYU73" s="917"/>
      <c r="FYV73" s="574"/>
      <c r="FYW73" s="643"/>
      <c r="FYX73" s="643"/>
      <c r="FYY73" s="643"/>
      <c r="FYZ73" s="644"/>
      <c r="FZA73" s="643"/>
      <c r="FZB73" s="643"/>
      <c r="FZC73" s="643"/>
      <c r="FZD73" s="643"/>
      <c r="FZE73" s="643"/>
      <c r="FZF73" s="643"/>
      <c r="FZG73" s="643"/>
      <c r="FZH73" s="643"/>
      <c r="FZI73" s="643"/>
      <c r="FZJ73" s="917"/>
      <c r="FZK73" s="917"/>
      <c r="FZL73" s="917"/>
      <c r="FZM73" s="574"/>
      <c r="FZN73" s="643"/>
      <c r="FZO73" s="643"/>
      <c r="FZP73" s="643"/>
      <c r="FZQ73" s="644"/>
      <c r="FZR73" s="643"/>
      <c r="FZS73" s="643"/>
      <c r="FZT73" s="643"/>
      <c r="FZU73" s="643"/>
      <c r="FZV73" s="643"/>
      <c r="FZW73" s="643"/>
      <c r="FZX73" s="643"/>
      <c r="FZY73" s="643"/>
      <c r="FZZ73" s="643"/>
      <c r="GAA73" s="917"/>
      <c r="GAB73" s="917"/>
      <c r="GAC73" s="917"/>
      <c r="GAD73" s="574"/>
      <c r="GAE73" s="643"/>
      <c r="GAF73" s="643"/>
      <c r="GAG73" s="643"/>
      <c r="GAH73" s="644"/>
      <c r="GAI73" s="643"/>
      <c r="GAJ73" s="643"/>
      <c r="GAK73" s="643"/>
      <c r="GAL73" s="643"/>
      <c r="GAM73" s="643"/>
      <c r="GAN73" s="643"/>
      <c r="GAO73" s="643"/>
      <c r="GAP73" s="643"/>
      <c r="GAQ73" s="643"/>
      <c r="GAR73" s="917"/>
      <c r="GAS73" s="917"/>
      <c r="GAT73" s="917"/>
      <c r="GAU73" s="574"/>
      <c r="GAV73" s="643"/>
      <c r="GAW73" s="643"/>
      <c r="GAX73" s="643"/>
      <c r="GAY73" s="644"/>
      <c r="GAZ73" s="643"/>
      <c r="GBA73" s="643"/>
      <c r="GBB73" s="643"/>
      <c r="GBC73" s="643"/>
      <c r="GBD73" s="643"/>
      <c r="GBE73" s="643"/>
      <c r="GBF73" s="643"/>
      <c r="GBG73" s="643"/>
      <c r="GBH73" s="643"/>
      <c r="GBI73" s="917"/>
      <c r="GBJ73" s="917"/>
      <c r="GBK73" s="917"/>
      <c r="GBL73" s="574"/>
      <c r="GBM73" s="643"/>
      <c r="GBN73" s="643"/>
      <c r="GBO73" s="643"/>
      <c r="GBP73" s="644"/>
      <c r="GBQ73" s="643"/>
      <c r="GBR73" s="643"/>
      <c r="GBS73" s="643"/>
      <c r="GBT73" s="643"/>
      <c r="GBU73" s="643"/>
      <c r="GBV73" s="643"/>
      <c r="GBW73" s="643"/>
      <c r="GBX73" s="643"/>
      <c r="GBY73" s="643"/>
      <c r="GBZ73" s="917"/>
      <c r="GCA73" s="917"/>
      <c r="GCB73" s="917"/>
      <c r="GCC73" s="574"/>
      <c r="GCD73" s="643"/>
      <c r="GCE73" s="643"/>
      <c r="GCF73" s="643"/>
      <c r="GCG73" s="644"/>
      <c r="GCH73" s="643"/>
      <c r="GCI73" s="643"/>
      <c r="GCJ73" s="643"/>
      <c r="GCK73" s="643"/>
      <c r="GCL73" s="643"/>
      <c r="GCM73" s="643"/>
      <c r="GCN73" s="643"/>
      <c r="GCO73" s="643"/>
      <c r="GCP73" s="643"/>
      <c r="GCQ73" s="917"/>
      <c r="GCR73" s="917"/>
      <c r="GCS73" s="917"/>
      <c r="GCT73" s="574"/>
      <c r="GCU73" s="643"/>
      <c r="GCV73" s="643"/>
      <c r="GCW73" s="643"/>
      <c r="GCX73" s="644"/>
      <c r="GCY73" s="643"/>
      <c r="GCZ73" s="643"/>
      <c r="GDA73" s="643"/>
      <c r="GDB73" s="643"/>
      <c r="GDC73" s="643"/>
      <c r="GDD73" s="643"/>
      <c r="GDE73" s="643"/>
      <c r="GDF73" s="643"/>
      <c r="GDG73" s="643"/>
      <c r="GDH73" s="917"/>
      <c r="GDI73" s="917"/>
      <c r="GDJ73" s="917"/>
      <c r="GDK73" s="574"/>
      <c r="GDL73" s="643"/>
      <c r="GDM73" s="643"/>
      <c r="GDN73" s="643"/>
      <c r="GDO73" s="644"/>
      <c r="GDP73" s="643"/>
      <c r="GDQ73" s="643"/>
      <c r="GDR73" s="643"/>
      <c r="GDS73" s="643"/>
      <c r="GDT73" s="643"/>
      <c r="GDU73" s="643"/>
      <c r="GDV73" s="643"/>
      <c r="GDW73" s="643"/>
      <c r="GDX73" s="643"/>
      <c r="GDY73" s="917"/>
      <c r="GDZ73" s="917"/>
      <c r="GEA73" s="917"/>
      <c r="GEB73" s="574"/>
      <c r="GEC73" s="643"/>
      <c r="GED73" s="643"/>
      <c r="GEE73" s="643"/>
      <c r="GEF73" s="644"/>
      <c r="GEG73" s="643"/>
      <c r="GEH73" s="643"/>
      <c r="GEI73" s="643"/>
      <c r="GEJ73" s="643"/>
      <c r="GEK73" s="643"/>
      <c r="GEL73" s="643"/>
      <c r="GEM73" s="643"/>
      <c r="GEN73" s="643"/>
      <c r="GEO73" s="643"/>
      <c r="GEP73" s="917"/>
      <c r="GEQ73" s="917"/>
      <c r="GER73" s="917"/>
      <c r="GES73" s="574"/>
      <c r="GET73" s="643"/>
      <c r="GEU73" s="643"/>
      <c r="GEV73" s="643"/>
      <c r="GEW73" s="644"/>
      <c r="GEX73" s="643"/>
      <c r="GEY73" s="643"/>
      <c r="GEZ73" s="643"/>
      <c r="GFA73" s="643"/>
      <c r="GFB73" s="643"/>
      <c r="GFC73" s="643"/>
      <c r="GFD73" s="643"/>
      <c r="GFE73" s="643"/>
      <c r="GFF73" s="643"/>
      <c r="GFG73" s="917"/>
      <c r="GFH73" s="917"/>
      <c r="GFI73" s="917"/>
      <c r="GFJ73" s="574"/>
      <c r="GFK73" s="643"/>
      <c r="GFL73" s="643"/>
      <c r="GFM73" s="643"/>
      <c r="GFN73" s="644"/>
      <c r="GFO73" s="643"/>
      <c r="GFP73" s="643"/>
      <c r="GFQ73" s="643"/>
      <c r="GFR73" s="643"/>
      <c r="GFS73" s="643"/>
      <c r="GFT73" s="643"/>
      <c r="GFU73" s="643"/>
      <c r="GFV73" s="643"/>
      <c r="GFW73" s="643"/>
      <c r="GFX73" s="917"/>
      <c r="GFY73" s="917"/>
      <c r="GFZ73" s="917"/>
      <c r="GGA73" s="574"/>
      <c r="GGB73" s="643"/>
      <c r="GGC73" s="643"/>
      <c r="GGD73" s="643"/>
      <c r="GGE73" s="644"/>
      <c r="GGF73" s="643"/>
      <c r="GGG73" s="643"/>
      <c r="GGH73" s="643"/>
      <c r="GGI73" s="643"/>
      <c r="GGJ73" s="643"/>
      <c r="GGK73" s="643"/>
      <c r="GGL73" s="643"/>
      <c r="GGM73" s="643"/>
      <c r="GGN73" s="643"/>
      <c r="GGO73" s="917"/>
      <c r="GGP73" s="917"/>
      <c r="GGQ73" s="917"/>
      <c r="GGR73" s="574"/>
      <c r="GGS73" s="643"/>
      <c r="GGT73" s="643"/>
      <c r="GGU73" s="643"/>
      <c r="GGV73" s="644"/>
      <c r="GGW73" s="643"/>
      <c r="GGX73" s="643"/>
      <c r="GGY73" s="643"/>
      <c r="GGZ73" s="643"/>
      <c r="GHA73" s="643"/>
      <c r="GHB73" s="643"/>
      <c r="GHC73" s="643"/>
      <c r="GHD73" s="643"/>
      <c r="GHE73" s="643"/>
      <c r="GHF73" s="917"/>
      <c r="GHG73" s="917"/>
      <c r="GHH73" s="917"/>
      <c r="GHI73" s="574"/>
      <c r="GHJ73" s="643"/>
      <c r="GHK73" s="643"/>
      <c r="GHL73" s="643"/>
      <c r="GHM73" s="644"/>
      <c r="GHN73" s="643"/>
      <c r="GHO73" s="643"/>
      <c r="GHP73" s="643"/>
      <c r="GHQ73" s="643"/>
      <c r="GHR73" s="643"/>
      <c r="GHS73" s="643"/>
      <c r="GHT73" s="643"/>
      <c r="GHU73" s="643"/>
      <c r="GHV73" s="643"/>
      <c r="GHW73" s="917"/>
      <c r="GHX73" s="917"/>
      <c r="GHY73" s="917"/>
      <c r="GHZ73" s="574"/>
      <c r="GIA73" s="643"/>
      <c r="GIB73" s="643"/>
      <c r="GIC73" s="643"/>
      <c r="GID73" s="644"/>
      <c r="GIE73" s="643"/>
      <c r="GIF73" s="643"/>
      <c r="GIG73" s="643"/>
      <c r="GIH73" s="643"/>
      <c r="GII73" s="643"/>
      <c r="GIJ73" s="643"/>
      <c r="GIK73" s="643"/>
      <c r="GIL73" s="643"/>
      <c r="GIM73" s="643"/>
      <c r="GIN73" s="917"/>
      <c r="GIO73" s="917"/>
      <c r="GIP73" s="917"/>
      <c r="GIQ73" s="574"/>
      <c r="GIR73" s="643"/>
      <c r="GIS73" s="643"/>
      <c r="GIT73" s="643"/>
      <c r="GIU73" s="644"/>
      <c r="GIV73" s="643"/>
      <c r="GIW73" s="643"/>
      <c r="GIX73" s="643"/>
      <c r="GIY73" s="643"/>
      <c r="GIZ73" s="643"/>
      <c r="GJA73" s="643"/>
      <c r="GJB73" s="643"/>
      <c r="GJC73" s="643"/>
      <c r="GJD73" s="643"/>
      <c r="GJE73" s="917"/>
      <c r="GJF73" s="917"/>
      <c r="GJG73" s="917"/>
      <c r="GJH73" s="574"/>
      <c r="GJI73" s="643"/>
      <c r="GJJ73" s="643"/>
      <c r="GJK73" s="643"/>
      <c r="GJL73" s="644"/>
      <c r="GJM73" s="643"/>
      <c r="GJN73" s="643"/>
      <c r="GJO73" s="643"/>
      <c r="GJP73" s="643"/>
      <c r="GJQ73" s="643"/>
      <c r="GJR73" s="643"/>
      <c r="GJS73" s="643"/>
      <c r="GJT73" s="643"/>
      <c r="GJU73" s="643"/>
      <c r="GJV73" s="917"/>
      <c r="GJW73" s="917"/>
      <c r="GJX73" s="917"/>
      <c r="GJY73" s="574"/>
      <c r="GJZ73" s="643"/>
      <c r="GKA73" s="643"/>
      <c r="GKB73" s="643"/>
      <c r="GKC73" s="644"/>
      <c r="GKD73" s="643"/>
      <c r="GKE73" s="643"/>
      <c r="GKF73" s="643"/>
      <c r="GKG73" s="643"/>
      <c r="GKH73" s="643"/>
      <c r="GKI73" s="643"/>
      <c r="GKJ73" s="643"/>
      <c r="GKK73" s="643"/>
      <c r="GKL73" s="643"/>
      <c r="GKM73" s="917"/>
      <c r="GKN73" s="917"/>
      <c r="GKO73" s="917"/>
      <c r="GKP73" s="574"/>
      <c r="GKQ73" s="643"/>
      <c r="GKR73" s="643"/>
      <c r="GKS73" s="643"/>
      <c r="GKT73" s="644"/>
      <c r="GKU73" s="643"/>
      <c r="GKV73" s="643"/>
      <c r="GKW73" s="643"/>
      <c r="GKX73" s="643"/>
      <c r="GKY73" s="643"/>
      <c r="GKZ73" s="643"/>
      <c r="GLA73" s="643"/>
      <c r="GLB73" s="643"/>
      <c r="GLC73" s="643"/>
      <c r="GLD73" s="917"/>
      <c r="GLE73" s="917"/>
      <c r="GLF73" s="917"/>
      <c r="GLG73" s="574"/>
      <c r="GLH73" s="643"/>
      <c r="GLI73" s="643"/>
      <c r="GLJ73" s="643"/>
      <c r="GLK73" s="644"/>
      <c r="GLL73" s="643"/>
      <c r="GLM73" s="643"/>
      <c r="GLN73" s="643"/>
      <c r="GLO73" s="643"/>
      <c r="GLP73" s="643"/>
      <c r="GLQ73" s="643"/>
      <c r="GLR73" s="643"/>
      <c r="GLS73" s="643"/>
      <c r="GLT73" s="643"/>
      <c r="GLU73" s="917"/>
      <c r="GLV73" s="917"/>
      <c r="GLW73" s="917"/>
      <c r="GLX73" s="574"/>
      <c r="GLY73" s="643"/>
      <c r="GLZ73" s="643"/>
      <c r="GMA73" s="643"/>
      <c r="GMB73" s="644"/>
      <c r="GMC73" s="643"/>
      <c r="GMD73" s="643"/>
      <c r="GME73" s="643"/>
      <c r="GMF73" s="643"/>
      <c r="GMG73" s="643"/>
      <c r="GMH73" s="643"/>
      <c r="GMI73" s="643"/>
      <c r="GMJ73" s="643"/>
      <c r="GMK73" s="643"/>
      <c r="GML73" s="917"/>
      <c r="GMM73" s="917"/>
      <c r="GMN73" s="917"/>
      <c r="GMO73" s="574"/>
      <c r="GMP73" s="643"/>
      <c r="GMQ73" s="643"/>
      <c r="GMR73" s="643"/>
      <c r="GMS73" s="644"/>
      <c r="GMT73" s="643"/>
      <c r="GMU73" s="643"/>
      <c r="GMV73" s="643"/>
      <c r="GMW73" s="643"/>
      <c r="GMX73" s="643"/>
      <c r="GMY73" s="643"/>
      <c r="GMZ73" s="643"/>
      <c r="GNA73" s="643"/>
      <c r="GNB73" s="643"/>
      <c r="GNC73" s="917"/>
      <c r="GND73" s="917"/>
      <c r="GNE73" s="917"/>
      <c r="GNF73" s="574"/>
      <c r="GNG73" s="643"/>
      <c r="GNH73" s="643"/>
      <c r="GNI73" s="643"/>
      <c r="GNJ73" s="644"/>
      <c r="GNK73" s="643"/>
      <c r="GNL73" s="643"/>
      <c r="GNM73" s="643"/>
      <c r="GNN73" s="643"/>
      <c r="GNO73" s="643"/>
      <c r="GNP73" s="643"/>
      <c r="GNQ73" s="643"/>
      <c r="GNR73" s="643"/>
      <c r="GNS73" s="643"/>
      <c r="GNT73" s="917"/>
      <c r="GNU73" s="917"/>
      <c r="GNV73" s="917"/>
      <c r="GNW73" s="574"/>
      <c r="GNX73" s="643"/>
      <c r="GNY73" s="643"/>
      <c r="GNZ73" s="643"/>
      <c r="GOA73" s="644"/>
      <c r="GOB73" s="643"/>
      <c r="GOC73" s="643"/>
      <c r="GOD73" s="643"/>
      <c r="GOE73" s="643"/>
      <c r="GOF73" s="643"/>
      <c r="GOG73" s="643"/>
      <c r="GOH73" s="643"/>
      <c r="GOI73" s="643"/>
      <c r="GOJ73" s="643"/>
      <c r="GOK73" s="917"/>
      <c r="GOL73" s="917"/>
      <c r="GOM73" s="917"/>
      <c r="GON73" s="574"/>
      <c r="GOO73" s="643"/>
      <c r="GOP73" s="643"/>
      <c r="GOQ73" s="643"/>
      <c r="GOR73" s="644"/>
      <c r="GOS73" s="643"/>
      <c r="GOT73" s="643"/>
      <c r="GOU73" s="643"/>
      <c r="GOV73" s="643"/>
      <c r="GOW73" s="643"/>
      <c r="GOX73" s="643"/>
      <c r="GOY73" s="643"/>
      <c r="GOZ73" s="643"/>
      <c r="GPA73" s="643"/>
      <c r="GPB73" s="917"/>
      <c r="GPC73" s="917"/>
      <c r="GPD73" s="917"/>
      <c r="GPE73" s="574"/>
      <c r="GPF73" s="643"/>
      <c r="GPG73" s="643"/>
      <c r="GPH73" s="643"/>
      <c r="GPI73" s="644"/>
      <c r="GPJ73" s="643"/>
      <c r="GPK73" s="643"/>
      <c r="GPL73" s="643"/>
      <c r="GPM73" s="643"/>
      <c r="GPN73" s="643"/>
      <c r="GPO73" s="643"/>
      <c r="GPP73" s="643"/>
      <c r="GPQ73" s="643"/>
      <c r="GPR73" s="643"/>
      <c r="GPS73" s="917"/>
      <c r="GPT73" s="917"/>
      <c r="GPU73" s="917"/>
      <c r="GPV73" s="574"/>
      <c r="GPW73" s="643"/>
      <c r="GPX73" s="643"/>
      <c r="GPY73" s="643"/>
      <c r="GPZ73" s="644"/>
      <c r="GQA73" s="643"/>
      <c r="GQB73" s="643"/>
      <c r="GQC73" s="643"/>
      <c r="GQD73" s="643"/>
      <c r="GQE73" s="643"/>
      <c r="GQF73" s="643"/>
      <c r="GQG73" s="643"/>
      <c r="GQH73" s="643"/>
      <c r="GQI73" s="643"/>
      <c r="GQJ73" s="917"/>
      <c r="GQK73" s="917"/>
      <c r="GQL73" s="917"/>
      <c r="GQM73" s="574"/>
      <c r="GQN73" s="643"/>
      <c r="GQO73" s="643"/>
      <c r="GQP73" s="643"/>
      <c r="GQQ73" s="644"/>
      <c r="GQR73" s="643"/>
      <c r="GQS73" s="643"/>
      <c r="GQT73" s="643"/>
      <c r="GQU73" s="643"/>
      <c r="GQV73" s="643"/>
      <c r="GQW73" s="643"/>
      <c r="GQX73" s="643"/>
      <c r="GQY73" s="643"/>
      <c r="GQZ73" s="643"/>
      <c r="GRA73" s="917"/>
      <c r="GRB73" s="917"/>
      <c r="GRC73" s="917"/>
      <c r="GRD73" s="574"/>
      <c r="GRE73" s="643"/>
      <c r="GRF73" s="643"/>
      <c r="GRG73" s="643"/>
      <c r="GRH73" s="644"/>
      <c r="GRI73" s="643"/>
      <c r="GRJ73" s="643"/>
      <c r="GRK73" s="643"/>
      <c r="GRL73" s="643"/>
      <c r="GRM73" s="643"/>
      <c r="GRN73" s="643"/>
      <c r="GRO73" s="643"/>
      <c r="GRP73" s="643"/>
      <c r="GRQ73" s="643"/>
      <c r="GRR73" s="917"/>
      <c r="GRS73" s="917"/>
      <c r="GRT73" s="917"/>
      <c r="GRU73" s="574"/>
      <c r="GRV73" s="643"/>
      <c r="GRW73" s="643"/>
      <c r="GRX73" s="643"/>
      <c r="GRY73" s="644"/>
      <c r="GRZ73" s="643"/>
      <c r="GSA73" s="643"/>
      <c r="GSB73" s="643"/>
      <c r="GSC73" s="643"/>
      <c r="GSD73" s="643"/>
      <c r="GSE73" s="643"/>
      <c r="GSF73" s="643"/>
      <c r="GSG73" s="643"/>
      <c r="GSH73" s="643"/>
      <c r="GSI73" s="917"/>
      <c r="GSJ73" s="917"/>
      <c r="GSK73" s="917"/>
      <c r="GSL73" s="574"/>
      <c r="GSM73" s="643"/>
      <c r="GSN73" s="643"/>
      <c r="GSO73" s="643"/>
      <c r="GSP73" s="644"/>
      <c r="GSQ73" s="643"/>
      <c r="GSR73" s="643"/>
      <c r="GSS73" s="643"/>
      <c r="GST73" s="643"/>
      <c r="GSU73" s="643"/>
      <c r="GSV73" s="643"/>
      <c r="GSW73" s="643"/>
      <c r="GSX73" s="643"/>
      <c r="GSY73" s="643"/>
      <c r="GSZ73" s="917"/>
      <c r="GTA73" s="917"/>
      <c r="GTB73" s="917"/>
      <c r="GTC73" s="574"/>
      <c r="GTD73" s="643"/>
      <c r="GTE73" s="643"/>
      <c r="GTF73" s="643"/>
      <c r="GTG73" s="644"/>
      <c r="GTH73" s="643"/>
      <c r="GTI73" s="643"/>
      <c r="GTJ73" s="643"/>
      <c r="GTK73" s="643"/>
      <c r="GTL73" s="643"/>
      <c r="GTM73" s="643"/>
      <c r="GTN73" s="643"/>
      <c r="GTO73" s="643"/>
      <c r="GTP73" s="643"/>
      <c r="GTQ73" s="917"/>
      <c r="GTR73" s="917"/>
      <c r="GTS73" s="917"/>
      <c r="GTT73" s="574"/>
      <c r="GTU73" s="643"/>
      <c r="GTV73" s="643"/>
      <c r="GTW73" s="643"/>
      <c r="GTX73" s="644"/>
      <c r="GTY73" s="643"/>
      <c r="GTZ73" s="643"/>
      <c r="GUA73" s="643"/>
      <c r="GUB73" s="643"/>
      <c r="GUC73" s="643"/>
      <c r="GUD73" s="643"/>
      <c r="GUE73" s="643"/>
      <c r="GUF73" s="643"/>
      <c r="GUG73" s="643"/>
      <c r="GUH73" s="917"/>
      <c r="GUI73" s="917"/>
      <c r="GUJ73" s="917"/>
      <c r="GUK73" s="574"/>
      <c r="GUL73" s="643"/>
      <c r="GUM73" s="643"/>
      <c r="GUN73" s="643"/>
      <c r="GUO73" s="644"/>
      <c r="GUP73" s="643"/>
      <c r="GUQ73" s="643"/>
      <c r="GUR73" s="643"/>
      <c r="GUS73" s="643"/>
      <c r="GUT73" s="643"/>
      <c r="GUU73" s="643"/>
      <c r="GUV73" s="643"/>
      <c r="GUW73" s="643"/>
      <c r="GUX73" s="643"/>
      <c r="GUY73" s="917"/>
      <c r="GUZ73" s="917"/>
      <c r="GVA73" s="917"/>
      <c r="GVB73" s="574"/>
      <c r="GVC73" s="643"/>
      <c r="GVD73" s="643"/>
      <c r="GVE73" s="643"/>
      <c r="GVF73" s="644"/>
      <c r="GVG73" s="643"/>
      <c r="GVH73" s="643"/>
      <c r="GVI73" s="643"/>
      <c r="GVJ73" s="643"/>
      <c r="GVK73" s="643"/>
      <c r="GVL73" s="643"/>
      <c r="GVM73" s="643"/>
      <c r="GVN73" s="643"/>
      <c r="GVO73" s="643"/>
      <c r="GVP73" s="917"/>
      <c r="GVQ73" s="917"/>
      <c r="GVR73" s="917"/>
      <c r="GVS73" s="574"/>
      <c r="GVT73" s="643"/>
      <c r="GVU73" s="643"/>
      <c r="GVV73" s="643"/>
      <c r="GVW73" s="644"/>
      <c r="GVX73" s="643"/>
      <c r="GVY73" s="643"/>
      <c r="GVZ73" s="643"/>
      <c r="GWA73" s="643"/>
      <c r="GWB73" s="643"/>
      <c r="GWC73" s="643"/>
      <c r="GWD73" s="643"/>
      <c r="GWE73" s="643"/>
      <c r="GWF73" s="643"/>
      <c r="GWG73" s="917"/>
      <c r="GWH73" s="917"/>
      <c r="GWI73" s="917"/>
      <c r="GWJ73" s="574"/>
      <c r="GWK73" s="643"/>
      <c r="GWL73" s="643"/>
      <c r="GWM73" s="643"/>
      <c r="GWN73" s="644"/>
      <c r="GWO73" s="643"/>
      <c r="GWP73" s="643"/>
      <c r="GWQ73" s="643"/>
      <c r="GWR73" s="643"/>
      <c r="GWS73" s="643"/>
      <c r="GWT73" s="643"/>
      <c r="GWU73" s="643"/>
      <c r="GWV73" s="643"/>
      <c r="GWW73" s="643"/>
      <c r="GWX73" s="917"/>
      <c r="GWY73" s="917"/>
      <c r="GWZ73" s="917"/>
      <c r="GXA73" s="574"/>
      <c r="GXB73" s="643"/>
      <c r="GXC73" s="643"/>
      <c r="GXD73" s="643"/>
      <c r="GXE73" s="644"/>
      <c r="GXF73" s="643"/>
      <c r="GXG73" s="643"/>
      <c r="GXH73" s="643"/>
      <c r="GXI73" s="643"/>
      <c r="GXJ73" s="643"/>
      <c r="GXK73" s="643"/>
      <c r="GXL73" s="643"/>
      <c r="GXM73" s="643"/>
      <c r="GXN73" s="643"/>
      <c r="GXO73" s="917"/>
      <c r="GXP73" s="917"/>
      <c r="GXQ73" s="917"/>
      <c r="GXR73" s="574"/>
      <c r="GXS73" s="643"/>
      <c r="GXT73" s="643"/>
      <c r="GXU73" s="643"/>
      <c r="GXV73" s="644"/>
      <c r="GXW73" s="643"/>
      <c r="GXX73" s="643"/>
      <c r="GXY73" s="643"/>
      <c r="GXZ73" s="643"/>
      <c r="GYA73" s="643"/>
      <c r="GYB73" s="643"/>
      <c r="GYC73" s="643"/>
      <c r="GYD73" s="643"/>
      <c r="GYE73" s="643"/>
      <c r="GYF73" s="917"/>
      <c r="GYG73" s="917"/>
      <c r="GYH73" s="917"/>
      <c r="GYI73" s="574"/>
      <c r="GYJ73" s="643"/>
      <c r="GYK73" s="643"/>
      <c r="GYL73" s="643"/>
      <c r="GYM73" s="644"/>
      <c r="GYN73" s="643"/>
      <c r="GYO73" s="643"/>
      <c r="GYP73" s="643"/>
      <c r="GYQ73" s="643"/>
      <c r="GYR73" s="643"/>
      <c r="GYS73" s="643"/>
      <c r="GYT73" s="643"/>
      <c r="GYU73" s="643"/>
      <c r="GYV73" s="643"/>
      <c r="GYW73" s="917"/>
      <c r="GYX73" s="917"/>
      <c r="GYY73" s="917"/>
      <c r="GYZ73" s="574"/>
      <c r="GZA73" s="643"/>
      <c r="GZB73" s="643"/>
      <c r="GZC73" s="643"/>
      <c r="GZD73" s="644"/>
      <c r="GZE73" s="643"/>
      <c r="GZF73" s="643"/>
      <c r="GZG73" s="643"/>
      <c r="GZH73" s="643"/>
      <c r="GZI73" s="643"/>
      <c r="GZJ73" s="643"/>
      <c r="GZK73" s="643"/>
      <c r="GZL73" s="643"/>
      <c r="GZM73" s="643"/>
      <c r="GZN73" s="917"/>
      <c r="GZO73" s="917"/>
      <c r="GZP73" s="917"/>
      <c r="GZQ73" s="574"/>
      <c r="GZR73" s="643"/>
      <c r="GZS73" s="643"/>
      <c r="GZT73" s="643"/>
      <c r="GZU73" s="644"/>
      <c r="GZV73" s="643"/>
      <c r="GZW73" s="643"/>
      <c r="GZX73" s="643"/>
      <c r="GZY73" s="643"/>
      <c r="GZZ73" s="643"/>
      <c r="HAA73" s="643"/>
      <c r="HAB73" s="643"/>
      <c r="HAC73" s="643"/>
      <c r="HAD73" s="643"/>
      <c r="HAE73" s="917"/>
      <c r="HAF73" s="917"/>
      <c r="HAG73" s="917"/>
      <c r="HAH73" s="574"/>
      <c r="HAI73" s="643"/>
      <c r="HAJ73" s="643"/>
      <c r="HAK73" s="643"/>
      <c r="HAL73" s="644"/>
      <c r="HAM73" s="643"/>
      <c r="HAN73" s="643"/>
      <c r="HAO73" s="643"/>
      <c r="HAP73" s="643"/>
      <c r="HAQ73" s="643"/>
      <c r="HAR73" s="643"/>
      <c r="HAS73" s="643"/>
      <c r="HAT73" s="643"/>
      <c r="HAU73" s="643"/>
      <c r="HAV73" s="917"/>
      <c r="HAW73" s="917"/>
      <c r="HAX73" s="917"/>
      <c r="HAY73" s="574"/>
      <c r="HAZ73" s="643"/>
      <c r="HBA73" s="643"/>
      <c r="HBB73" s="643"/>
      <c r="HBC73" s="644"/>
      <c r="HBD73" s="643"/>
      <c r="HBE73" s="643"/>
      <c r="HBF73" s="643"/>
      <c r="HBG73" s="643"/>
      <c r="HBH73" s="643"/>
      <c r="HBI73" s="643"/>
      <c r="HBJ73" s="643"/>
      <c r="HBK73" s="643"/>
      <c r="HBL73" s="643"/>
      <c r="HBM73" s="917"/>
      <c r="HBN73" s="917"/>
      <c r="HBO73" s="917"/>
      <c r="HBP73" s="574"/>
      <c r="HBQ73" s="643"/>
      <c r="HBR73" s="643"/>
      <c r="HBS73" s="643"/>
      <c r="HBT73" s="644"/>
      <c r="HBU73" s="643"/>
      <c r="HBV73" s="643"/>
      <c r="HBW73" s="643"/>
      <c r="HBX73" s="643"/>
      <c r="HBY73" s="643"/>
      <c r="HBZ73" s="643"/>
      <c r="HCA73" s="643"/>
      <c r="HCB73" s="643"/>
      <c r="HCC73" s="643"/>
      <c r="HCD73" s="917"/>
      <c r="HCE73" s="917"/>
      <c r="HCF73" s="917"/>
      <c r="HCG73" s="574"/>
      <c r="HCH73" s="643"/>
      <c r="HCI73" s="643"/>
      <c r="HCJ73" s="643"/>
      <c r="HCK73" s="644"/>
      <c r="HCL73" s="643"/>
      <c r="HCM73" s="643"/>
      <c r="HCN73" s="643"/>
      <c r="HCO73" s="643"/>
      <c r="HCP73" s="643"/>
      <c r="HCQ73" s="643"/>
      <c r="HCR73" s="643"/>
      <c r="HCS73" s="643"/>
      <c r="HCT73" s="643"/>
      <c r="HCU73" s="917"/>
      <c r="HCV73" s="917"/>
      <c r="HCW73" s="917"/>
      <c r="HCX73" s="574"/>
      <c r="HCY73" s="643"/>
      <c r="HCZ73" s="643"/>
      <c r="HDA73" s="643"/>
      <c r="HDB73" s="644"/>
      <c r="HDC73" s="643"/>
      <c r="HDD73" s="643"/>
      <c r="HDE73" s="643"/>
      <c r="HDF73" s="643"/>
      <c r="HDG73" s="643"/>
      <c r="HDH73" s="643"/>
      <c r="HDI73" s="643"/>
      <c r="HDJ73" s="643"/>
      <c r="HDK73" s="643"/>
      <c r="HDL73" s="917"/>
      <c r="HDM73" s="917"/>
      <c r="HDN73" s="917"/>
      <c r="HDO73" s="574"/>
      <c r="HDP73" s="643"/>
      <c r="HDQ73" s="643"/>
      <c r="HDR73" s="643"/>
      <c r="HDS73" s="644"/>
      <c r="HDT73" s="643"/>
      <c r="HDU73" s="643"/>
      <c r="HDV73" s="643"/>
      <c r="HDW73" s="643"/>
      <c r="HDX73" s="643"/>
      <c r="HDY73" s="643"/>
      <c r="HDZ73" s="643"/>
      <c r="HEA73" s="643"/>
      <c r="HEB73" s="643"/>
      <c r="HEC73" s="917"/>
      <c r="HED73" s="917"/>
      <c r="HEE73" s="917"/>
      <c r="HEF73" s="574"/>
      <c r="HEG73" s="643"/>
      <c r="HEH73" s="643"/>
      <c r="HEI73" s="643"/>
      <c r="HEJ73" s="644"/>
      <c r="HEK73" s="643"/>
      <c r="HEL73" s="643"/>
      <c r="HEM73" s="643"/>
      <c r="HEN73" s="643"/>
      <c r="HEO73" s="643"/>
      <c r="HEP73" s="643"/>
      <c r="HEQ73" s="643"/>
      <c r="HER73" s="643"/>
      <c r="HES73" s="643"/>
      <c r="HET73" s="917"/>
      <c r="HEU73" s="917"/>
      <c r="HEV73" s="917"/>
      <c r="HEW73" s="574"/>
      <c r="HEX73" s="643"/>
      <c r="HEY73" s="643"/>
      <c r="HEZ73" s="643"/>
      <c r="HFA73" s="644"/>
      <c r="HFB73" s="643"/>
      <c r="HFC73" s="643"/>
      <c r="HFD73" s="643"/>
      <c r="HFE73" s="643"/>
      <c r="HFF73" s="643"/>
      <c r="HFG73" s="643"/>
      <c r="HFH73" s="643"/>
      <c r="HFI73" s="643"/>
      <c r="HFJ73" s="643"/>
      <c r="HFK73" s="917"/>
      <c r="HFL73" s="917"/>
      <c r="HFM73" s="917"/>
      <c r="HFN73" s="574"/>
      <c r="HFO73" s="643"/>
      <c r="HFP73" s="643"/>
      <c r="HFQ73" s="643"/>
      <c r="HFR73" s="644"/>
      <c r="HFS73" s="643"/>
      <c r="HFT73" s="643"/>
      <c r="HFU73" s="643"/>
      <c r="HFV73" s="643"/>
      <c r="HFW73" s="643"/>
      <c r="HFX73" s="643"/>
      <c r="HFY73" s="643"/>
      <c r="HFZ73" s="643"/>
      <c r="HGA73" s="643"/>
      <c r="HGB73" s="917"/>
      <c r="HGC73" s="917"/>
      <c r="HGD73" s="917"/>
      <c r="HGE73" s="574"/>
      <c r="HGF73" s="643"/>
      <c r="HGG73" s="643"/>
      <c r="HGH73" s="643"/>
      <c r="HGI73" s="644"/>
      <c r="HGJ73" s="643"/>
      <c r="HGK73" s="643"/>
      <c r="HGL73" s="643"/>
      <c r="HGM73" s="643"/>
      <c r="HGN73" s="643"/>
      <c r="HGO73" s="643"/>
      <c r="HGP73" s="643"/>
      <c r="HGQ73" s="643"/>
      <c r="HGR73" s="643"/>
      <c r="HGS73" s="917"/>
      <c r="HGT73" s="917"/>
      <c r="HGU73" s="917"/>
      <c r="HGV73" s="574"/>
      <c r="HGW73" s="643"/>
      <c r="HGX73" s="643"/>
      <c r="HGY73" s="643"/>
      <c r="HGZ73" s="644"/>
      <c r="HHA73" s="643"/>
      <c r="HHB73" s="643"/>
      <c r="HHC73" s="643"/>
      <c r="HHD73" s="643"/>
      <c r="HHE73" s="643"/>
      <c r="HHF73" s="643"/>
      <c r="HHG73" s="643"/>
      <c r="HHH73" s="643"/>
      <c r="HHI73" s="643"/>
      <c r="HHJ73" s="917"/>
      <c r="HHK73" s="917"/>
      <c r="HHL73" s="917"/>
      <c r="HHM73" s="574"/>
      <c r="HHN73" s="643"/>
      <c r="HHO73" s="643"/>
      <c r="HHP73" s="643"/>
      <c r="HHQ73" s="644"/>
      <c r="HHR73" s="643"/>
      <c r="HHS73" s="643"/>
      <c r="HHT73" s="643"/>
      <c r="HHU73" s="643"/>
      <c r="HHV73" s="643"/>
      <c r="HHW73" s="643"/>
      <c r="HHX73" s="643"/>
      <c r="HHY73" s="643"/>
      <c r="HHZ73" s="643"/>
      <c r="HIA73" s="917"/>
      <c r="HIB73" s="917"/>
      <c r="HIC73" s="917"/>
      <c r="HID73" s="574"/>
      <c r="HIE73" s="643"/>
      <c r="HIF73" s="643"/>
      <c r="HIG73" s="643"/>
      <c r="HIH73" s="644"/>
      <c r="HII73" s="643"/>
      <c r="HIJ73" s="643"/>
      <c r="HIK73" s="643"/>
      <c r="HIL73" s="643"/>
      <c r="HIM73" s="643"/>
      <c r="HIN73" s="643"/>
      <c r="HIO73" s="643"/>
      <c r="HIP73" s="643"/>
      <c r="HIQ73" s="643"/>
      <c r="HIR73" s="917"/>
      <c r="HIS73" s="917"/>
      <c r="HIT73" s="917"/>
      <c r="HIU73" s="574"/>
      <c r="HIV73" s="643"/>
      <c r="HIW73" s="643"/>
      <c r="HIX73" s="643"/>
      <c r="HIY73" s="644"/>
      <c r="HIZ73" s="643"/>
      <c r="HJA73" s="643"/>
      <c r="HJB73" s="643"/>
      <c r="HJC73" s="643"/>
      <c r="HJD73" s="643"/>
      <c r="HJE73" s="643"/>
      <c r="HJF73" s="643"/>
      <c r="HJG73" s="643"/>
      <c r="HJH73" s="643"/>
      <c r="HJI73" s="917"/>
      <c r="HJJ73" s="917"/>
      <c r="HJK73" s="917"/>
      <c r="HJL73" s="574"/>
      <c r="HJM73" s="643"/>
      <c r="HJN73" s="643"/>
      <c r="HJO73" s="643"/>
      <c r="HJP73" s="644"/>
      <c r="HJQ73" s="643"/>
      <c r="HJR73" s="643"/>
      <c r="HJS73" s="643"/>
      <c r="HJT73" s="643"/>
      <c r="HJU73" s="643"/>
      <c r="HJV73" s="643"/>
      <c r="HJW73" s="643"/>
      <c r="HJX73" s="643"/>
      <c r="HJY73" s="643"/>
      <c r="HJZ73" s="917"/>
      <c r="HKA73" s="917"/>
      <c r="HKB73" s="917"/>
      <c r="HKC73" s="574"/>
      <c r="HKD73" s="643"/>
      <c r="HKE73" s="643"/>
      <c r="HKF73" s="643"/>
      <c r="HKG73" s="644"/>
      <c r="HKH73" s="643"/>
      <c r="HKI73" s="643"/>
      <c r="HKJ73" s="643"/>
      <c r="HKK73" s="643"/>
      <c r="HKL73" s="643"/>
      <c r="HKM73" s="643"/>
      <c r="HKN73" s="643"/>
      <c r="HKO73" s="643"/>
      <c r="HKP73" s="643"/>
      <c r="HKQ73" s="917"/>
      <c r="HKR73" s="917"/>
      <c r="HKS73" s="917"/>
      <c r="HKT73" s="574"/>
      <c r="HKU73" s="643"/>
      <c r="HKV73" s="643"/>
      <c r="HKW73" s="643"/>
      <c r="HKX73" s="644"/>
      <c r="HKY73" s="643"/>
      <c r="HKZ73" s="643"/>
      <c r="HLA73" s="643"/>
      <c r="HLB73" s="643"/>
      <c r="HLC73" s="643"/>
      <c r="HLD73" s="643"/>
      <c r="HLE73" s="643"/>
      <c r="HLF73" s="643"/>
      <c r="HLG73" s="643"/>
      <c r="HLH73" s="917"/>
      <c r="HLI73" s="917"/>
      <c r="HLJ73" s="917"/>
      <c r="HLK73" s="574"/>
      <c r="HLL73" s="643"/>
      <c r="HLM73" s="643"/>
      <c r="HLN73" s="643"/>
      <c r="HLO73" s="644"/>
      <c r="HLP73" s="643"/>
      <c r="HLQ73" s="643"/>
      <c r="HLR73" s="643"/>
      <c r="HLS73" s="643"/>
      <c r="HLT73" s="643"/>
      <c r="HLU73" s="643"/>
      <c r="HLV73" s="643"/>
      <c r="HLW73" s="643"/>
      <c r="HLX73" s="643"/>
      <c r="HLY73" s="917"/>
      <c r="HLZ73" s="917"/>
      <c r="HMA73" s="917"/>
      <c r="HMB73" s="574"/>
      <c r="HMC73" s="643"/>
      <c r="HMD73" s="643"/>
      <c r="HME73" s="643"/>
      <c r="HMF73" s="644"/>
      <c r="HMG73" s="643"/>
      <c r="HMH73" s="643"/>
      <c r="HMI73" s="643"/>
      <c r="HMJ73" s="643"/>
      <c r="HMK73" s="643"/>
      <c r="HML73" s="643"/>
      <c r="HMM73" s="643"/>
      <c r="HMN73" s="643"/>
      <c r="HMO73" s="643"/>
      <c r="HMP73" s="917"/>
      <c r="HMQ73" s="917"/>
      <c r="HMR73" s="917"/>
      <c r="HMS73" s="574"/>
      <c r="HMT73" s="643"/>
      <c r="HMU73" s="643"/>
      <c r="HMV73" s="643"/>
      <c r="HMW73" s="644"/>
      <c r="HMX73" s="643"/>
      <c r="HMY73" s="643"/>
      <c r="HMZ73" s="643"/>
      <c r="HNA73" s="643"/>
      <c r="HNB73" s="643"/>
      <c r="HNC73" s="643"/>
      <c r="HND73" s="643"/>
      <c r="HNE73" s="643"/>
      <c r="HNF73" s="643"/>
      <c r="HNG73" s="917"/>
      <c r="HNH73" s="917"/>
      <c r="HNI73" s="917"/>
      <c r="HNJ73" s="574"/>
      <c r="HNK73" s="643"/>
      <c r="HNL73" s="643"/>
      <c r="HNM73" s="643"/>
      <c r="HNN73" s="644"/>
      <c r="HNO73" s="643"/>
      <c r="HNP73" s="643"/>
      <c r="HNQ73" s="643"/>
      <c r="HNR73" s="643"/>
      <c r="HNS73" s="643"/>
      <c r="HNT73" s="643"/>
      <c r="HNU73" s="643"/>
      <c r="HNV73" s="643"/>
      <c r="HNW73" s="643"/>
      <c r="HNX73" s="917"/>
      <c r="HNY73" s="917"/>
      <c r="HNZ73" s="917"/>
      <c r="HOA73" s="574"/>
      <c r="HOB73" s="643"/>
      <c r="HOC73" s="643"/>
      <c r="HOD73" s="643"/>
      <c r="HOE73" s="644"/>
      <c r="HOF73" s="643"/>
      <c r="HOG73" s="643"/>
      <c r="HOH73" s="643"/>
      <c r="HOI73" s="643"/>
      <c r="HOJ73" s="643"/>
      <c r="HOK73" s="643"/>
      <c r="HOL73" s="643"/>
      <c r="HOM73" s="643"/>
      <c r="HON73" s="643"/>
      <c r="HOO73" s="917"/>
      <c r="HOP73" s="917"/>
      <c r="HOQ73" s="917"/>
      <c r="HOR73" s="574"/>
      <c r="HOS73" s="643"/>
      <c r="HOT73" s="643"/>
      <c r="HOU73" s="643"/>
      <c r="HOV73" s="644"/>
      <c r="HOW73" s="643"/>
      <c r="HOX73" s="643"/>
      <c r="HOY73" s="643"/>
      <c r="HOZ73" s="643"/>
      <c r="HPA73" s="643"/>
      <c r="HPB73" s="643"/>
      <c r="HPC73" s="643"/>
      <c r="HPD73" s="643"/>
      <c r="HPE73" s="643"/>
      <c r="HPF73" s="917"/>
      <c r="HPG73" s="917"/>
      <c r="HPH73" s="917"/>
      <c r="HPI73" s="574"/>
      <c r="HPJ73" s="643"/>
      <c r="HPK73" s="643"/>
      <c r="HPL73" s="643"/>
      <c r="HPM73" s="644"/>
      <c r="HPN73" s="643"/>
      <c r="HPO73" s="643"/>
      <c r="HPP73" s="643"/>
      <c r="HPQ73" s="643"/>
      <c r="HPR73" s="643"/>
      <c r="HPS73" s="643"/>
      <c r="HPT73" s="643"/>
      <c r="HPU73" s="643"/>
      <c r="HPV73" s="643"/>
      <c r="HPW73" s="917"/>
      <c r="HPX73" s="917"/>
      <c r="HPY73" s="917"/>
      <c r="HPZ73" s="574"/>
      <c r="HQA73" s="643"/>
      <c r="HQB73" s="643"/>
      <c r="HQC73" s="643"/>
      <c r="HQD73" s="644"/>
      <c r="HQE73" s="643"/>
      <c r="HQF73" s="643"/>
      <c r="HQG73" s="643"/>
      <c r="HQH73" s="643"/>
      <c r="HQI73" s="643"/>
      <c r="HQJ73" s="643"/>
      <c r="HQK73" s="643"/>
      <c r="HQL73" s="643"/>
      <c r="HQM73" s="643"/>
      <c r="HQN73" s="917"/>
      <c r="HQO73" s="917"/>
      <c r="HQP73" s="917"/>
      <c r="HQQ73" s="574"/>
      <c r="HQR73" s="643"/>
      <c r="HQS73" s="643"/>
      <c r="HQT73" s="643"/>
      <c r="HQU73" s="644"/>
      <c r="HQV73" s="643"/>
      <c r="HQW73" s="643"/>
      <c r="HQX73" s="643"/>
      <c r="HQY73" s="643"/>
      <c r="HQZ73" s="643"/>
      <c r="HRA73" s="643"/>
      <c r="HRB73" s="643"/>
      <c r="HRC73" s="643"/>
      <c r="HRD73" s="643"/>
      <c r="HRE73" s="917"/>
      <c r="HRF73" s="917"/>
      <c r="HRG73" s="917"/>
      <c r="HRH73" s="574"/>
      <c r="HRI73" s="643"/>
      <c r="HRJ73" s="643"/>
      <c r="HRK73" s="643"/>
      <c r="HRL73" s="644"/>
      <c r="HRM73" s="643"/>
      <c r="HRN73" s="643"/>
      <c r="HRO73" s="643"/>
      <c r="HRP73" s="643"/>
      <c r="HRQ73" s="643"/>
      <c r="HRR73" s="643"/>
      <c r="HRS73" s="643"/>
      <c r="HRT73" s="643"/>
      <c r="HRU73" s="643"/>
      <c r="HRV73" s="917"/>
      <c r="HRW73" s="917"/>
      <c r="HRX73" s="917"/>
      <c r="HRY73" s="574"/>
      <c r="HRZ73" s="643"/>
      <c r="HSA73" s="643"/>
      <c r="HSB73" s="643"/>
      <c r="HSC73" s="644"/>
      <c r="HSD73" s="643"/>
      <c r="HSE73" s="643"/>
      <c r="HSF73" s="643"/>
      <c r="HSG73" s="643"/>
      <c r="HSH73" s="643"/>
      <c r="HSI73" s="643"/>
      <c r="HSJ73" s="643"/>
      <c r="HSK73" s="643"/>
      <c r="HSL73" s="643"/>
      <c r="HSM73" s="917"/>
      <c r="HSN73" s="917"/>
      <c r="HSO73" s="917"/>
      <c r="HSP73" s="574"/>
      <c r="HSQ73" s="643"/>
      <c r="HSR73" s="643"/>
      <c r="HSS73" s="643"/>
      <c r="HST73" s="644"/>
      <c r="HSU73" s="643"/>
      <c r="HSV73" s="643"/>
      <c r="HSW73" s="643"/>
      <c r="HSX73" s="643"/>
      <c r="HSY73" s="643"/>
      <c r="HSZ73" s="643"/>
      <c r="HTA73" s="643"/>
      <c r="HTB73" s="643"/>
      <c r="HTC73" s="643"/>
      <c r="HTD73" s="917"/>
      <c r="HTE73" s="917"/>
      <c r="HTF73" s="917"/>
      <c r="HTG73" s="574"/>
      <c r="HTH73" s="643"/>
      <c r="HTI73" s="643"/>
      <c r="HTJ73" s="643"/>
      <c r="HTK73" s="644"/>
      <c r="HTL73" s="643"/>
      <c r="HTM73" s="643"/>
      <c r="HTN73" s="643"/>
      <c r="HTO73" s="643"/>
      <c r="HTP73" s="643"/>
      <c r="HTQ73" s="643"/>
      <c r="HTR73" s="643"/>
      <c r="HTS73" s="643"/>
      <c r="HTT73" s="643"/>
      <c r="HTU73" s="917"/>
      <c r="HTV73" s="917"/>
      <c r="HTW73" s="917"/>
      <c r="HTX73" s="574"/>
      <c r="HTY73" s="643"/>
      <c r="HTZ73" s="643"/>
      <c r="HUA73" s="643"/>
      <c r="HUB73" s="644"/>
      <c r="HUC73" s="643"/>
      <c r="HUD73" s="643"/>
      <c r="HUE73" s="643"/>
      <c r="HUF73" s="643"/>
      <c r="HUG73" s="643"/>
      <c r="HUH73" s="643"/>
      <c r="HUI73" s="643"/>
      <c r="HUJ73" s="643"/>
      <c r="HUK73" s="643"/>
      <c r="HUL73" s="917"/>
      <c r="HUM73" s="917"/>
      <c r="HUN73" s="917"/>
      <c r="HUO73" s="574"/>
      <c r="HUP73" s="643"/>
      <c r="HUQ73" s="643"/>
      <c r="HUR73" s="643"/>
      <c r="HUS73" s="644"/>
      <c r="HUT73" s="643"/>
      <c r="HUU73" s="643"/>
      <c r="HUV73" s="643"/>
      <c r="HUW73" s="643"/>
      <c r="HUX73" s="643"/>
      <c r="HUY73" s="643"/>
      <c r="HUZ73" s="643"/>
      <c r="HVA73" s="643"/>
      <c r="HVB73" s="643"/>
      <c r="HVC73" s="917"/>
      <c r="HVD73" s="917"/>
      <c r="HVE73" s="917"/>
      <c r="HVF73" s="574"/>
      <c r="HVG73" s="643"/>
      <c r="HVH73" s="643"/>
      <c r="HVI73" s="643"/>
      <c r="HVJ73" s="644"/>
      <c r="HVK73" s="643"/>
      <c r="HVL73" s="643"/>
      <c r="HVM73" s="643"/>
      <c r="HVN73" s="643"/>
      <c r="HVO73" s="643"/>
      <c r="HVP73" s="643"/>
      <c r="HVQ73" s="643"/>
      <c r="HVR73" s="643"/>
      <c r="HVS73" s="643"/>
      <c r="HVT73" s="917"/>
      <c r="HVU73" s="917"/>
      <c r="HVV73" s="917"/>
      <c r="HVW73" s="574"/>
      <c r="HVX73" s="643"/>
      <c r="HVY73" s="643"/>
      <c r="HVZ73" s="643"/>
      <c r="HWA73" s="644"/>
      <c r="HWB73" s="643"/>
      <c r="HWC73" s="643"/>
      <c r="HWD73" s="643"/>
      <c r="HWE73" s="643"/>
      <c r="HWF73" s="643"/>
      <c r="HWG73" s="643"/>
      <c r="HWH73" s="643"/>
      <c r="HWI73" s="643"/>
      <c r="HWJ73" s="643"/>
      <c r="HWK73" s="917"/>
      <c r="HWL73" s="917"/>
      <c r="HWM73" s="917"/>
      <c r="HWN73" s="574"/>
      <c r="HWO73" s="643"/>
      <c r="HWP73" s="643"/>
      <c r="HWQ73" s="643"/>
      <c r="HWR73" s="644"/>
      <c r="HWS73" s="643"/>
      <c r="HWT73" s="643"/>
      <c r="HWU73" s="643"/>
      <c r="HWV73" s="643"/>
      <c r="HWW73" s="643"/>
      <c r="HWX73" s="643"/>
      <c r="HWY73" s="643"/>
      <c r="HWZ73" s="643"/>
      <c r="HXA73" s="643"/>
      <c r="HXB73" s="917"/>
      <c r="HXC73" s="917"/>
      <c r="HXD73" s="917"/>
      <c r="HXE73" s="574"/>
      <c r="HXF73" s="643"/>
      <c r="HXG73" s="643"/>
      <c r="HXH73" s="643"/>
      <c r="HXI73" s="644"/>
      <c r="HXJ73" s="643"/>
      <c r="HXK73" s="643"/>
      <c r="HXL73" s="643"/>
      <c r="HXM73" s="643"/>
      <c r="HXN73" s="643"/>
      <c r="HXO73" s="643"/>
      <c r="HXP73" s="643"/>
      <c r="HXQ73" s="643"/>
      <c r="HXR73" s="643"/>
      <c r="HXS73" s="917"/>
      <c r="HXT73" s="917"/>
      <c r="HXU73" s="917"/>
      <c r="HXV73" s="574"/>
      <c r="HXW73" s="643"/>
      <c r="HXX73" s="643"/>
      <c r="HXY73" s="643"/>
      <c r="HXZ73" s="644"/>
      <c r="HYA73" s="643"/>
      <c r="HYB73" s="643"/>
      <c r="HYC73" s="643"/>
      <c r="HYD73" s="643"/>
      <c r="HYE73" s="643"/>
      <c r="HYF73" s="643"/>
      <c r="HYG73" s="643"/>
      <c r="HYH73" s="643"/>
      <c r="HYI73" s="643"/>
      <c r="HYJ73" s="917"/>
      <c r="HYK73" s="917"/>
      <c r="HYL73" s="917"/>
      <c r="HYM73" s="574"/>
      <c r="HYN73" s="643"/>
      <c r="HYO73" s="643"/>
      <c r="HYP73" s="643"/>
      <c r="HYQ73" s="644"/>
      <c r="HYR73" s="643"/>
      <c r="HYS73" s="643"/>
      <c r="HYT73" s="643"/>
      <c r="HYU73" s="643"/>
      <c r="HYV73" s="643"/>
      <c r="HYW73" s="643"/>
      <c r="HYX73" s="643"/>
      <c r="HYY73" s="643"/>
      <c r="HYZ73" s="643"/>
      <c r="HZA73" s="917"/>
      <c r="HZB73" s="917"/>
      <c r="HZC73" s="917"/>
      <c r="HZD73" s="574"/>
      <c r="HZE73" s="643"/>
      <c r="HZF73" s="643"/>
      <c r="HZG73" s="643"/>
      <c r="HZH73" s="644"/>
      <c r="HZI73" s="643"/>
      <c r="HZJ73" s="643"/>
      <c r="HZK73" s="643"/>
      <c r="HZL73" s="643"/>
      <c r="HZM73" s="643"/>
      <c r="HZN73" s="643"/>
      <c r="HZO73" s="643"/>
      <c r="HZP73" s="643"/>
      <c r="HZQ73" s="643"/>
      <c r="HZR73" s="917"/>
      <c r="HZS73" s="917"/>
      <c r="HZT73" s="917"/>
      <c r="HZU73" s="574"/>
      <c r="HZV73" s="643"/>
      <c r="HZW73" s="643"/>
      <c r="HZX73" s="643"/>
      <c r="HZY73" s="644"/>
      <c r="HZZ73" s="643"/>
      <c r="IAA73" s="643"/>
      <c r="IAB73" s="643"/>
      <c r="IAC73" s="643"/>
      <c r="IAD73" s="643"/>
      <c r="IAE73" s="643"/>
      <c r="IAF73" s="643"/>
      <c r="IAG73" s="643"/>
      <c r="IAH73" s="643"/>
      <c r="IAI73" s="917"/>
      <c r="IAJ73" s="917"/>
      <c r="IAK73" s="917"/>
      <c r="IAL73" s="574"/>
      <c r="IAM73" s="643"/>
      <c r="IAN73" s="643"/>
      <c r="IAO73" s="643"/>
      <c r="IAP73" s="644"/>
      <c r="IAQ73" s="643"/>
      <c r="IAR73" s="643"/>
      <c r="IAS73" s="643"/>
      <c r="IAT73" s="643"/>
      <c r="IAU73" s="643"/>
      <c r="IAV73" s="643"/>
      <c r="IAW73" s="643"/>
      <c r="IAX73" s="643"/>
      <c r="IAY73" s="643"/>
      <c r="IAZ73" s="917"/>
      <c r="IBA73" s="917"/>
      <c r="IBB73" s="917"/>
      <c r="IBC73" s="574"/>
      <c r="IBD73" s="643"/>
      <c r="IBE73" s="643"/>
      <c r="IBF73" s="643"/>
      <c r="IBG73" s="644"/>
      <c r="IBH73" s="643"/>
      <c r="IBI73" s="643"/>
      <c r="IBJ73" s="643"/>
      <c r="IBK73" s="643"/>
      <c r="IBL73" s="643"/>
      <c r="IBM73" s="643"/>
      <c r="IBN73" s="643"/>
      <c r="IBO73" s="643"/>
      <c r="IBP73" s="643"/>
      <c r="IBQ73" s="917"/>
      <c r="IBR73" s="917"/>
      <c r="IBS73" s="917"/>
      <c r="IBT73" s="574"/>
      <c r="IBU73" s="643"/>
      <c r="IBV73" s="643"/>
      <c r="IBW73" s="643"/>
      <c r="IBX73" s="644"/>
      <c r="IBY73" s="643"/>
      <c r="IBZ73" s="643"/>
      <c r="ICA73" s="643"/>
      <c r="ICB73" s="643"/>
      <c r="ICC73" s="643"/>
      <c r="ICD73" s="643"/>
      <c r="ICE73" s="643"/>
      <c r="ICF73" s="643"/>
      <c r="ICG73" s="643"/>
      <c r="ICH73" s="917"/>
      <c r="ICI73" s="917"/>
      <c r="ICJ73" s="917"/>
      <c r="ICK73" s="574"/>
      <c r="ICL73" s="643"/>
      <c r="ICM73" s="643"/>
      <c r="ICN73" s="643"/>
      <c r="ICO73" s="644"/>
      <c r="ICP73" s="643"/>
      <c r="ICQ73" s="643"/>
      <c r="ICR73" s="643"/>
      <c r="ICS73" s="643"/>
      <c r="ICT73" s="643"/>
      <c r="ICU73" s="643"/>
      <c r="ICV73" s="643"/>
      <c r="ICW73" s="643"/>
      <c r="ICX73" s="643"/>
      <c r="ICY73" s="917"/>
      <c r="ICZ73" s="917"/>
      <c r="IDA73" s="917"/>
      <c r="IDB73" s="574"/>
      <c r="IDC73" s="643"/>
      <c r="IDD73" s="643"/>
      <c r="IDE73" s="643"/>
      <c r="IDF73" s="644"/>
      <c r="IDG73" s="643"/>
      <c r="IDH73" s="643"/>
      <c r="IDI73" s="643"/>
      <c r="IDJ73" s="643"/>
      <c r="IDK73" s="643"/>
      <c r="IDL73" s="643"/>
      <c r="IDM73" s="643"/>
      <c r="IDN73" s="643"/>
      <c r="IDO73" s="643"/>
      <c r="IDP73" s="917"/>
      <c r="IDQ73" s="917"/>
      <c r="IDR73" s="917"/>
      <c r="IDS73" s="574"/>
      <c r="IDT73" s="643"/>
      <c r="IDU73" s="643"/>
      <c r="IDV73" s="643"/>
      <c r="IDW73" s="644"/>
      <c r="IDX73" s="643"/>
      <c r="IDY73" s="643"/>
      <c r="IDZ73" s="643"/>
      <c r="IEA73" s="643"/>
      <c r="IEB73" s="643"/>
      <c r="IEC73" s="643"/>
      <c r="IED73" s="643"/>
      <c r="IEE73" s="643"/>
      <c r="IEF73" s="643"/>
      <c r="IEG73" s="917"/>
      <c r="IEH73" s="917"/>
      <c r="IEI73" s="917"/>
      <c r="IEJ73" s="574"/>
      <c r="IEK73" s="643"/>
      <c r="IEL73" s="643"/>
      <c r="IEM73" s="643"/>
      <c r="IEN73" s="644"/>
      <c r="IEO73" s="643"/>
      <c r="IEP73" s="643"/>
      <c r="IEQ73" s="643"/>
      <c r="IER73" s="643"/>
      <c r="IES73" s="643"/>
      <c r="IET73" s="643"/>
      <c r="IEU73" s="643"/>
      <c r="IEV73" s="643"/>
      <c r="IEW73" s="643"/>
      <c r="IEX73" s="917"/>
      <c r="IEY73" s="917"/>
      <c r="IEZ73" s="917"/>
      <c r="IFA73" s="574"/>
      <c r="IFB73" s="643"/>
      <c r="IFC73" s="643"/>
      <c r="IFD73" s="643"/>
      <c r="IFE73" s="644"/>
      <c r="IFF73" s="643"/>
      <c r="IFG73" s="643"/>
      <c r="IFH73" s="643"/>
      <c r="IFI73" s="643"/>
      <c r="IFJ73" s="643"/>
      <c r="IFK73" s="643"/>
      <c r="IFL73" s="643"/>
      <c r="IFM73" s="643"/>
      <c r="IFN73" s="643"/>
      <c r="IFO73" s="917"/>
      <c r="IFP73" s="917"/>
      <c r="IFQ73" s="917"/>
      <c r="IFR73" s="574"/>
      <c r="IFS73" s="643"/>
      <c r="IFT73" s="643"/>
      <c r="IFU73" s="643"/>
      <c r="IFV73" s="644"/>
      <c r="IFW73" s="643"/>
      <c r="IFX73" s="643"/>
      <c r="IFY73" s="643"/>
      <c r="IFZ73" s="643"/>
      <c r="IGA73" s="643"/>
      <c r="IGB73" s="643"/>
      <c r="IGC73" s="643"/>
      <c r="IGD73" s="643"/>
      <c r="IGE73" s="643"/>
      <c r="IGF73" s="917"/>
      <c r="IGG73" s="917"/>
      <c r="IGH73" s="917"/>
      <c r="IGI73" s="574"/>
      <c r="IGJ73" s="643"/>
      <c r="IGK73" s="643"/>
      <c r="IGL73" s="643"/>
      <c r="IGM73" s="644"/>
      <c r="IGN73" s="643"/>
      <c r="IGO73" s="643"/>
      <c r="IGP73" s="643"/>
      <c r="IGQ73" s="643"/>
      <c r="IGR73" s="643"/>
      <c r="IGS73" s="643"/>
      <c r="IGT73" s="643"/>
      <c r="IGU73" s="643"/>
      <c r="IGV73" s="643"/>
      <c r="IGW73" s="917"/>
      <c r="IGX73" s="917"/>
      <c r="IGY73" s="917"/>
      <c r="IGZ73" s="574"/>
      <c r="IHA73" s="643"/>
      <c r="IHB73" s="643"/>
      <c r="IHC73" s="643"/>
      <c r="IHD73" s="644"/>
      <c r="IHE73" s="643"/>
      <c r="IHF73" s="643"/>
      <c r="IHG73" s="643"/>
      <c r="IHH73" s="643"/>
      <c r="IHI73" s="643"/>
      <c r="IHJ73" s="643"/>
      <c r="IHK73" s="643"/>
      <c r="IHL73" s="643"/>
      <c r="IHM73" s="643"/>
      <c r="IHN73" s="917"/>
      <c r="IHO73" s="917"/>
      <c r="IHP73" s="917"/>
      <c r="IHQ73" s="574"/>
      <c r="IHR73" s="643"/>
      <c r="IHS73" s="643"/>
      <c r="IHT73" s="643"/>
      <c r="IHU73" s="644"/>
      <c r="IHV73" s="643"/>
      <c r="IHW73" s="643"/>
      <c r="IHX73" s="643"/>
      <c r="IHY73" s="643"/>
      <c r="IHZ73" s="643"/>
      <c r="IIA73" s="643"/>
      <c r="IIB73" s="643"/>
      <c r="IIC73" s="643"/>
      <c r="IID73" s="643"/>
      <c r="IIE73" s="917"/>
      <c r="IIF73" s="917"/>
      <c r="IIG73" s="917"/>
      <c r="IIH73" s="574"/>
      <c r="III73" s="643"/>
      <c r="IIJ73" s="643"/>
      <c r="IIK73" s="643"/>
      <c r="IIL73" s="644"/>
      <c r="IIM73" s="643"/>
      <c r="IIN73" s="643"/>
      <c r="IIO73" s="643"/>
      <c r="IIP73" s="643"/>
      <c r="IIQ73" s="643"/>
      <c r="IIR73" s="643"/>
      <c r="IIS73" s="643"/>
      <c r="IIT73" s="643"/>
      <c r="IIU73" s="643"/>
      <c r="IIV73" s="917"/>
      <c r="IIW73" s="917"/>
      <c r="IIX73" s="917"/>
      <c r="IIY73" s="574"/>
      <c r="IIZ73" s="643"/>
      <c r="IJA73" s="643"/>
      <c r="IJB73" s="643"/>
      <c r="IJC73" s="644"/>
      <c r="IJD73" s="643"/>
      <c r="IJE73" s="643"/>
      <c r="IJF73" s="643"/>
      <c r="IJG73" s="643"/>
      <c r="IJH73" s="643"/>
      <c r="IJI73" s="643"/>
      <c r="IJJ73" s="643"/>
      <c r="IJK73" s="643"/>
      <c r="IJL73" s="643"/>
      <c r="IJM73" s="917"/>
      <c r="IJN73" s="917"/>
      <c r="IJO73" s="917"/>
      <c r="IJP73" s="574"/>
      <c r="IJQ73" s="643"/>
      <c r="IJR73" s="643"/>
      <c r="IJS73" s="643"/>
      <c r="IJT73" s="644"/>
      <c r="IJU73" s="643"/>
      <c r="IJV73" s="643"/>
      <c r="IJW73" s="643"/>
      <c r="IJX73" s="643"/>
      <c r="IJY73" s="643"/>
      <c r="IJZ73" s="643"/>
      <c r="IKA73" s="643"/>
      <c r="IKB73" s="643"/>
      <c r="IKC73" s="643"/>
      <c r="IKD73" s="917"/>
      <c r="IKE73" s="917"/>
      <c r="IKF73" s="917"/>
      <c r="IKG73" s="574"/>
      <c r="IKH73" s="643"/>
      <c r="IKI73" s="643"/>
      <c r="IKJ73" s="643"/>
      <c r="IKK73" s="644"/>
      <c r="IKL73" s="643"/>
      <c r="IKM73" s="643"/>
      <c r="IKN73" s="643"/>
      <c r="IKO73" s="643"/>
      <c r="IKP73" s="643"/>
      <c r="IKQ73" s="643"/>
      <c r="IKR73" s="643"/>
      <c r="IKS73" s="643"/>
      <c r="IKT73" s="643"/>
      <c r="IKU73" s="917"/>
      <c r="IKV73" s="917"/>
      <c r="IKW73" s="917"/>
      <c r="IKX73" s="574"/>
      <c r="IKY73" s="643"/>
      <c r="IKZ73" s="643"/>
      <c r="ILA73" s="643"/>
      <c r="ILB73" s="644"/>
      <c r="ILC73" s="643"/>
      <c r="ILD73" s="643"/>
      <c r="ILE73" s="643"/>
      <c r="ILF73" s="643"/>
      <c r="ILG73" s="643"/>
      <c r="ILH73" s="643"/>
      <c r="ILI73" s="643"/>
      <c r="ILJ73" s="643"/>
      <c r="ILK73" s="643"/>
      <c r="ILL73" s="917"/>
      <c r="ILM73" s="917"/>
      <c r="ILN73" s="917"/>
      <c r="ILO73" s="574"/>
      <c r="ILP73" s="643"/>
      <c r="ILQ73" s="643"/>
      <c r="ILR73" s="643"/>
      <c r="ILS73" s="644"/>
      <c r="ILT73" s="643"/>
      <c r="ILU73" s="643"/>
      <c r="ILV73" s="643"/>
      <c r="ILW73" s="643"/>
      <c r="ILX73" s="643"/>
      <c r="ILY73" s="643"/>
      <c r="ILZ73" s="643"/>
      <c r="IMA73" s="643"/>
      <c r="IMB73" s="643"/>
      <c r="IMC73" s="917"/>
      <c r="IMD73" s="917"/>
      <c r="IME73" s="917"/>
      <c r="IMF73" s="574"/>
      <c r="IMG73" s="643"/>
      <c r="IMH73" s="643"/>
      <c r="IMI73" s="643"/>
      <c r="IMJ73" s="644"/>
      <c r="IMK73" s="643"/>
      <c r="IML73" s="643"/>
      <c r="IMM73" s="643"/>
      <c r="IMN73" s="643"/>
      <c r="IMO73" s="643"/>
      <c r="IMP73" s="643"/>
      <c r="IMQ73" s="643"/>
      <c r="IMR73" s="643"/>
      <c r="IMS73" s="643"/>
      <c r="IMT73" s="917"/>
      <c r="IMU73" s="917"/>
      <c r="IMV73" s="917"/>
      <c r="IMW73" s="574"/>
      <c r="IMX73" s="643"/>
      <c r="IMY73" s="643"/>
      <c r="IMZ73" s="643"/>
      <c r="INA73" s="644"/>
      <c r="INB73" s="643"/>
      <c r="INC73" s="643"/>
      <c r="IND73" s="643"/>
      <c r="INE73" s="643"/>
      <c r="INF73" s="643"/>
      <c r="ING73" s="643"/>
      <c r="INH73" s="643"/>
      <c r="INI73" s="643"/>
      <c r="INJ73" s="643"/>
      <c r="INK73" s="917"/>
      <c r="INL73" s="917"/>
      <c r="INM73" s="917"/>
      <c r="INN73" s="574"/>
      <c r="INO73" s="643"/>
      <c r="INP73" s="643"/>
      <c r="INQ73" s="643"/>
      <c r="INR73" s="644"/>
      <c r="INS73" s="643"/>
      <c r="INT73" s="643"/>
      <c r="INU73" s="643"/>
      <c r="INV73" s="643"/>
      <c r="INW73" s="643"/>
      <c r="INX73" s="643"/>
      <c r="INY73" s="643"/>
      <c r="INZ73" s="643"/>
      <c r="IOA73" s="643"/>
      <c r="IOB73" s="917"/>
      <c r="IOC73" s="917"/>
      <c r="IOD73" s="917"/>
      <c r="IOE73" s="574"/>
      <c r="IOF73" s="643"/>
      <c r="IOG73" s="643"/>
      <c r="IOH73" s="643"/>
      <c r="IOI73" s="644"/>
      <c r="IOJ73" s="643"/>
      <c r="IOK73" s="643"/>
      <c r="IOL73" s="643"/>
      <c r="IOM73" s="643"/>
      <c r="ION73" s="643"/>
      <c r="IOO73" s="643"/>
      <c r="IOP73" s="643"/>
      <c r="IOQ73" s="643"/>
      <c r="IOR73" s="643"/>
      <c r="IOS73" s="917"/>
      <c r="IOT73" s="917"/>
      <c r="IOU73" s="917"/>
      <c r="IOV73" s="574"/>
      <c r="IOW73" s="643"/>
      <c r="IOX73" s="643"/>
      <c r="IOY73" s="643"/>
      <c r="IOZ73" s="644"/>
      <c r="IPA73" s="643"/>
      <c r="IPB73" s="643"/>
      <c r="IPC73" s="643"/>
      <c r="IPD73" s="643"/>
      <c r="IPE73" s="643"/>
      <c r="IPF73" s="643"/>
      <c r="IPG73" s="643"/>
      <c r="IPH73" s="643"/>
      <c r="IPI73" s="643"/>
      <c r="IPJ73" s="917"/>
      <c r="IPK73" s="917"/>
      <c r="IPL73" s="917"/>
      <c r="IPM73" s="574"/>
      <c r="IPN73" s="643"/>
      <c r="IPO73" s="643"/>
      <c r="IPP73" s="643"/>
      <c r="IPQ73" s="644"/>
      <c r="IPR73" s="643"/>
      <c r="IPS73" s="643"/>
      <c r="IPT73" s="643"/>
      <c r="IPU73" s="643"/>
      <c r="IPV73" s="643"/>
      <c r="IPW73" s="643"/>
      <c r="IPX73" s="643"/>
      <c r="IPY73" s="643"/>
      <c r="IPZ73" s="643"/>
      <c r="IQA73" s="917"/>
      <c r="IQB73" s="917"/>
      <c r="IQC73" s="917"/>
      <c r="IQD73" s="574"/>
      <c r="IQE73" s="643"/>
      <c r="IQF73" s="643"/>
      <c r="IQG73" s="643"/>
      <c r="IQH73" s="644"/>
      <c r="IQI73" s="643"/>
      <c r="IQJ73" s="643"/>
      <c r="IQK73" s="643"/>
      <c r="IQL73" s="643"/>
      <c r="IQM73" s="643"/>
      <c r="IQN73" s="643"/>
      <c r="IQO73" s="643"/>
      <c r="IQP73" s="643"/>
      <c r="IQQ73" s="643"/>
      <c r="IQR73" s="917"/>
      <c r="IQS73" s="917"/>
      <c r="IQT73" s="917"/>
      <c r="IQU73" s="574"/>
      <c r="IQV73" s="643"/>
      <c r="IQW73" s="643"/>
      <c r="IQX73" s="643"/>
      <c r="IQY73" s="644"/>
      <c r="IQZ73" s="643"/>
      <c r="IRA73" s="643"/>
      <c r="IRB73" s="643"/>
      <c r="IRC73" s="643"/>
      <c r="IRD73" s="643"/>
      <c r="IRE73" s="643"/>
      <c r="IRF73" s="643"/>
      <c r="IRG73" s="643"/>
      <c r="IRH73" s="643"/>
      <c r="IRI73" s="917"/>
      <c r="IRJ73" s="917"/>
      <c r="IRK73" s="917"/>
      <c r="IRL73" s="574"/>
      <c r="IRM73" s="643"/>
      <c r="IRN73" s="643"/>
      <c r="IRO73" s="643"/>
      <c r="IRP73" s="644"/>
      <c r="IRQ73" s="643"/>
      <c r="IRR73" s="643"/>
      <c r="IRS73" s="643"/>
      <c r="IRT73" s="643"/>
      <c r="IRU73" s="643"/>
      <c r="IRV73" s="643"/>
      <c r="IRW73" s="643"/>
      <c r="IRX73" s="643"/>
      <c r="IRY73" s="643"/>
      <c r="IRZ73" s="917"/>
      <c r="ISA73" s="917"/>
      <c r="ISB73" s="917"/>
      <c r="ISC73" s="574"/>
      <c r="ISD73" s="643"/>
      <c r="ISE73" s="643"/>
      <c r="ISF73" s="643"/>
      <c r="ISG73" s="644"/>
      <c r="ISH73" s="643"/>
      <c r="ISI73" s="643"/>
      <c r="ISJ73" s="643"/>
      <c r="ISK73" s="643"/>
      <c r="ISL73" s="643"/>
      <c r="ISM73" s="643"/>
      <c r="ISN73" s="643"/>
      <c r="ISO73" s="643"/>
      <c r="ISP73" s="643"/>
      <c r="ISQ73" s="917"/>
      <c r="ISR73" s="917"/>
      <c r="ISS73" s="917"/>
      <c r="IST73" s="574"/>
      <c r="ISU73" s="643"/>
      <c r="ISV73" s="643"/>
      <c r="ISW73" s="643"/>
      <c r="ISX73" s="644"/>
      <c r="ISY73" s="643"/>
      <c r="ISZ73" s="643"/>
      <c r="ITA73" s="643"/>
      <c r="ITB73" s="643"/>
      <c r="ITC73" s="643"/>
      <c r="ITD73" s="643"/>
      <c r="ITE73" s="643"/>
      <c r="ITF73" s="643"/>
      <c r="ITG73" s="643"/>
      <c r="ITH73" s="917"/>
      <c r="ITI73" s="917"/>
      <c r="ITJ73" s="917"/>
      <c r="ITK73" s="574"/>
      <c r="ITL73" s="643"/>
      <c r="ITM73" s="643"/>
      <c r="ITN73" s="643"/>
      <c r="ITO73" s="644"/>
      <c r="ITP73" s="643"/>
      <c r="ITQ73" s="643"/>
      <c r="ITR73" s="643"/>
      <c r="ITS73" s="643"/>
      <c r="ITT73" s="643"/>
      <c r="ITU73" s="643"/>
      <c r="ITV73" s="643"/>
      <c r="ITW73" s="643"/>
      <c r="ITX73" s="643"/>
      <c r="ITY73" s="917"/>
      <c r="ITZ73" s="917"/>
      <c r="IUA73" s="917"/>
      <c r="IUB73" s="574"/>
      <c r="IUC73" s="643"/>
      <c r="IUD73" s="643"/>
      <c r="IUE73" s="643"/>
      <c r="IUF73" s="644"/>
      <c r="IUG73" s="643"/>
      <c r="IUH73" s="643"/>
      <c r="IUI73" s="643"/>
      <c r="IUJ73" s="643"/>
      <c r="IUK73" s="643"/>
      <c r="IUL73" s="643"/>
      <c r="IUM73" s="643"/>
      <c r="IUN73" s="643"/>
      <c r="IUO73" s="643"/>
      <c r="IUP73" s="917"/>
      <c r="IUQ73" s="917"/>
      <c r="IUR73" s="917"/>
      <c r="IUS73" s="574"/>
      <c r="IUT73" s="643"/>
      <c r="IUU73" s="643"/>
      <c r="IUV73" s="643"/>
      <c r="IUW73" s="644"/>
      <c r="IUX73" s="643"/>
      <c r="IUY73" s="643"/>
      <c r="IUZ73" s="643"/>
      <c r="IVA73" s="643"/>
      <c r="IVB73" s="643"/>
      <c r="IVC73" s="643"/>
      <c r="IVD73" s="643"/>
      <c r="IVE73" s="643"/>
      <c r="IVF73" s="643"/>
      <c r="IVG73" s="917"/>
      <c r="IVH73" s="917"/>
      <c r="IVI73" s="917"/>
      <c r="IVJ73" s="574"/>
      <c r="IVK73" s="643"/>
      <c r="IVL73" s="643"/>
      <c r="IVM73" s="643"/>
      <c r="IVN73" s="644"/>
      <c r="IVO73" s="643"/>
      <c r="IVP73" s="643"/>
      <c r="IVQ73" s="643"/>
      <c r="IVR73" s="643"/>
      <c r="IVS73" s="643"/>
      <c r="IVT73" s="643"/>
      <c r="IVU73" s="643"/>
      <c r="IVV73" s="643"/>
      <c r="IVW73" s="643"/>
      <c r="IVX73" s="917"/>
      <c r="IVY73" s="917"/>
      <c r="IVZ73" s="917"/>
      <c r="IWA73" s="574"/>
      <c r="IWB73" s="643"/>
      <c r="IWC73" s="643"/>
      <c r="IWD73" s="643"/>
      <c r="IWE73" s="644"/>
      <c r="IWF73" s="643"/>
      <c r="IWG73" s="643"/>
      <c r="IWH73" s="643"/>
      <c r="IWI73" s="643"/>
      <c r="IWJ73" s="643"/>
      <c r="IWK73" s="643"/>
      <c r="IWL73" s="643"/>
      <c r="IWM73" s="643"/>
      <c r="IWN73" s="643"/>
      <c r="IWO73" s="917"/>
      <c r="IWP73" s="917"/>
      <c r="IWQ73" s="917"/>
      <c r="IWR73" s="574"/>
      <c r="IWS73" s="643"/>
      <c r="IWT73" s="643"/>
      <c r="IWU73" s="643"/>
      <c r="IWV73" s="644"/>
      <c r="IWW73" s="643"/>
      <c r="IWX73" s="643"/>
      <c r="IWY73" s="643"/>
      <c r="IWZ73" s="643"/>
      <c r="IXA73" s="643"/>
      <c r="IXB73" s="643"/>
      <c r="IXC73" s="643"/>
      <c r="IXD73" s="643"/>
      <c r="IXE73" s="643"/>
      <c r="IXF73" s="917"/>
      <c r="IXG73" s="917"/>
      <c r="IXH73" s="917"/>
      <c r="IXI73" s="574"/>
      <c r="IXJ73" s="643"/>
      <c r="IXK73" s="643"/>
      <c r="IXL73" s="643"/>
      <c r="IXM73" s="644"/>
      <c r="IXN73" s="643"/>
      <c r="IXO73" s="643"/>
      <c r="IXP73" s="643"/>
      <c r="IXQ73" s="643"/>
      <c r="IXR73" s="643"/>
      <c r="IXS73" s="643"/>
      <c r="IXT73" s="643"/>
      <c r="IXU73" s="643"/>
      <c r="IXV73" s="643"/>
      <c r="IXW73" s="917"/>
      <c r="IXX73" s="917"/>
      <c r="IXY73" s="917"/>
      <c r="IXZ73" s="574"/>
      <c r="IYA73" s="643"/>
      <c r="IYB73" s="643"/>
      <c r="IYC73" s="643"/>
      <c r="IYD73" s="644"/>
      <c r="IYE73" s="643"/>
      <c r="IYF73" s="643"/>
      <c r="IYG73" s="643"/>
      <c r="IYH73" s="643"/>
      <c r="IYI73" s="643"/>
      <c r="IYJ73" s="643"/>
      <c r="IYK73" s="643"/>
      <c r="IYL73" s="643"/>
      <c r="IYM73" s="643"/>
      <c r="IYN73" s="917"/>
      <c r="IYO73" s="917"/>
      <c r="IYP73" s="917"/>
      <c r="IYQ73" s="574"/>
      <c r="IYR73" s="643"/>
      <c r="IYS73" s="643"/>
      <c r="IYT73" s="643"/>
      <c r="IYU73" s="644"/>
      <c r="IYV73" s="643"/>
      <c r="IYW73" s="643"/>
      <c r="IYX73" s="643"/>
      <c r="IYY73" s="643"/>
      <c r="IYZ73" s="643"/>
      <c r="IZA73" s="643"/>
      <c r="IZB73" s="643"/>
      <c r="IZC73" s="643"/>
      <c r="IZD73" s="643"/>
      <c r="IZE73" s="917"/>
      <c r="IZF73" s="917"/>
      <c r="IZG73" s="917"/>
      <c r="IZH73" s="574"/>
      <c r="IZI73" s="643"/>
      <c r="IZJ73" s="643"/>
      <c r="IZK73" s="643"/>
      <c r="IZL73" s="644"/>
      <c r="IZM73" s="643"/>
      <c r="IZN73" s="643"/>
      <c r="IZO73" s="643"/>
      <c r="IZP73" s="643"/>
      <c r="IZQ73" s="643"/>
      <c r="IZR73" s="643"/>
      <c r="IZS73" s="643"/>
      <c r="IZT73" s="643"/>
      <c r="IZU73" s="643"/>
      <c r="IZV73" s="917"/>
      <c r="IZW73" s="917"/>
      <c r="IZX73" s="917"/>
      <c r="IZY73" s="574"/>
      <c r="IZZ73" s="643"/>
      <c r="JAA73" s="643"/>
      <c r="JAB73" s="643"/>
      <c r="JAC73" s="644"/>
      <c r="JAD73" s="643"/>
      <c r="JAE73" s="643"/>
      <c r="JAF73" s="643"/>
      <c r="JAG73" s="643"/>
      <c r="JAH73" s="643"/>
      <c r="JAI73" s="643"/>
      <c r="JAJ73" s="643"/>
      <c r="JAK73" s="643"/>
      <c r="JAL73" s="643"/>
      <c r="JAM73" s="917"/>
      <c r="JAN73" s="917"/>
      <c r="JAO73" s="917"/>
      <c r="JAP73" s="574"/>
      <c r="JAQ73" s="643"/>
      <c r="JAR73" s="643"/>
      <c r="JAS73" s="643"/>
      <c r="JAT73" s="644"/>
      <c r="JAU73" s="643"/>
      <c r="JAV73" s="643"/>
      <c r="JAW73" s="643"/>
      <c r="JAX73" s="643"/>
      <c r="JAY73" s="643"/>
      <c r="JAZ73" s="643"/>
      <c r="JBA73" s="643"/>
      <c r="JBB73" s="643"/>
      <c r="JBC73" s="643"/>
      <c r="JBD73" s="917"/>
      <c r="JBE73" s="917"/>
      <c r="JBF73" s="917"/>
      <c r="JBG73" s="574"/>
      <c r="JBH73" s="643"/>
      <c r="JBI73" s="643"/>
      <c r="JBJ73" s="643"/>
      <c r="JBK73" s="644"/>
      <c r="JBL73" s="643"/>
      <c r="JBM73" s="643"/>
      <c r="JBN73" s="643"/>
      <c r="JBO73" s="643"/>
      <c r="JBP73" s="643"/>
      <c r="JBQ73" s="643"/>
      <c r="JBR73" s="643"/>
      <c r="JBS73" s="643"/>
      <c r="JBT73" s="643"/>
      <c r="JBU73" s="917"/>
      <c r="JBV73" s="917"/>
      <c r="JBW73" s="917"/>
      <c r="JBX73" s="574"/>
      <c r="JBY73" s="643"/>
      <c r="JBZ73" s="643"/>
      <c r="JCA73" s="643"/>
      <c r="JCB73" s="644"/>
      <c r="JCC73" s="643"/>
      <c r="JCD73" s="643"/>
      <c r="JCE73" s="643"/>
      <c r="JCF73" s="643"/>
      <c r="JCG73" s="643"/>
      <c r="JCH73" s="643"/>
      <c r="JCI73" s="643"/>
      <c r="JCJ73" s="643"/>
      <c r="JCK73" s="643"/>
      <c r="JCL73" s="917"/>
      <c r="JCM73" s="917"/>
      <c r="JCN73" s="917"/>
      <c r="JCO73" s="574"/>
      <c r="JCP73" s="643"/>
      <c r="JCQ73" s="643"/>
      <c r="JCR73" s="643"/>
      <c r="JCS73" s="644"/>
      <c r="JCT73" s="643"/>
      <c r="JCU73" s="643"/>
      <c r="JCV73" s="643"/>
      <c r="JCW73" s="643"/>
      <c r="JCX73" s="643"/>
      <c r="JCY73" s="643"/>
      <c r="JCZ73" s="643"/>
      <c r="JDA73" s="643"/>
      <c r="JDB73" s="643"/>
      <c r="JDC73" s="917"/>
      <c r="JDD73" s="917"/>
      <c r="JDE73" s="917"/>
      <c r="JDF73" s="574"/>
      <c r="JDG73" s="643"/>
      <c r="JDH73" s="643"/>
      <c r="JDI73" s="643"/>
      <c r="JDJ73" s="644"/>
      <c r="JDK73" s="643"/>
      <c r="JDL73" s="643"/>
      <c r="JDM73" s="643"/>
      <c r="JDN73" s="643"/>
      <c r="JDO73" s="643"/>
      <c r="JDP73" s="643"/>
      <c r="JDQ73" s="643"/>
      <c r="JDR73" s="643"/>
      <c r="JDS73" s="643"/>
      <c r="JDT73" s="917"/>
      <c r="JDU73" s="917"/>
      <c r="JDV73" s="917"/>
      <c r="JDW73" s="574"/>
      <c r="JDX73" s="643"/>
      <c r="JDY73" s="643"/>
      <c r="JDZ73" s="643"/>
      <c r="JEA73" s="644"/>
      <c r="JEB73" s="643"/>
      <c r="JEC73" s="643"/>
      <c r="JED73" s="643"/>
      <c r="JEE73" s="643"/>
      <c r="JEF73" s="643"/>
      <c r="JEG73" s="643"/>
      <c r="JEH73" s="643"/>
      <c r="JEI73" s="643"/>
      <c r="JEJ73" s="643"/>
      <c r="JEK73" s="917"/>
      <c r="JEL73" s="917"/>
      <c r="JEM73" s="917"/>
      <c r="JEN73" s="574"/>
      <c r="JEO73" s="643"/>
      <c r="JEP73" s="643"/>
      <c r="JEQ73" s="643"/>
      <c r="JER73" s="644"/>
      <c r="JES73" s="643"/>
      <c r="JET73" s="643"/>
      <c r="JEU73" s="643"/>
      <c r="JEV73" s="643"/>
      <c r="JEW73" s="643"/>
      <c r="JEX73" s="643"/>
      <c r="JEY73" s="643"/>
      <c r="JEZ73" s="643"/>
      <c r="JFA73" s="643"/>
      <c r="JFB73" s="917"/>
      <c r="JFC73" s="917"/>
      <c r="JFD73" s="917"/>
      <c r="JFE73" s="574"/>
      <c r="JFF73" s="643"/>
      <c r="JFG73" s="643"/>
      <c r="JFH73" s="643"/>
      <c r="JFI73" s="644"/>
      <c r="JFJ73" s="643"/>
      <c r="JFK73" s="643"/>
      <c r="JFL73" s="643"/>
      <c r="JFM73" s="643"/>
      <c r="JFN73" s="643"/>
      <c r="JFO73" s="643"/>
      <c r="JFP73" s="643"/>
      <c r="JFQ73" s="643"/>
      <c r="JFR73" s="643"/>
      <c r="JFS73" s="917"/>
      <c r="JFT73" s="917"/>
      <c r="JFU73" s="917"/>
      <c r="JFV73" s="574"/>
      <c r="JFW73" s="643"/>
      <c r="JFX73" s="643"/>
      <c r="JFY73" s="643"/>
      <c r="JFZ73" s="644"/>
      <c r="JGA73" s="643"/>
      <c r="JGB73" s="643"/>
      <c r="JGC73" s="643"/>
      <c r="JGD73" s="643"/>
      <c r="JGE73" s="643"/>
      <c r="JGF73" s="643"/>
      <c r="JGG73" s="643"/>
      <c r="JGH73" s="643"/>
      <c r="JGI73" s="643"/>
      <c r="JGJ73" s="917"/>
      <c r="JGK73" s="917"/>
      <c r="JGL73" s="917"/>
      <c r="JGM73" s="574"/>
      <c r="JGN73" s="643"/>
      <c r="JGO73" s="643"/>
      <c r="JGP73" s="643"/>
      <c r="JGQ73" s="644"/>
      <c r="JGR73" s="643"/>
      <c r="JGS73" s="643"/>
      <c r="JGT73" s="643"/>
      <c r="JGU73" s="643"/>
      <c r="JGV73" s="643"/>
      <c r="JGW73" s="643"/>
      <c r="JGX73" s="643"/>
      <c r="JGY73" s="643"/>
      <c r="JGZ73" s="643"/>
      <c r="JHA73" s="917"/>
      <c r="JHB73" s="917"/>
      <c r="JHC73" s="917"/>
      <c r="JHD73" s="574"/>
      <c r="JHE73" s="643"/>
      <c r="JHF73" s="643"/>
      <c r="JHG73" s="643"/>
      <c r="JHH73" s="644"/>
      <c r="JHI73" s="643"/>
      <c r="JHJ73" s="643"/>
      <c r="JHK73" s="643"/>
      <c r="JHL73" s="643"/>
      <c r="JHM73" s="643"/>
      <c r="JHN73" s="643"/>
      <c r="JHO73" s="643"/>
      <c r="JHP73" s="643"/>
      <c r="JHQ73" s="643"/>
      <c r="JHR73" s="917"/>
      <c r="JHS73" s="917"/>
      <c r="JHT73" s="917"/>
      <c r="JHU73" s="574"/>
      <c r="JHV73" s="643"/>
      <c r="JHW73" s="643"/>
      <c r="JHX73" s="643"/>
      <c r="JHY73" s="644"/>
      <c r="JHZ73" s="643"/>
      <c r="JIA73" s="643"/>
      <c r="JIB73" s="643"/>
      <c r="JIC73" s="643"/>
      <c r="JID73" s="643"/>
      <c r="JIE73" s="643"/>
      <c r="JIF73" s="643"/>
      <c r="JIG73" s="643"/>
      <c r="JIH73" s="643"/>
      <c r="JII73" s="917"/>
      <c r="JIJ73" s="917"/>
      <c r="JIK73" s="917"/>
      <c r="JIL73" s="574"/>
      <c r="JIM73" s="643"/>
      <c r="JIN73" s="643"/>
      <c r="JIO73" s="643"/>
      <c r="JIP73" s="644"/>
      <c r="JIQ73" s="643"/>
      <c r="JIR73" s="643"/>
      <c r="JIS73" s="643"/>
      <c r="JIT73" s="643"/>
      <c r="JIU73" s="643"/>
      <c r="JIV73" s="643"/>
      <c r="JIW73" s="643"/>
      <c r="JIX73" s="643"/>
      <c r="JIY73" s="643"/>
      <c r="JIZ73" s="917"/>
      <c r="JJA73" s="917"/>
      <c r="JJB73" s="917"/>
      <c r="JJC73" s="574"/>
      <c r="JJD73" s="643"/>
      <c r="JJE73" s="643"/>
      <c r="JJF73" s="643"/>
      <c r="JJG73" s="644"/>
      <c r="JJH73" s="643"/>
      <c r="JJI73" s="643"/>
      <c r="JJJ73" s="643"/>
      <c r="JJK73" s="643"/>
      <c r="JJL73" s="643"/>
      <c r="JJM73" s="643"/>
      <c r="JJN73" s="643"/>
      <c r="JJO73" s="643"/>
      <c r="JJP73" s="643"/>
      <c r="JJQ73" s="917"/>
      <c r="JJR73" s="917"/>
      <c r="JJS73" s="917"/>
      <c r="JJT73" s="574"/>
      <c r="JJU73" s="643"/>
      <c r="JJV73" s="643"/>
      <c r="JJW73" s="643"/>
      <c r="JJX73" s="644"/>
      <c r="JJY73" s="643"/>
      <c r="JJZ73" s="643"/>
      <c r="JKA73" s="643"/>
      <c r="JKB73" s="643"/>
      <c r="JKC73" s="643"/>
      <c r="JKD73" s="643"/>
      <c r="JKE73" s="643"/>
      <c r="JKF73" s="643"/>
      <c r="JKG73" s="643"/>
      <c r="JKH73" s="917"/>
      <c r="JKI73" s="917"/>
      <c r="JKJ73" s="917"/>
      <c r="JKK73" s="574"/>
      <c r="JKL73" s="643"/>
      <c r="JKM73" s="643"/>
      <c r="JKN73" s="643"/>
      <c r="JKO73" s="644"/>
      <c r="JKP73" s="643"/>
      <c r="JKQ73" s="643"/>
      <c r="JKR73" s="643"/>
      <c r="JKS73" s="643"/>
      <c r="JKT73" s="643"/>
      <c r="JKU73" s="643"/>
      <c r="JKV73" s="643"/>
      <c r="JKW73" s="643"/>
      <c r="JKX73" s="643"/>
      <c r="JKY73" s="917"/>
      <c r="JKZ73" s="917"/>
      <c r="JLA73" s="917"/>
      <c r="JLB73" s="574"/>
      <c r="JLC73" s="643"/>
      <c r="JLD73" s="643"/>
      <c r="JLE73" s="643"/>
      <c r="JLF73" s="644"/>
      <c r="JLG73" s="643"/>
      <c r="JLH73" s="643"/>
      <c r="JLI73" s="643"/>
      <c r="JLJ73" s="643"/>
      <c r="JLK73" s="643"/>
      <c r="JLL73" s="643"/>
      <c r="JLM73" s="643"/>
      <c r="JLN73" s="643"/>
      <c r="JLO73" s="643"/>
      <c r="JLP73" s="917"/>
      <c r="JLQ73" s="917"/>
      <c r="JLR73" s="917"/>
      <c r="JLS73" s="574"/>
      <c r="JLT73" s="643"/>
      <c r="JLU73" s="643"/>
      <c r="JLV73" s="643"/>
      <c r="JLW73" s="644"/>
      <c r="JLX73" s="643"/>
      <c r="JLY73" s="643"/>
      <c r="JLZ73" s="643"/>
      <c r="JMA73" s="643"/>
      <c r="JMB73" s="643"/>
      <c r="JMC73" s="643"/>
      <c r="JMD73" s="643"/>
      <c r="JME73" s="643"/>
      <c r="JMF73" s="643"/>
      <c r="JMG73" s="917"/>
      <c r="JMH73" s="917"/>
      <c r="JMI73" s="917"/>
      <c r="JMJ73" s="574"/>
      <c r="JMK73" s="643"/>
      <c r="JML73" s="643"/>
      <c r="JMM73" s="643"/>
      <c r="JMN73" s="644"/>
      <c r="JMO73" s="643"/>
      <c r="JMP73" s="643"/>
      <c r="JMQ73" s="643"/>
      <c r="JMR73" s="643"/>
      <c r="JMS73" s="643"/>
      <c r="JMT73" s="643"/>
      <c r="JMU73" s="643"/>
      <c r="JMV73" s="643"/>
      <c r="JMW73" s="643"/>
      <c r="JMX73" s="917"/>
      <c r="JMY73" s="917"/>
      <c r="JMZ73" s="917"/>
      <c r="JNA73" s="574"/>
      <c r="JNB73" s="643"/>
      <c r="JNC73" s="643"/>
      <c r="JND73" s="643"/>
      <c r="JNE73" s="644"/>
      <c r="JNF73" s="643"/>
      <c r="JNG73" s="643"/>
      <c r="JNH73" s="643"/>
      <c r="JNI73" s="643"/>
      <c r="JNJ73" s="643"/>
      <c r="JNK73" s="643"/>
      <c r="JNL73" s="643"/>
      <c r="JNM73" s="643"/>
      <c r="JNN73" s="643"/>
      <c r="JNO73" s="917"/>
      <c r="JNP73" s="917"/>
      <c r="JNQ73" s="917"/>
      <c r="JNR73" s="574"/>
      <c r="JNS73" s="643"/>
      <c r="JNT73" s="643"/>
      <c r="JNU73" s="643"/>
      <c r="JNV73" s="644"/>
      <c r="JNW73" s="643"/>
      <c r="JNX73" s="643"/>
      <c r="JNY73" s="643"/>
      <c r="JNZ73" s="643"/>
      <c r="JOA73" s="643"/>
      <c r="JOB73" s="643"/>
      <c r="JOC73" s="643"/>
      <c r="JOD73" s="643"/>
      <c r="JOE73" s="643"/>
      <c r="JOF73" s="917"/>
      <c r="JOG73" s="917"/>
      <c r="JOH73" s="917"/>
      <c r="JOI73" s="574"/>
      <c r="JOJ73" s="643"/>
      <c r="JOK73" s="643"/>
      <c r="JOL73" s="643"/>
      <c r="JOM73" s="644"/>
      <c r="JON73" s="643"/>
      <c r="JOO73" s="643"/>
      <c r="JOP73" s="643"/>
      <c r="JOQ73" s="643"/>
      <c r="JOR73" s="643"/>
      <c r="JOS73" s="643"/>
      <c r="JOT73" s="643"/>
      <c r="JOU73" s="643"/>
      <c r="JOV73" s="643"/>
      <c r="JOW73" s="917"/>
      <c r="JOX73" s="917"/>
      <c r="JOY73" s="917"/>
      <c r="JOZ73" s="574"/>
      <c r="JPA73" s="643"/>
      <c r="JPB73" s="643"/>
      <c r="JPC73" s="643"/>
      <c r="JPD73" s="644"/>
      <c r="JPE73" s="643"/>
      <c r="JPF73" s="643"/>
      <c r="JPG73" s="643"/>
      <c r="JPH73" s="643"/>
      <c r="JPI73" s="643"/>
      <c r="JPJ73" s="643"/>
      <c r="JPK73" s="643"/>
      <c r="JPL73" s="643"/>
      <c r="JPM73" s="643"/>
      <c r="JPN73" s="917"/>
      <c r="JPO73" s="917"/>
      <c r="JPP73" s="917"/>
      <c r="JPQ73" s="574"/>
      <c r="JPR73" s="643"/>
      <c r="JPS73" s="643"/>
      <c r="JPT73" s="643"/>
      <c r="JPU73" s="644"/>
      <c r="JPV73" s="643"/>
      <c r="JPW73" s="643"/>
      <c r="JPX73" s="643"/>
      <c r="JPY73" s="643"/>
      <c r="JPZ73" s="643"/>
      <c r="JQA73" s="643"/>
      <c r="JQB73" s="643"/>
      <c r="JQC73" s="643"/>
      <c r="JQD73" s="643"/>
      <c r="JQE73" s="917"/>
      <c r="JQF73" s="917"/>
      <c r="JQG73" s="917"/>
      <c r="JQH73" s="574"/>
      <c r="JQI73" s="643"/>
      <c r="JQJ73" s="643"/>
      <c r="JQK73" s="643"/>
      <c r="JQL73" s="644"/>
      <c r="JQM73" s="643"/>
      <c r="JQN73" s="643"/>
      <c r="JQO73" s="643"/>
      <c r="JQP73" s="643"/>
      <c r="JQQ73" s="643"/>
      <c r="JQR73" s="643"/>
      <c r="JQS73" s="643"/>
      <c r="JQT73" s="643"/>
      <c r="JQU73" s="643"/>
      <c r="JQV73" s="917"/>
      <c r="JQW73" s="917"/>
      <c r="JQX73" s="917"/>
      <c r="JQY73" s="574"/>
      <c r="JQZ73" s="643"/>
      <c r="JRA73" s="643"/>
      <c r="JRB73" s="643"/>
      <c r="JRC73" s="644"/>
      <c r="JRD73" s="643"/>
      <c r="JRE73" s="643"/>
      <c r="JRF73" s="643"/>
      <c r="JRG73" s="643"/>
      <c r="JRH73" s="643"/>
      <c r="JRI73" s="643"/>
      <c r="JRJ73" s="643"/>
      <c r="JRK73" s="643"/>
      <c r="JRL73" s="643"/>
      <c r="JRM73" s="917"/>
      <c r="JRN73" s="917"/>
      <c r="JRO73" s="917"/>
      <c r="JRP73" s="574"/>
      <c r="JRQ73" s="643"/>
      <c r="JRR73" s="643"/>
      <c r="JRS73" s="643"/>
      <c r="JRT73" s="644"/>
      <c r="JRU73" s="643"/>
      <c r="JRV73" s="643"/>
      <c r="JRW73" s="643"/>
      <c r="JRX73" s="643"/>
      <c r="JRY73" s="643"/>
      <c r="JRZ73" s="643"/>
      <c r="JSA73" s="643"/>
      <c r="JSB73" s="643"/>
      <c r="JSC73" s="643"/>
      <c r="JSD73" s="917"/>
      <c r="JSE73" s="917"/>
      <c r="JSF73" s="917"/>
      <c r="JSG73" s="574"/>
      <c r="JSH73" s="643"/>
      <c r="JSI73" s="643"/>
      <c r="JSJ73" s="643"/>
      <c r="JSK73" s="644"/>
      <c r="JSL73" s="643"/>
      <c r="JSM73" s="643"/>
      <c r="JSN73" s="643"/>
      <c r="JSO73" s="643"/>
      <c r="JSP73" s="643"/>
      <c r="JSQ73" s="643"/>
      <c r="JSR73" s="643"/>
      <c r="JSS73" s="643"/>
      <c r="JST73" s="643"/>
      <c r="JSU73" s="917"/>
      <c r="JSV73" s="917"/>
      <c r="JSW73" s="917"/>
      <c r="JSX73" s="574"/>
      <c r="JSY73" s="643"/>
      <c r="JSZ73" s="643"/>
      <c r="JTA73" s="643"/>
      <c r="JTB73" s="644"/>
      <c r="JTC73" s="643"/>
      <c r="JTD73" s="643"/>
      <c r="JTE73" s="643"/>
      <c r="JTF73" s="643"/>
      <c r="JTG73" s="643"/>
      <c r="JTH73" s="643"/>
      <c r="JTI73" s="643"/>
      <c r="JTJ73" s="643"/>
      <c r="JTK73" s="643"/>
      <c r="JTL73" s="917"/>
      <c r="JTM73" s="917"/>
      <c r="JTN73" s="917"/>
      <c r="JTO73" s="574"/>
      <c r="JTP73" s="643"/>
      <c r="JTQ73" s="643"/>
      <c r="JTR73" s="643"/>
      <c r="JTS73" s="644"/>
      <c r="JTT73" s="643"/>
      <c r="JTU73" s="643"/>
      <c r="JTV73" s="643"/>
      <c r="JTW73" s="643"/>
      <c r="JTX73" s="643"/>
      <c r="JTY73" s="643"/>
      <c r="JTZ73" s="643"/>
      <c r="JUA73" s="643"/>
      <c r="JUB73" s="643"/>
      <c r="JUC73" s="917"/>
      <c r="JUD73" s="917"/>
      <c r="JUE73" s="917"/>
      <c r="JUF73" s="574"/>
      <c r="JUG73" s="643"/>
      <c r="JUH73" s="643"/>
      <c r="JUI73" s="643"/>
      <c r="JUJ73" s="644"/>
      <c r="JUK73" s="643"/>
      <c r="JUL73" s="643"/>
      <c r="JUM73" s="643"/>
      <c r="JUN73" s="643"/>
      <c r="JUO73" s="643"/>
      <c r="JUP73" s="643"/>
      <c r="JUQ73" s="643"/>
      <c r="JUR73" s="643"/>
      <c r="JUS73" s="643"/>
      <c r="JUT73" s="917"/>
      <c r="JUU73" s="917"/>
      <c r="JUV73" s="917"/>
      <c r="JUW73" s="574"/>
      <c r="JUX73" s="643"/>
      <c r="JUY73" s="643"/>
      <c r="JUZ73" s="643"/>
      <c r="JVA73" s="644"/>
      <c r="JVB73" s="643"/>
      <c r="JVC73" s="643"/>
      <c r="JVD73" s="643"/>
      <c r="JVE73" s="643"/>
      <c r="JVF73" s="643"/>
      <c r="JVG73" s="643"/>
      <c r="JVH73" s="643"/>
      <c r="JVI73" s="643"/>
      <c r="JVJ73" s="643"/>
      <c r="JVK73" s="917"/>
      <c r="JVL73" s="917"/>
      <c r="JVM73" s="917"/>
      <c r="JVN73" s="574"/>
      <c r="JVO73" s="643"/>
      <c r="JVP73" s="643"/>
      <c r="JVQ73" s="643"/>
      <c r="JVR73" s="644"/>
      <c r="JVS73" s="643"/>
      <c r="JVT73" s="643"/>
      <c r="JVU73" s="643"/>
      <c r="JVV73" s="643"/>
      <c r="JVW73" s="643"/>
      <c r="JVX73" s="643"/>
      <c r="JVY73" s="643"/>
      <c r="JVZ73" s="643"/>
      <c r="JWA73" s="643"/>
      <c r="JWB73" s="917"/>
      <c r="JWC73" s="917"/>
      <c r="JWD73" s="917"/>
      <c r="JWE73" s="574"/>
      <c r="JWF73" s="643"/>
      <c r="JWG73" s="643"/>
      <c r="JWH73" s="643"/>
      <c r="JWI73" s="644"/>
      <c r="JWJ73" s="643"/>
      <c r="JWK73" s="643"/>
      <c r="JWL73" s="643"/>
      <c r="JWM73" s="643"/>
      <c r="JWN73" s="643"/>
      <c r="JWO73" s="643"/>
      <c r="JWP73" s="643"/>
      <c r="JWQ73" s="643"/>
      <c r="JWR73" s="643"/>
      <c r="JWS73" s="917"/>
      <c r="JWT73" s="917"/>
      <c r="JWU73" s="917"/>
      <c r="JWV73" s="574"/>
      <c r="JWW73" s="643"/>
      <c r="JWX73" s="643"/>
      <c r="JWY73" s="643"/>
      <c r="JWZ73" s="644"/>
      <c r="JXA73" s="643"/>
      <c r="JXB73" s="643"/>
      <c r="JXC73" s="643"/>
      <c r="JXD73" s="643"/>
      <c r="JXE73" s="643"/>
      <c r="JXF73" s="643"/>
      <c r="JXG73" s="643"/>
      <c r="JXH73" s="643"/>
      <c r="JXI73" s="643"/>
      <c r="JXJ73" s="917"/>
      <c r="JXK73" s="917"/>
      <c r="JXL73" s="917"/>
      <c r="JXM73" s="574"/>
      <c r="JXN73" s="643"/>
      <c r="JXO73" s="643"/>
      <c r="JXP73" s="643"/>
      <c r="JXQ73" s="644"/>
      <c r="JXR73" s="643"/>
      <c r="JXS73" s="643"/>
      <c r="JXT73" s="643"/>
      <c r="JXU73" s="643"/>
      <c r="JXV73" s="643"/>
      <c r="JXW73" s="643"/>
      <c r="JXX73" s="643"/>
      <c r="JXY73" s="643"/>
      <c r="JXZ73" s="643"/>
      <c r="JYA73" s="917"/>
      <c r="JYB73" s="917"/>
      <c r="JYC73" s="917"/>
      <c r="JYD73" s="574"/>
      <c r="JYE73" s="643"/>
      <c r="JYF73" s="643"/>
      <c r="JYG73" s="643"/>
      <c r="JYH73" s="644"/>
      <c r="JYI73" s="643"/>
      <c r="JYJ73" s="643"/>
      <c r="JYK73" s="643"/>
      <c r="JYL73" s="643"/>
      <c r="JYM73" s="643"/>
      <c r="JYN73" s="643"/>
      <c r="JYO73" s="643"/>
      <c r="JYP73" s="643"/>
      <c r="JYQ73" s="643"/>
      <c r="JYR73" s="917"/>
      <c r="JYS73" s="917"/>
      <c r="JYT73" s="917"/>
      <c r="JYU73" s="574"/>
      <c r="JYV73" s="643"/>
      <c r="JYW73" s="643"/>
      <c r="JYX73" s="643"/>
      <c r="JYY73" s="644"/>
      <c r="JYZ73" s="643"/>
      <c r="JZA73" s="643"/>
      <c r="JZB73" s="643"/>
      <c r="JZC73" s="643"/>
      <c r="JZD73" s="643"/>
      <c r="JZE73" s="643"/>
      <c r="JZF73" s="643"/>
      <c r="JZG73" s="643"/>
      <c r="JZH73" s="643"/>
      <c r="JZI73" s="917"/>
      <c r="JZJ73" s="917"/>
      <c r="JZK73" s="917"/>
      <c r="JZL73" s="574"/>
      <c r="JZM73" s="643"/>
      <c r="JZN73" s="643"/>
      <c r="JZO73" s="643"/>
      <c r="JZP73" s="644"/>
      <c r="JZQ73" s="643"/>
      <c r="JZR73" s="643"/>
      <c r="JZS73" s="643"/>
      <c r="JZT73" s="643"/>
      <c r="JZU73" s="643"/>
      <c r="JZV73" s="643"/>
      <c r="JZW73" s="643"/>
      <c r="JZX73" s="643"/>
      <c r="JZY73" s="643"/>
      <c r="JZZ73" s="917"/>
      <c r="KAA73" s="917"/>
      <c r="KAB73" s="917"/>
      <c r="KAC73" s="574"/>
      <c r="KAD73" s="643"/>
      <c r="KAE73" s="643"/>
      <c r="KAF73" s="643"/>
      <c r="KAG73" s="644"/>
      <c r="KAH73" s="643"/>
      <c r="KAI73" s="643"/>
      <c r="KAJ73" s="643"/>
      <c r="KAK73" s="643"/>
      <c r="KAL73" s="643"/>
      <c r="KAM73" s="643"/>
      <c r="KAN73" s="643"/>
      <c r="KAO73" s="643"/>
      <c r="KAP73" s="643"/>
      <c r="KAQ73" s="917"/>
      <c r="KAR73" s="917"/>
      <c r="KAS73" s="917"/>
      <c r="KAT73" s="574"/>
      <c r="KAU73" s="643"/>
      <c r="KAV73" s="643"/>
      <c r="KAW73" s="643"/>
      <c r="KAX73" s="644"/>
      <c r="KAY73" s="643"/>
      <c r="KAZ73" s="643"/>
      <c r="KBA73" s="643"/>
      <c r="KBB73" s="643"/>
      <c r="KBC73" s="643"/>
      <c r="KBD73" s="643"/>
      <c r="KBE73" s="643"/>
      <c r="KBF73" s="643"/>
      <c r="KBG73" s="643"/>
      <c r="KBH73" s="917"/>
      <c r="KBI73" s="917"/>
      <c r="KBJ73" s="917"/>
      <c r="KBK73" s="574"/>
      <c r="KBL73" s="643"/>
      <c r="KBM73" s="643"/>
      <c r="KBN73" s="643"/>
      <c r="KBO73" s="644"/>
      <c r="KBP73" s="643"/>
      <c r="KBQ73" s="643"/>
      <c r="KBR73" s="643"/>
      <c r="KBS73" s="643"/>
      <c r="KBT73" s="643"/>
      <c r="KBU73" s="643"/>
      <c r="KBV73" s="643"/>
      <c r="KBW73" s="643"/>
      <c r="KBX73" s="643"/>
      <c r="KBY73" s="917"/>
      <c r="KBZ73" s="917"/>
      <c r="KCA73" s="917"/>
      <c r="KCB73" s="574"/>
      <c r="KCC73" s="643"/>
      <c r="KCD73" s="643"/>
      <c r="KCE73" s="643"/>
      <c r="KCF73" s="644"/>
      <c r="KCG73" s="643"/>
      <c r="KCH73" s="643"/>
      <c r="KCI73" s="643"/>
      <c r="KCJ73" s="643"/>
      <c r="KCK73" s="643"/>
      <c r="KCL73" s="643"/>
      <c r="KCM73" s="643"/>
      <c r="KCN73" s="643"/>
      <c r="KCO73" s="643"/>
      <c r="KCP73" s="917"/>
      <c r="KCQ73" s="917"/>
      <c r="KCR73" s="917"/>
      <c r="KCS73" s="574"/>
      <c r="KCT73" s="643"/>
      <c r="KCU73" s="643"/>
      <c r="KCV73" s="643"/>
      <c r="KCW73" s="644"/>
      <c r="KCX73" s="643"/>
      <c r="KCY73" s="643"/>
      <c r="KCZ73" s="643"/>
      <c r="KDA73" s="643"/>
      <c r="KDB73" s="643"/>
      <c r="KDC73" s="643"/>
      <c r="KDD73" s="643"/>
      <c r="KDE73" s="643"/>
      <c r="KDF73" s="643"/>
      <c r="KDG73" s="917"/>
      <c r="KDH73" s="917"/>
      <c r="KDI73" s="917"/>
      <c r="KDJ73" s="574"/>
      <c r="KDK73" s="643"/>
      <c r="KDL73" s="643"/>
      <c r="KDM73" s="643"/>
      <c r="KDN73" s="644"/>
      <c r="KDO73" s="643"/>
      <c r="KDP73" s="643"/>
      <c r="KDQ73" s="643"/>
      <c r="KDR73" s="643"/>
      <c r="KDS73" s="643"/>
      <c r="KDT73" s="643"/>
      <c r="KDU73" s="643"/>
      <c r="KDV73" s="643"/>
      <c r="KDW73" s="643"/>
      <c r="KDX73" s="917"/>
      <c r="KDY73" s="917"/>
      <c r="KDZ73" s="917"/>
      <c r="KEA73" s="574"/>
      <c r="KEB73" s="643"/>
      <c r="KEC73" s="643"/>
      <c r="KED73" s="643"/>
      <c r="KEE73" s="644"/>
      <c r="KEF73" s="643"/>
      <c r="KEG73" s="643"/>
      <c r="KEH73" s="643"/>
      <c r="KEI73" s="643"/>
      <c r="KEJ73" s="643"/>
      <c r="KEK73" s="643"/>
      <c r="KEL73" s="643"/>
      <c r="KEM73" s="643"/>
      <c r="KEN73" s="643"/>
      <c r="KEO73" s="917"/>
      <c r="KEP73" s="917"/>
      <c r="KEQ73" s="917"/>
      <c r="KER73" s="574"/>
      <c r="KES73" s="643"/>
      <c r="KET73" s="643"/>
      <c r="KEU73" s="643"/>
      <c r="KEV73" s="644"/>
      <c r="KEW73" s="643"/>
      <c r="KEX73" s="643"/>
      <c r="KEY73" s="643"/>
      <c r="KEZ73" s="643"/>
      <c r="KFA73" s="643"/>
      <c r="KFB73" s="643"/>
      <c r="KFC73" s="643"/>
      <c r="KFD73" s="643"/>
      <c r="KFE73" s="643"/>
      <c r="KFF73" s="917"/>
      <c r="KFG73" s="917"/>
      <c r="KFH73" s="917"/>
      <c r="KFI73" s="574"/>
      <c r="KFJ73" s="643"/>
      <c r="KFK73" s="643"/>
      <c r="KFL73" s="643"/>
      <c r="KFM73" s="644"/>
      <c r="KFN73" s="643"/>
      <c r="KFO73" s="643"/>
      <c r="KFP73" s="643"/>
      <c r="KFQ73" s="643"/>
      <c r="KFR73" s="643"/>
      <c r="KFS73" s="643"/>
      <c r="KFT73" s="643"/>
      <c r="KFU73" s="643"/>
      <c r="KFV73" s="643"/>
      <c r="KFW73" s="917"/>
      <c r="KFX73" s="917"/>
      <c r="KFY73" s="917"/>
      <c r="KFZ73" s="574"/>
      <c r="KGA73" s="643"/>
      <c r="KGB73" s="643"/>
      <c r="KGC73" s="643"/>
      <c r="KGD73" s="644"/>
      <c r="KGE73" s="643"/>
      <c r="KGF73" s="643"/>
      <c r="KGG73" s="643"/>
      <c r="KGH73" s="643"/>
      <c r="KGI73" s="643"/>
      <c r="KGJ73" s="643"/>
      <c r="KGK73" s="643"/>
      <c r="KGL73" s="643"/>
      <c r="KGM73" s="643"/>
      <c r="KGN73" s="917"/>
      <c r="KGO73" s="917"/>
      <c r="KGP73" s="917"/>
      <c r="KGQ73" s="574"/>
      <c r="KGR73" s="643"/>
      <c r="KGS73" s="643"/>
      <c r="KGT73" s="643"/>
      <c r="KGU73" s="644"/>
      <c r="KGV73" s="643"/>
      <c r="KGW73" s="643"/>
      <c r="KGX73" s="643"/>
      <c r="KGY73" s="643"/>
      <c r="KGZ73" s="643"/>
      <c r="KHA73" s="643"/>
      <c r="KHB73" s="643"/>
      <c r="KHC73" s="643"/>
      <c r="KHD73" s="643"/>
      <c r="KHE73" s="917"/>
      <c r="KHF73" s="917"/>
      <c r="KHG73" s="917"/>
      <c r="KHH73" s="574"/>
      <c r="KHI73" s="643"/>
      <c r="KHJ73" s="643"/>
      <c r="KHK73" s="643"/>
      <c r="KHL73" s="644"/>
      <c r="KHM73" s="643"/>
      <c r="KHN73" s="643"/>
      <c r="KHO73" s="643"/>
      <c r="KHP73" s="643"/>
      <c r="KHQ73" s="643"/>
      <c r="KHR73" s="643"/>
      <c r="KHS73" s="643"/>
      <c r="KHT73" s="643"/>
      <c r="KHU73" s="643"/>
      <c r="KHV73" s="917"/>
      <c r="KHW73" s="917"/>
      <c r="KHX73" s="917"/>
      <c r="KHY73" s="574"/>
      <c r="KHZ73" s="643"/>
      <c r="KIA73" s="643"/>
      <c r="KIB73" s="643"/>
      <c r="KIC73" s="644"/>
      <c r="KID73" s="643"/>
      <c r="KIE73" s="643"/>
      <c r="KIF73" s="643"/>
      <c r="KIG73" s="643"/>
      <c r="KIH73" s="643"/>
      <c r="KII73" s="643"/>
      <c r="KIJ73" s="643"/>
      <c r="KIK73" s="643"/>
      <c r="KIL73" s="643"/>
      <c r="KIM73" s="917"/>
      <c r="KIN73" s="917"/>
      <c r="KIO73" s="917"/>
      <c r="KIP73" s="574"/>
      <c r="KIQ73" s="643"/>
      <c r="KIR73" s="643"/>
      <c r="KIS73" s="643"/>
      <c r="KIT73" s="644"/>
      <c r="KIU73" s="643"/>
      <c r="KIV73" s="643"/>
      <c r="KIW73" s="643"/>
      <c r="KIX73" s="643"/>
      <c r="KIY73" s="643"/>
      <c r="KIZ73" s="643"/>
      <c r="KJA73" s="643"/>
      <c r="KJB73" s="643"/>
      <c r="KJC73" s="643"/>
      <c r="KJD73" s="917"/>
      <c r="KJE73" s="917"/>
      <c r="KJF73" s="917"/>
      <c r="KJG73" s="574"/>
      <c r="KJH73" s="643"/>
      <c r="KJI73" s="643"/>
      <c r="KJJ73" s="643"/>
      <c r="KJK73" s="644"/>
      <c r="KJL73" s="643"/>
      <c r="KJM73" s="643"/>
      <c r="KJN73" s="643"/>
      <c r="KJO73" s="643"/>
      <c r="KJP73" s="643"/>
      <c r="KJQ73" s="643"/>
      <c r="KJR73" s="643"/>
      <c r="KJS73" s="643"/>
      <c r="KJT73" s="643"/>
      <c r="KJU73" s="917"/>
      <c r="KJV73" s="917"/>
      <c r="KJW73" s="917"/>
      <c r="KJX73" s="574"/>
      <c r="KJY73" s="643"/>
      <c r="KJZ73" s="643"/>
      <c r="KKA73" s="643"/>
      <c r="KKB73" s="644"/>
      <c r="KKC73" s="643"/>
      <c r="KKD73" s="643"/>
      <c r="KKE73" s="643"/>
      <c r="KKF73" s="643"/>
      <c r="KKG73" s="643"/>
      <c r="KKH73" s="643"/>
      <c r="KKI73" s="643"/>
      <c r="KKJ73" s="643"/>
      <c r="KKK73" s="643"/>
      <c r="KKL73" s="917"/>
      <c r="KKM73" s="917"/>
      <c r="KKN73" s="917"/>
      <c r="KKO73" s="574"/>
      <c r="KKP73" s="643"/>
      <c r="KKQ73" s="643"/>
      <c r="KKR73" s="643"/>
      <c r="KKS73" s="644"/>
      <c r="KKT73" s="643"/>
      <c r="KKU73" s="643"/>
      <c r="KKV73" s="643"/>
      <c r="KKW73" s="643"/>
      <c r="KKX73" s="643"/>
      <c r="KKY73" s="643"/>
      <c r="KKZ73" s="643"/>
      <c r="KLA73" s="643"/>
      <c r="KLB73" s="643"/>
      <c r="KLC73" s="917"/>
      <c r="KLD73" s="917"/>
      <c r="KLE73" s="917"/>
      <c r="KLF73" s="574"/>
      <c r="KLG73" s="643"/>
      <c r="KLH73" s="643"/>
      <c r="KLI73" s="643"/>
      <c r="KLJ73" s="644"/>
      <c r="KLK73" s="643"/>
      <c r="KLL73" s="643"/>
      <c r="KLM73" s="643"/>
      <c r="KLN73" s="643"/>
      <c r="KLO73" s="643"/>
      <c r="KLP73" s="643"/>
      <c r="KLQ73" s="643"/>
      <c r="KLR73" s="643"/>
      <c r="KLS73" s="643"/>
      <c r="KLT73" s="917"/>
      <c r="KLU73" s="917"/>
      <c r="KLV73" s="917"/>
      <c r="KLW73" s="574"/>
      <c r="KLX73" s="643"/>
      <c r="KLY73" s="643"/>
      <c r="KLZ73" s="643"/>
      <c r="KMA73" s="644"/>
      <c r="KMB73" s="643"/>
      <c r="KMC73" s="643"/>
      <c r="KMD73" s="643"/>
      <c r="KME73" s="643"/>
      <c r="KMF73" s="643"/>
      <c r="KMG73" s="643"/>
      <c r="KMH73" s="643"/>
      <c r="KMI73" s="643"/>
      <c r="KMJ73" s="643"/>
      <c r="KMK73" s="917"/>
      <c r="KML73" s="917"/>
      <c r="KMM73" s="917"/>
      <c r="KMN73" s="574"/>
      <c r="KMO73" s="643"/>
      <c r="KMP73" s="643"/>
      <c r="KMQ73" s="643"/>
      <c r="KMR73" s="644"/>
      <c r="KMS73" s="643"/>
      <c r="KMT73" s="643"/>
      <c r="KMU73" s="643"/>
      <c r="KMV73" s="643"/>
      <c r="KMW73" s="643"/>
      <c r="KMX73" s="643"/>
      <c r="KMY73" s="643"/>
      <c r="KMZ73" s="643"/>
      <c r="KNA73" s="643"/>
      <c r="KNB73" s="917"/>
      <c r="KNC73" s="917"/>
      <c r="KND73" s="917"/>
      <c r="KNE73" s="574"/>
      <c r="KNF73" s="643"/>
      <c r="KNG73" s="643"/>
      <c r="KNH73" s="643"/>
      <c r="KNI73" s="644"/>
      <c r="KNJ73" s="643"/>
      <c r="KNK73" s="643"/>
      <c r="KNL73" s="643"/>
      <c r="KNM73" s="643"/>
      <c r="KNN73" s="643"/>
      <c r="KNO73" s="643"/>
      <c r="KNP73" s="643"/>
      <c r="KNQ73" s="643"/>
      <c r="KNR73" s="643"/>
      <c r="KNS73" s="917"/>
      <c r="KNT73" s="917"/>
      <c r="KNU73" s="917"/>
      <c r="KNV73" s="574"/>
      <c r="KNW73" s="643"/>
      <c r="KNX73" s="643"/>
      <c r="KNY73" s="643"/>
      <c r="KNZ73" s="644"/>
      <c r="KOA73" s="643"/>
      <c r="KOB73" s="643"/>
      <c r="KOC73" s="643"/>
      <c r="KOD73" s="643"/>
      <c r="KOE73" s="643"/>
      <c r="KOF73" s="643"/>
      <c r="KOG73" s="643"/>
      <c r="KOH73" s="643"/>
      <c r="KOI73" s="643"/>
      <c r="KOJ73" s="917"/>
      <c r="KOK73" s="917"/>
      <c r="KOL73" s="917"/>
      <c r="KOM73" s="574"/>
      <c r="KON73" s="643"/>
      <c r="KOO73" s="643"/>
      <c r="KOP73" s="643"/>
      <c r="KOQ73" s="644"/>
      <c r="KOR73" s="643"/>
      <c r="KOS73" s="643"/>
      <c r="KOT73" s="643"/>
      <c r="KOU73" s="643"/>
      <c r="KOV73" s="643"/>
      <c r="KOW73" s="643"/>
      <c r="KOX73" s="643"/>
      <c r="KOY73" s="643"/>
      <c r="KOZ73" s="643"/>
      <c r="KPA73" s="917"/>
      <c r="KPB73" s="917"/>
      <c r="KPC73" s="917"/>
      <c r="KPD73" s="574"/>
      <c r="KPE73" s="643"/>
      <c r="KPF73" s="643"/>
      <c r="KPG73" s="643"/>
      <c r="KPH73" s="644"/>
      <c r="KPI73" s="643"/>
      <c r="KPJ73" s="643"/>
      <c r="KPK73" s="643"/>
      <c r="KPL73" s="643"/>
      <c r="KPM73" s="643"/>
      <c r="KPN73" s="643"/>
      <c r="KPO73" s="643"/>
      <c r="KPP73" s="643"/>
      <c r="KPQ73" s="643"/>
      <c r="KPR73" s="917"/>
      <c r="KPS73" s="917"/>
      <c r="KPT73" s="917"/>
      <c r="KPU73" s="574"/>
      <c r="KPV73" s="643"/>
      <c r="KPW73" s="643"/>
      <c r="KPX73" s="643"/>
      <c r="KPY73" s="644"/>
      <c r="KPZ73" s="643"/>
      <c r="KQA73" s="643"/>
      <c r="KQB73" s="643"/>
      <c r="KQC73" s="643"/>
      <c r="KQD73" s="643"/>
      <c r="KQE73" s="643"/>
      <c r="KQF73" s="643"/>
      <c r="KQG73" s="643"/>
      <c r="KQH73" s="643"/>
      <c r="KQI73" s="917"/>
      <c r="KQJ73" s="917"/>
      <c r="KQK73" s="917"/>
      <c r="KQL73" s="574"/>
      <c r="KQM73" s="643"/>
      <c r="KQN73" s="643"/>
      <c r="KQO73" s="643"/>
      <c r="KQP73" s="644"/>
      <c r="KQQ73" s="643"/>
      <c r="KQR73" s="643"/>
      <c r="KQS73" s="643"/>
      <c r="KQT73" s="643"/>
      <c r="KQU73" s="643"/>
      <c r="KQV73" s="643"/>
      <c r="KQW73" s="643"/>
      <c r="KQX73" s="643"/>
      <c r="KQY73" s="643"/>
      <c r="KQZ73" s="917"/>
      <c r="KRA73" s="917"/>
      <c r="KRB73" s="917"/>
      <c r="KRC73" s="574"/>
      <c r="KRD73" s="643"/>
      <c r="KRE73" s="643"/>
      <c r="KRF73" s="643"/>
      <c r="KRG73" s="644"/>
      <c r="KRH73" s="643"/>
      <c r="KRI73" s="643"/>
      <c r="KRJ73" s="643"/>
      <c r="KRK73" s="643"/>
      <c r="KRL73" s="643"/>
      <c r="KRM73" s="643"/>
      <c r="KRN73" s="643"/>
      <c r="KRO73" s="643"/>
      <c r="KRP73" s="643"/>
      <c r="KRQ73" s="917"/>
      <c r="KRR73" s="917"/>
      <c r="KRS73" s="917"/>
      <c r="KRT73" s="574"/>
      <c r="KRU73" s="643"/>
      <c r="KRV73" s="643"/>
      <c r="KRW73" s="643"/>
      <c r="KRX73" s="644"/>
      <c r="KRY73" s="643"/>
      <c r="KRZ73" s="643"/>
      <c r="KSA73" s="643"/>
      <c r="KSB73" s="643"/>
      <c r="KSC73" s="643"/>
      <c r="KSD73" s="643"/>
      <c r="KSE73" s="643"/>
      <c r="KSF73" s="643"/>
      <c r="KSG73" s="643"/>
      <c r="KSH73" s="917"/>
      <c r="KSI73" s="917"/>
      <c r="KSJ73" s="917"/>
      <c r="KSK73" s="574"/>
      <c r="KSL73" s="643"/>
      <c r="KSM73" s="643"/>
      <c r="KSN73" s="643"/>
      <c r="KSO73" s="644"/>
      <c r="KSP73" s="643"/>
      <c r="KSQ73" s="643"/>
      <c r="KSR73" s="643"/>
      <c r="KSS73" s="643"/>
      <c r="KST73" s="643"/>
      <c r="KSU73" s="643"/>
      <c r="KSV73" s="643"/>
      <c r="KSW73" s="643"/>
      <c r="KSX73" s="643"/>
      <c r="KSY73" s="917"/>
      <c r="KSZ73" s="917"/>
      <c r="KTA73" s="917"/>
      <c r="KTB73" s="574"/>
      <c r="KTC73" s="643"/>
      <c r="KTD73" s="643"/>
      <c r="KTE73" s="643"/>
      <c r="KTF73" s="644"/>
      <c r="KTG73" s="643"/>
      <c r="KTH73" s="643"/>
      <c r="KTI73" s="643"/>
      <c r="KTJ73" s="643"/>
      <c r="KTK73" s="643"/>
      <c r="KTL73" s="643"/>
      <c r="KTM73" s="643"/>
      <c r="KTN73" s="643"/>
      <c r="KTO73" s="643"/>
      <c r="KTP73" s="917"/>
      <c r="KTQ73" s="917"/>
      <c r="KTR73" s="917"/>
      <c r="KTS73" s="574"/>
      <c r="KTT73" s="643"/>
      <c r="KTU73" s="643"/>
      <c r="KTV73" s="643"/>
      <c r="KTW73" s="644"/>
      <c r="KTX73" s="643"/>
      <c r="KTY73" s="643"/>
      <c r="KTZ73" s="643"/>
      <c r="KUA73" s="643"/>
      <c r="KUB73" s="643"/>
      <c r="KUC73" s="643"/>
      <c r="KUD73" s="643"/>
      <c r="KUE73" s="643"/>
      <c r="KUF73" s="643"/>
      <c r="KUG73" s="917"/>
      <c r="KUH73" s="917"/>
      <c r="KUI73" s="917"/>
      <c r="KUJ73" s="574"/>
      <c r="KUK73" s="643"/>
      <c r="KUL73" s="643"/>
      <c r="KUM73" s="643"/>
      <c r="KUN73" s="644"/>
      <c r="KUO73" s="643"/>
      <c r="KUP73" s="643"/>
      <c r="KUQ73" s="643"/>
      <c r="KUR73" s="643"/>
      <c r="KUS73" s="643"/>
      <c r="KUT73" s="643"/>
      <c r="KUU73" s="643"/>
      <c r="KUV73" s="643"/>
      <c r="KUW73" s="643"/>
      <c r="KUX73" s="917"/>
      <c r="KUY73" s="917"/>
      <c r="KUZ73" s="917"/>
      <c r="KVA73" s="574"/>
      <c r="KVB73" s="643"/>
      <c r="KVC73" s="643"/>
      <c r="KVD73" s="643"/>
      <c r="KVE73" s="644"/>
      <c r="KVF73" s="643"/>
      <c r="KVG73" s="643"/>
      <c r="KVH73" s="643"/>
      <c r="KVI73" s="643"/>
      <c r="KVJ73" s="643"/>
      <c r="KVK73" s="643"/>
      <c r="KVL73" s="643"/>
      <c r="KVM73" s="643"/>
      <c r="KVN73" s="643"/>
      <c r="KVO73" s="917"/>
      <c r="KVP73" s="917"/>
      <c r="KVQ73" s="917"/>
      <c r="KVR73" s="574"/>
      <c r="KVS73" s="643"/>
      <c r="KVT73" s="643"/>
      <c r="KVU73" s="643"/>
      <c r="KVV73" s="644"/>
      <c r="KVW73" s="643"/>
      <c r="KVX73" s="643"/>
      <c r="KVY73" s="643"/>
      <c r="KVZ73" s="643"/>
      <c r="KWA73" s="643"/>
      <c r="KWB73" s="643"/>
      <c r="KWC73" s="643"/>
      <c r="KWD73" s="643"/>
      <c r="KWE73" s="643"/>
      <c r="KWF73" s="917"/>
      <c r="KWG73" s="917"/>
      <c r="KWH73" s="917"/>
      <c r="KWI73" s="574"/>
      <c r="KWJ73" s="643"/>
      <c r="KWK73" s="643"/>
      <c r="KWL73" s="643"/>
      <c r="KWM73" s="644"/>
      <c r="KWN73" s="643"/>
      <c r="KWO73" s="643"/>
      <c r="KWP73" s="643"/>
      <c r="KWQ73" s="643"/>
      <c r="KWR73" s="643"/>
      <c r="KWS73" s="643"/>
      <c r="KWT73" s="643"/>
      <c r="KWU73" s="643"/>
      <c r="KWV73" s="643"/>
      <c r="KWW73" s="917"/>
      <c r="KWX73" s="917"/>
      <c r="KWY73" s="917"/>
      <c r="KWZ73" s="574"/>
      <c r="KXA73" s="643"/>
      <c r="KXB73" s="643"/>
      <c r="KXC73" s="643"/>
      <c r="KXD73" s="644"/>
      <c r="KXE73" s="643"/>
      <c r="KXF73" s="643"/>
      <c r="KXG73" s="643"/>
      <c r="KXH73" s="643"/>
      <c r="KXI73" s="643"/>
      <c r="KXJ73" s="643"/>
      <c r="KXK73" s="643"/>
      <c r="KXL73" s="643"/>
      <c r="KXM73" s="643"/>
      <c r="KXN73" s="917"/>
      <c r="KXO73" s="917"/>
      <c r="KXP73" s="917"/>
      <c r="KXQ73" s="574"/>
      <c r="KXR73" s="643"/>
      <c r="KXS73" s="643"/>
      <c r="KXT73" s="643"/>
      <c r="KXU73" s="644"/>
      <c r="KXV73" s="643"/>
      <c r="KXW73" s="643"/>
      <c r="KXX73" s="643"/>
      <c r="KXY73" s="643"/>
      <c r="KXZ73" s="643"/>
      <c r="KYA73" s="643"/>
      <c r="KYB73" s="643"/>
      <c r="KYC73" s="643"/>
      <c r="KYD73" s="643"/>
      <c r="KYE73" s="917"/>
      <c r="KYF73" s="917"/>
      <c r="KYG73" s="917"/>
      <c r="KYH73" s="574"/>
      <c r="KYI73" s="643"/>
      <c r="KYJ73" s="643"/>
      <c r="KYK73" s="643"/>
      <c r="KYL73" s="644"/>
      <c r="KYM73" s="643"/>
      <c r="KYN73" s="643"/>
      <c r="KYO73" s="643"/>
      <c r="KYP73" s="643"/>
      <c r="KYQ73" s="643"/>
      <c r="KYR73" s="643"/>
      <c r="KYS73" s="643"/>
      <c r="KYT73" s="643"/>
      <c r="KYU73" s="643"/>
      <c r="KYV73" s="917"/>
      <c r="KYW73" s="917"/>
      <c r="KYX73" s="917"/>
      <c r="KYY73" s="574"/>
      <c r="KYZ73" s="643"/>
      <c r="KZA73" s="643"/>
      <c r="KZB73" s="643"/>
      <c r="KZC73" s="644"/>
      <c r="KZD73" s="643"/>
      <c r="KZE73" s="643"/>
      <c r="KZF73" s="643"/>
      <c r="KZG73" s="643"/>
      <c r="KZH73" s="643"/>
      <c r="KZI73" s="643"/>
      <c r="KZJ73" s="643"/>
      <c r="KZK73" s="643"/>
      <c r="KZL73" s="643"/>
      <c r="KZM73" s="917"/>
      <c r="KZN73" s="917"/>
      <c r="KZO73" s="917"/>
      <c r="KZP73" s="574"/>
      <c r="KZQ73" s="643"/>
      <c r="KZR73" s="643"/>
      <c r="KZS73" s="643"/>
      <c r="KZT73" s="644"/>
      <c r="KZU73" s="643"/>
      <c r="KZV73" s="643"/>
      <c r="KZW73" s="643"/>
      <c r="KZX73" s="643"/>
      <c r="KZY73" s="643"/>
      <c r="KZZ73" s="643"/>
      <c r="LAA73" s="643"/>
      <c r="LAB73" s="643"/>
      <c r="LAC73" s="643"/>
      <c r="LAD73" s="917"/>
      <c r="LAE73" s="917"/>
      <c r="LAF73" s="917"/>
      <c r="LAG73" s="574"/>
      <c r="LAH73" s="643"/>
      <c r="LAI73" s="643"/>
      <c r="LAJ73" s="643"/>
      <c r="LAK73" s="644"/>
      <c r="LAL73" s="643"/>
      <c r="LAM73" s="643"/>
      <c r="LAN73" s="643"/>
      <c r="LAO73" s="643"/>
      <c r="LAP73" s="643"/>
      <c r="LAQ73" s="643"/>
      <c r="LAR73" s="643"/>
      <c r="LAS73" s="643"/>
      <c r="LAT73" s="643"/>
      <c r="LAU73" s="917"/>
      <c r="LAV73" s="917"/>
      <c r="LAW73" s="917"/>
      <c r="LAX73" s="574"/>
      <c r="LAY73" s="643"/>
      <c r="LAZ73" s="643"/>
      <c r="LBA73" s="643"/>
      <c r="LBB73" s="644"/>
      <c r="LBC73" s="643"/>
      <c r="LBD73" s="643"/>
      <c r="LBE73" s="643"/>
      <c r="LBF73" s="643"/>
      <c r="LBG73" s="643"/>
      <c r="LBH73" s="643"/>
      <c r="LBI73" s="643"/>
      <c r="LBJ73" s="643"/>
      <c r="LBK73" s="643"/>
      <c r="LBL73" s="917"/>
      <c r="LBM73" s="917"/>
      <c r="LBN73" s="917"/>
      <c r="LBO73" s="574"/>
      <c r="LBP73" s="643"/>
      <c r="LBQ73" s="643"/>
      <c r="LBR73" s="643"/>
      <c r="LBS73" s="644"/>
      <c r="LBT73" s="643"/>
      <c r="LBU73" s="643"/>
      <c r="LBV73" s="643"/>
      <c r="LBW73" s="643"/>
      <c r="LBX73" s="643"/>
      <c r="LBY73" s="643"/>
      <c r="LBZ73" s="643"/>
      <c r="LCA73" s="643"/>
      <c r="LCB73" s="643"/>
      <c r="LCC73" s="917"/>
      <c r="LCD73" s="917"/>
      <c r="LCE73" s="917"/>
      <c r="LCF73" s="574"/>
      <c r="LCG73" s="643"/>
      <c r="LCH73" s="643"/>
      <c r="LCI73" s="643"/>
      <c r="LCJ73" s="644"/>
      <c r="LCK73" s="643"/>
      <c r="LCL73" s="643"/>
      <c r="LCM73" s="643"/>
      <c r="LCN73" s="643"/>
      <c r="LCO73" s="643"/>
      <c r="LCP73" s="643"/>
      <c r="LCQ73" s="643"/>
      <c r="LCR73" s="643"/>
      <c r="LCS73" s="643"/>
      <c r="LCT73" s="917"/>
      <c r="LCU73" s="917"/>
      <c r="LCV73" s="917"/>
      <c r="LCW73" s="574"/>
      <c r="LCX73" s="643"/>
      <c r="LCY73" s="643"/>
      <c r="LCZ73" s="643"/>
      <c r="LDA73" s="644"/>
      <c r="LDB73" s="643"/>
      <c r="LDC73" s="643"/>
      <c r="LDD73" s="643"/>
      <c r="LDE73" s="643"/>
      <c r="LDF73" s="643"/>
      <c r="LDG73" s="643"/>
      <c r="LDH73" s="643"/>
      <c r="LDI73" s="643"/>
      <c r="LDJ73" s="643"/>
      <c r="LDK73" s="917"/>
      <c r="LDL73" s="917"/>
      <c r="LDM73" s="917"/>
      <c r="LDN73" s="574"/>
      <c r="LDO73" s="643"/>
      <c r="LDP73" s="643"/>
      <c r="LDQ73" s="643"/>
      <c r="LDR73" s="644"/>
      <c r="LDS73" s="643"/>
      <c r="LDT73" s="643"/>
      <c r="LDU73" s="643"/>
      <c r="LDV73" s="643"/>
      <c r="LDW73" s="643"/>
      <c r="LDX73" s="643"/>
      <c r="LDY73" s="643"/>
      <c r="LDZ73" s="643"/>
      <c r="LEA73" s="643"/>
      <c r="LEB73" s="917"/>
      <c r="LEC73" s="917"/>
      <c r="LED73" s="917"/>
      <c r="LEE73" s="574"/>
      <c r="LEF73" s="643"/>
      <c r="LEG73" s="643"/>
      <c r="LEH73" s="643"/>
      <c r="LEI73" s="644"/>
      <c r="LEJ73" s="643"/>
      <c r="LEK73" s="643"/>
      <c r="LEL73" s="643"/>
      <c r="LEM73" s="643"/>
      <c r="LEN73" s="643"/>
      <c r="LEO73" s="643"/>
      <c r="LEP73" s="643"/>
      <c r="LEQ73" s="643"/>
      <c r="LER73" s="643"/>
      <c r="LES73" s="917"/>
      <c r="LET73" s="917"/>
      <c r="LEU73" s="917"/>
      <c r="LEV73" s="574"/>
      <c r="LEW73" s="643"/>
      <c r="LEX73" s="643"/>
      <c r="LEY73" s="643"/>
      <c r="LEZ73" s="644"/>
      <c r="LFA73" s="643"/>
      <c r="LFB73" s="643"/>
      <c r="LFC73" s="643"/>
      <c r="LFD73" s="643"/>
      <c r="LFE73" s="643"/>
      <c r="LFF73" s="643"/>
      <c r="LFG73" s="643"/>
      <c r="LFH73" s="643"/>
      <c r="LFI73" s="643"/>
      <c r="LFJ73" s="917"/>
      <c r="LFK73" s="917"/>
      <c r="LFL73" s="917"/>
      <c r="LFM73" s="574"/>
      <c r="LFN73" s="643"/>
      <c r="LFO73" s="643"/>
      <c r="LFP73" s="643"/>
      <c r="LFQ73" s="644"/>
      <c r="LFR73" s="643"/>
      <c r="LFS73" s="643"/>
      <c r="LFT73" s="643"/>
      <c r="LFU73" s="643"/>
      <c r="LFV73" s="643"/>
      <c r="LFW73" s="643"/>
      <c r="LFX73" s="643"/>
      <c r="LFY73" s="643"/>
      <c r="LFZ73" s="643"/>
      <c r="LGA73" s="917"/>
      <c r="LGB73" s="917"/>
      <c r="LGC73" s="917"/>
      <c r="LGD73" s="574"/>
      <c r="LGE73" s="643"/>
      <c r="LGF73" s="643"/>
      <c r="LGG73" s="643"/>
      <c r="LGH73" s="644"/>
      <c r="LGI73" s="643"/>
      <c r="LGJ73" s="643"/>
      <c r="LGK73" s="643"/>
      <c r="LGL73" s="643"/>
      <c r="LGM73" s="643"/>
      <c r="LGN73" s="643"/>
      <c r="LGO73" s="643"/>
      <c r="LGP73" s="643"/>
      <c r="LGQ73" s="643"/>
      <c r="LGR73" s="917"/>
      <c r="LGS73" s="917"/>
      <c r="LGT73" s="917"/>
      <c r="LGU73" s="574"/>
      <c r="LGV73" s="643"/>
      <c r="LGW73" s="643"/>
      <c r="LGX73" s="643"/>
      <c r="LGY73" s="644"/>
      <c r="LGZ73" s="643"/>
      <c r="LHA73" s="643"/>
      <c r="LHB73" s="643"/>
      <c r="LHC73" s="643"/>
      <c r="LHD73" s="643"/>
      <c r="LHE73" s="643"/>
      <c r="LHF73" s="643"/>
      <c r="LHG73" s="643"/>
      <c r="LHH73" s="643"/>
      <c r="LHI73" s="917"/>
      <c r="LHJ73" s="917"/>
      <c r="LHK73" s="917"/>
      <c r="LHL73" s="574"/>
      <c r="LHM73" s="643"/>
      <c r="LHN73" s="643"/>
      <c r="LHO73" s="643"/>
      <c r="LHP73" s="644"/>
      <c r="LHQ73" s="643"/>
      <c r="LHR73" s="643"/>
      <c r="LHS73" s="643"/>
      <c r="LHT73" s="643"/>
      <c r="LHU73" s="643"/>
      <c r="LHV73" s="643"/>
      <c r="LHW73" s="643"/>
      <c r="LHX73" s="643"/>
      <c r="LHY73" s="643"/>
      <c r="LHZ73" s="917"/>
      <c r="LIA73" s="917"/>
      <c r="LIB73" s="917"/>
      <c r="LIC73" s="574"/>
      <c r="LID73" s="643"/>
      <c r="LIE73" s="643"/>
      <c r="LIF73" s="643"/>
      <c r="LIG73" s="644"/>
      <c r="LIH73" s="643"/>
      <c r="LII73" s="643"/>
      <c r="LIJ73" s="643"/>
      <c r="LIK73" s="643"/>
      <c r="LIL73" s="643"/>
      <c r="LIM73" s="643"/>
      <c r="LIN73" s="643"/>
      <c r="LIO73" s="643"/>
      <c r="LIP73" s="643"/>
      <c r="LIQ73" s="917"/>
      <c r="LIR73" s="917"/>
      <c r="LIS73" s="917"/>
      <c r="LIT73" s="574"/>
      <c r="LIU73" s="643"/>
      <c r="LIV73" s="643"/>
      <c r="LIW73" s="643"/>
      <c r="LIX73" s="644"/>
      <c r="LIY73" s="643"/>
      <c r="LIZ73" s="643"/>
      <c r="LJA73" s="643"/>
      <c r="LJB73" s="643"/>
      <c r="LJC73" s="643"/>
      <c r="LJD73" s="643"/>
      <c r="LJE73" s="643"/>
      <c r="LJF73" s="643"/>
      <c r="LJG73" s="643"/>
      <c r="LJH73" s="917"/>
      <c r="LJI73" s="917"/>
      <c r="LJJ73" s="917"/>
      <c r="LJK73" s="574"/>
      <c r="LJL73" s="643"/>
      <c r="LJM73" s="643"/>
      <c r="LJN73" s="643"/>
      <c r="LJO73" s="644"/>
      <c r="LJP73" s="643"/>
      <c r="LJQ73" s="643"/>
      <c r="LJR73" s="643"/>
      <c r="LJS73" s="643"/>
      <c r="LJT73" s="643"/>
      <c r="LJU73" s="643"/>
      <c r="LJV73" s="643"/>
      <c r="LJW73" s="643"/>
      <c r="LJX73" s="643"/>
      <c r="LJY73" s="917"/>
      <c r="LJZ73" s="917"/>
      <c r="LKA73" s="917"/>
      <c r="LKB73" s="574"/>
      <c r="LKC73" s="643"/>
      <c r="LKD73" s="643"/>
      <c r="LKE73" s="643"/>
      <c r="LKF73" s="644"/>
      <c r="LKG73" s="643"/>
      <c r="LKH73" s="643"/>
      <c r="LKI73" s="643"/>
      <c r="LKJ73" s="643"/>
      <c r="LKK73" s="643"/>
      <c r="LKL73" s="643"/>
      <c r="LKM73" s="643"/>
      <c r="LKN73" s="643"/>
      <c r="LKO73" s="643"/>
      <c r="LKP73" s="917"/>
      <c r="LKQ73" s="917"/>
      <c r="LKR73" s="917"/>
      <c r="LKS73" s="574"/>
      <c r="LKT73" s="643"/>
      <c r="LKU73" s="643"/>
      <c r="LKV73" s="643"/>
      <c r="LKW73" s="644"/>
      <c r="LKX73" s="643"/>
      <c r="LKY73" s="643"/>
      <c r="LKZ73" s="643"/>
      <c r="LLA73" s="643"/>
      <c r="LLB73" s="643"/>
      <c r="LLC73" s="643"/>
      <c r="LLD73" s="643"/>
      <c r="LLE73" s="643"/>
      <c r="LLF73" s="643"/>
      <c r="LLG73" s="917"/>
      <c r="LLH73" s="917"/>
      <c r="LLI73" s="917"/>
      <c r="LLJ73" s="574"/>
      <c r="LLK73" s="643"/>
      <c r="LLL73" s="643"/>
      <c r="LLM73" s="643"/>
      <c r="LLN73" s="644"/>
      <c r="LLO73" s="643"/>
      <c r="LLP73" s="643"/>
      <c r="LLQ73" s="643"/>
      <c r="LLR73" s="643"/>
      <c r="LLS73" s="643"/>
      <c r="LLT73" s="643"/>
      <c r="LLU73" s="643"/>
      <c r="LLV73" s="643"/>
      <c r="LLW73" s="643"/>
      <c r="LLX73" s="917"/>
      <c r="LLY73" s="917"/>
      <c r="LLZ73" s="917"/>
      <c r="LMA73" s="574"/>
      <c r="LMB73" s="643"/>
      <c r="LMC73" s="643"/>
      <c r="LMD73" s="643"/>
      <c r="LME73" s="644"/>
      <c r="LMF73" s="643"/>
      <c r="LMG73" s="643"/>
      <c r="LMH73" s="643"/>
      <c r="LMI73" s="643"/>
      <c r="LMJ73" s="643"/>
      <c r="LMK73" s="643"/>
      <c r="LML73" s="643"/>
      <c r="LMM73" s="643"/>
      <c r="LMN73" s="643"/>
      <c r="LMO73" s="917"/>
      <c r="LMP73" s="917"/>
      <c r="LMQ73" s="917"/>
      <c r="LMR73" s="574"/>
      <c r="LMS73" s="643"/>
      <c r="LMT73" s="643"/>
      <c r="LMU73" s="643"/>
      <c r="LMV73" s="644"/>
      <c r="LMW73" s="643"/>
      <c r="LMX73" s="643"/>
      <c r="LMY73" s="643"/>
      <c r="LMZ73" s="643"/>
      <c r="LNA73" s="643"/>
      <c r="LNB73" s="643"/>
      <c r="LNC73" s="643"/>
      <c r="LND73" s="643"/>
      <c r="LNE73" s="643"/>
      <c r="LNF73" s="917"/>
      <c r="LNG73" s="917"/>
      <c r="LNH73" s="917"/>
      <c r="LNI73" s="574"/>
      <c r="LNJ73" s="643"/>
      <c r="LNK73" s="643"/>
      <c r="LNL73" s="643"/>
      <c r="LNM73" s="644"/>
      <c r="LNN73" s="643"/>
      <c r="LNO73" s="643"/>
      <c r="LNP73" s="643"/>
      <c r="LNQ73" s="643"/>
      <c r="LNR73" s="643"/>
      <c r="LNS73" s="643"/>
      <c r="LNT73" s="643"/>
      <c r="LNU73" s="643"/>
      <c r="LNV73" s="643"/>
      <c r="LNW73" s="917"/>
      <c r="LNX73" s="917"/>
      <c r="LNY73" s="917"/>
      <c r="LNZ73" s="574"/>
      <c r="LOA73" s="643"/>
      <c r="LOB73" s="643"/>
      <c r="LOC73" s="643"/>
      <c r="LOD73" s="644"/>
      <c r="LOE73" s="643"/>
      <c r="LOF73" s="643"/>
      <c r="LOG73" s="643"/>
      <c r="LOH73" s="643"/>
      <c r="LOI73" s="643"/>
      <c r="LOJ73" s="643"/>
      <c r="LOK73" s="643"/>
      <c r="LOL73" s="643"/>
      <c r="LOM73" s="643"/>
      <c r="LON73" s="917"/>
      <c r="LOO73" s="917"/>
      <c r="LOP73" s="917"/>
      <c r="LOQ73" s="574"/>
      <c r="LOR73" s="643"/>
      <c r="LOS73" s="643"/>
      <c r="LOT73" s="643"/>
      <c r="LOU73" s="644"/>
      <c r="LOV73" s="643"/>
      <c r="LOW73" s="643"/>
      <c r="LOX73" s="643"/>
      <c r="LOY73" s="643"/>
      <c r="LOZ73" s="643"/>
      <c r="LPA73" s="643"/>
      <c r="LPB73" s="643"/>
      <c r="LPC73" s="643"/>
      <c r="LPD73" s="643"/>
      <c r="LPE73" s="917"/>
      <c r="LPF73" s="917"/>
      <c r="LPG73" s="917"/>
      <c r="LPH73" s="574"/>
      <c r="LPI73" s="643"/>
      <c r="LPJ73" s="643"/>
      <c r="LPK73" s="643"/>
      <c r="LPL73" s="644"/>
      <c r="LPM73" s="643"/>
      <c r="LPN73" s="643"/>
      <c r="LPO73" s="643"/>
      <c r="LPP73" s="643"/>
      <c r="LPQ73" s="643"/>
      <c r="LPR73" s="643"/>
      <c r="LPS73" s="643"/>
      <c r="LPT73" s="643"/>
      <c r="LPU73" s="643"/>
      <c r="LPV73" s="917"/>
      <c r="LPW73" s="917"/>
      <c r="LPX73" s="917"/>
      <c r="LPY73" s="574"/>
      <c r="LPZ73" s="643"/>
      <c r="LQA73" s="643"/>
      <c r="LQB73" s="643"/>
      <c r="LQC73" s="644"/>
      <c r="LQD73" s="643"/>
      <c r="LQE73" s="643"/>
      <c r="LQF73" s="643"/>
      <c r="LQG73" s="643"/>
      <c r="LQH73" s="643"/>
      <c r="LQI73" s="643"/>
      <c r="LQJ73" s="643"/>
      <c r="LQK73" s="643"/>
      <c r="LQL73" s="643"/>
      <c r="LQM73" s="917"/>
      <c r="LQN73" s="917"/>
      <c r="LQO73" s="917"/>
      <c r="LQP73" s="574"/>
      <c r="LQQ73" s="643"/>
      <c r="LQR73" s="643"/>
      <c r="LQS73" s="643"/>
      <c r="LQT73" s="644"/>
      <c r="LQU73" s="643"/>
      <c r="LQV73" s="643"/>
      <c r="LQW73" s="643"/>
      <c r="LQX73" s="643"/>
      <c r="LQY73" s="643"/>
      <c r="LQZ73" s="643"/>
      <c r="LRA73" s="643"/>
      <c r="LRB73" s="643"/>
      <c r="LRC73" s="643"/>
      <c r="LRD73" s="917"/>
      <c r="LRE73" s="917"/>
      <c r="LRF73" s="917"/>
      <c r="LRG73" s="574"/>
      <c r="LRH73" s="643"/>
      <c r="LRI73" s="643"/>
      <c r="LRJ73" s="643"/>
      <c r="LRK73" s="644"/>
      <c r="LRL73" s="643"/>
      <c r="LRM73" s="643"/>
      <c r="LRN73" s="643"/>
      <c r="LRO73" s="643"/>
      <c r="LRP73" s="643"/>
      <c r="LRQ73" s="643"/>
      <c r="LRR73" s="643"/>
      <c r="LRS73" s="643"/>
      <c r="LRT73" s="643"/>
      <c r="LRU73" s="917"/>
      <c r="LRV73" s="917"/>
      <c r="LRW73" s="917"/>
      <c r="LRX73" s="574"/>
      <c r="LRY73" s="643"/>
      <c r="LRZ73" s="643"/>
      <c r="LSA73" s="643"/>
      <c r="LSB73" s="644"/>
      <c r="LSC73" s="643"/>
      <c r="LSD73" s="643"/>
      <c r="LSE73" s="643"/>
      <c r="LSF73" s="643"/>
      <c r="LSG73" s="643"/>
      <c r="LSH73" s="643"/>
      <c r="LSI73" s="643"/>
      <c r="LSJ73" s="643"/>
      <c r="LSK73" s="643"/>
      <c r="LSL73" s="917"/>
      <c r="LSM73" s="917"/>
      <c r="LSN73" s="917"/>
      <c r="LSO73" s="574"/>
      <c r="LSP73" s="643"/>
      <c r="LSQ73" s="643"/>
      <c r="LSR73" s="643"/>
      <c r="LSS73" s="644"/>
      <c r="LST73" s="643"/>
      <c r="LSU73" s="643"/>
      <c r="LSV73" s="643"/>
      <c r="LSW73" s="643"/>
      <c r="LSX73" s="643"/>
      <c r="LSY73" s="643"/>
      <c r="LSZ73" s="643"/>
      <c r="LTA73" s="643"/>
      <c r="LTB73" s="643"/>
      <c r="LTC73" s="917"/>
      <c r="LTD73" s="917"/>
      <c r="LTE73" s="917"/>
      <c r="LTF73" s="574"/>
      <c r="LTG73" s="643"/>
      <c r="LTH73" s="643"/>
      <c r="LTI73" s="643"/>
      <c r="LTJ73" s="644"/>
      <c r="LTK73" s="643"/>
      <c r="LTL73" s="643"/>
      <c r="LTM73" s="643"/>
      <c r="LTN73" s="643"/>
      <c r="LTO73" s="643"/>
      <c r="LTP73" s="643"/>
      <c r="LTQ73" s="643"/>
      <c r="LTR73" s="643"/>
      <c r="LTS73" s="643"/>
      <c r="LTT73" s="917"/>
      <c r="LTU73" s="917"/>
      <c r="LTV73" s="917"/>
      <c r="LTW73" s="574"/>
      <c r="LTX73" s="643"/>
      <c r="LTY73" s="643"/>
      <c r="LTZ73" s="643"/>
      <c r="LUA73" s="644"/>
      <c r="LUB73" s="643"/>
      <c r="LUC73" s="643"/>
      <c r="LUD73" s="643"/>
      <c r="LUE73" s="643"/>
      <c r="LUF73" s="643"/>
      <c r="LUG73" s="643"/>
      <c r="LUH73" s="643"/>
      <c r="LUI73" s="643"/>
      <c r="LUJ73" s="643"/>
      <c r="LUK73" s="917"/>
      <c r="LUL73" s="917"/>
      <c r="LUM73" s="917"/>
      <c r="LUN73" s="574"/>
      <c r="LUO73" s="643"/>
      <c r="LUP73" s="643"/>
      <c r="LUQ73" s="643"/>
      <c r="LUR73" s="644"/>
      <c r="LUS73" s="643"/>
      <c r="LUT73" s="643"/>
      <c r="LUU73" s="643"/>
      <c r="LUV73" s="643"/>
      <c r="LUW73" s="643"/>
      <c r="LUX73" s="643"/>
      <c r="LUY73" s="643"/>
      <c r="LUZ73" s="643"/>
      <c r="LVA73" s="643"/>
      <c r="LVB73" s="917"/>
      <c r="LVC73" s="917"/>
      <c r="LVD73" s="917"/>
      <c r="LVE73" s="574"/>
      <c r="LVF73" s="643"/>
      <c r="LVG73" s="643"/>
      <c r="LVH73" s="643"/>
      <c r="LVI73" s="644"/>
      <c r="LVJ73" s="643"/>
      <c r="LVK73" s="643"/>
      <c r="LVL73" s="643"/>
      <c r="LVM73" s="643"/>
      <c r="LVN73" s="643"/>
      <c r="LVO73" s="643"/>
      <c r="LVP73" s="643"/>
      <c r="LVQ73" s="643"/>
      <c r="LVR73" s="643"/>
      <c r="LVS73" s="917"/>
      <c r="LVT73" s="917"/>
      <c r="LVU73" s="917"/>
      <c r="LVV73" s="574"/>
      <c r="LVW73" s="643"/>
      <c r="LVX73" s="643"/>
      <c r="LVY73" s="643"/>
      <c r="LVZ73" s="644"/>
      <c r="LWA73" s="643"/>
      <c r="LWB73" s="643"/>
      <c r="LWC73" s="643"/>
      <c r="LWD73" s="643"/>
      <c r="LWE73" s="643"/>
      <c r="LWF73" s="643"/>
      <c r="LWG73" s="643"/>
      <c r="LWH73" s="643"/>
      <c r="LWI73" s="643"/>
      <c r="LWJ73" s="917"/>
      <c r="LWK73" s="917"/>
      <c r="LWL73" s="917"/>
      <c r="LWM73" s="574"/>
      <c r="LWN73" s="643"/>
      <c r="LWO73" s="643"/>
      <c r="LWP73" s="643"/>
      <c r="LWQ73" s="644"/>
      <c r="LWR73" s="643"/>
      <c r="LWS73" s="643"/>
      <c r="LWT73" s="643"/>
      <c r="LWU73" s="643"/>
      <c r="LWV73" s="643"/>
      <c r="LWW73" s="643"/>
      <c r="LWX73" s="643"/>
      <c r="LWY73" s="643"/>
      <c r="LWZ73" s="643"/>
      <c r="LXA73" s="917"/>
      <c r="LXB73" s="917"/>
      <c r="LXC73" s="917"/>
      <c r="LXD73" s="574"/>
      <c r="LXE73" s="643"/>
      <c r="LXF73" s="643"/>
      <c r="LXG73" s="643"/>
      <c r="LXH73" s="644"/>
      <c r="LXI73" s="643"/>
      <c r="LXJ73" s="643"/>
      <c r="LXK73" s="643"/>
      <c r="LXL73" s="643"/>
      <c r="LXM73" s="643"/>
      <c r="LXN73" s="643"/>
      <c r="LXO73" s="643"/>
      <c r="LXP73" s="643"/>
      <c r="LXQ73" s="643"/>
      <c r="LXR73" s="917"/>
      <c r="LXS73" s="917"/>
      <c r="LXT73" s="917"/>
      <c r="LXU73" s="574"/>
      <c r="LXV73" s="643"/>
      <c r="LXW73" s="643"/>
      <c r="LXX73" s="643"/>
      <c r="LXY73" s="644"/>
      <c r="LXZ73" s="643"/>
      <c r="LYA73" s="643"/>
      <c r="LYB73" s="643"/>
      <c r="LYC73" s="643"/>
      <c r="LYD73" s="643"/>
      <c r="LYE73" s="643"/>
      <c r="LYF73" s="643"/>
      <c r="LYG73" s="643"/>
      <c r="LYH73" s="643"/>
      <c r="LYI73" s="917"/>
      <c r="LYJ73" s="917"/>
      <c r="LYK73" s="917"/>
      <c r="LYL73" s="574"/>
      <c r="LYM73" s="643"/>
      <c r="LYN73" s="643"/>
      <c r="LYO73" s="643"/>
      <c r="LYP73" s="644"/>
      <c r="LYQ73" s="643"/>
      <c r="LYR73" s="643"/>
      <c r="LYS73" s="643"/>
      <c r="LYT73" s="643"/>
      <c r="LYU73" s="643"/>
      <c r="LYV73" s="643"/>
      <c r="LYW73" s="643"/>
      <c r="LYX73" s="643"/>
      <c r="LYY73" s="643"/>
      <c r="LYZ73" s="917"/>
      <c r="LZA73" s="917"/>
      <c r="LZB73" s="917"/>
      <c r="LZC73" s="574"/>
      <c r="LZD73" s="643"/>
      <c r="LZE73" s="643"/>
      <c r="LZF73" s="643"/>
      <c r="LZG73" s="644"/>
      <c r="LZH73" s="643"/>
      <c r="LZI73" s="643"/>
      <c r="LZJ73" s="643"/>
      <c r="LZK73" s="643"/>
      <c r="LZL73" s="643"/>
      <c r="LZM73" s="643"/>
      <c r="LZN73" s="643"/>
      <c r="LZO73" s="643"/>
      <c r="LZP73" s="643"/>
      <c r="LZQ73" s="917"/>
      <c r="LZR73" s="917"/>
      <c r="LZS73" s="917"/>
      <c r="LZT73" s="574"/>
      <c r="LZU73" s="643"/>
      <c r="LZV73" s="643"/>
      <c r="LZW73" s="643"/>
      <c r="LZX73" s="644"/>
      <c r="LZY73" s="643"/>
      <c r="LZZ73" s="643"/>
      <c r="MAA73" s="643"/>
      <c r="MAB73" s="643"/>
      <c r="MAC73" s="643"/>
      <c r="MAD73" s="643"/>
      <c r="MAE73" s="643"/>
      <c r="MAF73" s="643"/>
      <c r="MAG73" s="643"/>
      <c r="MAH73" s="917"/>
      <c r="MAI73" s="917"/>
      <c r="MAJ73" s="917"/>
      <c r="MAK73" s="574"/>
      <c r="MAL73" s="643"/>
      <c r="MAM73" s="643"/>
      <c r="MAN73" s="643"/>
      <c r="MAO73" s="644"/>
      <c r="MAP73" s="643"/>
      <c r="MAQ73" s="643"/>
      <c r="MAR73" s="643"/>
      <c r="MAS73" s="643"/>
      <c r="MAT73" s="643"/>
      <c r="MAU73" s="643"/>
      <c r="MAV73" s="643"/>
      <c r="MAW73" s="643"/>
      <c r="MAX73" s="643"/>
      <c r="MAY73" s="917"/>
      <c r="MAZ73" s="917"/>
      <c r="MBA73" s="917"/>
      <c r="MBB73" s="574"/>
      <c r="MBC73" s="643"/>
      <c r="MBD73" s="643"/>
      <c r="MBE73" s="643"/>
      <c r="MBF73" s="644"/>
      <c r="MBG73" s="643"/>
      <c r="MBH73" s="643"/>
      <c r="MBI73" s="643"/>
      <c r="MBJ73" s="643"/>
      <c r="MBK73" s="643"/>
      <c r="MBL73" s="643"/>
      <c r="MBM73" s="643"/>
      <c r="MBN73" s="643"/>
      <c r="MBO73" s="643"/>
      <c r="MBP73" s="917"/>
      <c r="MBQ73" s="917"/>
      <c r="MBR73" s="917"/>
      <c r="MBS73" s="574"/>
      <c r="MBT73" s="643"/>
      <c r="MBU73" s="643"/>
      <c r="MBV73" s="643"/>
      <c r="MBW73" s="644"/>
      <c r="MBX73" s="643"/>
      <c r="MBY73" s="643"/>
      <c r="MBZ73" s="643"/>
      <c r="MCA73" s="643"/>
      <c r="MCB73" s="643"/>
      <c r="MCC73" s="643"/>
      <c r="MCD73" s="643"/>
      <c r="MCE73" s="643"/>
      <c r="MCF73" s="643"/>
      <c r="MCG73" s="917"/>
      <c r="MCH73" s="917"/>
      <c r="MCI73" s="917"/>
      <c r="MCJ73" s="574"/>
      <c r="MCK73" s="643"/>
      <c r="MCL73" s="643"/>
      <c r="MCM73" s="643"/>
      <c r="MCN73" s="644"/>
      <c r="MCO73" s="643"/>
      <c r="MCP73" s="643"/>
      <c r="MCQ73" s="643"/>
      <c r="MCR73" s="643"/>
      <c r="MCS73" s="643"/>
      <c r="MCT73" s="643"/>
      <c r="MCU73" s="643"/>
      <c r="MCV73" s="643"/>
      <c r="MCW73" s="643"/>
      <c r="MCX73" s="917"/>
      <c r="MCY73" s="917"/>
      <c r="MCZ73" s="917"/>
      <c r="MDA73" s="574"/>
      <c r="MDB73" s="643"/>
      <c r="MDC73" s="643"/>
      <c r="MDD73" s="643"/>
      <c r="MDE73" s="644"/>
      <c r="MDF73" s="643"/>
      <c r="MDG73" s="643"/>
      <c r="MDH73" s="643"/>
      <c r="MDI73" s="643"/>
      <c r="MDJ73" s="643"/>
      <c r="MDK73" s="643"/>
      <c r="MDL73" s="643"/>
      <c r="MDM73" s="643"/>
      <c r="MDN73" s="643"/>
      <c r="MDO73" s="917"/>
      <c r="MDP73" s="917"/>
      <c r="MDQ73" s="917"/>
      <c r="MDR73" s="574"/>
      <c r="MDS73" s="643"/>
      <c r="MDT73" s="643"/>
      <c r="MDU73" s="643"/>
      <c r="MDV73" s="644"/>
      <c r="MDW73" s="643"/>
      <c r="MDX73" s="643"/>
      <c r="MDY73" s="643"/>
      <c r="MDZ73" s="643"/>
      <c r="MEA73" s="643"/>
      <c r="MEB73" s="643"/>
      <c r="MEC73" s="643"/>
      <c r="MED73" s="643"/>
      <c r="MEE73" s="643"/>
      <c r="MEF73" s="917"/>
      <c r="MEG73" s="917"/>
      <c r="MEH73" s="917"/>
      <c r="MEI73" s="574"/>
      <c r="MEJ73" s="643"/>
      <c r="MEK73" s="643"/>
      <c r="MEL73" s="643"/>
      <c r="MEM73" s="644"/>
      <c r="MEN73" s="643"/>
      <c r="MEO73" s="643"/>
      <c r="MEP73" s="643"/>
      <c r="MEQ73" s="643"/>
      <c r="MER73" s="643"/>
      <c r="MES73" s="643"/>
      <c r="MET73" s="643"/>
      <c r="MEU73" s="643"/>
      <c r="MEV73" s="643"/>
      <c r="MEW73" s="917"/>
      <c r="MEX73" s="917"/>
      <c r="MEY73" s="917"/>
      <c r="MEZ73" s="574"/>
      <c r="MFA73" s="643"/>
      <c r="MFB73" s="643"/>
      <c r="MFC73" s="643"/>
      <c r="MFD73" s="644"/>
      <c r="MFE73" s="643"/>
      <c r="MFF73" s="643"/>
      <c r="MFG73" s="643"/>
      <c r="MFH73" s="643"/>
      <c r="MFI73" s="643"/>
      <c r="MFJ73" s="643"/>
      <c r="MFK73" s="643"/>
      <c r="MFL73" s="643"/>
      <c r="MFM73" s="643"/>
      <c r="MFN73" s="917"/>
      <c r="MFO73" s="917"/>
      <c r="MFP73" s="917"/>
      <c r="MFQ73" s="574"/>
      <c r="MFR73" s="643"/>
      <c r="MFS73" s="643"/>
      <c r="MFT73" s="643"/>
      <c r="MFU73" s="644"/>
      <c r="MFV73" s="643"/>
      <c r="MFW73" s="643"/>
      <c r="MFX73" s="643"/>
      <c r="MFY73" s="643"/>
      <c r="MFZ73" s="643"/>
      <c r="MGA73" s="643"/>
      <c r="MGB73" s="643"/>
      <c r="MGC73" s="643"/>
      <c r="MGD73" s="643"/>
      <c r="MGE73" s="917"/>
      <c r="MGF73" s="917"/>
      <c r="MGG73" s="917"/>
      <c r="MGH73" s="574"/>
      <c r="MGI73" s="643"/>
      <c r="MGJ73" s="643"/>
      <c r="MGK73" s="643"/>
      <c r="MGL73" s="644"/>
      <c r="MGM73" s="643"/>
      <c r="MGN73" s="643"/>
      <c r="MGO73" s="643"/>
      <c r="MGP73" s="643"/>
      <c r="MGQ73" s="643"/>
      <c r="MGR73" s="643"/>
      <c r="MGS73" s="643"/>
      <c r="MGT73" s="643"/>
      <c r="MGU73" s="643"/>
      <c r="MGV73" s="917"/>
      <c r="MGW73" s="917"/>
      <c r="MGX73" s="917"/>
      <c r="MGY73" s="574"/>
      <c r="MGZ73" s="643"/>
      <c r="MHA73" s="643"/>
      <c r="MHB73" s="643"/>
      <c r="MHC73" s="644"/>
      <c r="MHD73" s="643"/>
      <c r="MHE73" s="643"/>
      <c r="MHF73" s="643"/>
      <c r="MHG73" s="643"/>
      <c r="MHH73" s="643"/>
      <c r="MHI73" s="643"/>
      <c r="MHJ73" s="643"/>
      <c r="MHK73" s="643"/>
      <c r="MHL73" s="643"/>
      <c r="MHM73" s="917"/>
      <c r="MHN73" s="917"/>
      <c r="MHO73" s="917"/>
      <c r="MHP73" s="574"/>
      <c r="MHQ73" s="643"/>
      <c r="MHR73" s="643"/>
      <c r="MHS73" s="643"/>
      <c r="MHT73" s="644"/>
      <c r="MHU73" s="643"/>
      <c r="MHV73" s="643"/>
      <c r="MHW73" s="643"/>
      <c r="MHX73" s="643"/>
      <c r="MHY73" s="643"/>
      <c r="MHZ73" s="643"/>
      <c r="MIA73" s="643"/>
      <c r="MIB73" s="643"/>
      <c r="MIC73" s="643"/>
      <c r="MID73" s="917"/>
      <c r="MIE73" s="917"/>
      <c r="MIF73" s="917"/>
      <c r="MIG73" s="574"/>
      <c r="MIH73" s="643"/>
      <c r="MII73" s="643"/>
      <c r="MIJ73" s="643"/>
      <c r="MIK73" s="644"/>
      <c r="MIL73" s="643"/>
      <c r="MIM73" s="643"/>
      <c r="MIN73" s="643"/>
      <c r="MIO73" s="643"/>
      <c r="MIP73" s="643"/>
      <c r="MIQ73" s="643"/>
      <c r="MIR73" s="643"/>
      <c r="MIS73" s="643"/>
      <c r="MIT73" s="643"/>
      <c r="MIU73" s="917"/>
      <c r="MIV73" s="917"/>
      <c r="MIW73" s="917"/>
      <c r="MIX73" s="574"/>
      <c r="MIY73" s="643"/>
      <c r="MIZ73" s="643"/>
      <c r="MJA73" s="643"/>
      <c r="MJB73" s="644"/>
      <c r="MJC73" s="643"/>
      <c r="MJD73" s="643"/>
      <c r="MJE73" s="643"/>
      <c r="MJF73" s="643"/>
      <c r="MJG73" s="643"/>
      <c r="MJH73" s="643"/>
      <c r="MJI73" s="643"/>
      <c r="MJJ73" s="643"/>
      <c r="MJK73" s="643"/>
      <c r="MJL73" s="917"/>
      <c r="MJM73" s="917"/>
      <c r="MJN73" s="917"/>
      <c r="MJO73" s="574"/>
      <c r="MJP73" s="643"/>
      <c r="MJQ73" s="643"/>
      <c r="MJR73" s="643"/>
      <c r="MJS73" s="644"/>
      <c r="MJT73" s="643"/>
      <c r="MJU73" s="643"/>
      <c r="MJV73" s="643"/>
      <c r="MJW73" s="643"/>
      <c r="MJX73" s="643"/>
      <c r="MJY73" s="643"/>
      <c r="MJZ73" s="643"/>
      <c r="MKA73" s="643"/>
      <c r="MKB73" s="643"/>
      <c r="MKC73" s="917"/>
      <c r="MKD73" s="917"/>
      <c r="MKE73" s="917"/>
      <c r="MKF73" s="574"/>
      <c r="MKG73" s="643"/>
      <c r="MKH73" s="643"/>
      <c r="MKI73" s="643"/>
      <c r="MKJ73" s="644"/>
      <c r="MKK73" s="643"/>
      <c r="MKL73" s="643"/>
      <c r="MKM73" s="643"/>
      <c r="MKN73" s="643"/>
      <c r="MKO73" s="643"/>
      <c r="MKP73" s="643"/>
      <c r="MKQ73" s="643"/>
      <c r="MKR73" s="643"/>
      <c r="MKS73" s="643"/>
      <c r="MKT73" s="917"/>
      <c r="MKU73" s="917"/>
      <c r="MKV73" s="917"/>
      <c r="MKW73" s="574"/>
      <c r="MKX73" s="643"/>
      <c r="MKY73" s="643"/>
      <c r="MKZ73" s="643"/>
      <c r="MLA73" s="644"/>
      <c r="MLB73" s="643"/>
      <c r="MLC73" s="643"/>
      <c r="MLD73" s="643"/>
      <c r="MLE73" s="643"/>
      <c r="MLF73" s="643"/>
      <c r="MLG73" s="643"/>
      <c r="MLH73" s="643"/>
      <c r="MLI73" s="643"/>
      <c r="MLJ73" s="643"/>
      <c r="MLK73" s="917"/>
      <c r="MLL73" s="917"/>
      <c r="MLM73" s="917"/>
      <c r="MLN73" s="574"/>
      <c r="MLO73" s="643"/>
      <c r="MLP73" s="643"/>
      <c r="MLQ73" s="643"/>
      <c r="MLR73" s="644"/>
      <c r="MLS73" s="643"/>
      <c r="MLT73" s="643"/>
      <c r="MLU73" s="643"/>
      <c r="MLV73" s="643"/>
      <c r="MLW73" s="643"/>
      <c r="MLX73" s="643"/>
      <c r="MLY73" s="643"/>
      <c r="MLZ73" s="643"/>
      <c r="MMA73" s="643"/>
      <c r="MMB73" s="917"/>
      <c r="MMC73" s="917"/>
      <c r="MMD73" s="917"/>
      <c r="MME73" s="574"/>
      <c r="MMF73" s="643"/>
      <c r="MMG73" s="643"/>
      <c r="MMH73" s="643"/>
      <c r="MMI73" s="644"/>
      <c r="MMJ73" s="643"/>
      <c r="MMK73" s="643"/>
      <c r="MML73" s="643"/>
      <c r="MMM73" s="643"/>
      <c r="MMN73" s="643"/>
      <c r="MMO73" s="643"/>
      <c r="MMP73" s="643"/>
      <c r="MMQ73" s="643"/>
      <c r="MMR73" s="643"/>
      <c r="MMS73" s="917"/>
      <c r="MMT73" s="917"/>
      <c r="MMU73" s="917"/>
      <c r="MMV73" s="574"/>
      <c r="MMW73" s="643"/>
      <c r="MMX73" s="643"/>
      <c r="MMY73" s="643"/>
      <c r="MMZ73" s="644"/>
      <c r="MNA73" s="643"/>
      <c r="MNB73" s="643"/>
      <c r="MNC73" s="643"/>
      <c r="MND73" s="643"/>
      <c r="MNE73" s="643"/>
      <c r="MNF73" s="643"/>
      <c r="MNG73" s="643"/>
      <c r="MNH73" s="643"/>
      <c r="MNI73" s="643"/>
      <c r="MNJ73" s="917"/>
      <c r="MNK73" s="917"/>
      <c r="MNL73" s="917"/>
      <c r="MNM73" s="574"/>
      <c r="MNN73" s="643"/>
      <c r="MNO73" s="643"/>
      <c r="MNP73" s="643"/>
      <c r="MNQ73" s="644"/>
      <c r="MNR73" s="643"/>
      <c r="MNS73" s="643"/>
      <c r="MNT73" s="643"/>
      <c r="MNU73" s="643"/>
      <c r="MNV73" s="643"/>
      <c r="MNW73" s="643"/>
      <c r="MNX73" s="643"/>
      <c r="MNY73" s="643"/>
      <c r="MNZ73" s="643"/>
      <c r="MOA73" s="917"/>
      <c r="MOB73" s="917"/>
      <c r="MOC73" s="917"/>
      <c r="MOD73" s="574"/>
      <c r="MOE73" s="643"/>
      <c r="MOF73" s="643"/>
      <c r="MOG73" s="643"/>
      <c r="MOH73" s="644"/>
      <c r="MOI73" s="643"/>
      <c r="MOJ73" s="643"/>
      <c r="MOK73" s="643"/>
      <c r="MOL73" s="643"/>
      <c r="MOM73" s="643"/>
      <c r="MON73" s="643"/>
      <c r="MOO73" s="643"/>
      <c r="MOP73" s="643"/>
      <c r="MOQ73" s="643"/>
      <c r="MOR73" s="917"/>
      <c r="MOS73" s="917"/>
      <c r="MOT73" s="917"/>
      <c r="MOU73" s="574"/>
      <c r="MOV73" s="643"/>
      <c r="MOW73" s="643"/>
      <c r="MOX73" s="643"/>
      <c r="MOY73" s="644"/>
      <c r="MOZ73" s="643"/>
      <c r="MPA73" s="643"/>
      <c r="MPB73" s="643"/>
      <c r="MPC73" s="643"/>
      <c r="MPD73" s="643"/>
      <c r="MPE73" s="643"/>
      <c r="MPF73" s="643"/>
      <c r="MPG73" s="643"/>
      <c r="MPH73" s="643"/>
      <c r="MPI73" s="917"/>
      <c r="MPJ73" s="917"/>
      <c r="MPK73" s="917"/>
      <c r="MPL73" s="574"/>
      <c r="MPM73" s="643"/>
      <c r="MPN73" s="643"/>
      <c r="MPO73" s="643"/>
      <c r="MPP73" s="644"/>
      <c r="MPQ73" s="643"/>
      <c r="MPR73" s="643"/>
      <c r="MPS73" s="643"/>
      <c r="MPT73" s="643"/>
      <c r="MPU73" s="643"/>
      <c r="MPV73" s="643"/>
      <c r="MPW73" s="643"/>
      <c r="MPX73" s="643"/>
      <c r="MPY73" s="643"/>
      <c r="MPZ73" s="917"/>
      <c r="MQA73" s="917"/>
      <c r="MQB73" s="917"/>
      <c r="MQC73" s="574"/>
      <c r="MQD73" s="643"/>
      <c r="MQE73" s="643"/>
      <c r="MQF73" s="643"/>
      <c r="MQG73" s="644"/>
      <c r="MQH73" s="643"/>
      <c r="MQI73" s="643"/>
      <c r="MQJ73" s="643"/>
      <c r="MQK73" s="643"/>
      <c r="MQL73" s="643"/>
      <c r="MQM73" s="643"/>
      <c r="MQN73" s="643"/>
      <c r="MQO73" s="643"/>
      <c r="MQP73" s="643"/>
      <c r="MQQ73" s="917"/>
      <c r="MQR73" s="917"/>
      <c r="MQS73" s="917"/>
      <c r="MQT73" s="574"/>
      <c r="MQU73" s="643"/>
      <c r="MQV73" s="643"/>
      <c r="MQW73" s="643"/>
      <c r="MQX73" s="644"/>
      <c r="MQY73" s="643"/>
      <c r="MQZ73" s="643"/>
      <c r="MRA73" s="643"/>
      <c r="MRB73" s="643"/>
      <c r="MRC73" s="643"/>
      <c r="MRD73" s="643"/>
      <c r="MRE73" s="643"/>
      <c r="MRF73" s="643"/>
      <c r="MRG73" s="643"/>
      <c r="MRH73" s="917"/>
      <c r="MRI73" s="917"/>
      <c r="MRJ73" s="917"/>
      <c r="MRK73" s="574"/>
      <c r="MRL73" s="643"/>
      <c r="MRM73" s="643"/>
      <c r="MRN73" s="643"/>
      <c r="MRO73" s="644"/>
      <c r="MRP73" s="643"/>
      <c r="MRQ73" s="643"/>
      <c r="MRR73" s="643"/>
      <c r="MRS73" s="643"/>
      <c r="MRT73" s="643"/>
      <c r="MRU73" s="643"/>
      <c r="MRV73" s="643"/>
      <c r="MRW73" s="643"/>
      <c r="MRX73" s="643"/>
      <c r="MRY73" s="917"/>
      <c r="MRZ73" s="917"/>
      <c r="MSA73" s="917"/>
      <c r="MSB73" s="574"/>
      <c r="MSC73" s="643"/>
      <c r="MSD73" s="643"/>
      <c r="MSE73" s="643"/>
      <c r="MSF73" s="644"/>
      <c r="MSG73" s="643"/>
      <c r="MSH73" s="643"/>
      <c r="MSI73" s="643"/>
      <c r="MSJ73" s="643"/>
      <c r="MSK73" s="643"/>
      <c r="MSL73" s="643"/>
      <c r="MSM73" s="643"/>
      <c r="MSN73" s="643"/>
      <c r="MSO73" s="643"/>
      <c r="MSP73" s="917"/>
      <c r="MSQ73" s="917"/>
      <c r="MSR73" s="917"/>
      <c r="MSS73" s="574"/>
      <c r="MST73" s="643"/>
      <c r="MSU73" s="643"/>
      <c r="MSV73" s="643"/>
      <c r="MSW73" s="644"/>
      <c r="MSX73" s="643"/>
      <c r="MSY73" s="643"/>
      <c r="MSZ73" s="643"/>
      <c r="MTA73" s="643"/>
      <c r="MTB73" s="643"/>
      <c r="MTC73" s="643"/>
      <c r="MTD73" s="643"/>
      <c r="MTE73" s="643"/>
      <c r="MTF73" s="643"/>
      <c r="MTG73" s="917"/>
      <c r="MTH73" s="917"/>
      <c r="MTI73" s="917"/>
      <c r="MTJ73" s="574"/>
      <c r="MTK73" s="643"/>
      <c r="MTL73" s="643"/>
      <c r="MTM73" s="643"/>
      <c r="MTN73" s="644"/>
      <c r="MTO73" s="643"/>
      <c r="MTP73" s="643"/>
      <c r="MTQ73" s="643"/>
      <c r="MTR73" s="643"/>
      <c r="MTS73" s="643"/>
      <c r="MTT73" s="643"/>
      <c r="MTU73" s="643"/>
      <c r="MTV73" s="643"/>
      <c r="MTW73" s="643"/>
      <c r="MTX73" s="917"/>
      <c r="MTY73" s="917"/>
      <c r="MTZ73" s="917"/>
      <c r="MUA73" s="574"/>
      <c r="MUB73" s="643"/>
      <c r="MUC73" s="643"/>
      <c r="MUD73" s="643"/>
      <c r="MUE73" s="644"/>
      <c r="MUF73" s="643"/>
      <c r="MUG73" s="643"/>
      <c r="MUH73" s="643"/>
      <c r="MUI73" s="643"/>
      <c r="MUJ73" s="643"/>
      <c r="MUK73" s="643"/>
      <c r="MUL73" s="643"/>
      <c r="MUM73" s="643"/>
      <c r="MUN73" s="643"/>
      <c r="MUO73" s="917"/>
      <c r="MUP73" s="917"/>
      <c r="MUQ73" s="917"/>
      <c r="MUR73" s="574"/>
      <c r="MUS73" s="643"/>
      <c r="MUT73" s="643"/>
      <c r="MUU73" s="643"/>
      <c r="MUV73" s="644"/>
      <c r="MUW73" s="643"/>
      <c r="MUX73" s="643"/>
      <c r="MUY73" s="643"/>
      <c r="MUZ73" s="643"/>
      <c r="MVA73" s="643"/>
      <c r="MVB73" s="643"/>
      <c r="MVC73" s="643"/>
      <c r="MVD73" s="643"/>
      <c r="MVE73" s="643"/>
      <c r="MVF73" s="917"/>
      <c r="MVG73" s="917"/>
      <c r="MVH73" s="917"/>
      <c r="MVI73" s="574"/>
      <c r="MVJ73" s="643"/>
      <c r="MVK73" s="643"/>
      <c r="MVL73" s="643"/>
      <c r="MVM73" s="644"/>
      <c r="MVN73" s="643"/>
      <c r="MVO73" s="643"/>
      <c r="MVP73" s="643"/>
      <c r="MVQ73" s="643"/>
      <c r="MVR73" s="643"/>
      <c r="MVS73" s="643"/>
      <c r="MVT73" s="643"/>
      <c r="MVU73" s="643"/>
      <c r="MVV73" s="643"/>
      <c r="MVW73" s="917"/>
      <c r="MVX73" s="917"/>
      <c r="MVY73" s="917"/>
      <c r="MVZ73" s="574"/>
      <c r="MWA73" s="643"/>
      <c r="MWB73" s="643"/>
      <c r="MWC73" s="643"/>
      <c r="MWD73" s="644"/>
      <c r="MWE73" s="643"/>
      <c r="MWF73" s="643"/>
      <c r="MWG73" s="643"/>
      <c r="MWH73" s="643"/>
      <c r="MWI73" s="643"/>
      <c r="MWJ73" s="643"/>
      <c r="MWK73" s="643"/>
      <c r="MWL73" s="643"/>
      <c r="MWM73" s="643"/>
      <c r="MWN73" s="917"/>
      <c r="MWO73" s="917"/>
      <c r="MWP73" s="917"/>
      <c r="MWQ73" s="574"/>
      <c r="MWR73" s="643"/>
      <c r="MWS73" s="643"/>
      <c r="MWT73" s="643"/>
      <c r="MWU73" s="644"/>
      <c r="MWV73" s="643"/>
      <c r="MWW73" s="643"/>
      <c r="MWX73" s="643"/>
      <c r="MWY73" s="643"/>
      <c r="MWZ73" s="643"/>
      <c r="MXA73" s="643"/>
      <c r="MXB73" s="643"/>
      <c r="MXC73" s="643"/>
      <c r="MXD73" s="643"/>
      <c r="MXE73" s="917"/>
      <c r="MXF73" s="917"/>
      <c r="MXG73" s="917"/>
      <c r="MXH73" s="574"/>
      <c r="MXI73" s="643"/>
      <c r="MXJ73" s="643"/>
      <c r="MXK73" s="643"/>
      <c r="MXL73" s="644"/>
      <c r="MXM73" s="643"/>
      <c r="MXN73" s="643"/>
      <c r="MXO73" s="643"/>
      <c r="MXP73" s="643"/>
      <c r="MXQ73" s="643"/>
      <c r="MXR73" s="643"/>
      <c r="MXS73" s="643"/>
      <c r="MXT73" s="643"/>
      <c r="MXU73" s="643"/>
      <c r="MXV73" s="917"/>
      <c r="MXW73" s="917"/>
      <c r="MXX73" s="917"/>
      <c r="MXY73" s="574"/>
      <c r="MXZ73" s="643"/>
      <c r="MYA73" s="643"/>
      <c r="MYB73" s="643"/>
      <c r="MYC73" s="644"/>
      <c r="MYD73" s="643"/>
      <c r="MYE73" s="643"/>
      <c r="MYF73" s="643"/>
      <c r="MYG73" s="643"/>
      <c r="MYH73" s="643"/>
      <c r="MYI73" s="643"/>
      <c r="MYJ73" s="643"/>
      <c r="MYK73" s="643"/>
      <c r="MYL73" s="643"/>
      <c r="MYM73" s="917"/>
      <c r="MYN73" s="917"/>
      <c r="MYO73" s="917"/>
      <c r="MYP73" s="574"/>
      <c r="MYQ73" s="643"/>
      <c r="MYR73" s="643"/>
      <c r="MYS73" s="643"/>
      <c r="MYT73" s="644"/>
      <c r="MYU73" s="643"/>
      <c r="MYV73" s="643"/>
      <c r="MYW73" s="643"/>
      <c r="MYX73" s="643"/>
      <c r="MYY73" s="643"/>
      <c r="MYZ73" s="643"/>
      <c r="MZA73" s="643"/>
      <c r="MZB73" s="643"/>
      <c r="MZC73" s="643"/>
      <c r="MZD73" s="917"/>
      <c r="MZE73" s="917"/>
      <c r="MZF73" s="917"/>
      <c r="MZG73" s="574"/>
      <c r="MZH73" s="643"/>
      <c r="MZI73" s="643"/>
      <c r="MZJ73" s="643"/>
      <c r="MZK73" s="644"/>
      <c r="MZL73" s="643"/>
      <c r="MZM73" s="643"/>
      <c r="MZN73" s="643"/>
      <c r="MZO73" s="643"/>
      <c r="MZP73" s="643"/>
      <c r="MZQ73" s="643"/>
      <c r="MZR73" s="643"/>
      <c r="MZS73" s="643"/>
      <c r="MZT73" s="643"/>
      <c r="MZU73" s="917"/>
      <c r="MZV73" s="917"/>
      <c r="MZW73" s="917"/>
      <c r="MZX73" s="574"/>
      <c r="MZY73" s="643"/>
      <c r="MZZ73" s="643"/>
      <c r="NAA73" s="643"/>
      <c r="NAB73" s="644"/>
      <c r="NAC73" s="643"/>
      <c r="NAD73" s="643"/>
      <c r="NAE73" s="643"/>
      <c r="NAF73" s="643"/>
      <c r="NAG73" s="643"/>
      <c r="NAH73" s="643"/>
      <c r="NAI73" s="643"/>
      <c r="NAJ73" s="643"/>
      <c r="NAK73" s="643"/>
      <c r="NAL73" s="917"/>
      <c r="NAM73" s="917"/>
      <c r="NAN73" s="917"/>
      <c r="NAO73" s="574"/>
      <c r="NAP73" s="643"/>
      <c r="NAQ73" s="643"/>
      <c r="NAR73" s="643"/>
      <c r="NAS73" s="644"/>
      <c r="NAT73" s="643"/>
      <c r="NAU73" s="643"/>
      <c r="NAV73" s="643"/>
      <c r="NAW73" s="643"/>
      <c r="NAX73" s="643"/>
      <c r="NAY73" s="643"/>
      <c r="NAZ73" s="643"/>
      <c r="NBA73" s="643"/>
      <c r="NBB73" s="643"/>
      <c r="NBC73" s="917"/>
      <c r="NBD73" s="917"/>
      <c r="NBE73" s="917"/>
      <c r="NBF73" s="574"/>
      <c r="NBG73" s="643"/>
      <c r="NBH73" s="643"/>
      <c r="NBI73" s="643"/>
      <c r="NBJ73" s="644"/>
      <c r="NBK73" s="643"/>
      <c r="NBL73" s="643"/>
      <c r="NBM73" s="643"/>
      <c r="NBN73" s="643"/>
      <c r="NBO73" s="643"/>
      <c r="NBP73" s="643"/>
      <c r="NBQ73" s="643"/>
      <c r="NBR73" s="643"/>
      <c r="NBS73" s="643"/>
      <c r="NBT73" s="917"/>
      <c r="NBU73" s="917"/>
      <c r="NBV73" s="917"/>
      <c r="NBW73" s="574"/>
      <c r="NBX73" s="643"/>
      <c r="NBY73" s="643"/>
      <c r="NBZ73" s="643"/>
      <c r="NCA73" s="644"/>
      <c r="NCB73" s="643"/>
      <c r="NCC73" s="643"/>
      <c r="NCD73" s="643"/>
      <c r="NCE73" s="643"/>
      <c r="NCF73" s="643"/>
      <c r="NCG73" s="643"/>
      <c r="NCH73" s="643"/>
      <c r="NCI73" s="643"/>
      <c r="NCJ73" s="643"/>
      <c r="NCK73" s="917"/>
      <c r="NCL73" s="917"/>
      <c r="NCM73" s="917"/>
      <c r="NCN73" s="574"/>
      <c r="NCO73" s="643"/>
      <c r="NCP73" s="643"/>
      <c r="NCQ73" s="643"/>
      <c r="NCR73" s="644"/>
      <c r="NCS73" s="643"/>
      <c r="NCT73" s="643"/>
      <c r="NCU73" s="643"/>
      <c r="NCV73" s="643"/>
      <c r="NCW73" s="643"/>
      <c r="NCX73" s="643"/>
      <c r="NCY73" s="643"/>
      <c r="NCZ73" s="643"/>
      <c r="NDA73" s="643"/>
      <c r="NDB73" s="917"/>
      <c r="NDC73" s="917"/>
      <c r="NDD73" s="917"/>
      <c r="NDE73" s="574"/>
      <c r="NDF73" s="643"/>
      <c r="NDG73" s="643"/>
      <c r="NDH73" s="643"/>
      <c r="NDI73" s="644"/>
      <c r="NDJ73" s="643"/>
      <c r="NDK73" s="643"/>
      <c r="NDL73" s="643"/>
      <c r="NDM73" s="643"/>
      <c r="NDN73" s="643"/>
      <c r="NDO73" s="643"/>
      <c r="NDP73" s="643"/>
      <c r="NDQ73" s="643"/>
      <c r="NDR73" s="643"/>
      <c r="NDS73" s="917"/>
      <c r="NDT73" s="917"/>
      <c r="NDU73" s="917"/>
      <c r="NDV73" s="574"/>
      <c r="NDW73" s="643"/>
      <c r="NDX73" s="643"/>
      <c r="NDY73" s="643"/>
      <c r="NDZ73" s="644"/>
      <c r="NEA73" s="643"/>
      <c r="NEB73" s="643"/>
      <c r="NEC73" s="643"/>
      <c r="NED73" s="643"/>
      <c r="NEE73" s="643"/>
      <c r="NEF73" s="643"/>
      <c r="NEG73" s="643"/>
      <c r="NEH73" s="643"/>
      <c r="NEI73" s="643"/>
      <c r="NEJ73" s="917"/>
      <c r="NEK73" s="917"/>
      <c r="NEL73" s="917"/>
      <c r="NEM73" s="574"/>
      <c r="NEN73" s="643"/>
      <c r="NEO73" s="643"/>
      <c r="NEP73" s="643"/>
      <c r="NEQ73" s="644"/>
      <c r="NER73" s="643"/>
      <c r="NES73" s="643"/>
      <c r="NET73" s="643"/>
      <c r="NEU73" s="643"/>
      <c r="NEV73" s="643"/>
      <c r="NEW73" s="643"/>
      <c r="NEX73" s="643"/>
      <c r="NEY73" s="643"/>
      <c r="NEZ73" s="643"/>
      <c r="NFA73" s="917"/>
      <c r="NFB73" s="917"/>
      <c r="NFC73" s="917"/>
      <c r="NFD73" s="574"/>
      <c r="NFE73" s="643"/>
      <c r="NFF73" s="643"/>
      <c r="NFG73" s="643"/>
      <c r="NFH73" s="644"/>
      <c r="NFI73" s="643"/>
      <c r="NFJ73" s="643"/>
      <c r="NFK73" s="643"/>
      <c r="NFL73" s="643"/>
      <c r="NFM73" s="643"/>
      <c r="NFN73" s="643"/>
      <c r="NFO73" s="643"/>
      <c r="NFP73" s="643"/>
      <c r="NFQ73" s="643"/>
      <c r="NFR73" s="917"/>
      <c r="NFS73" s="917"/>
      <c r="NFT73" s="917"/>
      <c r="NFU73" s="574"/>
      <c r="NFV73" s="643"/>
      <c r="NFW73" s="643"/>
      <c r="NFX73" s="643"/>
      <c r="NFY73" s="644"/>
      <c r="NFZ73" s="643"/>
      <c r="NGA73" s="643"/>
      <c r="NGB73" s="643"/>
      <c r="NGC73" s="643"/>
      <c r="NGD73" s="643"/>
      <c r="NGE73" s="643"/>
      <c r="NGF73" s="643"/>
      <c r="NGG73" s="643"/>
      <c r="NGH73" s="643"/>
      <c r="NGI73" s="917"/>
      <c r="NGJ73" s="917"/>
      <c r="NGK73" s="917"/>
      <c r="NGL73" s="574"/>
      <c r="NGM73" s="643"/>
      <c r="NGN73" s="643"/>
      <c r="NGO73" s="643"/>
      <c r="NGP73" s="644"/>
      <c r="NGQ73" s="643"/>
      <c r="NGR73" s="643"/>
      <c r="NGS73" s="643"/>
      <c r="NGT73" s="643"/>
      <c r="NGU73" s="643"/>
      <c r="NGV73" s="643"/>
      <c r="NGW73" s="643"/>
      <c r="NGX73" s="643"/>
      <c r="NGY73" s="643"/>
      <c r="NGZ73" s="917"/>
      <c r="NHA73" s="917"/>
      <c r="NHB73" s="917"/>
      <c r="NHC73" s="574"/>
      <c r="NHD73" s="643"/>
      <c r="NHE73" s="643"/>
      <c r="NHF73" s="643"/>
      <c r="NHG73" s="644"/>
      <c r="NHH73" s="643"/>
      <c r="NHI73" s="643"/>
      <c r="NHJ73" s="643"/>
      <c r="NHK73" s="643"/>
      <c r="NHL73" s="643"/>
      <c r="NHM73" s="643"/>
      <c r="NHN73" s="643"/>
      <c r="NHO73" s="643"/>
      <c r="NHP73" s="643"/>
      <c r="NHQ73" s="917"/>
      <c r="NHR73" s="917"/>
      <c r="NHS73" s="917"/>
      <c r="NHT73" s="574"/>
      <c r="NHU73" s="643"/>
      <c r="NHV73" s="643"/>
      <c r="NHW73" s="643"/>
      <c r="NHX73" s="644"/>
      <c r="NHY73" s="643"/>
      <c r="NHZ73" s="643"/>
      <c r="NIA73" s="643"/>
      <c r="NIB73" s="643"/>
      <c r="NIC73" s="643"/>
      <c r="NID73" s="643"/>
      <c r="NIE73" s="643"/>
      <c r="NIF73" s="643"/>
      <c r="NIG73" s="643"/>
      <c r="NIH73" s="917"/>
      <c r="NII73" s="917"/>
      <c r="NIJ73" s="917"/>
      <c r="NIK73" s="574"/>
      <c r="NIL73" s="643"/>
      <c r="NIM73" s="643"/>
      <c r="NIN73" s="643"/>
      <c r="NIO73" s="644"/>
      <c r="NIP73" s="643"/>
      <c r="NIQ73" s="643"/>
      <c r="NIR73" s="643"/>
      <c r="NIS73" s="643"/>
      <c r="NIT73" s="643"/>
      <c r="NIU73" s="643"/>
      <c r="NIV73" s="643"/>
      <c r="NIW73" s="643"/>
      <c r="NIX73" s="643"/>
      <c r="NIY73" s="917"/>
      <c r="NIZ73" s="917"/>
      <c r="NJA73" s="917"/>
      <c r="NJB73" s="574"/>
      <c r="NJC73" s="643"/>
      <c r="NJD73" s="643"/>
      <c r="NJE73" s="643"/>
      <c r="NJF73" s="644"/>
      <c r="NJG73" s="643"/>
      <c r="NJH73" s="643"/>
      <c r="NJI73" s="643"/>
      <c r="NJJ73" s="643"/>
      <c r="NJK73" s="643"/>
      <c r="NJL73" s="643"/>
      <c r="NJM73" s="643"/>
      <c r="NJN73" s="643"/>
      <c r="NJO73" s="643"/>
      <c r="NJP73" s="917"/>
      <c r="NJQ73" s="917"/>
      <c r="NJR73" s="917"/>
      <c r="NJS73" s="574"/>
      <c r="NJT73" s="643"/>
      <c r="NJU73" s="643"/>
      <c r="NJV73" s="643"/>
      <c r="NJW73" s="644"/>
      <c r="NJX73" s="643"/>
      <c r="NJY73" s="643"/>
      <c r="NJZ73" s="643"/>
      <c r="NKA73" s="643"/>
      <c r="NKB73" s="643"/>
      <c r="NKC73" s="643"/>
      <c r="NKD73" s="643"/>
      <c r="NKE73" s="643"/>
      <c r="NKF73" s="643"/>
      <c r="NKG73" s="917"/>
      <c r="NKH73" s="917"/>
      <c r="NKI73" s="917"/>
      <c r="NKJ73" s="574"/>
      <c r="NKK73" s="643"/>
      <c r="NKL73" s="643"/>
      <c r="NKM73" s="643"/>
      <c r="NKN73" s="644"/>
      <c r="NKO73" s="643"/>
      <c r="NKP73" s="643"/>
      <c r="NKQ73" s="643"/>
      <c r="NKR73" s="643"/>
      <c r="NKS73" s="643"/>
      <c r="NKT73" s="643"/>
      <c r="NKU73" s="643"/>
      <c r="NKV73" s="643"/>
      <c r="NKW73" s="643"/>
      <c r="NKX73" s="917"/>
      <c r="NKY73" s="917"/>
      <c r="NKZ73" s="917"/>
      <c r="NLA73" s="574"/>
      <c r="NLB73" s="643"/>
      <c r="NLC73" s="643"/>
      <c r="NLD73" s="643"/>
      <c r="NLE73" s="644"/>
      <c r="NLF73" s="643"/>
      <c r="NLG73" s="643"/>
      <c r="NLH73" s="643"/>
      <c r="NLI73" s="643"/>
      <c r="NLJ73" s="643"/>
      <c r="NLK73" s="643"/>
      <c r="NLL73" s="643"/>
      <c r="NLM73" s="643"/>
      <c r="NLN73" s="643"/>
      <c r="NLO73" s="917"/>
      <c r="NLP73" s="917"/>
      <c r="NLQ73" s="917"/>
      <c r="NLR73" s="574"/>
      <c r="NLS73" s="643"/>
      <c r="NLT73" s="643"/>
      <c r="NLU73" s="643"/>
      <c r="NLV73" s="644"/>
      <c r="NLW73" s="643"/>
      <c r="NLX73" s="643"/>
      <c r="NLY73" s="643"/>
      <c r="NLZ73" s="643"/>
      <c r="NMA73" s="643"/>
      <c r="NMB73" s="643"/>
      <c r="NMC73" s="643"/>
      <c r="NMD73" s="643"/>
      <c r="NME73" s="643"/>
      <c r="NMF73" s="917"/>
      <c r="NMG73" s="917"/>
      <c r="NMH73" s="917"/>
      <c r="NMI73" s="574"/>
      <c r="NMJ73" s="643"/>
      <c r="NMK73" s="643"/>
      <c r="NML73" s="643"/>
      <c r="NMM73" s="644"/>
      <c r="NMN73" s="643"/>
      <c r="NMO73" s="643"/>
      <c r="NMP73" s="643"/>
      <c r="NMQ73" s="643"/>
      <c r="NMR73" s="643"/>
      <c r="NMS73" s="643"/>
      <c r="NMT73" s="643"/>
      <c r="NMU73" s="643"/>
      <c r="NMV73" s="643"/>
      <c r="NMW73" s="917"/>
      <c r="NMX73" s="917"/>
      <c r="NMY73" s="917"/>
      <c r="NMZ73" s="574"/>
      <c r="NNA73" s="643"/>
      <c r="NNB73" s="643"/>
      <c r="NNC73" s="643"/>
      <c r="NND73" s="644"/>
      <c r="NNE73" s="643"/>
      <c r="NNF73" s="643"/>
      <c r="NNG73" s="643"/>
      <c r="NNH73" s="643"/>
      <c r="NNI73" s="643"/>
      <c r="NNJ73" s="643"/>
      <c r="NNK73" s="643"/>
      <c r="NNL73" s="643"/>
      <c r="NNM73" s="643"/>
      <c r="NNN73" s="917"/>
      <c r="NNO73" s="917"/>
      <c r="NNP73" s="917"/>
      <c r="NNQ73" s="574"/>
      <c r="NNR73" s="643"/>
      <c r="NNS73" s="643"/>
      <c r="NNT73" s="643"/>
      <c r="NNU73" s="644"/>
      <c r="NNV73" s="643"/>
      <c r="NNW73" s="643"/>
      <c r="NNX73" s="643"/>
      <c r="NNY73" s="643"/>
      <c r="NNZ73" s="643"/>
      <c r="NOA73" s="643"/>
      <c r="NOB73" s="643"/>
      <c r="NOC73" s="643"/>
      <c r="NOD73" s="643"/>
      <c r="NOE73" s="917"/>
      <c r="NOF73" s="917"/>
      <c r="NOG73" s="917"/>
      <c r="NOH73" s="574"/>
      <c r="NOI73" s="643"/>
      <c r="NOJ73" s="643"/>
      <c r="NOK73" s="643"/>
      <c r="NOL73" s="644"/>
      <c r="NOM73" s="643"/>
      <c r="NON73" s="643"/>
      <c r="NOO73" s="643"/>
      <c r="NOP73" s="643"/>
      <c r="NOQ73" s="643"/>
      <c r="NOR73" s="643"/>
      <c r="NOS73" s="643"/>
      <c r="NOT73" s="643"/>
      <c r="NOU73" s="643"/>
      <c r="NOV73" s="917"/>
      <c r="NOW73" s="917"/>
      <c r="NOX73" s="917"/>
      <c r="NOY73" s="574"/>
      <c r="NOZ73" s="643"/>
      <c r="NPA73" s="643"/>
      <c r="NPB73" s="643"/>
      <c r="NPC73" s="644"/>
      <c r="NPD73" s="643"/>
      <c r="NPE73" s="643"/>
      <c r="NPF73" s="643"/>
      <c r="NPG73" s="643"/>
      <c r="NPH73" s="643"/>
      <c r="NPI73" s="643"/>
      <c r="NPJ73" s="643"/>
      <c r="NPK73" s="643"/>
      <c r="NPL73" s="643"/>
      <c r="NPM73" s="917"/>
      <c r="NPN73" s="917"/>
      <c r="NPO73" s="917"/>
      <c r="NPP73" s="574"/>
      <c r="NPQ73" s="643"/>
      <c r="NPR73" s="643"/>
      <c r="NPS73" s="643"/>
      <c r="NPT73" s="644"/>
      <c r="NPU73" s="643"/>
      <c r="NPV73" s="643"/>
      <c r="NPW73" s="643"/>
      <c r="NPX73" s="643"/>
      <c r="NPY73" s="643"/>
      <c r="NPZ73" s="643"/>
      <c r="NQA73" s="643"/>
      <c r="NQB73" s="643"/>
      <c r="NQC73" s="643"/>
      <c r="NQD73" s="917"/>
      <c r="NQE73" s="917"/>
      <c r="NQF73" s="917"/>
      <c r="NQG73" s="574"/>
      <c r="NQH73" s="643"/>
      <c r="NQI73" s="643"/>
      <c r="NQJ73" s="643"/>
      <c r="NQK73" s="644"/>
      <c r="NQL73" s="643"/>
      <c r="NQM73" s="643"/>
      <c r="NQN73" s="643"/>
      <c r="NQO73" s="643"/>
      <c r="NQP73" s="643"/>
      <c r="NQQ73" s="643"/>
      <c r="NQR73" s="643"/>
      <c r="NQS73" s="643"/>
      <c r="NQT73" s="643"/>
      <c r="NQU73" s="917"/>
      <c r="NQV73" s="917"/>
      <c r="NQW73" s="917"/>
      <c r="NQX73" s="574"/>
      <c r="NQY73" s="643"/>
      <c r="NQZ73" s="643"/>
      <c r="NRA73" s="643"/>
      <c r="NRB73" s="644"/>
      <c r="NRC73" s="643"/>
      <c r="NRD73" s="643"/>
      <c r="NRE73" s="643"/>
      <c r="NRF73" s="643"/>
      <c r="NRG73" s="643"/>
      <c r="NRH73" s="643"/>
      <c r="NRI73" s="643"/>
      <c r="NRJ73" s="643"/>
      <c r="NRK73" s="643"/>
      <c r="NRL73" s="917"/>
      <c r="NRM73" s="917"/>
      <c r="NRN73" s="917"/>
      <c r="NRO73" s="574"/>
      <c r="NRP73" s="643"/>
      <c r="NRQ73" s="643"/>
      <c r="NRR73" s="643"/>
      <c r="NRS73" s="644"/>
      <c r="NRT73" s="643"/>
      <c r="NRU73" s="643"/>
      <c r="NRV73" s="643"/>
      <c r="NRW73" s="643"/>
      <c r="NRX73" s="643"/>
      <c r="NRY73" s="643"/>
      <c r="NRZ73" s="643"/>
      <c r="NSA73" s="643"/>
      <c r="NSB73" s="643"/>
      <c r="NSC73" s="917"/>
      <c r="NSD73" s="917"/>
      <c r="NSE73" s="917"/>
      <c r="NSF73" s="574"/>
      <c r="NSG73" s="643"/>
      <c r="NSH73" s="643"/>
      <c r="NSI73" s="643"/>
      <c r="NSJ73" s="644"/>
      <c r="NSK73" s="643"/>
      <c r="NSL73" s="643"/>
      <c r="NSM73" s="643"/>
      <c r="NSN73" s="643"/>
      <c r="NSO73" s="643"/>
      <c r="NSP73" s="643"/>
      <c r="NSQ73" s="643"/>
      <c r="NSR73" s="643"/>
      <c r="NSS73" s="643"/>
      <c r="NST73" s="917"/>
      <c r="NSU73" s="917"/>
      <c r="NSV73" s="917"/>
      <c r="NSW73" s="574"/>
      <c r="NSX73" s="643"/>
      <c r="NSY73" s="643"/>
      <c r="NSZ73" s="643"/>
      <c r="NTA73" s="644"/>
      <c r="NTB73" s="643"/>
      <c r="NTC73" s="643"/>
      <c r="NTD73" s="643"/>
      <c r="NTE73" s="643"/>
      <c r="NTF73" s="643"/>
      <c r="NTG73" s="643"/>
      <c r="NTH73" s="643"/>
      <c r="NTI73" s="643"/>
      <c r="NTJ73" s="643"/>
      <c r="NTK73" s="917"/>
      <c r="NTL73" s="917"/>
      <c r="NTM73" s="917"/>
      <c r="NTN73" s="574"/>
      <c r="NTO73" s="643"/>
      <c r="NTP73" s="643"/>
      <c r="NTQ73" s="643"/>
      <c r="NTR73" s="644"/>
      <c r="NTS73" s="643"/>
      <c r="NTT73" s="643"/>
      <c r="NTU73" s="643"/>
      <c r="NTV73" s="643"/>
      <c r="NTW73" s="643"/>
      <c r="NTX73" s="643"/>
      <c r="NTY73" s="643"/>
      <c r="NTZ73" s="643"/>
      <c r="NUA73" s="643"/>
      <c r="NUB73" s="917"/>
      <c r="NUC73" s="917"/>
      <c r="NUD73" s="917"/>
      <c r="NUE73" s="574"/>
      <c r="NUF73" s="643"/>
      <c r="NUG73" s="643"/>
      <c r="NUH73" s="643"/>
      <c r="NUI73" s="644"/>
      <c r="NUJ73" s="643"/>
      <c r="NUK73" s="643"/>
      <c r="NUL73" s="643"/>
      <c r="NUM73" s="643"/>
      <c r="NUN73" s="643"/>
      <c r="NUO73" s="643"/>
      <c r="NUP73" s="643"/>
      <c r="NUQ73" s="643"/>
      <c r="NUR73" s="643"/>
      <c r="NUS73" s="917"/>
      <c r="NUT73" s="917"/>
      <c r="NUU73" s="917"/>
      <c r="NUV73" s="574"/>
      <c r="NUW73" s="643"/>
      <c r="NUX73" s="643"/>
      <c r="NUY73" s="643"/>
      <c r="NUZ73" s="644"/>
      <c r="NVA73" s="643"/>
      <c r="NVB73" s="643"/>
      <c r="NVC73" s="643"/>
      <c r="NVD73" s="643"/>
      <c r="NVE73" s="643"/>
      <c r="NVF73" s="643"/>
      <c r="NVG73" s="643"/>
      <c r="NVH73" s="643"/>
      <c r="NVI73" s="643"/>
      <c r="NVJ73" s="917"/>
      <c r="NVK73" s="917"/>
      <c r="NVL73" s="917"/>
      <c r="NVM73" s="574"/>
      <c r="NVN73" s="643"/>
      <c r="NVO73" s="643"/>
      <c r="NVP73" s="643"/>
      <c r="NVQ73" s="644"/>
      <c r="NVR73" s="643"/>
      <c r="NVS73" s="643"/>
      <c r="NVT73" s="643"/>
      <c r="NVU73" s="643"/>
      <c r="NVV73" s="643"/>
      <c r="NVW73" s="643"/>
      <c r="NVX73" s="643"/>
      <c r="NVY73" s="643"/>
      <c r="NVZ73" s="643"/>
      <c r="NWA73" s="917"/>
      <c r="NWB73" s="917"/>
      <c r="NWC73" s="917"/>
      <c r="NWD73" s="574"/>
      <c r="NWE73" s="643"/>
      <c r="NWF73" s="643"/>
      <c r="NWG73" s="643"/>
      <c r="NWH73" s="644"/>
      <c r="NWI73" s="643"/>
      <c r="NWJ73" s="643"/>
      <c r="NWK73" s="643"/>
      <c r="NWL73" s="643"/>
      <c r="NWM73" s="643"/>
      <c r="NWN73" s="643"/>
      <c r="NWO73" s="643"/>
      <c r="NWP73" s="643"/>
      <c r="NWQ73" s="643"/>
      <c r="NWR73" s="917"/>
      <c r="NWS73" s="917"/>
      <c r="NWT73" s="917"/>
      <c r="NWU73" s="574"/>
      <c r="NWV73" s="643"/>
      <c r="NWW73" s="643"/>
      <c r="NWX73" s="643"/>
      <c r="NWY73" s="644"/>
      <c r="NWZ73" s="643"/>
      <c r="NXA73" s="643"/>
      <c r="NXB73" s="643"/>
      <c r="NXC73" s="643"/>
      <c r="NXD73" s="643"/>
      <c r="NXE73" s="643"/>
      <c r="NXF73" s="643"/>
      <c r="NXG73" s="643"/>
      <c r="NXH73" s="643"/>
      <c r="NXI73" s="917"/>
      <c r="NXJ73" s="917"/>
      <c r="NXK73" s="917"/>
      <c r="NXL73" s="574"/>
      <c r="NXM73" s="643"/>
      <c r="NXN73" s="643"/>
      <c r="NXO73" s="643"/>
      <c r="NXP73" s="644"/>
      <c r="NXQ73" s="643"/>
      <c r="NXR73" s="643"/>
      <c r="NXS73" s="643"/>
      <c r="NXT73" s="643"/>
      <c r="NXU73" s="643"/>
      <c r="NXV73" s="643"/>
      <c r="NXW73" s="643"/>
      <c r="NXX73" s="643"/>
      <c r="NXY73" s="643"/>
      <c r="NXZ73" s="917"/>
      <c r="NYA73" s="917"/>
      <c r="NYB73" s="917"/>
      <c r="NYC73" s="574"/>
      <c r="NYD73" s="643"/>
      <c r="NYE73" s="643"/>
      <c r="NYF73" s="643"/>
      <c r="NYG73" s="644"/>
      <c r="NYH73" s="643"/>
      <c r="NYI73" s="643"/>
      <c r="NYJ73" s="643"/>
      <c r="NYK73" s="643"/>
      <c r="NYL73" s="643"/>
      <c r="NYM73" s="643"/>
      <c r="NYN73" s="643"/>
      <c r="NYO73" s="643"/>
      <c r="NYP73" s="643"/>
      <c r="NYQ73" s="917"/>
      <c r="NYR73" s="917"/>
      <c r="NYS73" s="917"/>
      <c r="NYT73" s="574"/>
      <c r="NYU73" s="643"/>
      <c r="NYV73" s="643"/>
      <c r="NYW73" s="643"/>
      <c r="NYX73" s="644"/>
      <c r="NYY73" s="643"/>
      <c r="NYZ73" s="643"/>
      <c r="NZA73" s="643"/>
      <c r="NZB73" s="643"/>
      <c r="NZC73" s="643"/>
      <c r="NZD73" s="643"/>
      <c r="NZE73" s="643"/>
      <c r="NZF73" s="643"/>
      <c r="NZG73" s="643"/>
      <c r="NZH73" s="917"/>
      <c r="NZI73" s="917"/>
      <c r="NZJ73" s="917"/>
      <c r="NZK73" s="574"/>
      <c r="NZL73" s="643"/>
      <c r="NZM73" s="643"/>
      <c r="NZN73" s="643"/>
      <c r="NZO73" s="644"/>
      <c r="NZP73" s="643"/>
      <c r="NZQ73" s="643"/>
      <c r="NZR73" s="643"/>
      <c r="NZS73" s="643"/>
      <c r="NZT73" s="643"/>
      <c r="NZU73" s="643"/>
      <c r="NZV73" s="643"/>
      <c r="NZW73" s="643"/>
      <c r="NZX73" s="643"/>
      <c r="NZY73" s="917"/>
      <c r="NZZ73" s="917"/>
      <c r="OAA73" s="917"/>
      <c r="OAB73" s="574"/>
      <c r="OAC73" s="643"/>
      <c r="OAD73" s="643"/>
      <c r="OAE73" s="643"/>
      <c r="OAF73" s="644"/>
      <c r="OAG73" s="643"/>
      <c r="OAH73" s="643"/>
      <c r="OAI73" s="643"/>
      <c r="OAJ73" s="643"/>
      <c r="OAK73" s="643"/>
      <c r="OAL73" s="643"/>
      <c r="OAM73" s="643"/>
      <c r="OAN73" s="643"/>
      <c r="OAO73" s="643"/>
      <c r="OAP73" s="917"/>
      <c r="OAQ73" s="917"/>
      <c r="OAR73" s="917"/>
      <c r="OAS73" s="574"/>
      <c r="OAT73" s="643"/>
      <c r="OAU73" s="643"/>
      <c r="OAV73" s="643"/>
      <c r="OAW73" s="644"/>
      <c r="OAX73" s="643"/>
      <c r="OAY73" s="643"/>
      <c r="OAZ73" s="643"/>
      <c r="OBA73" s="643"/>
      <c r="OBB73" s="643"/>
      <c r="OBC73" s="643"/>
      <c r="OBD73" s="643"/>
      <c r="OBE73" s="643"/>
      <c r="OBF73" s="643"/>
      <c r="OBG73" s="917"/>
      <c r="OBH73" s="917"/>
      <c r="OBI73" s="917"/>
      <c r="OBJ73" s="574"/>
      <c r="OBK73" s="643"/>
      <c r="OBL73" s="643"/>
      <c r="OBM73" s="643"/>
      <c r="OBN73" s="644"/>
      <c r="OBO73" s="643"/>
      <c r="OBP73" s="643"/>
      <c r="OBQ73" s="643"/>
      <c r="OBR73" s="643"/>
      <c r="OBS73" s="643"/>
      <c r="OBT73" s="643"/>
      <c r="OBU73" s="643"/>
      <c r="OBV73" s="643"/>
      <c r="OBW73" s="643"/>
      <c r="OBX73" s="917"/>
      <c r="OBY73" s="917"/>
      <c r="OBZ73" s="917"/>
      <c r="OCA73" s="574"/>
      <c r="OCB73" s="643"/>
      <c r="OCC73" s="643"/>
      <c r="OCD73" s="643"/>
      <c r="OCE73" s="644"/>
      <c r="OCF73" s="643"/>
      <c r="OCG73" s="643"/>
      <c r="OCH73" s="643"/>
      <c r="OCI73" s="643"/>
      <c r="OCJ73" s="643"/>
      <c r="OCK73" s="643"/>
      <c r="OCL73" s="643"/>
      <c r="OCM73" s="643"/>
      <c r="OCN73" s="643"/>
      <c r="OCO73" s="917"/>
      <c r="OCP73" s="917"/>
      <c r="OCQ73" s="917"/>
      <c r="OCR73" s="574"/>
      <c r="OCS73" s="643"/>
      <c r="OCT73" s="643"/>
      <c r="OCU73" s="643"/>
      <c r="OCV73" s="644"/>
      <c r="OCW73" s="643"/>
      <c r="OCX73" s="643"/>
      <c r="OCY73" s="643"/>
      <c r="OCZ73" s="643"/>
      <c r="ODA73" s="643"/>
      <c r="ODB73" s="643"/>
      <c r="ODC73" s="643"/>
      <c r="ODD73" s="643"/>
      <c r="ODE73" s="643"/>
      <c r="ODF73" s="917"/>
      <c r="ODG73" s="917"/>
      <c r="ODH73" s="917"/>
      <c r="ODI73" s="574"/>
      <c r="ODJ73" s="643"/>
      <c r="ODK73" s="643"/>
      <c r="ODL73" s="643"/>
      <c r="ODM73" s="644"/>
      <c r="ODN73" s="643"/>
      <c r="ODO73" s="643"/>
      <c r="ODP73" s="643"/>
      <c r="ODQ73" s="643"/>
      <c r="ODR73" s="643"/>
      <c r="ODS73" s="643"/>
      <c r="ODT73" s="643"/>
      <c r="ODU73" s="643"/>
      <c r="ODV73" s="643"/>
      <c r="ODW73" s="917"/>
      <c r="ODX73" s="917"/>
      <c r="ODY73" s="917"/>
      <c r="ODZ73" s="574"/>
      <c r="OEA73" s="643"/>
      <c r="OEB73" s="643"/>
      <c r="OEC73" s="643"/>
      <c r="OED73" s="644"/>
      <c r="OEE73" s="643"/>
      <c r="OEF73" s="643"/>
      <c r="OEG73" s="643"/>
      <c r="OEH73" s="643"/>
      <c r="OEI73" s="643"/>
      <c r="OEJ73" s="643"/>
      <c r="OEK73" s="643"/>
      <c r="OEL73" s="643"/>
      <c r="OEM73" s="643"/>
      <c r="OEN73" s="917"/>
      <c r="OEO73" s="917"/>
      <c r="OEP73" s="917"/>
      <c r="OEQ73" s="574"/>
      <c r="OER73" s="643"/>
      <c r="OES73" s="643"/>
      <c r="OET73" s="643"/>
      <c r="OEU73" s="644"/>
      <c r="OEV73" s="643"/>
      <c r="OEW73" s="643"/>
      <c r="OEX73" s="643"/>
      <c r="OEY73" s="643"/>
      <c r="OEZ73" s="643"/>
      <c r="OFA73" s="643"/>
      <c r="OFB73" s="643"/>
      <c r="OFC73" s="643"/>
      <c r="OFD73" s="643"/>
      <c r="OFE73" s="917"/>
      <c r="OFF73" s="917"/>
      <c r="OFG73" s="917"/>
      <c r="OFH73" s="574"/>
      <c r="OFI73" s="643"/>
      <c r="OFJ73" s="643"/>
      <c r="OFK73" s="643"/>
      <c r="OFL73" s="644"/>
      <c r="OFM73" s="643"/>
      <c r="OFN73" s="643"/>
      <c r="OFO73" s="643"/>
      <c r="OFP73" s="643"/>
      <c r="OFQ73" s="643"/>
      <c r="OFR73" s="643"/>
      <c r="OFS73" s="643"/>
      <c r="OFT73" s="643"/>
      <c r="OFU73" s="643"/>
      <c r="OFV73" s="917"/>
      <c r="OFW73" s="917"/>
      <c r="OFX73" s="917"/>
      <c r="OFY73" s="574"/>
      <c r="OFZ73" s="643"/>
      <c r="OGA73" s="643"/>
      <c r="OGB73" s="643"/>
      <c r="OGC73" s="644"/>
      <c r="OGD73" s="643"/>
      <c r="OGE73" s="643"/>
      <c r="OGF73" s="643"/>
      <c r="OGG73" s="643"/>
      <c r="OGH73" s="643"/>
      <c r="OGI73" s="643"/>
      <c r="OGJ73" s="643"/>
      <c r="OGK73" s="643"/>
      <c r="OGL73" s="643"/>
      <c r="OGM73" s="917"/>
      <c r="OGN73" s="917"/>
      <c r="OGO73" s="917"/>
      <c r="OGP73" s="574"/>
      <c r="OGQ73" s="643"/>
      <c r="OGR73" s="643"/>
      <c r="OGS73" s="643"/>
      <c r="OGT73" s="644"/>
      <c r="OGU73" s="643"/>
      <c r="OGV73" s="643"/>
      <c r="OGW73" s="643"/>
      <c r="OGX73" s="643"/>
      <c r="OGY73" s="643"/>
      <c r="OGZ73" s="643"/>
      <c r="OHA73" s="643"/>
      <c r="OHB73" s="643"/>
      <c r="OHC73" s="643"/>
      <c r="OHD73" s="917"/>
      <c r="OHE73" s="917"/>
      <c r="OHF73" s="917"/>
      <c r="OHG73" s="574"/>
      <c r="OHH73" s="643"/>
      <c r="OHI73" s="643"/>
      <c r="OHJ73" s="643"/>
      <c r="OHK73" s="644"/>
      <c r="OHL73" s="643"/>
      <c r="OHM73" s="643"/>
      <c r="OHN73" s="643"/>
      <c r="OHO73" s="643"/>
      <c r="OHP73" s="643"/>
      <c r="OHQ73" s="643"/>
      <c r="OHR73" s="643"/>
      <c r="OHS73" s="643"/>
      <c r="OHT73" s="643"/>
      <c r="OHU73" s="917"/>
      <c r="OHV73" s="917"/>
      <c r="OHW73" s="917"/>
      <c r="OHX73" s="574"/>
      <c r="OHY73" s="643"/>
      <c r="OHZ73" s="643"/>
      <c r="OIA73" s="643"/>
      <c r="OIB73" s="644"/>
      <c r="OIC73" s="643"/>
      <c r="OID73" s="643"/>
      <c r="OIE73" s="643"/>
      <c r="OIF73" s="643"/>
      <c r="OIG73" s="643"/>
      <c r="OIH73" s="643"/>
      <c r="OII73" s="643"/>
      <c r="OIJ73" s="643"/>
      <c r="OIK73" s="643"/>
      <c r="OIL73" s="917"/>
      <c r="OIM73" s="917"/>
      <c r="OIN73" s="917"/>
      <c r="OIO73" s="574"/>
      <c r="OIP73" s="643"/>
      <c r="OIQ73" s="643"/>
      <c r="OIR73" s="643"/>
      <c r="OIS73" s="644"/>
      <c r="OIT73" s="643"/>
      <c r="OIU73" s="643"/>
      <c r="OIV73" s="643"/>
      <c r="OIW73" s="643"/>
      <c r="OIX73" s="643"/>
      <c r="OIY73" s="643"/>
      <c r="OIZ73" s="643"/>
      <c r="OJA73" s="643"/>
      <c r="OJB73" s="643"/>
      <c r="OJC73" s="917"/>
      <c r="OJD73" s="917"/>
      <c r="OJE73" s="917"/>
      <c r="OJF73" s="574"/>
      <c r="OJG73" s="643"/>
      <c r="OJH73" s="643"/>
      <c r="OJI73" s="643"/>
      <c r="OJJ73" s="644"/>
      <c r="OJK73" s="643"/>
      <c r="OJL73" s="643"/>
      <c r="OJM73" s="643"/>
      <c r="OJN73" s="643"/>
      <c r="OJO73" s="643"/>
      <c r="OJP73" s="643"/>
      <c r="OJQ73" s="643"/>
      <c r="OJR73" s="643"/>
      <c r="OJS73" s="643"/>
      <c r="OJT73" s="917"/>
      <c r="OJU73" s="917"/>
      <c r="OJV73" s="917"/>
      <c r="OJW73" s="574"/>
      <c r="OJX73" s="643"/>
      <c r="OJY73" s="643"/>
      <c r="OJZ73" s="643"/>
      <c r="OKA73" s="644"/>
      <c r="OKB73" s="643"/>
      <c r="OKC73" s="643"/>
      <c r="OKD73" s="643"/>
      <c r="OKE73" s="643"/>
      <c r="OKF73" s="643"/>
      <c r="OKG73" s="643"/>
      <c r="OKH73" s="643"/>
      <c r="OKI73" s="643"/>
      <c r="OKJ73" s="643"/>
      <c r="OKK73" s="917"/>
      <c r="OKL73" s="917"/>
      <c r="OKM73" s="917"/>
      <c r="OKN73" s="574"/>
      <c r="OKO73" s="643"/>
      <c r="OKP73" s="643"/>
      <c r="OKQ73" s="643"/>
      <c r="OKR73" s="644"/>
      <c r="OKS73" s="643"/>
      <c r="OKT73" s="643"/>
      <c r="OKU73" s="643"/>
      <c r="OKV73" s="643"/>
      <c r="OKW73" s="643"/>
      <c r="OKX73" s="643"/>
      <c r="OKY73" s="643"/>
      <c r="OKZ73" s="643"/>
      <c r="OLA73" s="643"/>
      <c r="OLB73" s="917"/>
      <c r="OLC73" s="917"/>
      <c r="OLD73" s="917"/>
      <c r="OLE73" s="574"/>
      <c r="OLF73" s="643"/>
      <c r="OLG73" s="643"/>
      <c r="OLH73" s="643"/>
      <c r="OLI73" s="644"/>
      <c r="OLJ73" s="643"/>
      <c r="OLK73" s="643"/>
      <c r="OLL73" s="643"/>
      <c r="OLM73" s="643"/>
      <c r="OLN73" s="643"/>
      <c r="OLO73" s="643"/>
      <c r="OLP73" s="643"/>
      <c r="OLQ73" s="643"/>
      <c r="OLR73" s="643"/>
      <c r="OLS73" s="917"/>
      <c r="OLT73" s="917"/>
      <c r="OLU73" s="917"/>
      <c r="OLV73" s="574"/>
      <c r="OLW73" s="643"/>
      <c r="OLX73" s="643"/>
      <c r="OLY73" s="643"/>
      <c r="OLZ73" s="644"/>
      <c r="OMA73" s="643"/>
      <c r="OMB73" s="643"/>
      <c r="OMC73" s="643"/>
      <c r="OMD73" s="643"/>
      <c r="OME73" s="643"/>
      <c r="OMF73" s="643"/>
      <c r="OMG73" s="643"/>
      <c r="OMH73" s="643"/>
      <c r="OMI73" s="643"/>
      <c r="OMJ73" s="917"/>
      <c r="OMK73" s="917"/>
      <c r="OML73" s="917"/>
      <c r="OMM73" s="574"/>
      <c r="OMN73" s="643"/>
      <c r="OMO73" s="643"/>
      <c r="OMP73" s="643"/>
      <c r="OMQ73" s="644"/>
      <c r="OMR73" s="643"/>
      <c r="OMS73" s="643"/>
      <c r="OMT73" s="643"/>
      <c r="OMU73" s="643"/>
      <c r="OMV73" s="643"/>
      <c r="OMW73" s="643"/>
      <c r="OMX73" s="643"/>
      <c r="OMY73" s="643"/>
      <c r="OMZ73" s="643"/>
      <c r="ONA73" s="917"/>
      <c r="ONB73" s="917"/>
      <c r="ONC73" s="917"/>
      <c r="OND73" s="574"/>
      <c r="ONE73" s="643"/>
      <c r="ONF73" s="643"/>
      <c r="ONG73" s="643"/>
      <c r="ONH73" s="644"/>
      <c r="ONI73" s="643"/>
      <c r="ONJ73" s="643"/>
      <c r="ONK73" s="643"/>
      <c r="ONL73" s="643"/>
      <c r="ONM73" s="643"/>
      <c r="ONN73" s="643"/>
      <c r="ONO73" s="643"/>
      <c r="ONP73" s="643"/>
      <c r="ONQ73" s="643"/>
      <c r="ONR73" s="917"/>
      <c r="ONS73" s="917"/>
      <c r="ONT73" s="917"/>
      <c r="ONU73" s="574"/>
      <c r="ONV73" s="643"/>
      <c r="ONW73" s="643"/>
      <c r="ONX73" s="643"/>
      <c r="ONY73" s="644"/>
      <c r="ONZ73" s="643"/>
      <c r="OOA73" s="643"/>
      <c r="OOB73" s="643"/>
      <c r="OOC73" s="643"/>
      <c r="OOD73" s="643"/>
      <c r="OOE73" s="643"/>
      <c r="OOF73" s="643"/>
      <c r="OOG73" s="643"/>
      <c r="OOH73" s="643"/>
      <c r="OOI73" s="917"/>
      <c r="OOJ73" s="917"/>
      <c r="OOK73" s="917"/>
      <c r="OOL73" s="574"/>
      <c r="OOM73" s="643"/>
      <c r="OON73" s="643"/>
      <c r="OOO73" s="643"/>
      <c r="OOP73" s="644"/>
      <c r="OOQ73" s="643"/>
      <c r="OOR73" s="643"/>
      <c r="OOS73" s="643"/>
      <c r="OOT73" s="643"/>
      <c r="OOU73" s="643"/>
      <c r="OOV73" s="643"/>
      <c r="OOW73" s="643"/>
      <c r="OOX73" s="643"/>
      <c r="OOY73" s="643"/>
      <c r="OOZ73" s="917"/>
      <c r="OPA73" s="917"/>
      <c r="OPB73" s="917"/>
      <c r="OPC73" s="574"/>
      <c r="OPD73" s="643"/>
      <c r="OPE73" s="643"/>
      <c r="OPF73" s="643"/>
      <c r="OPG73" s="644"/>
      <c r="OPH73" s="643"/>
      <c r="OPI73" s="643"/>
      <c r="OPJ73" s="643"/>
      <c r="OPK73" s="643"/>
      <c r="OPL73" s="643"/>
      <c r="OPM73" s="643"/>
      <c r="OPN73" s="643"/>
      <c r="OPO73" s="643"/>
      <c r="OPP73" s="643"/>
      <c r="OPQ73" s="917"/>
      <c r="OPR73" s="917"/>
      <c r="OPS73" s="917"/>
      <c r="OPT73" s="574"/>
      <c r="OPU73" s="643"/>
      <c r="OPV73" s="643"/>
      <c r="OPW73" s="643"/>
      <c r="OPX73" s="644"/>
      <c r="OPY73" s="643"/>
      <c r="OPZ73" s="643"/>
      <c r="OQA73" s="643"/>
      <c r="OQB73" s="643"/>
      <c r="OQC73" s="643"/>
      <c r="OQD73" s="643"/>
      <c r="OQE73" s="643"/>
      <c r="OQF73" s="643"/>
      <c r="OQG73" s="643"/>
      <c r="OQH73" s="917"/>
      <c r="OQI73" s="917"/>
      <c r="OQJ73" s="917"/>
      <c r="OQK73" s="574"/>
      <c r="OQL73" s="643"/>
      <c r="OQM73" s="643"/>
      <c r="OQN73" s="643"/>
      <c r="OQO73" s="644"/>
      <c r="OQP73" s="643"/>
      <c r="OQQ73" s="643"/>
      <c r="OQR73" s="643"/>
      <c r="OQS73" s="643"/>
      <c r="OQT73" s="643"/>
      <c r="OQU73" s="643"/>
      <c r="OQV73" s="643"/>
      <c r="OQW73" s="643"/>
      <c r="OQX73" s="643"/>
      <c r="OQY73" s="917"/>
      <c r="OQZ73" s="917"/>
      <c r="ORA73" s="917"/>
      <c r="ORB73" s="574"/>
      <c r="ORC73" s="643"/>
      <c r="ORD73" s="643"/>
      <c r="ORE73" s="643"/>
      <c r="ORF73" s="644"/>
      <c r="ORG73" s="643"/>
      <c r="ORH73" s="643"/>
      <c r="ORI73" s="643"/>
      <c r="ORJ73" s="643"/>
      <c r="ORK73" s="643"/>
      <c r="ORL73" s="643"/>
      <c r="ORM73" s="643"/>
      <c r="ORN73" s="643"/>
      <c r="ORO73" s="643"/>
      <c r="ORP73" s="917"/>
      <c r="ORQ73" s="917"/>
      <c r="ORR73" s="917"/>
      <c r="ORS73" s="574"/>
      <c r="ORT73" s="643"/>
      <c r="ORU73" s="643"/>
      <c r="ORV73" s="643"/>
      <c r="ORW73" s="644"/>
      <c r="ORX73" s="643"/>
      <c r="ORY73" s="643"/>
      <c r="ORZ73" s="643"/>
      <c r="OSA73" s="643"/>
      <c r="OSB73" s="643"/>
      <c r="OSC73" s="643"/>
      <c r="OSD73" s="643"/>
      <c r="OSE73" s="643"/>
      <c r="OSF73" s="643"/>
      <c r="OSG73" s="917"/>
      <c r="OSH73" s="917"/>
      <c r="OSI73" s="917"/>
      <c r="OSJ73" s="574"/>
      <c r="OSK73" s="643"/>
      <c r="OSL73" s="643"/>
      <c r="OSM73" s="643"/>
      <c r="OSN73" s="644"/>
      <c r="OSO73" s="643"/>
      <c r="OSP73" s="643"/>
      <c r="OSQ73" s="643"/>
      <c r="OSR73" s="643"/>
      <c r="OSS73" s="643"/>
      <c r="OST73" s="643"/>
      <c r="OSU73" s="643"/>
      <c r="OSV73" s="643"/>
      <c r="OSW73" s="643"/>
      <c r="OSX73" s="917"/>
      <c r="OSY73" s="917"/>
      <c r="OSZ73" s="917"/>
      <c r="OTA73" s="574"/>
      <c r="OTB73" s="643"/>
      <c r="OTC73" s="643"/>
      <c r="OTD73" s="643"/>
      <c r="OTE73" s="644"/>
      <c r="OTF73" s="643"/>
      <c r="OTG73" s="643"/>
      <c r="OTH73" s="643"/>
      <c r="OTI73" s="643"/>
      <c r="OTJ73" s="643"/>
      <c r="OTK73" s="643"/>
      <c r="OTL73" s="643"/>
      <c r="OTM73" s="643"/>
      <c r="OTN73" s="643"/>
      <c r="OTO73" s="917"/>
      <c r="OTP73" s="917"/>
      <c r="OTQ73" s="917"/>
      <c r="OTR73" s="574"/>
      <c r="OTS73" s="643"/>
      <c r="OTT73" s="643"/>
      <c r="OTU73" s="643"/>
      <c r="OTV73" s="644"/>
      <c r="OTW73" s="643"/>
      <c r="OTX73" s="643"/>
      <c r="OTY73" s="643"/>
      <c r="OTZ73" s="643"/>
      <c r="OUA73" s="643"/>
      <c r="OUB73" s="643"/>
      <c r="OUC73" s="643"/>
      <c r="OUD73" s="643"/>
      <c r="OUE73" s="643"/>
      <c r="OUF73" s="917"/>
      <c r="OUG73" s="917"/>
      <c r="OUH73" s="917"/>
      <c r="OUI73" s="574"/>
      <c r="OUJ73" s="643"/>
      <c r="OUK73" s="643"/>
      <c r="OUL73" s="643"/>
      <c r="OUM73" s="644"/>
      <c r="OUN73" s="643"/>
      <c r="OUO73" s="643"/>
      <c r="OUP73" s="643"/>
      <c r="OUQ73" s="643"/>
      <c r="OUR73" s="643"/>
      <c r="OUS73" s="643"/>
      <c r="OUT73" s="643"/>
      <c r="OUU73" s="643"/>
      <c r="OUV73" s="643"/>
      <c r="OUW73" s="917"/>
      <c r="OUX73" s="917"/>
      <c r="OUY73" s="917"/>
      <c r="OUZ73" s="574"/>
      <c r="OVA73" s="643"/>
      <c r="OVB73" s="643"/>
      <c r="OVC73" s="643"/>
      <c r="OVD73" s="644"/>
      <c r="OVE73" s="643"/>
      <c r="OVF73" s="643"/>
      <c r="OVG73" s="643"/>
      <c r="OVH73" s="643"/>
      <c r="OVI73" s="643"/>
      <c r="OVJ73" s="643"/>
      <c r="OVK73" s="643"/>
      <c r="OVL73" s="643"/>
      <c r="OVM73" s="643"/>
      <c r="OVN73" s="917"/>
      <c r="OVO73" s="917"/>
      <c r="OVP73" s="917"/>
      <c r="OVQ73" s="574"/>
      <c r="OVR73" s="643"/>
      <c r="OVS73" s="643"/>
      <c r="OVT73" s="643"/>
      <c r="OVU73" s="644"/>
      <c r="OVV73" s="643"/>
      <c r="OVW73" s="643"/>
      <c r="OVX73" s="643"/>
      <c r="OVY73" s="643"/>
      <c r="OVZ73" s="643"/>
      <c r="OWA73" s="643"/>
      <c r="OWB73" s="643"/>
      <c r="OWC73" s="643"/>
      <c r="OWD73" s="643"/>
      <c r="OWE73" s="917"/>
      <c r="OWF73" s="917"/>
      <c r="OWG73" s="917"/>
      <c r="OWH73" s="574"/>
      <c r="OWI73" s="643"/>
      <c r="OWJ73" s="643"/>
      <c r="OWK73" s="643"/>
      <c r="OWL73" s="644"/>
      <c r="OWM73" s="643"/>
      <c r="OWN73" s="643"/>
      <c r="OWO73" s="643"/>
      <c r="OWP73" s="643"/>
      <c r="OWQ73" s="643"/>
      <c r="OWR73" s="643"/>
      <c r="OWS73" s="643"/>
      <c r="OWT73" s="643"/>
      <c r="OWU73" s="643"/>
      <c r="OWV73" s="917"/>
      <c r="OWW73" s="917"/>
      <c r="OWX73" s="917"/>
      <c r="OWY73" s="574"/>
      <c r="OWZ73" s="643"/>
      <c r="OXA73" s="643"/>
      <c r="OXB73" s="643"/>
      <c r="OXC73" s="644"/>
      <c r="OXD73" s="643"/>
      <c r="OXE73" s="643"/>
      <c r="OXF73" s="643"/>
      <c r="OXG73" s="643"/>
      <c r="OXH73" s="643"/>
      <c r="OXI73" s="643"/>
      <c r="OXJ73" s="643"/>
      <c r="OXK73" s="643"/>
      <c r="OXL73" s="643"/>
      <c r="OXM73" s="917"/>
      <c r="OXN73" s="917"/>
      <c r="OXO73" s="917"/>
      <c r="OXP73" s="574"/>
      <c r="OXQ73" s="643"/>
      <c r="OXR73" s="643"/>
      <c r="OXS73" s="643"/>
      <c r="OXT73" s="644"/>
      <c r="OXU73" s="643"/>
      <c r="OXV73" s="643"/>
      <c r="OXW73" s="643"/>
      <c r="OXX73" s="643"/>
      <c r="OXY73" s="643"/>
      <c r="OXZ73" s="643"/>
      <c r="OYA73" s="643"/>
      <c r="OYB73" s="643"/>
      <c r="OYC73" s="643"/>
      <c r="OYD73" s="917"/>
      <c r="OYE73" s="917"/>
      <c r="OYF73" s="917"/>
      <c r="OYG73" s="574"/>
      <c r="OYH73" s="643"/>
      <c r="OYI73" s="643"/>
      <c r="OYJ73" s="643"/>
      <c r="OYK73" s="644"/>
      <c r="OYL73" s="643"/>
      <c r="OYM73" s="643"/>
      <c r="OYN73" s="643"/>
      <c r="OYO73" s="643"/>
      <c r="OYP73" s="643"/>
      <c r="OYQ73" s="643"/>
      <c r="OYR73" s="643"/>
      <c r="OYS73" s="643"/>
      <c r="OYT73" s="643"/>
      <c r="OYU73" s="917"/>
      <c r="OYV73" s="917"/>
      <c r="OYW73" s="917"/>
      <c r="OYX73" s="574"/>
      <c r="OYY73" s="643"/>
      <c r="OYZ73" s="643"/>
      <c r="OZA73" s="643"/>
      <c r="OZB73" s="644"/>
      <c r="OZC73" s="643"/>
      <c r="OZD73" s="643"/>
      <c r="OZE73" s="643"/>
      <c r="OZF73" s="643"/>
      <c r="OZG73" s="643"/>
      <c r="OZH73" s="643"/>
      <c r="OZI73" s="643"/>
      <c r="OZJ73" s="643"/>
      <c r="OZK73" s="643"/>
      <c r="OZL73" s="917"/>
      <c r="OZM73" s="917"/>
      <c r="OZN73" s="917"/>
      <c r="OZO73" s="574"/>
      <c r="OZP73" s="643"/>
      <c r="OZQ73" s="643"/>
      <c r="OZR73" s="643"/>
      <c r="OZS73" s="644"/>
      <c r="OZT73" s="643"/>
      <c r="OZU73" s="643"/>
      <c r="OZV73" s="643"/>
      <c r="OZW73" s="643"/>
      <c r="OZX73" s="643"/>
      <c r="OZY73" s="643"/>
      <c r="OZZ73" s="643"/>
      <c r="PAA73" s="643"/>
      <c r="PAB73" s="643"/>
      <c r="PAC73" s="917"/>
      <c r="PAD73" s="917"/>
      <c r="PAE73" s="917"/>
      <c r="PAF73" s="574"/>
      <c r="PAG73" s="643"/>
      <c r="PAH73" s="643"/>
      <c r="PAI73" s="643"/>
      <c r="PAJ73" s="644"/>
      <c r="PAK73" s="643"/>
      <c r="PAL73" s="643"/>
      <c r="PAM73" s="643"/>
      <c r="PAN73" s="643"/>
      <c r="PAO73" s="643"/>
      <c r="PAP73" s="643"/>
      <c r="PAQ73" s="643"/>
      <c r="PAR73" s="643"/>
      <c r="PAS73" s="643"/>
      <c r="PAT73" s="917"/>
      <c r="PAU73" s="917"/>
      <c r="PAV73" s="917"/>
      <c r="PAW73" s="574"/>
      <c r="PAX73" s="643"/>
      <c r="PAY73" s="643"/>
      <c r="PAZ73" s="643"/>
      <c r="PBA73" s="644"/>
      <c r="PBB73" s="643"/>
      <c r="PBC73" s="643"/>
      <c r="PBD73" s="643"/>
      <c r="PBE73" s="643"/>
      <c r="PBF73" s="643"/>
      <c r="PBG73" s="643"/>
      <c r="PBH73" s="643"/>
      <c r="PBI73" s="643"/>
      <c r="PBJ73" s="643"/>
      <c r="PBK73" s="917"/>
      <c r="PBL73" s="917"/>
      <c r="PBM73" s="917"/>
      <c r="PBN73" s="574"/>
      <c r="PBO73" s="643"/>
      <c r="PBP73" s="643"/>
      <c r="PBQ73" s="643"/>
      <c r="PBR73" s="644"/>
      <c r="PBS73" s="643"/>
      <c r="PBT73" s="643"/>
      <c r="PBU73" s="643"/>
      <c r="PBV73" s="643"/>
      <c r="PBW73" s="643"/>
      <c r="PBX73" s="643"/>
      <c r="PBY73" s="643"/>
      <c r="PBZ73" s="643"/>
      <c r="PCA73" s="643"/>
      <c r="PCB73" s="917"/>
      <c r="PCC73" s="917"/>
      <c r="PCD73" s="917"/>
      <c r="PCE73" s="574"/>
      <c r="PCF73" s="643"/>
      <c r="PCG73" s="643"/>
      <c r="PCH73" s="643"/>
      <c r="PCI73" s="644"/>
      <c r="PCJ73" s="643"/>
      <c r="PCK73" s="643"/>
      <c r="PCL73" s="643"/>
      <c r="PCM73" s="643"/>
      <c r="PCN73" s="643"/>
      <c r="PCO73" s="643"/>
      <c r="PCP73" s="643"/>
      <c r="PCQ73" s="643"/>
      <c r="PCR73" s="643"/>
      <c r="PCS73" s="917"/>
      <c r="PCT73" s="917"/>
      <c r="PCU73" s="917"/>
      <c r="PCV73" s="574"/>
      <c r="PCW73" s="643"/>
      <c r="PCX73" s="643"/>
      <c r="PCY73" s="643"/>
      <c r="PCZ73" s="644"/>
      <c r="PDA73" s="643"/>
      <c r="PDB73" s="643"/>
      <c r="PDC73" s="643"/>
      <c r="PDD73" s="643"/>
      <c r="PDE73" s="643"/>
      <c r="PDF73" s="643"/>
      <c r="PDG73" s="643"/>
      <c r="PDH73" s="643"/>
      <c r="PDI73" s="643"/>
      <c r="PDJ73" s="917"/>
      <c r="PDK73" s="917"/>
      <c r="PDL73" s="917"/>
      <c r="PDM73" s="574"/>
      <c r="PDN73" s="643"/>
      <c r="PDO73" s="643"/>
      <c r="PDP73" s="643"/>
      <c r="PDQ73" s="644"/>
      <c r="PDR73" s="643"/>
      <c r="PDS73" s="643"/>
      <c r="PDT73" s="643"/>
      <c r="PDU73" s="643"/>
      <c r="PDV73" s="643"/>
      <c r="PDW73" s="643"/>
      <c r="PDX73" s="643"/>
      <c r="PDY73" s="643"/>
      <c r="PDZ73" s="643"/>
      <c r="PEA73" s="917"/>
      <c r="PEB73" s="917"/>
      <c r="PEC73" s="917"/>
      <c r="PED73" s="574"/>
      <c r="PEE73" s="643"/>
      <c r="PEF73" s="643"/>
      <c r="PEG73" s="643"/>
      <c r="PEH73" s="644"/>
      <c r="PEI73" s="643"/>
      <c r="PEJ73" s="643"/>
      <c r="PEK73" s="643"/>
      <c r="PEL73" s="643"/>
      <c r="PEM73" s="643"/>
      <c r="PEN73" s="643"/>
      <c r="PEO73" s="643"/>
      <c r="PEP73" s="643"/>
      <c r="PEQ73" s="643"/>
      <c r="PER73" s="917"/>
      <c r="PES73" s="917"/>
      <c r="PET73" s="917"/>
      <c r="PEU73" s="574"/>
      <c r="PEV73" s="643"/>
      <c r="PEW73" s="643"/>
      <c r="PEX73" s="643"/>
      <c r="PEY73" s="644"/>
      <c r="PEZ73" s="643"/>
      <c r="PFA73" s="643"/>
      <c r="PFB73" s="643"/>
      <c r="PFC73" s="643"/>
      <c r="PFD73" s="643"/>
      <c r="PFE73" s="643"/>
      <c r="PFF73" s="643"/>
      <c r="PFG73" s="643"/>
      <c r="PFH73" s="643"/>
      <c r="PFI73" s="917"/>
      <c r="PFJ73" s="917"/>
      <c r="PFK73" s="917"/>
      <c r="PFL73" s="574"/>
      <c r="PFM73" s="643"/>
      <c r="PFN73" s="643"/>
      <c r="PFO73" s="643"/>
      <c r="PFP73" s="644"/>
      <c r="PFQ73" s="643"/>
      <c r="PFR73" s="643"/>
      <c r="PFS73" s="643"/>
      <c r="PFT73" s="643"/>
      <c r="PFU73" s="643"/>
      <c r="PFV73" s="643"/>
      <c r="PFW73" s="643"/>
      <c r="PFX73" s="643"/>
      <c r="PFY73" s="643"/>
      <c r="PFZ73" s="917"/>
      <c r="PGA73" s="917"/>
      <c r="PGB73" s="917"/>
      <c r="PGC73" s="574"/>
      <c r="PGD73" s="643"/>
      <c r="PGE73" s="643"/>
      <c r="PGF73" s="643"/>
      <c r="PGG73" s="644"/>
      <c r="PGH73" s="643"/>
      <c r="PGI73" s="643"/>
      <c r="PGJ73" s="643"/>
      <c r="PGK73" s="643"/>
      <c r="PGL73" s="643"/>
      <c r="PGM73" s="643"/>
      <c r="PGN73" s="643"/>
      <c r="PGO73" s="643"/>
      <c r="PGP73" s="643"/>
      <c r="PGQ73" s="917"/>
      <c r="PGR73" s="917"/>
      <c r="PGS73" s="917"/>
      <c r="PGT73" s="574"/>
      <c r="PGU73" s="643"/>
      <c r="PGV73" s="643"/>
      <c r="PGW73" s="643"/>
      <c r="PGX73" s="644"/>
      <c r="PGY73" s="643"/>
      <c r="PGZ73" s="643"/>
      <c r="PHA73" s="643"/>
      <c r="PHB73" s="643"/>
      <c r="PHC73" s="643"/>
      <c r="PHD73" s="643"/>
      <c r="PHE73" s="643"/>
      <c r="PHF73" s="643"/>
      <c r="PHG73" s="643"/>
      <c r="PHH73" s="917"/>
      <c r="PHI73" s="917"/>
      <c r="PHJ73" s="917"/>
      <c r="PHK73" s="574"/>
      <c r="PHL73" s="643"/>
      <c r="PHM73" s="643"/>
      <c r="PHN73" s="643"/>
      <c r="PHO73" s="644"/>
      <c r="PHP73" s="643"/>
      <c r="PHQ73" s="643"/>
      <c r="PHR73" s="643"/>
      <c r="PHS73" s="643"/>
      <c r="PHT73" s="643"/>
      <c r="PHU73" s="643"/>
      <c r="PHV73" s="643"/>
      <c r="PHW73" s="643"/>
      <c r="PHX73" s="643"/>
      <c r="PHY73" s="917"/>
      <c r="PHZ73" s="917"/>
      <c r="PIA73" s="917"/>
      <c r="PIB73" s="574"/>
      <c r="PIC73" s="643"/>
      <c r="PID73" s="643"/>
      <c r="PIE73" s="643"/>
      <c r="PIF73" s="644"/>
      <c r="PIG73" s="643"/>
      <c r="PIH73" s="643"/>
      <c r="PII73" s="643"/>
      <c r="PIJ73" s="643"/>
      <c r="PIK73" s="643"/>
      <c r="PIL73" s="643"/>
      <c r="PIM73" s="643"/>
      <c r="PIN73" s="643"/>
      <c r="PIO73" s="643"/>
      <c r="PIP73" s="917"/>
      <c r="PIQ73" s="917"/>
      <c r="PIR73" s="917"/>
      <c r="PIS73" s="574"/>
      <c r="PIT73" s="643"/>
      <c r="PIU73" s="643"/>
      <c r="PIV73" s="643"/>
      <c r="PIW73" s="644"/>
      <c r="PIX73" s="643"/>
      <c r="PIY73" s="643"/>
      <c r="PIZ73" s="643"/>
      <c r="PJA73" s="643"/>
      <c r="PJB73" s="643"/>
      <c r="PJC73" s="643"/>
      <c r="PJD73" s="643"/>
      <c r="PJE73" s="643"/>
      <c r="PJF73" s="643"/>
      <c r="PJG73" s="917"/>
      <c r="PJH73" s="917"/>
      <c r="PJI73" s="917"/>
      <c r="PJJ73" s="574"/>
      <c r="PJK73" s="643"/>
      <c r="PJL73" s="643"/>
      <c r="PJM73" s="643"/>
      <c r="PJN73" s="644"/>
      <c r="PJO73" s="643"/>
      <c r="PJP73" s="643"/>
      <c r="PJQ73" s="643"/>
      <c r="PJR73" s="643"/>
      <c r="PJS73" s="643"/>
      <c r="PJT73" s="643"/>
      <c r="PJU73" s="643"/>
      <c r="PJV73" s="643"/>
      <c r="PJW73" s="643"/>
      <c r="PJX73" s="917"/>
      <c r="PJY73" s="917"/>
      <c r="PJZ73" s="917"/>
      <c r="PKA73" s="574"/>
      <c r="PKB73" s="643"/>
      <c r="PKC73" s="643"/>
      <c r="PKD73" s="643"/>
      <c r="PKE73" s="644"/>
      <c r="PKF73" s="643"/>
      <c r="PKG73" s="643"/>
      <c r="PKH73" s="643"/>
      <c r="PKI73" s="643"/>
      <c r="PKJ73" s="643"/>
      <c r="PKK73" s="643"/>
      <c r="PKL73" s="643"/>
      <c r="PKM73" s="643"/>
      <c r="PKN73" s="643"/>
      <c r="PKO73" s="917"/>
      <c r="PKP73" s="917"/>
      <c r="PKQ73" s="917"/>
      <c r="PKR73" s="574"/>
      <c r="PKS73" s="643"/>
      <c r="PKT73" s="643"/>
      <c r="PKU73" s="643"/>
      <c r="PKV73" s="644"/>
      <c r="PKW73" s="643"/>
      <c r="PKX73" s="643"/>
      <c r="PKY73" s="643"/>
      <c r="PKZ73" s="643"/>
      <c r="PLA73" s="643"/>
      <c r="PLB73" s="643"/>
      <c r="PLC73" s="643"/>
      <c r="PLD73" s="643"/>
      <c r="PLE73" s="643"/>
      <c r="PLF73" s="917"/>
      <c r="PLG73" s="917"/>
      <c r="PLH73" s="917"/>
      <c r="PLI73" s="574"/>
      <c r="PLJ73" s="643"/>
      <c r="PLK73" s="643"/>
      <c r="PLL73" s="643"/>
      <c r="PLM73" s="644"/>
      <c r="PLN73" s="643"/>
      <c r="PLO73" s="643"/>
      <c r="PLP73" s="643"/>
      <c r="PLQ73" s="643"/>
      <c r="PLR73" s="643"/>
      <c r="PLS73" s="643"/>
      <c r="PLT73" s="643"/>
      <c r="PLU73" s="643"/>
      <c r="PLV73" s="643"/>
      <c r="PLW73" s="917"/>
      <c r="PLX73" s="917"/>
      <c r="PLY73" s="917"/>
      <c r="PLZ73" s="574"/>
      <c r="PMA73" s="643"/>
      <c r="PMB73" s="643"/>
      <c r="PMC73" s="643"/>
      <c r="PMD73" s="644"/>
      <c r="PME73" s="643"/>
      <c r="PMF73" s="643"/>
      <c r="PMG73" s="643"/>
      <c r="PMH73" s="643"/>
      <c r="PMI73" s="643"/>
      <c r="PMJ73" s="643"/>
      <c r="PMK73" s="643"/>
      <c r="PML73" s="643"/>
      <c r="PMM73" s="643"/>
      <c r="PMN73" s="917"/>
      <c r="PMO73" s="917"/>
      <c r="PMP73" s="917"/>
      <c r="PMQ73" s="574"/>
      <c r="PMR73" s="643"/>
      <c r="PMS73" s="643"/>
      <c r="PMT73" s="643"/>
      <c r="PMU73" s="644"/>
      <c r="PMV73" s="643"/>
      <c r="PMW73" s="643"/>
      <c r="PMX73" s="643"/>
      <c r="PMY73" s="643"/>
      <c r="PMZ73" s="643"/>
      <c r="PNA73" s="643"/>
      <c r="PNB73" s="643"/>
      <c r="PNC73" s="643"/>
      <c r="PND73" s="643"/>
      <c r="PNE73" s="917"/>
      <c r="PNF73" s="917"/>
      <c r="PNG73" s="917"/>
      <c r="PNH73" s="574"/>
      <c r="PNI73" s="643"/>
      <c r="PNJ73" s="643"/>
      <c r="PNK73" s="643"/>
      <c r="PNL73" s="644"/>
      <c r="PNM73" s="643"/>
      <c r="PNN73" s="643"/>
      <c r="PNO73" s="643"/>
      <c r="PNP73" s="643"/>
      <c r="PNQ73" s="643"/>
      <c r="PNR73" s="643"/>
      <c r="PNS73" s="643"/>
      <c r="PNT73" s="643"/>
      <c r="PNU73" s="643"/>
      <c r="PNV73" s="917"/>
      <c r="PNW73" s="917"/>
      <c r="PNX73" s="917"/>
      <c r="PNY73" s="574"/>
      <c r="PNZ73" s="643"/>
      <c r="POA73" s="643"/>
      <c r="POB73" s="643"/>
      <c r="POC73" s="644"/>
      <c r="POD73" s="643"/>
      <c r="POE73" s="643"/>
      <c r="POF73" s="643"/>
      <c r="POG73" s="643"/>
      <c r="POH73" s="643"/>
      <c r="POI73" s="643"/>
      <c r="POJ73" s="643"/>
      <c r="POK73" s="643"/>
      <c r="POL73" s="643"/>
      <c r="POM73" s="917"/>
      <c r="PON73" s="917"/>
      <c r="POO73" s="917"/>
      <c r="POP73" s="574"/>
      <c r="POQ73" s="643"/>
      <c r="POR73" s="643"/>
      <c r="POS73" s="643"/>
      <c r="POT73" s="644"/>
      <c r="POU73" s="643"/>
      <c r="POV73" s="643"/>
      <c r="POW73" s="643"/>
      <c r="POX73" s="643"/>
      <c r="POY73" s="643"/>
      <c r="POZ73" s="643"/>
      <c r="PPA73" s="643"/>
      <c r="PPB73" s="643"/>
      <c r="PPC73" s="643"/>
      <c r="PPD73" s="917"/>
      <c r="PPE73" s="917"/>
      <c r="PPF73" s="917"/>
      <c r="PPG73" s="574"/>
      <c r="PPH73" s="643"/>
      <c r="PPI73" s="643"/>
      <c r="PPJ73" s="643"/>
      <c r="PPK73" s="644"/>
      <c r="PPL73" s="643"/>
      <c r="PPM73" s="643"/>
      <c r="PPN73" s="643"/>
      <c r="PPO73" s="643"/>
      <c r="PPP73" s="643"/>
      <c r="PPQ73" s="643"/>
      <c r="PPR73" s="643"/>
      <c r="PPS73" s="643"/>
      <c r="PPT73" s="643"/>
      <c r="PPU73" s="917"/>
      <c r="PPV73" s="917"/>
      <c r="PPW73" s="917"/>
      <c r="PPX73" s="574"/>
      <c r="PPY73" s="643"/>
      <c r="PPZ73" s="643"/>
      <c r="PQA73" s="643"/>
      <c r="PQB73" s="644"/>
      <c r="PQC73" s="643"/>
      <c r="PQD73" s="643"/>
      <c r="PQE73" s="643"/>
      <c r="PQF73" s="643"/>
      <c r="PQG73" s="643"/>
      <c r="PQH73" s="643"/>
      <c r="PQI73" s="643"/>
      <c r="PQJ73" s="643"/>
      <c r="PQK73" s="643"/>
      <c r="PQL73" s="917"/>
      <c r="PQM73" s="917"/>
      <c r="PQN73" s="917"/>
      <c r="PQO73" s="574"/>
      <c r="PQP73" s="643"/>
      <c r="PQQ73" s="643"/>
      <c r="PQR73" s="643"/>
      <c r="PQS73" s="644"/>
      <c r="PQT73" s="643"/>
      <c r="PQU73" s="643"/>
      <c r="PQV73" s="643"/>
      <c r="PQW73" s="643"/>
      <c r="PQX73" s="643"/>
      <c r="PQY73" s="643"/>
      <c r="PQZ73" s="643"/>
      <c r="PRA73" s="643"/>
      <c r="PRB73" s="643"/>
      <c r="PRC73" s="917"/>
      <c r="PRD73" s="917"/>
      <c r="PRE73" s="917"/>
      <c r="PRF73" s="574"/>
      <c r="PRG73" s="643"/>
      <c r="PRH73" s="643"/>
      <c r="PRI73" s="643"/>
      <c r="PRJ73" s="644"/>
      <c r="PRK73" s="643"/>
      <c r="PRL73" s="643"/>
      <c r="PRM73" s="643"/>
      <c r="PRN73" s="643"/>
      <c r="PRO73" s="643"/>
      <c r="PRP73" s="643"/>
      <c r="PRQ73" s="643"/>
      <c r="PRR73" s="643"/>
      <c r="PRS73" s="643"/>
      <c r="PRT73" s="917"/>
      <c r="PRU73" s="917"/>
      <c r="PRV73" s="917"/>
      <c r="PRW73" s="574"/>
      <c r="PRX73" s="643"/>
      <c r="PRY73" s="643"/>
      <c r="PRZ73" s="643"/>
      <c r="PSA73" s="644"/>
      <c r="PSB73" s="643"/>
      <c r="PSC73" s="643"/>
      <c r="PSD73" s="643"/>
      <c r="PSE73" s="643"/>
      <c r="PSF73" s="643"/>
      <c r="PSG73" s="643"/>
      <c r="PSH73" s="643"/>
      <c r="PSI73" s="643"/>
      <c r="PSJ73" s="643"/>
      <c r="PSK73" s="917"/>
      <c r="PSL73" s="917"/>
      <c r="PSM73" s="917"/>
      <c r="PSN73" s="574"/>
      <c r="PSO73" s="643"/>
      <c r="PSP73" s="643"/>
      <c r="PSQ73" s="643"/>
      <c r="PSR73" s="644"/>
      <c r="PSS73" s="643"/>
      <c r="PST73" s="643"/>
      <c r="PSU73" s="643"/>
      <c r="PSV73" s="643"/>
      <c r="PSW73" s="643"/>
      <c r="PSX73" s="643"/>
      <c r="PSY73" s="643"/>
      <c r="PSZ73" s="643"/>
      <c r="PTA73" s="643"/>
      <c r="PTB73" s="917"/>
      <c r="PTC73" s="917"/>
      <c r="PTD73" s="917"/>
      <c r="PTE73" s="574"/>
      <c r="PTF73" s="643"/>
      <c r="PTG73" s="643"/>
      <c r="PTH73" s="643"/>
      <c r="PTI73" s="644"/>
      <c r="PTJ73" s="643"/>
      <c r="PTK73" s="643"/>
      <c r="PTL73" s="643"/>
      <c r="PTM73" s="643"/>
      <c r="PTN73" s="643"/>
      <c r="PTO73" s="643"/>
      <c r="PTP73" s="643"/>
      <c r="PTQ73" s="643"/>
      <c r="PTR73" s="643"/>
      <c r="PTS73" s="917"/>
      <c r="PTT73" s="917"/>
      <c r="PTU73" s="917"/>
      <c r="PTV73" s="574"/>
      <c r="PTW73" s="643"/>
      <c r="PTX73" s="643"/>
      <c r="PTY73" s="643"/>
      <c r="PTZ73" s="644"/>
      <c r="PUA73" s="643"/>
      <c r="PUB73" s="643"/>
      <c r="PUC73" s="643"/>
      <c r="PUD73" s="643"/>
      <c r="PUE73" s="643"/>
      <c r="PUF73" s="643"/>
      <c r="PUG73" s="643"/>
      <c r="PUH73" s="643"/>
      <c r="PUI73" s="643"/>
      <c r="PUJ73" s="917"/>
      <c r="PUK73" s="917"/>
      <c r="PUL73" s="917"/>
      <c r="PUM73" s="574"/>
      <c r="PUN73" s="643"/>
      <c r="PUO73" s="643"/>
      <c r="PUP73" s="643"/>
      <c r="PUQ73" s="644"/>
      <c r="PUR73" s="643"/>
      <c r="PUS73" s="643"/>
      <c r="PUT73" s="643"/>
      <c r="PUU73" s="643"/>
      <c r="PUV73" s="643"/>
      <c r="PUW73" s="643"/>
      <c r="PUX73" s="643"/>
      <c r="PUY73" s="643"/>
      <c r="PUZ73" s="643"/>
      <c r="PVA73" s="917"/>
      <c r="PVB73" s="917"/>
      <c r="PVC73" s="917"/>
      <c r="PVD73" s="574"/>
      <c r="PVE73" s="643"/>
      <c r="PVF73" s="643"/>
      <c r="PVG73" s="643"/>
      <c r="PVH73" s="644"/>
      <c r="PVI73" s="643"/>
      <c r="PVJ73" s="643"/>
      <c r="PVK73" s="643"/>
      <c r="PVL73" s="643"/>
      <c r="PVM73" s="643"/>
      <c r="PVN73" s="643"/>
      <c r="PVO73" s="643"/>
      <c r="PVP73" s="643"/>
      <c r="PVQ73" s="643"/>
      <c r="PVR73" s="917"/>
      <c r="PVS73" s="917"/>
      <c r="PVT73" s="917"/>
      <c r="PVU73" s="574"/>
      <c r="PVV73" s="643"/>
      <c r="PVW73" s="643"/>
      <c r="PVX73" s="643"/>
      <c r="PVY73" s="644"/>
      <c r="PVZ73" s="643"/>
      <c r="PWA73" s="643"/>
      <c r="PWB73" s="643"/>
      <c r="PWC73" s="643"/>
      <c r="PWD73" s="643"/>
      <c r="PWE73" s="643"/>
      <c r="PWF73" s="643"/>
      <c r="PWG73" s="643"/>
      <c r="PWH73" s="643"/>
      <c r="PWI73" s="917"/>
      <c r="PWJ73" s="917"/>
      <c r="PWK73" s="917"/>
      <c r="PWL73" s="574"/>
      <c r="PWM73" s="643"/>
      <c r="PWN73" s="643"/>
      <c r="PWO73" s="643"/>
      <c r="PWP73" s="644"/>
      <c r="PWQ73" s="643"/>
      <c r="PWR73" s="643"/>
      <c r="PWS73" s="643"/>
      <c r="PWT73" s="643"/>
      <c r="PWU73" s="643"/>
      <c r="PWV73" s="643"/>
      <c r="PWW73" s="643"/>
      <c r="PWX73" s="643"/>
      <c r="PWY73" s="643"/>
      <c r="PWZ73" s="917"/>
      <c r="PXA73" s="917"/>
      <c r="PXB73" s="917"/>
      <c r="PXC73" s="574"/>
      <c r="PXD73" s="643"/>
      <c r="PXE73" s="643"/>
      <c r="PXF73" s="643"/>
      <c r="PXG73" s="644"/>
      <c r="PXH73" s="643"/>
      <c r="PXI73" s="643"/>
      <c r="PXJ73" s="643"/>
      <c r="PXK73" s="643"/>
      <c r="PXL73" s="643"/>
      <c r="PXM73" s="643"/>
      <c r="PXN73" s="643"/>
      <c r="PXO73" s="643"/>
      <c r="PXP73" s="643"/>
      <c r="PXQ73" s="917"/>
      <c r="PXR73" s="917"/>
      <c r="PXS73" s="917"/>
      <c r="PXT73" s="574"/>
      <c r="PXU73" s="643"/>
      <c r="PXV73" s="643"/>
      <c r="PXW73" s="643"/>
      <c r="PXX73" s="644"/>
      <c r="PXY73" s="643"/>
      <c r="PXZ73" s="643"/>
      <c r="PYA73" s="643"/>
      <c r="PYB73" s="643"/>
      <c r="PYC73" s="643"/>
      <c r="PYD73" s="643"/>
      <c r="PYE73" s="643"/>
      <c r="PYF73" s="643"/>
      <c r="PYG73" s="643"/>
      <c r="PYH73" s="917"/>
      <c r="PYI73" s="917"/>
      <c r="PYJ73" s="917"/>
      <c r="PYK73" s="574"/>
      <c r="PYL73" s="643"/>
      <c r="PYM73" s="643"/>
      <c r="PYN73" s="643"/>
      <c r="PYO73" s="644"/>
      <c r="PYP73" s="643"/>
      <c r="PYQ73" s="643"/>
      <c r="PYR73" s="643"/>
      <c r="PYS73" s="643"/>
      <c r="PYT73" s="643"/>
      <c r="PYU73" s="643"/>
      <c r="PYV73" s="643"/>
      <c r="PYW73" s="643"/>
      <c r="PYX73" s="643"/>
      <c r="PYY73" s="917"/>
      <c r="PYZ73" s="917"/>
      <c r="PZA73" s="917"/>
      <c r="PZB73" s="574"/>
      <c r="PZC73" s="643"/>
      <c r="PZD73" s="643"/>
      <c r="PZE73" s="643"/>
      <c r="PZF73" s="644"/>
      <c r="PZG73" s="643"/>
      <c r="PZH73" s="643"/>
      <c r="PZI73" s="643"/>
      <c r="PZJ73" s="643"/>
      <c r="PZK73" s="643"/>
      <c r="PZL73" s="643"/>
      <c r="PZM73" s="643"/>
      <c r="PZN73" s="643"/>
      <c r="PZO73" s="643"/>
      <c r="PZP73" s="917"/>
      <c r="PZQ73" s="917"/>
      <c r="PZR73" s="917"/>
      <c r="PZS73" s="574"/>
      <c r="PZT73" s="643"/>
      <c r="PZU73" s="643"/>
      <c r="PZV73" s="643"/>
      <c r="PZW73" s="644"/>
      <c r="PZX73" s="643"/>
      <c r="PZY73" s="643"/>
      <c r="PZZ73" s="643"/>
      <c r="QAA73" s="643"/>
      <c r="QAB73" s="643"/>
      <c r="QAC73" s="643"/>
      <c r="QAD73" s="643"/>
      <c r="QAE73" s="643"/>
      <c r="QAF73" s="643"/>
      <c r="QAG73" s="917"/>
      <c r="QAH73" s="917"/>
      <c r="QAI73" s="917"/>
      <c r="QAJ73" s="574"/>
      <c r="QAK73" s="643"/>
      <c r="QAL73" s="643"/>
      <c r="QAM73" s="643"/>
      <c r="QAN73" s="644"/>
      <c r="QAO73" s="643"/>
      <c r="QAP73" s="643"/>
      <c r="QAQ73" s="643"/>
      <c r="QAR73" s="643"/>
      <c r="QAS73" s="643"/>
      <c r="QAT73" s="643"/>
      <c r="QAU73" s="643"/>
      <c r="QAV73" s="643"/>
      <c r="QAW73" s="643"/>
      <c r="QAX73" s="917"/>
      <c r="QAY73" s="917"/>
      <c r="QAZ73" s="917"/>
      <c r="QBA73" s="574"/>
      <c r="QBB73" s="643"/>
      <c r="QBC73" s="643"/>
      <c r="QBD73" s="643"/>
      <c r="QBE73" s="644"/>
      <c r="QBF73" s="643"/>
      <c r="QBG73" s="643"/>
      <c r="QBH73" s="643"/>
      <c r="QBI73" s="643"/>
      <c r="QBJ73" s="643"/>
      <c r="QBK73" s="643"/>
      <c r="QBL73" s="643"/>
      <c r="QBM73" s="643"/>
      <c r="QBN73" s="643"/>
      <c r="QBO73" s="917"/>
      <c r="QBP73" s="917"/>
      <c r="QBQ73" s="917"/>
      <c r="QBR73" s="574"/>
      <c r="QBS73" s="643"/>
      <c r="QBT73" s="643"/>
      <c r="QBU73" s="643"/>
      <c r="QBV73" s="644"/>
      <c r="QBW73" s="643"/>
      <c r="QBX73" s="643"/>
      <c r="QBY73" s="643"/>
      <c r="QBZ73" s="643"/>
      <c r="QCA73" s="643"/>
      <c r="QCB73" s="643"/>
      <c r="QCC73" s="643"/>
      <c r="QCD73" s="643"/>
      <c r="QCE73" s="643"/>
      <c r="QCF73" s="917"/>
      <c r="QCG73" s="917"/>
      <c r="QCH73" s="917"/>
      <c r="QCI73" s="574"/>
      <c r="QCJ73" s="643"/>
      <c r="QCK73" s="643"/>
      <c r="QCL73" s="643"/>
      <c r="QCM73" s="644"/>
      <c r="QCN73" s="643"/>
      <c r="QCO73" s="643"/>
      <c r="QCP73" s="643"/>
      <c r="QCQ73" s="643"/>
      <c r="QCR73" s="643"/>
      <c r="QCS73" s="643"/>
      <c r="QCT73" s="643"/>
      <c r="QCU73" s="643"/>
      <c r="QCV73" s="643"/>
      <c r="QCW73" s="917"/>
      <c r="QCX73" s="917"/>
      <c r="QCY73" s="917"/>
      <c r="QCZ73" s="574"/>
      <c r="QDA73" s="643"/>
      <c r="QDB73" s="643"/>
      <c r="QDC73" s="643"/>
      <c r="QDD73" s="644"/>
      <c r="QDE73" s="643"/>
      <c r="QDF73" s="643"/>
      <c r="QDG73" s="643"/>
      <c r="QDH73" s="643"/>
      <c r="QDI73" s="643"/>
      <c r="QDJ73" s="643"/>
      <c r="QDK73" s="643"/>
      <c r="QDL73" s="643"/>
      <c r="QDM73" s="643"/>
      <c r="QDN73" s="917"/>
      <c r="QDO73" s="917"/>
      <c r="QDP73" s="917"/>
      <c r="QDQ73" s="574"/>
      <c r="QDR73" s="643"/>
      <c r="QDS73" s="643"/>
      <c r="QDT73" s="643"/>
      <c r="QDU73" s="644"/>
      <c r="QDV73" s="643"/>
      <c r="QDW73" s="643"/>
      <c r="QDX73" s="643"/>
      <c r="QDY73" s="643"/>
      <c r="QDZ73" s="643"/>
      <c r="QEA73" s="643"/>
      <c r="QEB73" s="643"/>
      <c r="QEC73" s="643"/>
      <c r="QED73" s="643"/>
      <c r="QEE73" s="917"/>
      <c r="QEF73" s="917"/>
      <c r="QEG73" s="917"/>
      <c r="QEH73" s="574"/>
      <c r="QEI73" s="643"/>
      <c r="QEJ73" s="643"/>
      <c r="QEK73" s="643"/>
      <c r="QEL73" s="644"/>
      <c r="QEM73" s="643"/>
      <c r="QEN73" s="643"/>
      <c r="QEO73" s="643"/>
      <c r="QEP73" s="643"/>
      <c r="QEQ73" s="643"/>
      <c r="QER73" s="643"/>
      <c r="QES73" s="643"/>
      <c r="QET73" s="643"/>
      <c r="QEU73" s="643"/>
      <c r="QEV73" s="917"/>
      <c r="QEW73" s="917"/>
      <c r="QEX73" s="917"/>
      <c r="QEY73" s="574"/>
      <c r="QEZ73" s="643"/>
      <c r="QFA73" s="643"/>
      <c r="QFB73" s="643"/>
      <c r="QFC73" s="644"/>
      <c r="QFD73" s="643"/>
      <c r="QFE73" s="643"/>
      <c r="QFF73" s="643"/>
      <c r="QFG73" s="643"/>
      <c r="QFH73" s="643"/>
      <c r="QFI73" s="643"/>
      <c r="QFJ73" s="643"/>
      <c r="QFK73" s="643"/>
      <c r="QFL73" s="643"/>
      <c r="QFM73" s="917"/>
      <c r="QFN73" s="917"/>
      <c r="QFO73" s="917"/>
      <c r="QFP73" s="574"/>
      <c r="QFQ73" s="643"/>
      <c r="QFR73" s="643"/>
      <c r="QFS73" s="643"/>
      <c r="QFT73" s="644"/>
      <c r="QFU73" s="643"/>
      <c r="QFV73" s="643"/>
      <c r="QFW73" s="643"/>
      <c r="QFX73" s="643"/>
      <c r="QFY73" s="643"/>
      <c r="QFZ73" s="643"/>
      <c r="QGA73" s="643"/>
      <c r="QGB73" s="643"/>
      <c r="QGC73" s="643"/>
      <c r="QGD73" s="917"/>
      <c r="QGE73" s="917"/>
      <c r="QGF73" s="917"/>
      <c r="QGG73" s="574"/>
      <c r="QGH73" s="643"/>
      <c r="QGI73" s="643"/>
      <c r="QGJ73" s="643"/>
      <c r="QGK73" s="644"/>
      <c r="QGL73" s="643"/>
      <c r="QGM73" s="643"/>
      <c r="QGN73" s="643"/>
      <c r="QGO73" s="643"/>
      <c r="QGP73" s="643"/>
      <c r="QGQ73" s="643"/>
      <c r="QGR73" s="643"/>
      <c r="QGS73" s="643"/>
      <c r="QGT73" s="643"/>
      <c r="QGU73" s="917"/>
      <c r="QGV73" s="917"/>
      <c r="QGW73" s="917"/>
      <c r="QGX73" s="574"/>
      <c r="QGY73" s="643"/>
      <c r="QGZ73" s="643"/>
      <c r="QHA73" s="643"/>
      <c r="QHB73" s="644"/>
      <c r="QHC73" s="643"/>
      <c r="QHD73" s="643"/>
      <c r="QHE73" s="643"/>
      <c r="QHF73" s="643"/>
      <c r="QHG73" s="643"/>
      <c r="QHH73" s="643"/>
      <c r="QHI73" s="643"/>
      <c r="QHJ73" s="643"/>
      <c r="QHK73" s="643"/>
      <c r="QHL73" s="917"/>
      <c r="QHM73" s="917"/>
      <c r="QHN73" s="917"/>
      <c r="QHO73" s="574"/>
      <c r="QHP73" s="643"/>
      <c r="QHQ73" s="643"/>
      <c r="QHR73" s="643"/>
      <c r="QHS73" s="644"/>
      <c r="QHT73" s="643"/>
      <c r="QHU73" s="643"/>
      <c r="QHV73" s="643"/>
      <c r="QHW73" s="643"/>
      <c r="QHX73" s="643"/>
      <c r="QHY73" s="643"/>
      <c r="QHZ73" s="643"/>
      <c r="QIA73" s="643"/>
      <c r="QIB73" s="643"/>
      <c r="QIC73" s="917"/>
      <c r="QID73" s="917"/>
      <c r="QIE73" s="917"/>
      <c r="QIF73" s="574"/>
      <c r="QIG73" s="643"/>
      <c r="QIH73" s="643"/>
      <c r="QII73" s="643"/>
      <c r="QIJ73" s="644"/>
      <c r="QIK73" s="643"/>
      <c r="QIL73" s="643"/>
      <c r="QIM73" s="643"/>
      <c r="QIN73" s="643"/>
      <c r="QIO73" s="643"/>
      <c r="QIP73" s="643"/>
      <c r="QIQ73" s="643"/>
      <c r="QIR73" s="643"/>
      <c r="QIS73" s="643"/>
      <c r="QIT73" s="917"/>
      <c r="QIU73" s="917"/>
      <c r="QIV73" s="917"/>
      <c r="QIW73" s="574"/>
      <c r="QIX73" s="643"/>
      <c r="QIY73" s="643"/>
      <c r="QIZ73" s="643"/>
      <c r="QJA73" s="644"/>
      <c r="QJB73" s="643"/>
      <c r="QJC73" s="643"/>
      <c r="QJD73" s="643"/>
      <c r="QJE73" s="643"/>
      <c r="QJF73" s="643"/>
      <c r="QJG73" s="643"/>
      <c r="QJH73" s="643"/>
      <c r="QJI73" s="643"/>
      <c r="QJJ73" s="643"/>
      <c r="QJK73" s="917"/>
      <c r="QJL73" s="917"/>
      <c r="QJM73" s="917"/>
      <c r="QJN73" s="574"/>
      <c r="QJO73" s="643"/>
      <c r="QJP73" s="643"/>
      <c r="QJQ73" s="643"/>
      <c r="QJR73" s="644"/>
      <c r="QJS73" s="643"/>
      <c r="QJT73" s="643"/>
      <c r="QJU73" s="643"/>
      <c r="QJV73" s="643"/>
      <c r="QJW73" s="643"/>
      <c r="QJX73" s="643"/>
      <c r="QJY73" s="643"/>
      <c r="QJZ73" s="643"/>
      <c r="QKA73" s="643"/>
      <c r="QKB73" s="917"/>
      <c r="QKC73" s="917"/>
      <c r="QKD73" s="917"/>
      <c r="QKE73" s="574"/>
      <c r="QKF73" s="643"/>
      <c r="QKG73" s="643"/>
      <c r="QKH73" s="643"/>
      <c r="QKI73" s="644"/>
      <c r="QKJ73" s="643"/>
      <c r="QKK73" s="643"/>
      <c r="QKL73" s="643"/>
      <c r="QKM73" s="643"/>
      <c r="QKN73" s="643"/>
      <c r="QKO73" s="643"/>
      <c r="QKP73" s="643"/>
      <c r="QKQ73" s="643"/>
      <c r="QKR73" s="643"/>
      <c r="QKS73" s="917"/>
      <c r="QKT73" s="917"/>
      <c r="QKU73" s="917"/>
      <c r="QKV73" s="574"/>
      <c r="QKW73" s="643"/>
      <c r="QKX73" s="643"/>
      <c r="QKY73" s="643"/>
      <c r="QKZ73" s="644"/>
      <c r="QLA73" s="643"/>
      <c r="QLB73" s="643"/>
      <c r="QLC73" s="643"/>
      <c r="QLD73" s="643"/>
      <c r="QLE73" s="643"/>
      <c r="QLF73" s="643"/>
      <c r="QLG73" s="643"/>
      <c r="QLH73" s="643"/>
      <c r="QLI73" s="643"/>
      <c r="QLJ73" s="917"/>
      <c r="QLK73" s="917"/>
      <c r="QLL73" s="917"/>
      <c r="QLM73" s="574"/>
      <c r="QLN73" s="643"/>
      <c r="QLO73" s="643"/>
      <c r="QLP73" s="643"/>
      <c r="QLQ73" s="644"/>
      <c r="QLR73" s="643"/>
      <c r="QLS73" s="643"/>
      <c r="QLT73" s="643"/>
      <c r="QLU73" s="643"/>
      <c r="QLV73" s="643"/>
      <c r="QLW73" s="643"/>
      <c r="QLX73" s="643"/>
      <c r="QLY73" s="643"/>
      <c r="QLZ73" s="643"/>
      <c r="QMA73" s="917"/>
      <c r="QMB73" s="917"/>
      <c r="QMC73" s="917"/>
      <c r="QMD73" s="574"/>
      <c r="QME73" s="643"/>
      <c r="QMF73" s="643"/>
      <c r="QMG73" s="643"/>
      <c r="QMH73" s="644"/>
      <c r="QMI73" s="643"/>
      <c r="QMJ73" s="643"/>
      <c r="QMK73" s="643"/>
      <c r="QML73" s="643"/>
      <c r="QMM73" s="643"/>
      <c r="QMN73" s="643"/>
      <c r="QMO73" s="643"/>
      <c r="QMP73" s="643"/>
      <c r="QMQ73" s="643"/>
      <c r="QMR73" s="917"/>
      <c r="QMS73" s="917"/>
      <c r="QMT73" s="917"/>
      <c r="QMU73" s="574"/>
      <c r="QMV73" s="643"/>
      <c r="QMW73" s="643"/>
      <c r="QMX73" s="643"/>
      <c r="QMY73" s="644"/>
      <c r="QMZ73" s="643"/>
      <c r="QNA73" s="643"/>
      <c r="QNB73" s="643"/>
      <c r="QNC73" s="643"/>
      <c r="QND73" s="643"/>
      <c r="QNE73" s="643"/>
      <c r="QNF73" s="643"/>
      <c r="QNG73" s="643"/>
      <c r="QNH73" s="643"/>
      <c r="QNI73" s="917"/>
      <c r="QNJ73" s="917"/>
      <c r="QNK73" s="917"/>
      <c r="QNL73" s="574"/>
      <c r="QNM73" s="643"/>
      <c r="QNN73" s="643"/>
      <c r="QNO73" s="643"/>
      <c r="QNP73" s="644"/>
      <c r="QNQ73" s="643"/>
      <c r="QNR73" s="643"/>
      <c r="QNS73" s="643"/>
      <c r="QNT73" s="643"/>
      <c r="QNU73" s="643"/>
      <c r="QNV73" s="643"/>
      <c r="QNW73" s="643"/>
      <c r="QNX73" s="643"/>
      <c r="QNY73" s="643"/>
      <c r="QNZ73" s="917"/>
      <c r="QOA73" s="917"/>
      <c r="QOB73" s="917"/>
      <c r="QOC73" s="574"/>
      <c r="QOD73" s="643"/>
      <c r="QOE73" s="643"/>
      <c r="QOF73" s="643"/>
      <c r="QOG73" s="644"/>
      <c r="QOH73" s="643"/>
      <c r="QOI73" s="643"/>
      <c r="QOJ73" s="643"/>
      <c r="QOK73" s="643"/>
      <c r="QOL73" s="643"/>
      <c r="QOM73" s="643"/>
      <c r="QON73" s="643"/>
      <c r="QOO73" s="643"/>
      <c r="QOP73" s="643"/>
      <c r="QOQ73" s="917"/>
      <c r="QOR73" s="917"/>
      <c r="QOS73" s="917"/>
      <c r="QOT73" s="574"/>
      <c r="QOU73" s="643"/>
      <c r="QOV73" s="643"/>
      <c r="QOW73" s="643"/>
      <c r="QOX73" s="644"/>
      <c r="QOY73" s="643"/>
      <c r="QOZ73" s="643"/>
      <c r="QPA73" s="643"/>
      <c r="QPB73" s="643"/>
      <c r="QPC73" s="643"/>
      <c r="QPD73" s="643"/>
      <c r="QPE73" s="643"/>
      <c r="QPF73" s="643"/>
      <c r="QPG73" s="643"/>
      <c r="QPH73" s="917"/>
      <c r="QPI73" s="917"/>
      <c r="QPJ73" s="917"/>
      <c r="QPK73" s="574"/>
      <c r="QPL73" s="643"/>
      <c r="QPM73" s="643"/>
      <c r="QPN73" s="643"/>
      <c r="QPO73" s="644"/>
      <c r="QPP73" s="643"/>
      <c r="QPQ73" s="643"/>
      <c r="QPR73" s="643"/>
      <c r="QPS73" s="643"/>
      <c r="QPT73" s="643"/>
      <c r="QPU73" s="643"/>
      <c r="QPV73" s="643"/>
      <c r="QPW73" s="643"/>
      <c r="QPX73" s="643"/>
      <c r="QPY73" s="917"/>
      <c r="QPZ73" s="917"/>
      <c r="QQA73" s="917"/>
      <c r="QQB73" s="574"/>
      <c r="QQC73" s="643"/>
      <c r="QQD73" s="643"/>
      <c r="QQE73" s="643"/>
      <c r="QQF73" s="644"/>
      <c r="QQG73" s="643"/>
      <c r="QQH73" s="643"/>
      <c r="QQI73" s="643"/>
      <c r="QQJ73" s="643"/>
      <c r="QQK73" s="643"/>
      <c r="QQL73" s="643"/>
      <c r="QQM73" s="643"/>
      <c r="QQN73" s="643"/>
      <c r="QQO73" s="643"/>
      <c r="QQP73" s="917"/>
      <c r="QQQ73" s="917"/>
      <c r="QQR73" s="917"/>
      <c r="QQS73" s="574"/>
      <c r="QQT73" s="643"/>
      <c r="QQU73" s="643"/>
      <c r="QQV73" s="643"/>
      <c r="QQW73" s="644"/>
      <c r="QQX73" s="643"/>
      <c r="QQY73" s="643"/>
      <c r="QQZ73" s="643"/>
      <c r="QRA73" s="643"/>
      <c r="QRB73" s="643"/>
      <c r="QRC73" s="643"/>
      <c r="QRD73" s="643"/>
      <c r="QRE73" s="643"/>
      <c r="QRF73" s="643"/>
      <c r="QRG73" s="917"/>
      <c r="QRH73" s="917"/>
      <c r="QRI73" s="917"/>
      <c r="QRJ73" s="574"/>
      <c r="QRK73" s="643"/>
      <c r="QRL73" s="643"/>
      <c r="QRM73" s="643"/>
      <c r="QRN73" s="644"/>
      <c r="QRO73" s="643"/>
      <c r="QRP73" s="643"/>
      <c r="QRQ73" s="643"/>
      <c r="QRR73" s="643"/>
      <c r="QRS73" s="643"/>
      <c r="QRT73" s="643"/>
      <c r="QRU73" s="643"/>
      <c r="QRV73" s="643"/>
      <c r="QRW73" s="643"/>
      <c r="QRX73" s="917"/>
      <c r="QRY73" s="917"/>
      <c r="QRZ73" s="917"/>
      <c r="QSA73" s="574"/>
      <c r="QSB73" s="643"/>
      <c r="QSC73" s="643"/>
      <c r="QSD73" s="643"/>
      <c r="QSE73" s="644"/>
      <c r="QSF73" s="643"/>
      <c r="QSG73" s="643"/>
      <c r="QSH73" s="643"/>
      <c r="QSI73" s="643"/>
      <c r="QSJ73" s="643"/>
      <c r="QSK73" s="643"/>
      <c r="QSL73" s="643"/>
      <c r="QSM73" s="643"/>
      <c r="QSN73" s="643"/>
      <c r="QSO73" s="917"/>
      <c r="QSP73" s="917"/>
      <c r="QSQ73" s="917"/>
      <c r="QSR73" s="574"/>
      <c r="QSS73" s="643"/>
      <c r="QST73" s="643"/>
      <c r="QSU73" s="643"/>
      <c r="QSV73" s="644"/>
      <c r="QSW73" s="643"/>
      <c r="QSX73" s="643"/>
      <c r="QSY73" s="643"/>
      <c r="QSZ73" s="643"/>
      <c r="QTA73" s="643"/>
      <c r="QTB73" s="643"/>
      <c r="QTC73" s="643"/>
      <c r="QTD73" s="643"/>
      <c r="QTE73" s="643"/>
      <c r="QTF73" s="917"/>
      <c r="QTG73" s="917"/>
      <c r="QTH73" s="917"/>
      <c r="QTI73" s="574"/>
      <c r="QTJ73" s="643"/>
      <c r="QTK73" s="643"/>
      <c r="QTL73" s="643"/>
      <c r="QTM73" s="644"/>
      <c r="QTN73" s="643"/>
      <c r="QTO73" s="643"/>
      <c r="QTP73" s="643"/>
      <c r="QTQ73" s="643"/>
      <c r="QTR73" s="643"/>
      <c r="QTS73" s="643"/>
      <c r="QTT73" s="643"/>
      <c r="QTU73" s="643"/>
      <c r="QTV73" s="643"/>
      <c r="QTW73" s="917"/>
      <c r="QTX73" s="917"/>
      <c r="QTY73" s="917"/>
      <c r="QTZ73" s="574"/>
      <c r="QUA73" s="643"/>
      <c r="QUB73" s="643"/>
      <c r="QUC73" s="643"/>
      <c r="QUD73" s="644"/>
      <c r="QUE73" s="643"/>
      <c r="QUF73" s="643"/>
      <c r="QUG73" s="643"/>
      <c r="QUH73" s="643"/>
      <c r="QUI73" s="643"/>
      <c r="QUJ73" s="643"/>
      <c r="QUK73" s="643"/>
      <c r="QUL73" s="643"/>
      <c r="QUM73" s="643"/>
      <c r="QUN73" s="917"/>
      <c r="QUO73" s="917"/>
      <c r="QUP73" s="917"/>
      <c r="QUQ73" s="574"/>
      <c r="QUR73" s="643"/>
      <c r="QUS73" s="643"/>
      <c r="QUT73" s="643"/>
      <c r="QUU73" s="644"/>
      <c r="QUV73" s="643"/>
      <c r="QUW73" s="643"/>
      <c r="QUX73" s="643"/>
      <c r="QUY73" s="643"/>
      <c r="QUZ73" s="643"/>
      <c r="QVA73" s="643"/>
      <c r="QVB73" s="643"/>
      <c r="QVC73" s="643"/>
      <c r="QVD73" s="643"/>
      <c r="QVE73" s="917"/>
      <c r="QVF73" s="917"/>
      <c r="QVG73" s="917"/>
      <c r="QVH73" s="574"/>
      <c r="QVI73" s="643"/>
      <c r="QVJ73" s="643"/>
      <c r="QVK73" s="643"/>
      <c r="QVL73" s="644"/>
      <c r="QVM73" s="643"/>
      <c r="QVN73" s="643"/>
      <c r="QVO73" s="643"/>
      <c r="QVP73" s="643"/>
      <c r="QVQ73" s="643"/>
      <c r="QVR73" s="643"/>
      <c r="QVS73" s="643"/>
      <c r="QVT73" s="643"/>
      <c r="QVU73" s="643"/>
      <c r="QVV73" s="917"/>
      <c r="QVW73" s="917"/>
      <c r="QVX73" s="917"/>
      <c r="QVY73" s="574"/>
      <c r="QVZ73" s="643"/>
      <c r="QWA73" s="643"/>
      <c r="QWB73" s="643"/>
      <c r="QWC73" s="644"/>
      <c r="QWD73" s="643"/>
      <c r="QWE73" s="643"/>
      <c r="QWF73" s="643"/>
      <c r="QWG73" s="643"/>
      <c r="QWH73" s="643"/>
      <c r="QWI73" s="643"/>
      <c r="QWJ73" s="643"/>
      <c r="QWK73" s="643"/>
      <c r="QWL73" s="643"/>
      <c r="QWM73" s="917"/>
      <c r="QWN73" s="917"/>
      <c r="QWO73" s="917"/>
      <c r="QWP73" s="574"/>
      <c r="QWQ73" s="643"/>
      <c r="QWR73" s="643"/>
      <c r="QWS73" s="643"/>
      <c r="QWT73" s="644"/>
      <c r="QWU73" s="643"/>
      <c r="QWV73" s="643"/>
      <c r="QWW73" s="643"/>
      <c r="QWX73" s="643"/>
      <c r="QWY73" s="643"/>
      <c r="QWZ73" s="643"/>
      <c r="QXA73" s="643"/>
      <c r="QXB73" s="643"/>
      <c r="QXC73" s="643"/>
      <c r="QXD73" s="917"/>
      <c r="QXE73" s="917"/>
      <c r="QXF73" s="917"/>
      <c r="QXG73" s="574"/>
      <c r="QXH73" s="643"/>
      <c r="QXI73" s="643"/>
      <c r="QXJ73" s="643"/>
      <c r="QXK73" s="644"/>
      <c r="QXL73" s="643"/>
      <c r="QXM73" s="643"/>
      <c r="QXN73" s="643"/>
      <c r="QXO73" s="643"/>
      <c r="QXP73" s="643"/>
      <c r="QXQ73" s="643"/>
      <c r="QXR73" s="643"/>
      <c r="QXS73" s="643"/>
      <c r="QXT73" s="643"/>
      <c r="QXU73" s="917"/>
      <c r="QXV73" s="917"/>
      <c r="QXW73" s="917"/>
      <c r="QXX73" s="574"/>
      <c r="QXY73" s="643"/>
      <c r="QXZ73" s="643"/>
      <c r="QYA73" s="643"/>
      <c r="QYB73" s="644"/>
      <c r="QYC73" s="643"/>
      <c r="QYD73" s="643"/>
      <c r="QYE73" s="643"/>
      <c r="QYF73" s="643"/>
      <c r="QYG73" s="643"/>
      <c r="QYH73" s="643"/>
      <c r="QYI73" s="643"/>
      <c r="QYJ73" s="643"/>
      <c r="QYK73" s="643"/>
      <c r="QYL73" s="917"/>
      <c r="QYM73" s="917"/>
      <c r="QYN73" s="917"/>
      <c r="QYO73" s="574"/>
      <c r="QYP73" s="643"/>
      <c r="QYQ73" s="643"/>
      <c r="QYR73" s="643"/>
      <c r="QYS73" s="644"/>
      <c r="QYT73" s="643"/>
      <c r="QYU73" s="643"/>
      <c r="QYV73" s="643"/>
      <c r="QYW73" s="643"/>
      <c r="QYX73" s="643"/>
      <c r="QYY73" s="643"/>
      <c r="QYZ73" s="643"/>
      <c r="QZA73" s="643"/>
      <c r="QZB73" s="643"/>
      <c r="QZC73" s="917"/>
      <c r="QZD73" s="917"/>
      <c r="QZE73" s="917"/>
      <c r="QZF73" s="574"/>
      <c r="QZG73" s="643"/>
      <c r="QZH73" s="643"/>
      <c r="QZI73" s="643"/>
      <c r="QZJ73" s="644"/>
      <c r="QZK73" s="643"/>
      <c r="QZL73" s="643"/>
      <c r="QZM73" s="643"/>
      <c r="QZN73" s="643"/>
      <c r="QZO73" s="643"/>
      <c r="QZP73" s="643"/>
      <c r="QZQ73" s="643"/>
      <c r="QZR73" s="643"/>
      <c r="QZS73" s="643"/>
      <c r="QZT73" s="917"/>
      <c r="QZU73" s="917"/>
      <c r="QZV73" s="917"/>
      <c r="QZW73" s="574"/>
      <c r="QZX73" s="643"/>
      <c r="QZY73" s="643"/>
      <c r="QZZ73" s="643"/>
      <c r="RAA73" s="644"/>
      <c r="RAB73" s="643"/>
      <c r="RAC73" s="643"/>
      <c r="RAD73" s="643"/>
      <c r="RAE73" s="643"/>
      <c r="RAF73" s="643"/>
      <c r="RAG73" s="643"/>
      <c r="RAH73" s="643"/>
      <c r="RAI73" s="643"/>
      <c r="RAJ73" s="643"/>
      <c r="RAK73" s="917"/>
      <c r="RAL73" s="917"/>
      <c r="RAM73" s="917"/>
      <c r="RAN73" s="574"/>
      <c r="RAO73" s="643"/>
      <c r="RAP73" s="643"/>
      <c r="RAQ73" s="643"/>
      <c r="RAR73" s="644"/>
      <c r="RAS73" s="643"/>
      <c r="RAT73" s="643"/>
      <c r="RAU73" s="643"/>
      <c r="RAV73" s="643"/>
      <c r="RAW73" s="643"/>
      <c r="RAX73" s="643"/>
      <c r="RAY73" s="643"/>
      <c r="RAZ73" s="643"/>
      <c r="RBA73" s="643"/>
      <c r="RBB73" s="917"/>
      <c r="RBC73" s="917"/>
      <c r="RBD73" s="917"/>
      <c r="RBE73" s="574"/>
      <c r="RBF73" s="643"/>
      <c r="RBG73" s="643"/>
      <c r="RBH73" s="643"/>
      <c r="RBI73" s="644"/>
      <c r="RBJ73" s="643"/>
      <c r="RBK73" s="643"/>
      <c r="RBL73" s="643"/>
      <c r="RBM73" s="643"/>
      <c r="RBN73" s="643"/>
      <c r="RBO73" s="643"/>
      <c r="RBP73" s="643"/>
      <c r="RBQ73" s="643"/>
      <c r="RBR73" s="643"/>
      <c r="RBS73" s="917"/>
      <c r="RBT73" s="917"/>
      <c r="RBU73" s="917"/>
      <c r="RBV73" s="574"/>
      <c r="RBW73" s="643"/>
      <c r="RBX73" s="643"/>
      <c r="RBY73" s="643"/>
      <c r="RBZ73" s="644"/>
      <c r="RCA73" s="643"/>
      <c r="RCB73" s="643"/>
      <c r="RCC73" s="643"/>
      <c r="RCD73" s="643"/>
      <c r="RCE73" s="643"/>
      <c r="RCF73" s="643"/>
      <c r="RCG73" s="643"/>
      <c r="RCH73" s="643"/>
      <c r="RCI73" s="643"/>
      <c r="RCJ73" s="917"/>
      <c r="RCK73" s="917"/>
      <c r="RCL73" s="917"/>
      <c r="RCM73" s="574"/>
      <c r="RCN73" s="643"/>
      <c r="RCO73" s="643"/>
      <c r="RCP73" s="643"/>
      <c r="RCQ73" s="644"/>
      <c r="RCR73" s="643"/>
      <c r="RCS73" s="643"/>
      <c r="RCT73" s="643"/>
      <c r="RCU73" s="643"/>
      <c r="RCV73" s="643"/>
      <c r="RCW73" s="643"/>
      <c r="RCX73" s="643"/>
      <c r="RCY73" s="643"/>
      <c r="RCZ73" s="643"/>
      <c r="RDA73" s="917"/>
      <c r="RDB73" s="917"/>
      <c r="RDC73" s="917"/>
      <c r="RDD73" s="574"/>
      <c r="RDE73" s="643"/>
      <c r="RDF73" s="643"/>
      <c r="RDG73" s="643"/>
      <c r="RDH73" s="644"/>
      <c r="RDI73" s="643"/>
      <c r="RDJ73" s="643"/>
      <c r="RDK73" s="643"/>
      <c r="RDL73" s="643"/>
      <c r="RDM73" s="643"/>
      <c r="RDN73" s="643"/>
      <c r="RDO73" s="643"/>
      <c r="RDP73" s="643"/>
      <c r="RDQ73" s="643"/>
      <c r="RDR73" s="917"/>
      <c r="RDS73" s="917"/>
      <c r="RDT73" s="917"/>
      <c r="RDU73" s="574"/>
      <c r="RDV73" s="643"/>
      <c r="RDW73" s="643"/>
      <c r="RDX73" s="643"/>
      <c r="RDY73" s="644"/>
      <c r="RDZ73" s="643"/>
      <c r="REA73" s="643"/>
      <c r="REB73" s="643"/>
      <c r="REC73" s="643"/>
      <c r="RED73" s="643"/>
      <c r="REE73" s="643"/>
      <c r="REF73" s="643"/>
      <c r="REG73" s="643"/>
      <c r="REH73" s="643"/>
      <c r="REI73" s="917"/>
      <c r="REJ73" s="917"/>
      <c r="REK73" s="917"/>
      <c r="REL73" s="574"/>
      <c r="REM73" s="643"/>
      <c r="REN73" s="643"/>
      <c r="REO73" s="643"/>
      <c r="REP73" s="644"/>
      <c r="REQ73" s="643"/>
      <c r="RER73" s="643"/>
      <c r="RES73" s="643"/>
      <c r="RET73" s="643"/>
      <c r="REU73" s="643"/>
      <c r="REV73" s="643"/>
      <c r="REW73" s="643"/>
      <c r="REX73" s="643"/>
      <c r="REY73" s="643"/>
      <c r="REZ73" s="917"/>
      <c r="RFA73" s="917"/>
      <c r="RFB73" s="917"/>
      <c r="RFC73" s="574"/>
      <c r="RFD73" s="643"/>
      <c r="RFE73" s="643"/>
      <c r="RFF73" s="643"/>
      <c r="RFG73" s="644"/>
      <c r="RFH73" s="643"/>
      <c r="RFI73" s="643"/>
      <c r="RFJ73" s="643"/>
      <c r="RFK73" s="643"/>
      <c r="RFL73" s="643"/>
      <c r="RFM73" s="643"/>
      <c r="RFN73" s="643"/>
      <c r="RFO73" s="643"/>
      <c r="RFP73" s="643"/>
      <c r="RFQ73" s="917"/>
      <c r="RFR73" s="917"/>
      <c r="RFS73" s="917"/>
      <c r="RFT73" s="574"/>
      <c r="RFU73" s="643"/>
      <c r="RFV73" s="643"/>
      <c r="RFW73" s="643"/>
      <c r="RFX73" s="644"/>
      <c r="RFY73" s="643"/>
      <c r="RFZ73" s="643"/>
      <c r="RGA73" s="643"/>
      <c r="RGB73" s="643"/>
      <c r="RGC73" s="643"/>
      <c r="RGD73" s="643"/>
      <c r="RGE73" s="643"/>
      <c r="RGF73" s="643"/>
      <c r="RGG73" s="643"/>
      <c r="RGH73" s="917"/>
      <c r="RGI73" s="917"/>
      <c r="RGJ73" s="917"/>
      <c r="RGK73" s="574"/>
      <c r="RGL73" s="643"/>
      <c r="RGM73" s="643"/>
      <c r="RGN73" s="643"/>
      <c r="RGO73" s="644"/>
      <c r="RGP73" s="643"/>
      <c r="RGQ73" s="643"/>
      <c r="RGR73" s="643"/>
      <c r="RGS73" s="643"/>
      <c r="RGT73" s="643"/>
      <c r="RGU73" s="643"/>
      <c r="RGV73" s="643"/>
      <c r="RGW73" s="643"/>
      <c r="RGX73" s="643"/>
      <c r="RGY73" s="917"/>
      <c r="RGZ73" s="917"/>
      <c r="RHA73" s="917"/>
      <c r="RHB73" s="574"/>
      <c r="RHC73" s="643"/>
      <c r="RHD73" s="643"/>
      <c r="RHE73" s="643"/>
      <c r="RHF73" s="644"/>
      <c r="RHG73" s="643"/>
      <c r="RHH73" s="643"/>
      <c r="RHI73" s="643"/>
      <c r="RHJ73" s="643"/>
      <c r="RHK73" s="643"/>
      <c r="RHL73" s="643"/>
      <c r="RHM73" s="643"/>
      <c r="RHN73" s="643"/>
      <c r="RHO73" s="643"/>
      <c r="RHP73" s="917"/>
      <c r="RHQ73" s="917"/>
      <c r="RHR73" s="917"/>
      <c r="RHS73" s="574"/>
      <c r="RHT73" s="643"/>
      <c r="RHU73" s="643"/>
      <c r="RHV73" s="643"/>
      <c r="RHW73" s="644"/>
      <c r="RHX73" s="643"/>
      <c r="RHY73" s="643"/>
      <c r="RHZ73" s="643"/>
      <c r="RIA73" s="643"/>
      <c r="RIB73" s="643"/>
      <c r="RIC73" s="643"/>
      <c r="RID73" s="643"/>
      <c r="RIE73" s="643"/>
      <c r="RIF73" s="643"/>
      <c r="RIG73" s="917"/>
      <c r="RIH73" s="917"/>
      <c r="RII73" s="917"/>
      <c r="RIJ73" s="574"/>
      <c r="RIK73" s="643"/>
      <c r="RIL73" s="643"/>
      <c r="RIM73" s="643"/>
      <c r="RIN73" s="644"/>
      <c r="RIO73" s="643"/>
      <c r="RIP73" s="643"/>
      <c r="RIQ73" s="643"/>
      <c r="RIR73" s="643"/>
      <c r="RIS73" s="643"/>
      <c r="RIT73" s="643"/>
      <c r="RIU73" s="643"/>
      <c r="RIV73" s="643"/>
      <c r="RIW73" s="643"/>
      <c r="RIX73" s="917"/>
      <c r="RIY73" s="917"/>
      <c r="RIZ73" s="917"/>
      <c r="RJA73" s="574"/>
      <c r="RJB73" s="643"/>
      <c r="RJC73" s="643"/>
      <c r="RJD73" s="643"/>
      <c r="RJE73" s="644"/>
      <c r="RJF73" s="643"/>
      <c r="RJG73" s="643"/>
      <c r="RJH73" s="643"/>
      <c r="RJI73" s="643"/>
      <c r="RJJ73" s="643"/>
      <c r="RJK73" s="643"/>
      <c r="RJL73" s="643"/>
      <c r="RJM73" s="643"/>
      <c r="RJN73" s="643"/>
      <c r="RJO73" s="917"/>
      <c r="RJP73" s="917"/>
      <c r="RJQ73" s="917"/>
      <c r="RJR73" s="574"/>
      <c r="RJS73" s="643"/>
      <c r="RJT73" s="643"/>
      <c r="RJU73" s="643"/>
      <c r="RJV73" s="644"/>
      <c r="RJW73" s="643"/>
      <c r="RJX73" s="643"/>
      <c r="RJY73" s="643"/>
      <c r="RJZ73" s="643"/>
      <c r="RKA73" s="643"/>
      <c r="RKB73" s="643"/>
      <c r="RKC73" s="643"/>
      <c r="RKD73" s="643"/>
      <c r="RKE73" s="643"/>
      <c r="RKF73" s="917"/>
      <c r="RKG73" s="917"/>
      <c r="RKH73" s="917"/>
      <c r="RKI73" s="574"/>
      <c r="RKJ73" s="643"/>
      <c r="RKK73" s="643"/>
      <c r="RKL73" s="643"/>
      <c r="RKM73" s="644"/>
      <c r="RKN73" s="643"/>
      <c r="RKO73" s="643"/>
      <c r="RKP73" s="643"/>
      <c r="RKQ73" s="643"/>
      <c r="RKR73" s="643"/>
      <c r="RKS73" s="643"/>
      <c r="RKT73" s="643"/>
      <c r="RKU73" s="643"/>
      <c r="RKV73" s="643"/>
      <c r="RKW73" s="917"/>
      <c r="RKX73" s="917"/>
      <c r="RKY73" s="917"/>
      <c r="RKZ73" s="574"/>
      <c r="RLA73" s="643"/>
      <c r="RLB73" s="643"/>
      <c r="RLC73" s="643"/>
      <c r="RLD73" s="644"/>
      <c r="RLE73" s="643"/>
      <c r="RLF73" s="643"/>
      <c r="RLG73" s="643"/>
      <c r="RLH73" s="643"/>
      <c r="RLI73" s="643"/>
      <c r="RLJ73" s="643"/>
      <c r="RLK73" s="643"/>
      <c r="RLL73" s="643"/>
      <c r="RLM73" s="643"/>
      <c r="RLN73" s="917"/>
      <c r="RLO73" s="917"/>
      <c r="RLP73" s="917"/>
      <c r="RLQ73" s="574"/>
      <c r="RLR73" s="643"/>
      <c r="RLS73" s="643"/>
      <c r="RLT73" s="643"/>
      <c r="RLU73" s="644"/>
      <c r="RLV73" s="643"/>
      <c r="RLW73" s="643"/>
      <c r="RLX73" s="643"/>
      <c r="RLY73" s="643"/>
      <c r="RLZ73" s="643"/>
      <c r="RMA73" s="643"/>
      <c r="RMB73" s="643"/>
      <c r="RMC73" s="643"/>
      <c r="RMD73" s="643"/>
      <c r="RME73" s="917"/>
      <c r="RMF73" s="917"/>
      <c r="RMG73" s="917"/>
      <c r="RMH73" s="574"/>
      <c r="RMI73" s="643"/>
      <c r="RMJ73" s="643"/>
      <c r="RMK73" s="643"/>
      <c r="RML73" s="644"/>
      <c r="RMM73" s="643"/>
      <c r="RMN73" s="643"/>
      <c r="RMO73" s="643"/>
      <c r="RMP73" s="643"/>
      <c r="RMQ73" s="643"/>
      <c r="RMR73" s="643"/>
      <c r="RMS73" s="643"/>
      <c r="RMT73" s="643"/>
      <c r="RMU73" s="643"/>
      <c r="RMV73" s="917"/>
      <c r="RMW73" s="917"/>
      <c r="RMX73" s="917"/>
      <c r="RMY73" s="574"/>
      <c r="RMZ73" s="643"/>
      <c r="RNA73" s="643"/>
      <c r="RNB73" s="643"/>
      <c r="RNC73" s="644"/>
      <c r="RND73" s="643"/>
      <c r="RNE73" s="643"/>
      <c r="RNF73" s="643"/>
      <c r="RNG73" s="643"/>
      <c r="RNH73" s="643"/>
      <c r="RNI73" s="643"/>
      <c r="RNJ73" s="643"/>
      <c r="RNK73" s="643"/>
      <c r="RNL73" s="643"/>
      <c r="RNM73" s="917"/>
      <c r="RNN73" s="917"/>
      <c r="RNO73" s="917"/>
      <c r="RNP73" s="574"/>
      <c r="RNQ73" s="643"/>
      <c r="RNR73" s="643"/>
      <c r="RNS73" s="643"/>
      <c r="RNT73" s="644"/>
      <c r="RNU73" s="643"/>
      <c r="RNV73" s="643"/>
      <c r="RNW73" s="643"/>
      <c r="RNX73" s="643"/>
      <c r="RNY73" s="643"/>
      <c r="RNZ73" s="643"/>
      <c r="ROA73" s="643"/>
      <c r="ROB73" s="643"/>
      <c r="ROC73" s="643"/>
      <c r="ROD73" s="917"/>
      <c r="ROE73" s="917"/>
      <c r="ROF73" s="917"/>
      <c r="ROG73" s="574"/>
      <c r="ROH73" s="643"/>
      <c r="ROI73" s="643"/>
      <c r="ROJ73" s="643"/>
      <c r="ROK73" s="644"/>
      <c r="ROL73" s="643"/>
      <c r="ROM73" s="643"/>
      <c r="RON73" s="643"/>
      <c r="ROO73" s="643"/>
      <c r="ROP73" s="643"/>
      <c r="ROQ73" s="643"/>
      <c r="ROR73" s="643"/>
      <c r="ROS73" s="643"/>
      <c r="ROT73" s="643"/>
      <c r="ROU73" s="917"/>
      <c r="ROV73" s="917"/>
      <c r="ROW73" s="917"/>
      <c r="ROX73" s="574"/>
      <c r="ROY73" s="643"/>
      <c r="ROZ73" s="643"/>
      <c r="RPA73" s="643"/>
      <c r="RPB73" s="644"/>
      <c r="RPC73" s="643"/>
      <c r="RPD73" s="643"/>
      <c r="RPE73" s="643"/>
      <c r="RPF73" s="643"/>
      <c r="RPG73" s="643"/>
      <c r="RPH73" s="643"/>
      <c r="RPI73" s="643"/>
      <c r="RPJ73" s="643"/>
      <c r="RPK73" s="643"/>
      <c r="RPL73" s="917"/>
      <c r="RPM73" s="917"/>
      <c r="RPN73" s="917"/>
      <c r="RPO73" s="574"/>
      <c r="RPP73" s="643"/>
      <c r="RPQ73" s="643"/>
      <c r="RPR73" s="643"/>
      <c r="RPS73" s="644"/>
      <c r="RPT73" s="643"/>
      <c r="RPU73" s="643"/>
      <c r="RPV73" s="643"/>
      <c r="RPW73" s="643"/>
      <c r="RPX73" s="643"/>
      <c r="RPY73" s="643"/>
      <c r="RPZ73" s="643"/>
      <c r="RQA73" s="643"/>
      <c r="RQB73" s="643"/>
      <c r="RQC73" s="917"/>
      <c r="RQD73" s="917"/>
      <c r="RQE73" s="917"/>
      <c r="RQF73" s="574"/>
      <c r="RQG73" s="643"/>
      <c r="RQH73" s="643"/>
      <c r="RQI73" s="643"/>
      <c r="RQJ73" s="644"/>
      <c r="RQK73" s="643"/>
      <c r="RQL73" s="643"/>
      <c r="RQM73" s="643"/>
      <c r="RQN73" s="643"/>
      <c r="RQO73" s="643"/>
      <c r="RQP73" s="643"/>
      <c r="RQQ73" s="643"/>
      <c r="RQR73" s="643"/>
      <c r="RQS73" s="643"/>
      <c r="RQT73" s="917"/>
      <c r="RQU73" s="917"/>
      <c r="RQV73" s="917"/>
      <c r="RQW73" s="574"/>
      <c r="RQX73" s="643"/>
      <c r="RQY73" s="643"/>
      <c r="RQZ73" s="643"/>
      <c r="RRA73" s="644"/>
      <c r="RRB73" s="643"/>
      <c r="RRC73" s="643"/>
      <c r="RRD73" s="643"/>
      <c r="RRE73" s="643"/>
      <c r="RRF73" s="643"/>
      <c r="RRG73" s="643"/>
      <c r="RRH73" s="643"/>
      <c r="RRI73" s="643"/>
      <c r="RRJ73" s="643"/>
      <c r="RRK73" s="917"/>
      <c r="RRL73" s="917"/>
      <c r="RRM73" s="917"/>
      <c r="RRN73" s="574"/>
      <c r="RRO73" s="643"/>
      <c r="RRP73" s="643"/>
      <c r="RRQ73" s="643"/>
      <c r="RRR73" s="644"/>
      <c r="RRS73" s="643"/>
      <c r="RRT73" s="643"/>
      <c r="RRU73" s="643"/>
      <c r="RRV73" s="643"/>
      <c r="RRW73" s="643"/>
      <c r="RRX73" s="643"/>
      <c r="RRY73" s="643"/>
      <c r="RRZ73" s="643"/>
      <c r="RSA73" s="643"/>
      <c r="RSB73" s="917"/>
      <c r="RSC73" s="917"/>
      <c r="RSD73" s="917"/>
      <c r="RSE73" s="574"/>
      <c r="RSF73" s="643"/>
      <c r="RSG73" s="643"/>
      <c r="RSH73" s="643"/>
      <c r="RSI73" s="644"/>
      <c r="RSJ73" s="643"/>
      <c r="RSK73" s="643"/>
      <c r="RSL73" s="643"/>
      <c r="RSM73" s="643"/>
      <c r="RSN73" s="643"/>
      <c r="RSO73" s="643"/>
      <c r="RSP73" s="643"/>
      <c r="RSQ73" s="643"/>
      <c r="RSR73" s="643"/>
      <c r="RSS73" s="917"/>
      <c r="RST73" s="917"/>
      <c r="RSU73" s="917"/>
      <c r="RSV73" s="574"/>
      <c r="RSW73" s="643"/>
      <c r="RSX73" s="643"/>
      <c r="RSY73" s="643"/>
      <c r="RSZ73" s="644"/>
      <c r="RTA73" s="643"/>
      <c r="RTB73" s="643"/>
      <c r="RTC73" s="643"/>
      <c r="RTD73" s="643"/>
      <c r="RTE73" s="643"/>
      <c r="RTF73" s="643"/>
      <c r="RTG73" s="643"/>
      <c r="RTH73" s="643"/>
      <c r="RTI73" s="643"/>
      <c r="RTJ73" s="917"/>
      <c r="RTK73" s="917"/>
      <c r="RTL73" s="917"/>
      <c r="RTM73" s="574"/>
      <c r="RTN73" s="643"/>
      <c r="RTO73" s="643"/>
      <c r="RTP73" s="643"/>
      <c r="RTQ73" s="644"/>
      <c r="RTR73" s="643"/>
      <c r="RTS73" s="643"/>
      <c r="RTT73" s="643"/>
      <c r="RTU73" s="643"/>
      <c r="RTV73" s="643"/>
      <c r="RTW73" s="643"/>
      <c r="RTX73" s="643"/>
      <c r="RTY73" s="643"/>
      <c r="RTZ73" s="643"/>
      <c r="RUA73" s="917"/>
      <c r="RUB73" s="917"/>
      <c r="RUC73" s="917"/>
      <c r="RUD73" s="574"/>
      <c r="RUE73" s="643"/>
      <c r="RUF73" s="643"/>
      <c r="RUG73" s="643"/>
      <c r="RUH73" s="644"/>
      <c r="RUI73" s="643"/>
      <c r="RUJ73" s="643"/>
      <c r="RUK73" s="643"/>
      <c r="RUL73" s="643"/>
      <c r="RUM73" s="643"/>
      <c r="RUN73" s="643"/>
      <c r="RUO73" s="643"/>
      <c r="RUP73" s="643"/>
      <c r="RUQ73" s="643"/>
      <c r="RUR73" s="917"/>
      <c r="RUS73" s="917"/>
      <c r="RUT73" s="917"/>
      <c r="RUU73" s="574"/>
      <c r="RUV73" s="643"/>
      <c r="RUW73" s="643"/>
      <c r="RUX73" s="643"/>
      <c r="RUY73" s="644"/>
      <c r="RUZ73" s="643"/>
      <c r="RVA73" s="643"/>
      <c r="RVB73" s="643"/>
      <c r="RVC73" s="643"/>
      <c r="RVD73" s="643"/>
      <c r="RVE73" s="643"/>
      <c r="RVF73" s="643"/>
      <c r="RVG73" s="643"/>
      <c r="RVH73" s="643"/>
      <c r="RVI73" s="917"/>
      <c r="RVJ73" s="917"/>
      <c r="RVK73" s="917"/>
      <c r="RVL73" s="574"/>
      <c r="RVM73" s="643"/>
      <c r="RVN73" s="643"/>
      <c r="RVO73" s="643"/>
      <c r="RVP73" s="644"/>
      <c r="RVQ73" s="643"/>
      <c r="RVR73" s="643"/>
      <c r="RVS73" s="643"/>
      <c r="RVT73" s="643"/>
      <c r="RVU73" s="643"/>
      <c r="RVV73" s="643"/>
      <c r="RVW73" s="643"/>
      <c r="RVX73" s="643"/>
      <c r="RVY73" s="643"/>
      <c r="RVZ73" s="917"/>
      <c r="RWA73" s="917"/>
      <c r="RWB73" s="917"/>
      <c r="RWC73" s="574"/>
      <c r="RWD73" s="643"/>
      <c r="RWE73" s="643"/>
      <c r="RWF73" s="643"/>
      <c r="RWG73" s="644"/>
      <c r="RWH73" s="643"/>
      <c r="RWI73" s="643"/>
      <c r="RWJ73" s="643"/>
      <c r="RWK73" s="643"/>
      <c r="RWL73" s="643"/>
      <c r="RWM73" s="643"/>
      <c r="RWN73" s="643"/>
      <c r="RWO73" s="643"/>
      <c r="RWP73" s="643"/>
      <c r="RWQ73" s="917"/>
      <c r="RWR73" s="917"/>
      <c r="RWS73" s="917"/>
      <c r="RWT73" s="574"/>
      <c r="RWU73" s="643"/>
      <c r="RWV73" s="643"/>
      <c r="RWW73" s="643"/>
      <c r="RWX73" s="644"/>
      <c r="RWY73" s="643"/>
      <c r="RWZ73" s="643"/>
      <c r="RXA73" s="643"/>
      <c r="RXB73" s="643"/>
      <c r="RXC73" s="643"/>
      <c r="RXD73" s="643"/>
      <c r="RXE73" s="643"/>
      <c r="RXF73" s="643"/>
      <c r="RXG73" s="643"/>
      <c r="RXH73" s="917"/>
      <c r="RXI73" s="917"/>
      <c r="RXJ73" s="917"/>
      <c r="RXK73" s="574"/>
      <c r="RXL73" s="643"/>
      <c r="RXM73" s="643"/>
      <c r="RXN73" s="643"/>
      <c r="RXO73" s="644"/>
      <c r="RXP73" s="643"/>
      <c r="RXQ73" s="643"/>
      <c r="RXR73" s="643"/>
      <c r="RXS73" s="643"/>
      <c r="RXT73" s="643"/>
      <c r="RXU73" s="643"/>
      <c r="RXV73" s="643"/>
      <c r="RXW73" s="643"/>
      <c r="RXX73" s="643"/>
      <c r="RXY73" s="917"/>
      <c r="RXZ73" s="917"/>
      <c r="RYA73" s="917"/>
      <c r="RYB73" s="574"/>
      <c r="RYC73" s="643"/>
      <c r="RYD73" s="643"/>
      <c r="RYE73" s="643"/>
      <c r="RYF73" s="644"/>
      <c r="RYG73" s="643"/>
      <c r="RYH73" s="643"/>
      <c r="RYI73" s="643"/>
      <c r="RYJ73" s="643"/>
      <c r="RYK73" s="643"/>
      <c r="RYL73" s="643"/>
      <c r="RYM73" s="643"/>
      <c r="RYN73" s="643"/>
      <c r="RYO73" s="643"/>
      <c r="RYP73" s="917"/>
      <c r="RYQ73" s="917"/>
      <c r="RYR73" s="917"/>
      <c r="RYS73" s="574"/>
      <c r="RYT73" s="643"/>
      <c r="RYU73" s="643"/>
      <c r="RYV73" s="643"/>
      <c r="RYW73" s="644"/>
      <c r="RYX73" s="643"/>
      <c r="RYY73" s="643"/>
      <c r="RYZ73" s="643"/>
      <c r="RZA73" s="643"/>
      <c r="RZB73" s="643"/>
      <c r="RZC73" s="643"/>
      <c r="RZD73" s="643"/>
      <c r="RZE73" s="643"/>
      <c r="RZF73" s="643"/>
      <c r="RZG73" s="917"/>
      <c r="RZH73" s="917"/>
      <c r="RZI73" s="917"/>
      <c r="RZJ73" s="574"/>
      <c r="RZK73" s="643"/>
      <c r="RZL73" s="643"/>
      <c r="RZM73" s="643"/>
      <c r="RZN73" s="644"/>
      <c r="RZO73" s="643"/>
      <c r="RZP73" s="643"/>
      <c r="RZQ73" s="643"/>
      <c r="RZR73" s="643"/>
      <c r="RZS73" s="643"/>
      <c r="RZT73" s="643"/>
      <c r="RZU73" s="643"/>
      <c r="RZV73" s="643"/>
      <c r="RZW73" s="643"/>
      <c r="RZX73" s="917"/>
      <c r="RZY73" s="917"/>
      <c r="RZZ73" s="917"/>
      <c r="SAA73" s="574"/>
      <c r="SAB73" s="643"/>
      <c r="SAC73" s="643"/>
      <c r="SAD73" s="643"/>
      <c r="SAE73" s="644"/>
      <c r="SAF73" s="643"/>
      <c r="SAG73" s="643"/>
      <c r="SAH73" s="643"/>
      <c r="SAI73" s="643"/>
      <c r="SAJ73" s="643"/>
      <c r="SAK73" s="643"/>
      <c r="SAL73" s="643"/>
      <c r="SAM73" s="643"/>
      <c r="SAN73" s="643"/>
      <c r="SAO73" s="917"/>
      <c r="SAP73" s="917"/>
      <c r="SAQ73" s="917"/>
      <c r="SAR73" s="574"/>
      <c r="SAS73" s="643"/>
      <c r="SAT73" s="643"/>
      <c r="SAU73" s="643"/>
      <c r="SAV73" s="644"/>
      <c r="SAW73" s="643"/>
      <c r="SAX73" s="643"/>
      <c r="SAY73" s="643"/>
      <c r="SAZ73" s="643"/>
      <c r="SBA73" s="643"/>
      <c r="SBB73" s="643"/>
      <c r="SBC73" s="643"/>
      <c r="SBD73" s="643"/>
      <c r="SBE73" s="643"/>
      <c r="SBF73" s="917"/>
      <c r="SBG73" s="917"/>
      <c r="SBH73" s="917"/>
      <c r="SBI73" s="574"/>
      <c r="SBJ73" s="643"/>
      <c r="SBK73" s="643"/>
      <c r="SBL73" s="643"/>
      <c r="SBM73" s="644"/>
      <c r="SBN73" s="643"/>
      <c r="SBO73" s="643"/>
      <c r="SBP73" s="643"/>
      <c r="SBQ73" s="643"/>
      <c r="SBR73" s="643"/>
      <c r="SBS73" s="643"/>
      <c r="SBT73" s="643"/>
      <c r="SBU73" s="643"/>
      <c r="SBV73" s="643"/>
      <c r="SBW73" s="917"/>
      <c r="SBX73" s="917"/>
      <c r="SBY73" s="917"/>
      <c r="SBZ73" s="574"/>
      <c r="SCA73" s="643"/>
      <c r="SCB73" s="643"/>
      <c r="SCC73" s="643"/>
      <c r="SCD73" s="644"/>
      <c r="SCE73" s="643"/>
      <c r="SCF73" s="643"/>
      <c r="SCG73" s="643"/>
      <c r="SCH73" s="643"/>
      <c r="SCI73" s="643"/>
      <c r="SCJ73" s="643"/>
      <c r="SCK73" s="643"/>
      <c r="SCL73" s="643"/>
      <c r="SCM73" s="643"/>
      <c r="SCN73" s="917"/>
      <c r="SCO73" s="917"/>
      <c r="SCP73" s="917"/>
      <c r="SCQ73" s="574"/>
      <c r="SCR73" s="643"/>
      <c r="SCS73" s="643"/>
      <c r="SCT73" s="643"/>
      <c r="SCU73" s="644"/>
      <c r="SCV73" s="643"/>
      <c r="SCW73" s="643"/>
      <c r="SCX73" s="643"/>
      <c r="SCY73" s="643"/>
      <c r="SCZ73" s="643"/>
      <c r="SDA73" s="643"/>
      <c r="SDB73" s="643"/>
      <c r="SDC73" s="643"/>
      <c r="SDD73" s="643"/>
      <c r="SDE73" s="917"/>
      <c r="SDF73" s="917"/>
      <c r="SDG73" s="917"/>
      <c r="SDH73" s="574"/>
      <c r="SDI73" s="643"/>
      <c r="SDJ73" s="643"/>
      <c r="SDK73" s="643"/>
      <c r="SDL73" s="644"/>
      <c r="SDM73" s="643"/>
      <c r="SDN73" s="643"/>
      <c r="SDO73" s="643"/>
      <c r="SDP73" s="643"/>
      <c r="SDQ73" s="643"/>
      <c r="SDR73" s="643"/>
      <c r="SDS73" s="643"/>
      <c r="SDT73" s="643"/>
      <c r="SDU73" s="643"/>
      <c r="SDV73" s="917"/>
      <c r="SDW73" s="917"/>
      <c r="SDX73" s="917"/>
      <c r="SDY73" s="574"/>
      <c r="SDZ73" s="643"/>
      <c r="SEA73" s="643"/>
      <c r="SEB73" s="643"/>
      <c r="SEC73" s="644"/>
      <c r="SED73" s="643"/>
      <c r="SEE73" s="643"/>
      <c r="SEF73" s="643"/>
      <c r="SEG73" s="643"/>
      <c r="SEH73" s="643"/>
      <c r="SEI73" s="643"/>
      <c r="SEJ73" s="643"/>
      <c r="SEK73" s="643"/>
      <c r="SEL73" s="643"/>
      <c r="SEM73" s="917"/>
      <c r="SEN73" s="917"/>
      <c r="SEO73" s="917"/>
      <c r="SEP73" s="574"/>
      <c r="SEQ73" s="643"/>
      <c r="SER73" s="643"/>
      <c r="SES73" s="643"/>
      <c r="SET73" s="644"/>
      <c r="SEU73" s="643"/>
      <c r="SEV73" s="643"/>
      <c r="SEW73" s="643"/>
      <c r="SEX73" s="643"/>
      <c r="SEY73" s="643"/>
      <c r="SEZ73" s="643"/>
      <c r="SFA73" s="643"/>
      <c r="SFB73" s="643"/>
      <c r="SFC73" s="643"/>
      <c r="SFD73" s="917"/>
      <c r="SFE73" s="917"/>
      <c r="SFF73" s="917"/>
      <c r="SFG73" s="574"/>
      <c r="SFH73" s="643"/>
      <c r="SFI73" s="643"/>
      <c r="SFJ73" s="643"/>
      <c r="SFK73" s="644"/>
      <c r="SFL73" s="643"/>
      <c r="SFM73" s="643"/>
      <c r="SFN73" s="643"/>
      <c r="SFO73" s="643"/>
      <c r="SFP73" s="643"/>
      <c r="SFQ73" s="643"/>
      <c r="SFR73" s="643"/>
      <c r="SFS73" s="643"/>
      <c r="SFT73" s="643"/>
      <c r="SFU73" s="917"/>
      <c r="SFV73" s="917"/>
      <c r="SFW73" s="917"/>
      <c r="SFX73" s="574"/>
      <c r="SFY73" s="643"/>
      <c r="SFZ73" s="643"/>
      <c r="SGA73" s="643"/>
      <c r="SGB73" s="644"/>
      <c r="SGC73" s="643"/>
      <c r="SGD73" s="643"/>
      <c r="SGE73" s="643"/>
      <c r="SGF73" s="643"/>
      <c r="SGG73" s="643"/>
      <c r="SGH73" s="643"/>
      <c r="SGI73" s="643"/>
      <c r="SGJ73" s="643"/>
      <c r="SGK73" s="643"/>
      <c r="SGL73" s="917"/>
      <c r="SGM73" s="917"/>
      <c r="SGN73" s="917"/>
      <c r="SGO73" s="574"/>
      <c r="SGP73" s="643"/>
      <c r="SGQ73" s="643"/>
      <c r="SGR73" s="643"/>
      <c r="SGS73" s="644"/>
      <c r="SGT73" s="643"/>
      <c r="SGU73" s="643"/>
      <c r="SGV73" s="643"/>
      <c r="SGW73" s="643"/>
      <c r="SGX73" s="643"/>
      <c r="SGY73" s="643"/>
      <c r="SGZ73" s="643"/>
      <c r="SHA73" s="643"/>
      <c r="SHB73" s="643"/>
      <c r="SHC73" s="917"/>
      <c r="SHD73" s="917"/>
      <c r="SHE73" s="917"/>
      <c r="SHF73" s="574"/>
      <c r="SHG73" s="643"/>
      <c r="SHH73" s="643"/>
      <c r="SHI73" s="643"/>
      <c r="SHJ73" s="644"/>
      <c r="SHK73" s="643"/>
      <c r="SHL73" s="643"/>
      <c r="SHM73" s="643"/>
      <c r="SHN73" s="643"/>
      <c r="SHO73" s="643"/>
      <c r="SHP73" s="643"/>
      <c r="SHQ73" s="643"/>
      <c r="SHR73" s="643"/>
      <c r="SHS73" s="643"/>
      <c r="SHT73" s="917"/>
      <c r="SHU73" s="917"/>
      <c r="SHV73" s="917"/>
      <c r="SHW73" s="574"/>
      <c r="SHX73" s="643"/>
      <c r="SHY73" s="643"/>
      <c r="SHZ73" s="643"/>
      <c r="SIA73" s="644"/>
      <c r="SIB73" s="643"/>
      <c r="SIC73" s="643"/>
      <c r="SID73" s="643"/>
      <c r="SIE73" s="643"/>
      <c r="SIF73" s="643"/>
      <c r="SIG73" s="643"/>
      <c r="SIH73" s="643"/>
      <c r="SII73" s="643"/>
      <c r="SIJ73" s="643"/>
      <c r="SIK73" s="917"/>
      <c r="SIL73" s="917"/>
      <c r="SIM73" s="917"/>
      <c r="SIN73" s="574"/>
      <c r="SIO73" s="643"/>
      <c r="SIP73" s="643"/>
      <c r="SIQ73" s="643"/>
      <c r="SIR73" s="644"/>
      <c r="SIS73" s="643"/>
      <c r="SIT73" s="643"/>
      <c r="SIU73" s="643"/>
      <c r="SIV73" s="643"/>
      <c r="SIW73" s="643"/>
      <c r="SIX73" s="643"/>
      <c r="SIY73" s="643"/>
      <c r="SIZ73" s="643"/>
      <c r="SJA73" s="643"/>
      <c r="SJB73" s="917"/>
      <c r="SJC73" s="917"/>
      <c r="SJD73" s="917"/>
      <c r="SJE73" s="574"/>
      <c r="SJF73" s="643"/>
      <c r="SJG73" s="643"/>
      <c r="SJH73" s="643"/>
      <c r="SJI73" s="644"/>
      <c r="SJJ73" s="643"/>
      <c r="SJK73" s="643"/>
      <c r="SJL73" s="643"/>
      <c r="SJM73" s="643"/>
      <c r="SJN73" s="643"/>
      <c r="SJO73" s="643"/>
      <c r="SJP73" s="643"/>
      <c r="SJQ73" s="643"/>
      <c r="SJR73" s="643"/>
      <c r="SJS73" s="917"/>
      <c r="SJT73" s="917"/>
      <c r="SJU73" s="917"/>
      <c r="SJV73" s="574"/>
      <c r="SJW73" s="643"/>
      <c r="SJX73" s="643"/>
      <c r="SJY73" s="643"/>
      <c r="SJZ73" s="644"/>
      <c r="SKA73" s="643"/>
      <c r="SKB73" s="643"/>
      <c r="SKC73" s="643"/>
      <c r="SKD73" s="643"/>
      <c r="SKE73" s="643"/>
      <c r="SKF73" s="643"/>
      <c r="SKG73" s="643"/>
      <c r="SKH73" s="643"/>
      <c r="SKI73" s="643"/>
      <c r="SKJ73" s="917"/>
      <c r="SKK73" s="917"/>
      <c r="SKL73" s="917"/>
      <c r="SKM73" s="574"/>
      <c r="SKN73" s="643"/>
      <c r="SKO73" s="643"/>
      <c r="SKP73" s="643"/>
      <c r="SKQ73" s="644"/>
      <c r="SKR73" s="643"/>
      <c r="SKS73" s="643"/>
      <c r="SKT73" s="643"/>
      <c r="SKU73" s="643"/>
      <c r="SKV73" s="643"/>
      <c r="SKW73" s="643"/>
      <c r="SKX73" s="643"/>
      <c r="SKY73" s="643"/>
      <c r="SKZ73" s="643"/>
      <c r="SLA73" s="917"/>
      <c r="SLB73" s="917"/>
      <c r="SLC73" s="917"/>
      <c r="SLD73" s="574"/>
      <c r="SLE73" s="643"/>
      <c r="SLF73" s="643"/>
      <c r="SLG73" s="643"/>
      <c r="SLH73" s="644"/>
      <c r="SLI73" s="643"/>
      <c r="SLJ73" s="643"/>
      <c r="SLK73" s="643"/>
      <c r="SLL73" s="643"/>
      <c r="SLM73" s="643"/>
      <c r="SLN73" s="643"/>
      <c r="SLO73" s="643"/>
      <c r="SLP73" s="643"/>
      <c r="SLQ73" s="643"/>
      <c r="SLR73" s="917"/>
      <c r="SLS73" s="917"/>
      <c r="SLT73" s="917"/>
      <c r="SLU73" s="574"/>
      <c r="SLV73" s="643"/>
      <c r="SLW73" s="643"/>
      <c r="SLX73" s="643"/>
      <c r="SLY73" s="644"/>
      <c r="SLZ73" s="643"/>
      <c r="SMA73" s="643"/>
      <c r="SMB73" s="643"/>
      <c r="SMC73" s="643"/>
      <c r="SMD73" s="643"/>
      <c r="SME73" s="643"/>
      <c r="SMF73" s="643"/>
      <c r="SMG73" s="643"/>
      <c r="SMH73" s="643"/>
      <c r="SMI73" s="917"/>
      <c r="SMJ73" s="917"/>
      <c r="SMK73" s="917"/>
      <c r="SML73" s="574"/>
      <c r="SMM73" s="643"/>
      <c r="SMN73" s="643"/>
      <c r="SMO73" s="643"/>
      <c r="SMP73" s="644"/>
      <c r="SMQ73" s="643"/>
      <c r="SMR73" s="643"/>
      <c r="SMS73" s="643"/>
      <c r="SMT73" s="643"/>
      <c r="SMU73" s="643"/>
      <c r="SMV73" s="643"/>
      <c r="SMW73" s="643"/>
      <c r="SMX73" s="643"/>
      <c r="SMY73" s="643"/>
      <c r="SMZ73" s="917"/>
      <c r="SNA73" s="917"/>
      <c r="SNB73" s="917"/>
      <c r="SNC73" s="574"/>
      <c r="SND73" s="643"/>
      <c r="SNE73" s="643"/>
      <c r="SNF73" s="643"/>
      <c r="SNG73" s="644"/>
      <c r="SNH73" s="643"/>
      <c r="SNI73" s="643"/>
      <c r="SNJ73" s="643"/>
      <c r="SNK73" s="643"/>
      <c r="SNL73" s="643"/>
      <c r="SNM73" s="643"/>
      <c r="SNN73" s="643"/>
      <c r="SNO73" s="643"/>
      <c r="SNP73" s="643"/>
      <c r="SNQ73" s="917"/>
      <c r="SNR73" s="917"/>
      <c r="SNS73" s="917"/>
      <c r="SNT73" s="574"/>
      <c r="SNU73" s="643"/>
      <c r="SNV73" s="643"/>
      <c r="SNW73" s="643"/>
      <c r="SNX73" s="644"/>
      <c r="SNY73" s="643"/>
      <c r="SNZ73" s="643"/>
      <c r="SOA73" s="643"/>
      <c r="SOB73" s="643"/>
      <c r="SOC73" s="643"/>
      <c r="SOD73" s="643"/>
      <c r="SOE73" s="643"/>
      <c r="SOF73" s="643"/>
      <c r="SOG73" s="643"/>
      <c r="SOH73" s="917"/>
      <c r="SOI73" s="917"/>
      <c r="SOJ73" s="917"/>
      <c r="SOK73" s="574"/>
      <c r="SOL73" s="643"/>
      <c r="SOM73" s="643"/>
      <c r="SON73" s="643"/>
      <c r="SOO73" s="644"/>
      <c r="SOP73" s="643"/>
      <c r="SOQ73" s="643"/>
      <c r="SOR73" s="643"/>
      <c r="SOS73" s="643"/>
      <c r="SOT73" s="643"/>
      <c r="SOU73" s="643"/>
      <c r="SOV73" s="643"/>
      <c r="SOW73" s="643"/>
      <c r="SOX73" s="643"/>
      <c r="SOY73" s="917"/>
      <c r="SOZ73" s="917"/>
      <c r="SPA73" s="917"/>
      <c r="SPB73" s="574"/>
      <c r="SPC73" s="643"/>
      <c r="SPD73" s="643"/>
      <c r="SPE73" s="643"/>
      <c r="SPF73" s="644"/>
      <c r="SPG73" s="643"/>
      <c r="SPH73" s="643"/>
      <c r="SPI73" s="643"/>
      <c r="SPJ73" s="643"/>
      <c r="SPK73" s="643"/>
      <c r="SPL73" s="643"/>
      <c r="SPM73" s="643"/>
      <c r="SPN73" s="643"/>
      <c r="SPO73" s="643"/>
      <c r="SPP73" s="917"/>
      <c r="SPQ73" s="917"/>
      <c r="SPR73" s="917"/>
      <c r="SPS73" s="574"/>
      <c r="SPT73" s="643"/>
      <c r="SPU73" s="643"/>
      <c r="SPV73" s="643"/>
      <c r="SPW73" s="644"/>
      <c r="SPX73" s="643"/>
      <c r="SPY73" s="643"/>
      <c r="SPZ73" s="643"/>
      <c r="SQA73" s="643"/>
      <c r="SQB73" s="643"/>
      <c r="SQC73" s="643"/>
      <c r="SQD73" s="643"/>
      <c r="SQE73" s="643"/>
      <c r="SQF73" s="643"/>
      <c r="SQG73" s="917"/>
      <c r="SQH73" s="917"/>
      <c r="SQI73" s="917"/>
      <c r="SQJ73" s="574"/>
      <c r="SQK73" s="643"/>
      <c r="SQL73" s="643"/>
      <c r="SQM73" s="643"/>
      <c r="SQN73" s="644"/>
      <c r="SQO73" s="643"/>
      <c r="SQP73" s="643"/>
      <c r="SQQ73" s="643"/>
      <c r="SQR73" s="643"/>
      <c r="SQS73" s="643"/>
      <c r="SQT73" s="643"/>
      <c r="SQU73" s="643"/>
      <c r="SQV73" s="643"/>
      <c r="SQW73" s="643"/>
      <c r="SQX73" s="917"/>
      <c r="SQY73" s="917"/>
      <c r="SQZ73" s="917"/>
      <c r="SRA73" s="574"/>
      <c r="SRB73" s="643"/>
      <c r="SRC73" s="643"/>
      <c r="SRD73" s="643"/>
      <c r="SRE73" s="644"/>
      <c r="SRF73" s="643"/>
      <c r="SRG73" s="643"/>
      <c r="SRH73" s="643"/>
      <c r="SRI73" s="643"/>
      <c r="SRJ73" s="643"/>
      <c r="SRK73" s="643"/>
      <c r="SRL73" s="643"/>
      <c r="SRM73" s="643"/>
      <c r="SRN73" s="643"/>
      <c r="SRO73" s="917"/>
      <c r="SRP73" s="917"/>
      <c r="SRQ73" s="917"/>
      <c r="SRR73" s="574"/>
      <c r="SRS73" s="643"/>
      <c r="SRT73" s="643"/>
      <c r="SRU73" s="643"/>
      <c r="SRV73" s="644"/>
      <c r="SRW73" s="643"/>
      <c r="SRX73" s="643"/>
      <c r="SRY73" s="643"/>
      <c r="SRZ73" s="643"/>
      <c r="SSA73" s="643"/>
      <c r="SSB73" s="643"/>
      <c r="SSC73" s="643"/>
      <c r="SSD73" s="643"/>
      <c r="SSE73" s="643"/>
      <c r="SSF73" s="917"/>
      <c r="SSG73" s="917"/>
      <c r="SSH73" s="917"/>
      <c r="SSI73" s="574"/>
      <c r="SSJ73" s="643"/>
      <c r="SSK73" s="643"/>
      <c r="SSL73" s="643"/>
      <c r="SSM73" s="644"/>
      <c r="SSN73" s="643"/>
      <c r="SSO73" s="643"/>
      <c r="SSP73" s="643"/>
      <c r="SSQ73" s="643"/>
      <c r="SSR73" s="643"/>
      <c r="SSS73" s="643"/>
      <c r="SST73" s="643"/>
      <c r="SSU73" s="643"/>
      <c r="SSV73" s="643"/>
      <c r="SSW73" s="917"/>
      <c r="SSX73" s="917"/>
      <c r="SSY73" s="917"/>
      <c r="SSZ73" s="574"/>
      <c r="STA73" s="643"/>
      <c r="STB73" s="643"/>
      <c r="STC73" s="643"/>
      <c r="STD73" s="644"/>
      <c r="STE73" s="643"/>
      <c r="STF73" s="643"/>
      <c r="STG73" s="643"/>
      <c r="STH73" s="643"/>
      <c r="STI73" s="643"/>
      <c r="STJ73" s="643"/>
      <c r="STK73" s="643"/>
      <c r="STL73" s="643"/>
      <c r="STM73" s="643"/>
      <c r="STN73" s="917"/>
      <c r="STO73" s="917"/>
      <c r="STP73" s="917"/>
      <c r="STQ73" s="574"/>
      <c r="STR73" s="643"/>
      <c r="STS73" s="643"/>
      <c r="STT73" s="643"/>
      <c r="STU73" s="644"/>
      <c r="STV73" s="643"/>
      <c r="STW73" s="643"/>
      <c r="STX73" s="643"/>
      <c r="STY73" s="643"/>
      <c r="STZ73" s="643"/>
      <c r="SUA73" s="643"/>
      <c r="SUB73" s="643"/>
      <c r="SUC73" s="643"/>
      <c r="SUD73" s="643"/>
      <c r="SUE73" s="917"/>
      <c r="SUF73" s="917"/>
      <c r="SUG73" s="917"/>
      <c r="SUH73" s="574"/>
      <c r="SUI73" s="643"/>
      <c r="SUJ73" s="643"/>
      <c r="SUK73" s="643"/>
      <c r="SUL73" s="644"/>
      <c r="SUM73" s="643"/>
      <c r="SUN73" s="643"/>
      <c r="SUO73" s="643"/>
      <c r="SUP73" s="643"/>
      <c r="SUQ73" s="643"/>
      <c r="SUR73" s="643"/>
      <c r="SUS73" s="643"/>
      <c r="SUT73" s="643"/>
      <c r="SUU73" s="643"/>
      <c r="SUV73" s="917"/>
      <c r="SUW73" s="917"/>
      <c r="SUX73" s="917"/>
      <c r="SUY73" s="574"/>
      <c r="SUZ73" s="643"/>
      <c r="SVA73" s="643"/>
      <c r="SVB73" s="643"/>
      <c r="SVC73" s="644"/>
      <c r="SVD73" s="643"/>
      <c r="SVE73" s="643"/>
      <c r="SVF73" s="643"/>
      <c r="SVG73" s="643"/>
      <c r="SVH73" s="643"/>
      <c r="SVI73" s="643"/>
      <c r="SVJ73" s="643"/>
      <c r="SVK73" s="643"/>
      <c r="SVL73" s="643"/>
      <c r="SVM73" s="917"/>
      <c r="SVN73" s="917"/>
      <c r="SVO73" s="917"/>
      <c r="SVP73" s="574"/>
      <c r="SVQ73" s="643"/>
      <c r="SVR73" s="643"/>
      <c r="SVS73" s="643"/>
      <c r="SVT73" s="644"/>
      <c r="SVU73" s="643"/>
      <c r="SVV73" s="643"/>
      <c r="SVW73" s="643"/>
      <c r="SVX73" s="643"/>
      <c r="SVY73" s="643"/>
      <c r="SVZ73" s="643"/>
      <c r="SWA73" s="643"/>
      <c r="SWB73" s="643"/>
      <c r="SWC73" s="643"/>
      <c r="SWD73" s="917"/>
      <c r="SWE73" s="917"/>
      <c r="SWF73" s="917"/>
      <c r="SWG73" s="574"/>
      <c r="SWH73" s="643"/>
      <c r="SWI73" s="643"/>
      <c r="SWJ73" s="643"/>
      <c r="SWK73" s="644"/>
      <c r="SWL73" s="643"/>
      <c r="SWM73" s="643"/>
      <c r="SWN73" s="643"/>
      <c r="SWO73" s="643"/>
      <c r="SWP73" s="643"/>
      <c r="SWQ73" s="643"/>
      <c r="SWR73" s="643"/>
      <c r="SWS73" s="643"/>
      <c r="SWT73" s="643"/>
      <c r="SWU73" s="917"/>
      <c r="SWV73" s="917"/>
      <c r="SWW73" s="917"/>
      <c r="SWX73" s="574"/>
      <c r="SWY73" s="643"/>
      <c r="SWZ73" s="643"/>
      <c r="SXA73" s="643"/>
      <c r="SXB73" s="644"/>
      <c r="SXC73" s="643"/>
      <c r="SXD73" s="643"/>
      <c r="SXE73" s="643"/>
      <c r="SXF73" s="643"/>
      <c r="SXG73" s="643"/>
      <c r="SXH73" s="643"/>
      <c r="SXI73" s="643"/>
      <c r="SXJ73" s="643"/>
      <c r="SXK73" s="643"/>
      <c r="SXL73" s="917"/>
      <c r="SXM73" s="917"/>
      <c r="SXN73" s="917"/>
      <c r="SXO73" s="574"/>
      <c r="SXP73" s="643"/>
      <c r="SXQ73" s="643"/>
      <c r="SXR73" s="643"/>
      <c r="SXS73" s="644"/>
      <c r="SXT73" s="643"/>
      <c r="SXU73" s="643"/>
      <c r="SXV73" s="643"/>
      <c r="SXW73" s="643"/>
      <c r="SXX73" s="643"/>
      <c r="SXY73" s="643"/>
      <c r="SXZ73" s="643"/>
      <c r="SYA73" s="643"/>
      <c r="SYB73" s="643"/>
      <c r="SYC73" s="917"/>
      <c r="SYD73" s="917"/>
      <c r="SYE73" s="917"/>
      <c r="SYF73" s="574"/>
      <c r="SYG73" s="643"/>
      <c r="SYH73" s="643"/>
      <c r="SYI73" s="643"/>
      <c r="SYJ73" s="644"/>
      <c r="SYK73" s="643"/>
      <c r="SYL73" s="643"/>
      <c r="SYM73" s="643"/>
      <c r="SYN73" s="643"/>
      <c r="SYO73" s="643"/>
      <c r="SYP73" s="643"/>
      <c r="SYQ73" s="643"/>
      <c r="SYR73" s="643"/>
      <c r="SYS73" s="643"/>
      <c r="SYT73" s="917"/>
      <c r="SYU73" s="917"/>
      <c r="SYV73" s="917"/>
      <c r="SYW73" s="574"/>
      <c r="SYX73" s="643"/>
      <c r="SYY73" s="643"/>
      <c r="SYZ73" s="643"/>
      <c r="SZA73" s="644"/>
      <c r="SZB73" s="643"/>
      <c r="SZC73" s="643"/>
      <c r="SZD73" s="643"/>
      <c r="SZE73" s="643"/>
      <c r="SZF73" s="643"/>
      <c r="SZG73" s="643"/>
      <c r="SZH73" s="643"/>
      <c r="SZI73" s="643"/>
      <c r="SZJ73" s="643"/>
      <c r="SZK73" s="917"/>
      <c r="SZL73" s="917"/>
      <c r="SZM73" s="917"/>
      <c r="SZN73" s="574"/>
      <c r="SZO73" s="643"/>
      <c r="SZP73" s="643"/>
      <c r="SZQ73" s="643"/>
      <c r="SZR73" s="644"/>
      <c r="SZS73" s="643"/>
      <c r="SZT73" s="643"/>
      <c r="SZU73" s="643"/>
      <c r="SZV73" s="643"/>
      <c r="SZW73" s="643"/>
      <c r="SZX73" s="643"/>
      <c r="SZY73" s="643"/>
      <c r="SZZ73" s="643"/>
      <c r="TAA73" s="643"/>
      <c r="TAB73" s="917"/>
      <c r="TAC73" s="917"/>
      <c r="TAD73" s="917"/>
      <c r="TAE73" s="574"/>
      <c r="TAF73" s="643"/>
      <c r="TAG73" s="643"/>
      <c r="TAH73" s="643"/>
      <c r="TAI73" s="644"/>
      <c r="TAJ73" s="643"/>
      <c r="TAK73" s="643"/>
      <c r="TAL73" s="643"/>
      <c r="TAM73" s="643"/>
      <c r="TAN73" s="643"/>
      <c r="TAO73" s="643"/>
      <c r="TAP73" s="643"/>
      <c r="TAQ73" s="643"/>
      <c r="TAR73" s="643"/>
      <c r="TAS73" s="917"/>
      <c r="TAT73" s="917"/>
      <c r="TAU73" s="917"/>
      <c r="TAV73" s="574"/>
      <c r="TAW73" s="643"/>
      <c r="TAX73" s="643"/>
      <c r="TAY73" s="643"/>
      <c r="TAZ73" s="644"/>
      <c r="TBA73" s="643"/>
      <c r="TBB73" s="643"/>
      <c r="TBC73" s="643"/>
      <c r="TBD73" s="643"/>
      <c r="TBE73" s="643"/>
      <c r="TBF73" s="643"/>
      <c r="TBG73" s="643"/>
      <c r="TBH73" s="643"/>
      <c r="TBI73" s="643"/>
      <c r="TBJ73" s="917"/>
      <c r="TBK73" s="917"/>
      <c r="TBL73" s="917"/>
      <c r="TBM73" s="574"/>
      <c r="TBN73" s="643"/>
      <c r="TBO73" s="643"/>
      <c r="TBP73" s="643"/>
      <c r="TBQ73" s="644"/>
      <c r="TBR73" s="643"/>
      <c r="TBS73" s="643"/>
      <c r="TBT73" s="643"/>
      <c r="TBU73" s="643"/>
      <c r="TBV73" s="643"/>
      <c r="TBW73" s="643"/>
      <c r="TBX73" s="643"/>
      <c r="TBY73" s="643"/>
      <c r="TBZ73" s="643"/>
      <c r="TCA73" s="917"/>
      <c r="TCB73" s="917"/>
      <c r="TCC73" s="917"/>
      <c r="TCD73" s="574"/>
      <c r="TCE73" s="643"/>
      <c r="TCF73" s="643"/>
      <c r="TCG73" s="643"/>
      <c r="TCH73" s="644"/>
      <c r="TCI73" s="643"/>
      <c r="TCJ73" s="643"/>
      <c r="TCK73" s="643"/>
      <c r="TCL73" s="643"/>
      <c r="TCM73" s="643"/>
      <c r="TCN73" s="643"/>
      <c r="TCO73" s="643"/>
      <c r="TCP73" s="643"/>
      <c r="TCQ73" s="643"/>
      <c r="TCR73" s="917"/>
      <c r="TCS73" s="917"/>
      <c r="TCT73" s="917"/>
      <c r="TCU73" s="574"/>
      <c r="TCV73" s="643"/>
      <c r="TCW73" s="643"/>
      <c r="TCX73" s="643"/>
      <c r="TCY73" s="644"/>
      <c r="TCZ73" s="643"/>
      <c r="TDA73" s="643"/>
      <c r="TDB73" s="643"/>
      <c r="TDC73" s="643"/>
      <c r="TDD73" s="643"/>
      <c r="TDE73" s="643"/>
      <c r="TDF73" s="643"/>
      <c r="TDG73" s="643"/>
      <c r="TDH73" s="643"/>
      <c r="TDI73" s="917"/>
      <c r="TDJ73" s="917"/>
      <c r="TDK73" s="917"/>
      <c r="TDL73" s="574"/>
      <c r="TDM73" s="643"/>
      <c r="TDN73" s="643"/>
      <c r="TDO73" s="643"/>
      <c r="TDP73" s="644"/>
      <c r="TDQ73" s="643"/>
      <c r="TDR73" s="643"/>
      <c r="TDS73" s="643"/>
      <c r="TDT73" s="643"/>
      <c r="TDU73" s="643"/>
      <c r="TDV73" s="643"/>
      <c r="TDW73" s="643"/>
      <c r="TDX73" s="643"/>
      <c r="TDY73" s="643"/>
      <c r="TDZ73" s="917"/>
      <c r="TEA73" s="917"/>
      <c r="TEB73" s="917"/>
      <c r="TEC73" s="574"/>
      <c r="TED73" s="643"/>
      <c r="TEE73" s="643"/>
      <c r="TEF73" s="643"/>
      <c r="TEG73" s="644"/>
      <c r="TEH73" s="643"/>
      <c r="TEI73" s="643"/>
      <c r="TEJ73" s="643"/>
      <c r="TEK73" s="643"/>
      <c r="TEL73" s="643"/>
      <c r="TEM73" s="643"/>
      <c r="TEN73" s="643"/>
      <c r="TEO73" s="643"/>
      <c r="TEP73" s="643"/>
      <c r="TEQ73" s="917"/>
      <c r="TER73" s="917"/>
      <c r="TES73" s="917"/>
      <c r="TET73" s="574"/>
      <c r="TEU73" s="643"/>
      <c r="TEV73" s="643"/>
      <c r="TEW73" s="643"/>
      <c r="TEX73" s="644"/>
      <c r="TEY73" s="643"/>
      <c r="TEZ73" s="643"/>
      <c r="TFA73" s="643"/>
      <c r="TFB73" s="643"/>
      <c r="TFC73" s="643"/>
      <c r="TFD73" s="643"/>
      <c r="TFE73" s="643"/>
      <c r="TFF73" s="643"/>
      <c r="TFG73" s="643"/>
      <c r="TFH73" s="917"/>
      <c r="TFI73" s="917"/>
      <c r="TFJ73" s="917"/>
      <c r="TFK73" s="574"/>
      <c r="TFL73" s="643"/>
      <c r="TFM73" s="643"/>
      <c r="TFN73" s="643"/>
      <c r="TFO73" s="644"/>
      <c r="TFP73" s="643"/>
      <c r="TFQ73" s="643"/>
      <c r="TFR73" s="643"/>
      <c r="TFS73" s="643"/>
      <c r="TFT73" s="643"/>
      <c r="TFU73" s="643"/>
      <c r="TFV73" s="643"/>
      <c r="TFW73" s="643"/>
      <c r="TFX73" s="643"/>
      <c r="TFY73" s="917"/>
      <c r="TFZ73" s="917"/>
      <c r="TGA73" s="917"/>
      <c r="TGB73" s="574"/>
      <c r="TGC73" s="643"/>
      <c r="TGD73" s="643"/>
      <c r="TGE73" s="643"/>
      <c r="TGF73" s="644"/>
      <c r="TGG73" s="643"/>
      <c r="TGH73" s="643"/>
      <c r="TGI73" s="643"/>
      <c r="TGJ73" s="643"/>
      <c r="TGK73" s="643"/>
      <c r="TGL73" s="643"/>
      <c r="TGM73" s="643"/>
      <c r="TGN73" s="643"/>
      <c r="TGO73" s="643"/>
      <c r="TGP73" s="917"/>
      <c r="TGQ73" s="917"/>
      <c r="TGR73" s="917"/>
      <c r="TGS73" s="574"/>
      <c r="TGT73" s="643"/>
      <c r="TGU73" s="643"/>
      <c r="TGV73" s="643"/>
      <c r="TGW73" s="644"/>
      <c r="TGX73" s="643"/>
      <c r="TGY73" s="643"/>
      <c r="TGZ73" s="643"/>
      <c r="THA73" s="643"/>
      <c r="THB73" s="643"/>
      <c r="THC73" s="643"/>
      <c r="THD73" s="643"/>
      <c r="THE73" s="643"/>
      <c r="THF73" s="643"/>
      <c r="THG73" s="917"/>
      <c r="THH73" s="917"/>
      <c r="THI73" s="917"/>
      <c r="THJ73" s="574"/>
      <c r="THK73" s="643"/>
      <c r="THL73" s="643"/>
      <c r="THM73" s="643"/>
      <c r="THN73" s="644"/>
      <c r="THO73" s="643"/>
      <c r="THP73" s="643"/>
      <c r="THQ73" s="643"/>
      <c r="THR73" s="643"/>
      <c r="THS73" s="643"/>
      <c r="THT73" s="643"/>
      <c r="THU73" s="643"/>
      <c r="THV73" s="643"/>
      <c r="THW73" s="643"/>
      <c r="THX73" s="917"/>
      <c r="THY73" s="917"/>
      <c r="THZ73" s="917"/>
      <c r="TIA73" s="574"/>
      <c r="TIB73" s="643"/>
      <c r="TIC73" s="643"/>
      <c r="TID73" s="643"/>
      <c r="TIE73" s="644"/>
      <c r="TIF73" s="643"/>
      <c r="TIG73" s="643"/>
      <c r="TIH73" s="643"/>
      <c r="TII73" s="643"/>
      <c r="TIJ73" s="643"/>
      <c r="TIK73" s="643"/>
      <c r="TIL73" s="643"/>
      <c r="TIM73" s="643"/>
      <c r="TIN73" s="643"/>
      <c r="TIO73" s="917"/>
      <c r="TIP73" s="917"/>
      <c r="TIQ73" s="917"/>
      <c r="TIR73" s="574"/>
      <c r="TIS73" s="643"/>
      <c r="TIT73" s="643"/>
      <c r="TIU73" s="643"/>
      <c r="TIV73" s="644"/>
      <c r="TIW73" s="643"/>
      <c r="TIX73" s="643"/>
      <c r="TIY73" s="643"/>
      <c r="TIZ73" s="643"/>
      <c r="TJA73" s="643"/>
      <c r="TJB73" s="643"/>
      <c r="TJC73" s="643"/>
      <c r="TJD73" s="643"/>
      <c r="TJE73" s="643"/>
      <c r="TJF73" s="917"/>
      <c r="TJG73" s="917"/>
      <c r="TJH73" s="917"/>
      <c r="TJI73" s="574"/>
      <c r="TJJ73" s="643"/>
      <c r="TJK73" s="643"/>
      <c r="TJL73" s="643"/>
      <c r="TJM73" s="644"/>
      <c r="TJN73" s="643"/>
      <c r="TJO73" s="643"/>
      <c r="TJP73" s="643"/>
      <c r="TJQ73" s="643"/>
      <c r="TJR73" s="643"/>
      <c r="TJS73" s="643"/>
      <c r="TJT73" s="643"/>
      <c r="TJU73" s="643"/>
      <c r="TJV73" s="643"/>
      <c r="TJW73" s="917"/>
      <c r="TJX73" s="917"/>
      <c r="TJY73" s="917"/>
      <c r="TJZ73" s="574"/>
      <c r="TKA73" s="643"/>
      <c r="TKB73" s="643"/>
      <c r="TKC73" s="643"/>
      <c r="TKD73" s="644"/>
      <c r="TKE73" s="643"/>
      <c r="TKF73" s="643"/>
      <c r="TKG73" s="643"/>
      <c r="TKH73" s="643"/>
      <c r="TKI73" s="643"/>
      <c r="TKJ73" s="643"/>
      <c r="TKK73" s="643"/>
      <c r="TKL73" s="643"/>
      <c r="TKM73" s="643"/>
      <c r="TKN73" s="917"/>
      <c r="TKO73" s="917"/>
      <c r="TKP73" s="917"/>
      <c r="TKQ73" s="574"/>
      <c r="TKR73" s="643"/>
      <c r="TKS73" s="643"/>
      <c r="TKT73" s="643"/>
      <c r="TKU73" s="644"/>
      <c r="TKV73" s="643"/>
      <c r="TKW73" s="643"/>
      <c r="TKX73" s="643"/>
      <c r="TKY73" s="643"/>
      <c r="TKZ73" s="643"/>
      <c r="TLA73" s="643"/>
      <c r="TLB73" s="643"/>
      <c r="TLC73" s="643"/>
      <c r="TLD73" s="643"/>
      <c r="TLE73" s="917"/>
      <c r="TLF73" s="917"/>
      <c r="TLG73" s="917"/>
      <c r="TLH73" s="574"/>
      <c r="TLI73" s="643"/>
      <c r="TLJ73" s="643"/>
      <c r="TLK73" s="643"/>
      <c r="TLL73" s="644"/>
      <c r="TLM73" s="643"/>
      <c r="TLN73" s="643"/>
      <c r="TLO73" s="643"/>
      <c r="TLP73" s="643"/>
      <c r="TLQ73" s="643"/>
      <c r="TLR73" s="643"/>
      <c r="TLS73" s="643"/>
      <c r="TLT73" s="643"/>
      <c r="TLU73" s="643"/>
      <c r="TLV73" s="917"/>
      <c r="TLW73" s="917"/>
      <c r="TLX73" s="917"/>
      <c r="TLY73" s="574"/>
      <c r="TLZ73" s="643"/>
      <c r="TMA73" s="643"/>
      <c r="TMB73" s="643"/>
      <c r="TMC73" s="644"/>
      <c r="TMD73" s="643"/>
      <c r="TME73" s="643"/>
      <c r="TMF73" s="643"/>
      <c r="TMG73" s="643"/>
      <c r="TMH73" s="643"/>
      <c r="TMI73" s="643"/>
      <c r="TMJ73" s="643"/>
      <c r="TMK73" s="643"/>
      <c r="TML73" s="643"/>
      <c r="TMM73" s="917"/>
      <c r="TMN73" s="917"/>
      <c r="TMO73" s="917"/>
      <c r="TMP73" s="574"/>
      <c r="TMQ73" s="643"/>
      <c r="TMR73" s="643"/>
      <c r="TMS73" s="643"/>
      <c r="TMT73" s="644"/>
      <c r="TMU73" s="643"/>
      <c r="TMV73" s="643"/>
      <c r="TMW73" s="643"/>
      <c r="TMX73" s="643"/>
      <c r="TMY73" s="643"/>
      <c r="TMZ73" s="643"/>
      <c r="TNA73" s="643"/>
      <c r="TNB73" s="643"/>
      <c r="TNC73" s="643"/>
      <c r="TND73" s="917"/>
      <c r="TNE73" s="917"/>
      <c r="TNF73" s="917"/>
      <c r="TNG73" s="574"/>
      <c r="TNH73" s="643"/>
      <c r="TNI73" s="643"/>
      <c r="TNJ73" s="643"/>
      <c r="TNK73" s="644"/>
      <c r="TNL73" s="643"/>
      <c r="TNM73" s="643"/>
      <c r="TNN73" s="643"/>
      <c r="TNO73" s="643"/>
      <c r="TNP73" s="643"/>
      <c r="TNQ73" s="643"/>
      <c r="TNR73" s="643"/>
      <c r="TNS73" s="643"/>
      <c r="TNT73" s="643"/>
      <c r="TNU73" s="917"/>
      <c r="TNV73" s="917"/>
      <c r="TNW73" s="917"/>
      <c r="TNX73" s="574"/>
      <c r="TNY73" s="643"/>
      <c r="TNZ73" s="643"/>
      <c r="TOA73" s="643"/>
      <c r="TOB73" s="644"/>
      <c r="TOC73" s="643"/>
      <c r="TOD73" s="643"/>
      <c r="TOE73" s="643"/>
      <c r="TOF73" s="643"/>
      <c r="TOG73" s="643"/>
      <c r="TOH73" s="643"/>
      <c r="TOI73" s="643"/>
      <c r="TOJ73" s="643"/>
      <c r="TOK73" s="643"/>
      <c r="TOL73" s="917"/>
      <c r="TOM73" s="917"/>
      <c r="TON73" s="917"/>
      <c r="TOO73" s="574"/>
      <c r="TOP73" s="643"/>
      <c r="TOQ73" s="643"/>
      <c r="TOR73" s="643"/>
      <c r="TOS73" s="644"/>
      <c r="TOT73" s="643"/>
      <c r="TOU73" s="643"/>
      <c r="TOV73" s="643"/>
      <c r="TOW73" s="643"/>
      <c r="TOX73" s="643"/>
      <c r="TOY73" s="643"/>
      <c r="TOZ73" s="643"/>
      <c r="TPA73" s="643"/>
      <c r="TPB73" s="643"/>
      <c r="TPC73" s="917"/>
      <c r="TPD73" s="917"/>
      <c r="TPE73" s="917"/>
      <c r="TPF73" s="574"/>
      <c r="TPG73" s="643"/>
      <c r="TPH73" s="643"/>
      <c r="TPI73" s="643"/>
      <c r="TPJ73" s="644"/>
      <c r="TPK73" s="643"/>
      <c r="TPL73" s="643"/>
      <c r="TPM73" s="643"/>
      <c r="TPN73" s="643"/>
      <c r="TPO73" s="643"/>
      <c r="TPP73" s="643"/>
      <c r="TPQ73" s="643"/>
      <c r="TPR73" s="643"/>
      <c r="TPS73" s="643"/>
      <c r="TPT73" s="917"/>
      <c r="TPU73" s="917"/>
      <c r="TPV73" s="917"/>
      <c r="TPW73" s="574"/>
      <c r="TPX73" s="643"/>
      <c r="TPY73" s="643"/>
      <c r="TPZ73" s="643"/>
      <c r="TQA73" s="644"/>
      <c r="TQB73" s="643"/>
      <c r="TQC73" s="643"/>
      <c r="TQD73" s="643"/>
      <c r="TQE73" s="643"/>
      <c r="TQF73" s="643"/>
      <c r="TQG73" s="643"/>
      <c r="TQH73" s="643"/>
      <c r="TQI73" s="643"/>
      <c r="TQJ73" s="643"/>
      <c r="TQK73" s="917"/>
      <c r="TQL73" s="917"/>
      <c r="TQM73" s="917"/>
      <c r="TQN73" s="574"/>
      <c r="TQO73" s="643"/>
      <c r="TQP73" s="643"/>
      <c r="TQQ73" s="643"/>
      <c r="TQR73" s="644"/>
      <c r="TQS73" s="643"/>
      <c r="TQT73" s="643"/>
      <c r="TQU73" s="643"/>
      <c r="TQV73" s="643"/>
      <c r="TQW73" s="643"/>
      <c r="TQX73" s="643"/>
      <c r="TQY73" s="643"/>
      <c r="TQZ73" s="643"/>
      <c r="TRA73" s="643"/>
      <c r="TRB73" s="917"/>
      <c r="TRC73" s="917"/>
      <c r="TRD73" s="917"/>
      <c r="TRE73" s="574"/>
      <c r="TRF73" s="643"/>
      <c r="TRG73" s="643"/>
      <c r="TRH73" s="643"/>
      <c r="TRI73" s="644"/>
      <c r="TRJ73" s="643"/>
      <c r="TRK73" s="643"/>
      <c r="TRL73" s="643"/>
      <c r="TRM73" s="643"/>
      <c r="TRN73" s="643"/>
      <c r="TRO73" s="643"/>
      <c r="TRP73" s="643"/>
      <c r="TRQ73" s="643"/>
      <c r="TRR73" s="643"/>
      <c r="TRS73" s="917"/>
      <c r="TRT73" s="917"/>
      <c r="TRU73" s="917"/>
      <c r="TRV73" s="574"/>
      <c r="TRW73" s="643"/>
      <c r="TRX73" s="643"/>
      <c r="TRY73" s="643"/>
      <c r="TRZ73" s="644"/>
      <c r="TSA73" s="643"/>
      <c r="TSB73" s="643"/>
      <c r="TSC73" s="643"/>
      <c r="TSD73" s="643"/>
      <c r="TSE73" s="643"/>
      <c r="TSF73" s="643"/>
      <c r="TSG73" s="643"/>
      <c r="TSH73" s="643"/>
      <c r="TSI73" s="643"/>
      <c r="TSJ73" s="917"/>
      <c r="TSK73" s="917"/>
      <c r="TSL73" s="917"/>
      <c r="TSM73" s="574"/>
      <c r="TSN73" s="643"/>
      <c r="TSO73" s="643"/>
      <c r="TSP73" s="643"/>
      <c r="TSQ73" s="644"/>
      <c r="TSR73" s="643"/>
      <c r="TSS73" s="643"/>
      <c r="TST73" s="643"/>
      <c r="TSU73" s="643"/>
      <c r="TSV73" s="643"/>
      <c r="TSW73" s="643"/>
      <c r="TSX73" s="643"/>
      <c r="TSY73" s="643"/>
      <c r="TSZ73" s="643"/>
      <c r="TTA73" s="917"/>
      <c r="TTB73" s="917"/>
      <c r="TTC73" s="917"/>
      <c r="TTD73" s="574"/>
      <c r="TTE73" s="643"/>
      <c r="TTF73" s="643"/>
      <c r="TTG73" s="643"/>
      <c r="TTH73" s="644"/>
      <c r="TTI73" s="643"/>
      <c r="TTJ73" s="643"/>
      <c r="TTK73" s="643"/>
      <c r="TTL73" s="643"/>
      <c r="TTM73" s="643"/>
      <c r="TTN73" s="643"/>
      <c r="TTO73" s="643"/>
      <c r="TTP73" s="643"/>
      <c r="TTQ73" s="643"/>
      <c r="TTR73" s="917"/>
      <c r="TTS73" s="917"/>
      <c r="TTT73" s="917"/>
      <c r="TTU73" s="574"/>
      <c r="TTV73" s="643"/>
      <c r="TTW73" s="643"/>
      <c r="TTX73" s="643"/>
      <c r="TTY73" s="644"/>
      <c r="TTZ73" s="643"/>
      <c r="TUA73" s="643"/>
      <c r="TUB73" s="643"/>
      <c r="TUC73" s="643"/>
      <c r="TUD73" s="643"/>
      <c r="TUE73" s="643"/>
      <c r="TUF73" s="643"/>
      <c r="TUG73" s="643"/>
      <c r="TUH73" s="643"/>
      <c r="TUI73" s="917"/>
      <c r="TUJ73" s="917"/>
      <c r="TUK73" s="917"/>
      <c r="TUL73" s="574"/>
      <c r="TUM73" s="643"/>
      <c r="TUN73" s="643"/>
      <c r="TUO73" s="643"/>
      <c r="TUP73" s="644"/>
      <c r="TUQ73" s="643"/>
      <c r="TUR73" s="643"/>
      <c r="TUS73" s="643"/>
      <c r="TUT73" s="643"/>
      <c r="TUU73" s="643"/>
      <c r="TUV73" s="643"/>
      <c r="TUW73" s="643"/>
      <c r="TUX73" s="643"/>
      <c r="TUY73" s="643"/>
      <c r="TUZ73" s="917"/>
      <c r="TVA73" s="917"/>
      <c r="TVB73" s="917"/>
      <c r="TVC73" s="574"/>
      <c r="TVD73" s="643"/>
      <c r="TVE73" s="643"/>
      <c r="TVF73" s="643"/>
      <c r="TVG73" s="644"/>
      <c r="TVH73" s="643"/>
      <c r="TVI73" s="643"/>
      <c r="TVJ73" s="643"/>
      <c r="TVK73" s="643"/>
      <c r="TVL73" s="643"/>
      <c r="TVM73" s="643"/>
      <c r="TVN73" s="643"/>
      <c r="TVO73" s="643"/>
      <c r="TVP73" s="643"/>
      <c r="TVQ73" s="917"/>
      <c r="TVR73" s="917"/>
      <c r="TVS73" s="917"/>
      <c r="TVT73" s="574"/>
      <c r="TVU73" s="643"/>
      <c r="TVV73" s="643"/>
      <c r="TVW73" s="643"/>
      <c r="TVX73" s="644"/>
      <c r="TVY73" s="643"/>
      <c r="TVZ73" s="643"/>
      <c r="TWA73" s="643"/>
      <c r="TWB73" s="643"/>
      <c r="TWC73" s="643"/>
      <c r="TWD73" s="643"/>
      <c r="TWE73" s="643"/>
      <c r="TWF73" s="643"/>
      <c r="TWG73" s="643"/>
      <c r="TWH73" s="917"/>
      <c r="TWI73" s="917"/>
      <c r="TWJ73" s="917"/>
      <c r="TWK73" s="574"/>
      <c r="TWL73" s="643"/>
      <c r="TWM73" s="643"/>
      <c r="TWN73" s="643"/>
      <c r="TWO73" s="644"/>
      <c r="TWP73" s="643"/>
      <c r="TWQ73" s="643"/>
      <c r="TWR73" s="643"/>
      <c r="TWS73" s="643"/>
      <c r="TWT73" s="643"/>
      <c r="TWU73" s="643"/>
      <c r="TWV73" s="643"/>
      <c r="TWW73" s="643"/>
      <c r="TWX73" s="643"/>
      <c r="TWY73" s="917"/>
      <c r="TWZ73" s="917"/>
      <c r="TXA73" s="917"/>
      <c r="TXB73" s="574"/>
      <c r="TXC73" s="643"/>
      <c r="TXD73" s="643"/>
      <c r="TXE73" s="643"/>
      <c r="TXF73" s="644"/>
      <c r="TXG73" s="643"/>
      <c r="TXH73" s="643"/>
      <c r="TXI73" s="643"/>
      <c r="TXJ73" s="643"/>
      <c r="TXK73" s="643"/>
      <c r="TXL73" s="643"/>
      <c r="TXM73" s="643"/>
      <c r="TXN73" s="643"/>
      <c r="TXO73" s="643"/>
      <c r="TXP73" s="917"/>
      <c r="TXQ73" s="917"/>
      <c r="TXR73" s="917"/>
      <c r="TXS73" s="574"/>
      <c r="TXT73" s="643"/>
      <c r="TXU73" s="643"/>
      <c r="TXV73" s="643"/>
      <c r="TXW73" s="644"/>
      <c r="TXX73" s="643"/>
      <c r="TXY73" s="643"/>
      <c r="TXZ73" s="643"/>
      <c r="TYA73" s="643"/>
      <c r="TYB73" s="643"/>
      <c r="TYC73" s="643"/>
      <c r="TYD73" s="643"/>
      <c r="TYE73" s="643"/>
      <c r="TYF73" s="643"/>
      <c r="TYG73" s="917"/>
      <c r="TYH73" s="917"/>
      <c r="TYI73" s="917"/>
      <c r="TYJ73" s="574"/>
      <c r="TYK73" s="643"/>
      <c r="TYL73" s="643"/>
      <c r="TYM73" s="643"/>
      <c r="TYN73" s="644"/>
      <c r="TYO73" s="643"/>
      <c r="TYP73" s="643"/>
      <c r="TYQ73" s="643"/>
      <c r="TYR73" s="643"/>
      <c r="TYS73" s="643"/>
      <c r="TYT73" s="643"/>
      <c r="TYU73" s="643"/>
      <c r="TYV73" s="643"/>
      <c r="TYW73" s="643"/>
      <c r="TYX73" s="917"/>
      <c r="TYY73" s="917"/>
      <c r="TYZ73" s="917"/>
      <c r="TZA73" s="574"/>
      <c r="TZB73" s="643"/>
      <c r="TZC73" s="643"/>
      <c r="TZD73" s="643"/>
      <c r="TZE73" s="644"/>
      <c r="TZF73" s="643"/>
      <c r="TZG73" s="643"/>
      <c r="TZH73" s="643"/>
      <c r="TZI73" s="643"/>
      <c r="TZJ73" s="643"/>
      <c r="TZK73" s="643"/>
      <c r="TZL73" s="643"/>
      <c r="TZM73" s="643"/>
      <c r="TZN73" s="643"/>
      <c r="TZO73" s="917"/>
      <c r="TZP73" s="917"/>
      <c r="TZQ73" s="917"/>
      <c r="TZR73" s="574"/>
      <c r="TZS73" s="643"/>
      <c r="TZT73" s="643"/>
      <c r="TZU73" s="643"/>
      <c r="TZV73" s="644"/>
      <c r="TZW73" s="643"/>
      <c r="TZX73" s="643"/>
      <c r="TZY73" s="643"/>
      <c r="TZZ73" s="643"/>
      <c r="UAA73" s="643"/>
      <c r="UAB73" s="643"/>
      <c r="UAC73" s="643"/>
      <c r="UAD73" s="643"/>
      <c r="UAE73" s="643"/>
      <c r="UAF73" s="917"/>
      <c r="UAG73" s="917"/>
      <c r="UAH73" s="917"/>
      <c r="UAI73" s="574"/>
      <c r="UAJ73" s="643"/>
      <c r="UAK73" s="643"/>
      <c r="UAL73" s="643"/>
      <c r="UAM73" s="644"/>
      <c r="UAN73" s="643"/>
      <c r="UAO73" s="643"/>
      <c r="UAP73" s="643"/>
      <c r="UAQ73" s="643"/>
      <c r="UAR73" s="643"/>
      <c r="UAS73" s="643"/>
      <c r="UAT73" s="643"/>
      <c r="UAU73" s="643"/>
      <c r="UAV73" s="643"/>
      <c r="UAW73" s="917"/>
      <c r="UAX73" s="917"/>
      <c r="UAY73" s="917"/>
      <c r="UAZ73" s="574"/>
      <c r="UBA73" s="643"/>
      <c r="UBB73" s="643"/>
      <c r="UBC73" s="643"/>
      <c r="UBD73" s="644"/>
      <c r="UBE73" s="643"/>
      <c r="UBF73" s="643"/>
      <c r="UBG73" s="643"/>
      <c r="UBH73" s="643"/>
      <c r="UBI73" s="643"/>
      <c r="UBJ73" s="643"/>
      <c r="UBK73" s="643"/>
      <c r="UBL73" s="643"/>
      <c r="UBM73" s="643"/>
      <c r="UBN73" s="917"/>
      <c r="UBO73" s="917"/>
      <c r="UBP73" s="917"/>
      <c r="UBQ73" s="574"/>
      <c r="UBR73" s="643"/>
      <c r="UBS73" s="643"/>
      <c r="UBT73" s="643"/>
      <c r="UBU73" s="644"/>
      <c r="UBV73" s="643"/>
      <c r="UBW73" s="643"/>
      <c r="UBX73" s="643"/>
      <c r="UBY73" s="643"/>
      <c r="UBZ73" s="643"/>
      <c r="UCA73" s="643"/>
      <c r="UCB73" s="643"/>
      <c r="UCC73" s="643"/>
      <c r="UCD73" s="643"/>
      <c r="UCE73" s="917"/>
      <c r="UCF73" s="917"/>
      <c r="UCG73" s="917"/>
      <c r="UCH73" s="574"/>
      <c r="UCI73" s="643"/>
      <c r="UCJ73" s="643"/>
      <c r="UCK73" s="643"/>
      <c r="UCL73" s="644"/>
      <c r="UCM73" s="643"/>
      <c r="UCN73" s="643"/>
      <c r="UCO73" s="643"/>
      <c r="UCP73" s="643"/>
      <c r="UCQ73" s="643"/>
      <c r="UCR73" s="643"/>
      <c r="UCS73" s="643"/>
      <c r="UCT73" s="643"/>
      <c r="UCU73" s="643"/>
      <c r="UCV73" s="917"/>
      <c r="UCW73" s="917"/>
      <c r="UCX73" s="917"/>
      <c r="UCY73" s="574"/>
      <c r="UCZ73" s="643"/>
      <c r="UDA73" s="643"/>
      <c r="UDB73" s="643"/>
      <c r="UDC73" s="644"/>
      <c r="UDD73" s="643"/>
      <c r="UDE73" s="643"/>
      <c r="UDF73" s="643"/>
      <c r="UDG73" s="643"/>
      <c r="UDH73" s="643"/>
      <c r="UDI73" s="643"/>
      <c r="UDJ73" s="643"/>
      <c r="UDK73" s="643"/>
      <c r="UDL73" s="643"/>
      <c r="UDM73" s="917"/>
      <c r="UDN73" s="917"/>
      <c r="UDO73" s="917"/>
      <c r="UDP73" s="574"/>
      <c r="UDQ73" s="643"/>
      <c r="UDR73" s="643"/>
      <c r="UDS73" s="643"/>
      <c r="UDT73" s="644"/>
      <c r="UDU73" s="643"/>
      <c r="UDV73" s="643"/>
      <c r="UDW73" s="643"/>
      <c r="UDX73" s="643"/>
      <c r="UDY73" s="643"/>
      <c r="UDZ73" s="643"/>
      <c r="UEA73" s="643"/>
      <c r="UEB73" s="643"/>
      <c r="UEC73" s="643"/>
      <c r="UED73" s="917"/>
      <c r="UEE73" s="917"/>
      <c r="UEF73" s="917"/>
      <c r="UEG73" s="574"/>
      <c r="UEH73" s="643"/>
      <c r="UEI73" s="643"/>
      <c r="UEJ73" s="643"/>
      <c r="UEK73" s="644"/>
      <c r="UEL73" s="643"/>
      <c r="UEM73" s="643"/>
      <c r="UEN73" s="643"/>
      <c r="UEO73" s="643"/>
      <c r="UEP73" s="643"/>
      <c r="UEQ73" s="643"/>
      <c r="UER73" s="643"/>
      <c r="UES73" s="643"/>
      <c r="UET73" s="643"/>
      <c r="UEU73" s="917"/>
      <c r="UEV73" s="917"/>
      <c r="UEW73" s="917"/>
      <c r="UEX73" s="574"/>
      <c r="UEY73" s="643"/>
      <c r="UEZ73" s="643"/>
      <c r="UFA73" s="643"/>
      <c r="UFB73" s="644"/>
      <c r="UFC73" s="643"/>
      <c r="UFD73" s="643"/>
      <c r="UFE73" s="643"/>
      <c r="UFF73" s="643"/>
      <c r="UFG73" s="643"/>
      <c r="UFH73" s="643"/>
      <c r="UFI73" s="643"/>
      <c r="UFJ73" s="643"/>
      <c r="UFK73" s="643"/>
      <c r="UFL73" s="917"/>
      <c r="UFM73" s="917"/>
      <c r="UFN73" s="917"/>
      <c r="UFO73" s="574"/>
      <c r="UFP73" s="643"/>
      <c r="UFQ73" s="643"/>
      <c r="UFR73" s="643"/>
      <c r="UFS73" s="644"/>
      <c r="UFT73" s="643"/>
      <c r="UFU73" s="643"/>
      <c r="UFV73" s="643"/>
      <c r="UFW73" s="643"/>
      <c r="UFX73" s="643"/>
      <c r="UFY73" s="643"/>
      <c r="UFZ73" s="643"/>
      <c r="UGA73" s="643"/>
      <c r="UGB73" s="643"/>
      <c r="UGC73" s="917"/>
      <c r="UGD73" s="917"/>
      <c r="UGE73" s="917"/>
      <c r="UGF73" s="574"/>
      <c r="UGG73" s="643"/>
      <c r="UGH73" s="643"/>
      <c r="UGI73" s="643"/>
      <c r="UGJ73" s="644"/>
      <c r="UGK73" s="643"/>
      <c r="UGL73" s="643"/>
      <c r="UGM73" s="643"/>
      <c r="UGN73" s="643"/>
      <c r="UGO73" s="643"/>
      <c r="UGP73" s="643"/>
      <c r="UGQ73" s="643"/>
      <c r="UGR73" s="643"/>
      <c r="UGS73" s="643"/>
      <c r="UGT73" s="917"/>
      <c r="UGU73" s="917"/>
      <c r="UGV73" s="917"/>
      <c r="UGW73" s="574"/>
      <c r="UGX73" s="643"/>
      <c r="UGY73" s="643"/>
      <c r="UGZ73" s="643"/>
      <c r="UHA73" s="644"/>
      <c r="UHB73" s="643"/>
      <c r="UHC73" s="643"/>
      <c r="UHD73" s="643"/>
      <c r="UHE73" s="643"/>
      <c r="UHF73" s="643"/>
      <c r="UHG73" s="643"/>
      <c r="UHH73" s="643"/>
      <c r="UHI73" s="643"/>
      <c r="UHJ73" s="643"/>
      <c r="UHK73" s="917"/>
      <c r="UHL73" s="917"/>
      <c r="UHM73" s="917"/>
      <c r="UHN73" s="574"/>
      <c r="UHO73" s="643"/>
      <c r="UHP73" s="643"/>
      <c r="UHQ73" s="643"/>
      <c r="UHR73" s="644"/>
      <c r="UHS73" s="643"/>
      <c r="UHT73" s="643"/>
      <c r="UHU73" s="643"/>
      <c r="UHV73" s="643"/>
      <c r="UHW73" s="643"/>
      <c r="UHX73" s="643"/>
      <c r="UHY73" s="643"/>
      <c r="UHZ73" s="643"/>
      <c r="UIA73" s="643"/>
      <c r="UIB73" s="917"/>
      <c r="UIC73" s="917"/>
      <c r="UID73" s="917"/>
      <c r="UIE73" s="574"/>
      <c r="UIF73" s="643"/>
      <c r="UIG73" s="643"/>
      <c r="UIH73" s="643"/>
      <c r="UII73" s="644"/>
      <c r="UIJ73" s="643"/>
      <c r="UIK73" s="643"/>
      <c r="UIL73" s="643"/>
      <c r="UIM73" s="643"/>
      <c r="UIN73" s="643"/>
      <c r="UIO73" s="643"/>
      <c r="UIP73" s="643"/>
      <c r="UIQ73" s="643"/>
      <c r="UIR73" s="643"/>
      <c r="UIS73" s="917"/>
      <c r="UIT73" s="917"/>
      <c r="UIU73" s="917"/>
      <c r="UIV73" s="574"/>
      <c r="UIW73" s="643"/>
      <c r="UIX73" s="643"/>
      <c r="UIY73" s="643"/>
      <c r="UIZ73" s="644"/>
      <c r="UJA73" s="643"/>
      <c r="UJB73" s="643"/>
      <c r="UJC73" s="643"/>
      <c r="UJD73" s="643"/>
      <c r="UJE73" s="643"/>
      <c r="UJF73" s="643"/>
      <c r="UJG73" s="643"/>
      <c r="UJH73" s="643"/>
      <c r="UJI73" s="643"/>
      <c r="UJJ73" s="917"/>
      <c r="UJK73" s="917"/>
      <c r="UJL73" s="917"/>
      <c r="UJM73" s="574"/>
      <c r="UJN73" s="643"/>
      <c r="UJO73" s="643"/>
      <c r="UJP73" s="643"/>
      <c r="UJQ73" s="644"/>
      <c r="UJR73" s="643"/>
      <c r="UJS73" s="643"/>
      <c r="UJT73" s="643"/>
      <c r="UJU73" s="643"/>
      <c r="UJV73" s="643"/>
      <c r="UJW73" s="643"/>
      <c r="UJX73" s="643"/>
      <c r="UJY73" s="643"/>
      <c r="UJZ73" s="643"/>
      <c r="UKA73" s="917"/>
      <c r="UKB73" s="917"/>
      <c r="UKC73" s="917"/>
      <c r="UKD73" s="574"/>
      <c r="UKE73" s="643"/>
      <c r="UKF73" s="643"/>
      <c r="UKG73" s="643"/>
      <c r="UKH73" s="644"/>
      <c r="UKI73" s="643"/>
      <c r="UKJ73" s="643"/>
      <c r="UKK73" s="643"/>
      <c r="UKL73" s="643"/>
      <c r="UKM73" s="643"/>
      <c r="UKN73" s="643"/>
      <c r="UKO73" s="643"/>
      <c r="UKP73" s="643"/>
      <c r="UKQ73" s="643"/>
      <c r="UKR73" s="917"/>
      <c r="UKS73" s="917"/>
      <c r="UKT73" s="917"/>
      <c r="UKU73" s="574"/>
      <c r="UKV73" s="643"/>
      <c r="UKW73" s="643"/>
      <c r="UKX73" s="643"/>
      <c r="UKY73" s="644"/>
      <c r="UKZ73" s="643"/>
      <c r="ULA73" s="643"/>
      <c r="ULB73" s="643"/>
      <c r="ULC73" s="643"/>
      <c r="ULD73" s="643"/>
      <c r="ULE73" s="643"/>
      <c r="ULF73" s="643"/>
      <c r="ULG73" s="643"/>
      <c r="ULH73" s="643"/>
      <c r="ULI73" s="917"/>
      <c r="ULJ73" s="917"/>
      <c r="ULK73" s="917"/>
      <c r="ULL73" s="574"/>
      <c r="ULM73" s="643"/>
      <c r="ULN73" s="643"/>
      <c r="ULO73" s="643"/>
      <c r="ULP73" s="644"/>
      <c r="ULQ73" s="643"/>
      <c r="ULR73" s="643"/>
      <c r="ULS73" s="643"/>
      <c r="ULT73" s="643"/>
      <c r="ULU73" s="643"/>
      <c r="ULV73" s="643"/>
      <c r="ULW73" s="643"/>
      <c r="ULX73" s="643"/>
      <c r="ULY73" s="643"/>
      <c r="ULZ73" s="917"/>
      <c r="UMA73" s="917"/>
      <c r="UMB73" s="917"/>
      <c r="UMC73" s="574"/>
      <c r="UMD73" s="643"/>
      <c r="UME73" s="643"/>
      <c r="UMF73" s="643"/>
      <c r="UMG73" s="644"/>
      <c r="UMH73" s="643"/>
      <c r="UMI73" s="643"/>
      <c r="UMJ73" s="643"/>
      <c r="UMK73" s="643"/>
      <c r="UML73" s="643"/>
      <c r="UMM73" s="643"/>
      <c r="UMN73" s="643"/>
      <c r="UMO73" s="643"/>
      <c r="UMP73" s="643"/>
      <c r="UMQ73" s="917"/>
      <c r="UMR73" s="917"/>
      <c r="UMS73" s="917"/>
      <c r="UMT73" s="574"/>
      <c r="UMU73" s="643"/>
      <c r="UMV73" s="643"/>
      <c r="UMW73" s="643"/>
      <c r="UMX73" s="644"/>
      <c r="UMY73" s="643"/>
      <c r="UMZ73" s="643"/>
      <c r="UNA73" s="643"/>
      <c r="UNB73" s="643"/>
      <c r="UNC73" s="643"/>
      <c r="UND73" s="643"/>
      <c r="UNE73" s="643"/>
      <c r="UNF73" s="643"/>
      <c r="UNG73" s="643"/>
      <c r="UNH73" s="917"/>
      <c r="UNI73" s="917"/>
      <c r="UNJ73" s="917"/>
      <c r="UNK73" s="574"/>
      <c r="UNL73" s="643"/>
      <c r="UNM73" s="643"/>
      <c r="UNN73" s="643"/>
      <c r="UNO73" s="644"/>
      <c r="UNP73" s="643"/>
      <c r="UNQ73" s="643"/>
      <c r="UNR73" s="643"/>
      <c r="UNS73" s="643"/>
      <c r="UNT73" s="643"/>
      <c r="UNU73" s="643"/>
      <c r="UNV73" s="643"/>
      <c r="UNW73" s="643"/>
      <c r="UNX73" s="643"/>
      <c r="UNY73" s="917"/>
      <c r="UNZ73" s="917"/>
      <c r="UOA73" s="917"/>
      <c r="UOB73" s="574"/>
      <c r="UOC73" s="643"/>
      <c r="UOD73" s="643"/>
      <c r="UOE73" s="643"/>
      <c r="UOF73" s="644"/>
      <c r="UOG73" s="643"/>
      <c r="UOH73" s="643"/>
      <c r="UOI73" s="643"/>
      <c r="UOJ73" s="643"/>
      <c r="UOK73" s="643"/>
      <c r="UOL73" s="643"/>
      <c r="UOM73" s="643"/>
      <c r="UON73" s="643"/>
      <c r="UOO73" s="643"/>
      <c r="UOP73" s="917"/>
      <c r="UOQ73" s="917"/>
      <c r="UOR73" s="917"/>
      <c r="UOS73" s="574"/>
      <c r="UOT73" s="643"/>
      <c r="UOU73" s="643"/>
      <c r="UOV73" s="643"/>
      <c r="UOW73" s="644"/>
      <c r="UOX73" s="643"/>
      <c r="UOY73" s="643"/>
      <c r="UOZ73" s="643"/>
      <c r="UPA73" s="643"/>
      <c r="UPB73" s="643"/>
      <c r="UPC73" s="643"/>
      <c r="UPD73" s="643"/>
      <c r="UPE73" s="643"/>
      <c r="UPF73" s="643"/>
      <c r="UPG73" s="917"/>
      <c r="UPH73" s="917"/>
      <c r="UPI73" s="917"/>
      <c r="UPJ73" s="574"/>
      <c r="UPK73" s="643"/>
      <c r="UPL73" s="643"/>
      <c r="UPM73" s="643"/>
      <c r="UPN73" s="644"/>
      <c r="UPO73" s="643"/>
      <c r="UPP73" s="643"/>
      <c r="UPQ73" s="643"/>
      <c r="UPR73" s="643"/>
      <c r="UPS73" s="643"/>
      <c r="UPT73" s="643"/>
      <c r="UPU73" s="643"/>
      <c r="UPV73" s="643"/>
      <c r="UPW73" s="643"/>
      <c r="UPX73" s="917"/>
      <c r="UPY73" s="917"/>
      <c r="UPZ73" s="917"/>
      <c r="UQA73" s="574"/>
      <c r="UQB73" s="643"/>
      <c r="UQC73" s="643"/>
      <c r="UQD73" s="643"/>
      <c r="UQE73" s="644"/>
      <c r="UQF73" s="643"/>
      <c r="UQG73" s="643"/>
      <c r="UQH73" s="643"/>
      <c r="UQI73" s="643"/>
      <c r="UQJ73" s="643"/>
      <c r="UQK73" s="643"/>
      <c r="UQL73" s="643"/>
      <c r="UQM73" s="643"/>
      <c r="UQN73" s="643"/>
      <c r="UQO73" s="917"/>
      <c r="UQP73" s="917"/>
      <c r="UQQ73" s="917"/>
      <c r="UQR73" s="574"/>
      <c r="UQS73" s="643"/>
      <c r="UQT73" s="643"/>
      <c r="UQU73" s="643"/>
      <c r="UQV73" s="644"/>
      <c r="UQW73" s="643"/>
      <c r="UQX73" s="643"/>
      <c r="UQY73" s="643"/>
      <c r="UQZ73" s="643"/>
      <c r="URA73" s="643"/>
      <c r="URB73" s="643"/>
      <c r="URC73" s="643"/>
      <c r="URD73" s="643"/>
      <c r="URE73" s="643"/>
      <c r="URF73" s="917"/>
      <c r="URG73" s="917"/>
      <c r="URH73" s="917"/>
      <c r="URI73" s="574"/>
      <c r="URJ73" s="643"/>
      <c r="URK73" s="643"/>
      <c r="URL73" s="643"/>
      <c r="URM73" s="644"/>
      <c r="URN73" s="643"/>
      <c r="URO73" s="643"/>
      <c r="URP73" s="643"/>
      <c r="URQ73" s="643"/>
      <c r="URR73" s="643"/>
      <c r="URS73" s="643"/>
      <c r="URT73" s="643"/>
      <c r="URU73" s="643"/>
      <c r="URV73" s="643"/>
      <c r="URW73" s="917"/>
      <c r="URX73" s="917"/>
      <c r="URY73" s="917"/>
      <c r="URZ73" s="574"/>
      <c r="USA73" s="643"/>
      <c r="USB73" s="643"/>
      <c r="USC73" s="643"/>
      <c r="USD73" s="644"/>
      <c r="USE73" s="643"/>
      <c r="USF73" s="643"/>
      <c r="USG73" s="643"/>
      <c r="USH73" s="643"/>
      <c r="USI73" s="643"/>
      <c r="USJ73" s="643"/>
      <c r="USK73" s="643"/>
      <c r="USL73" s="643"/>
      <c r="USM73" s="643"/>
      <c r="USN73" s="917"/>
      <c r="USO73" s="917"/>
      <c r="USP73" s="917"/>
      <c r="USQ73" s="574"/>
      <c r="USR73" s="643"/>
      <c r="USS73" s="643"/>
      <c r="UST73" s="643"/>
      <c r="USU73" s="644"/>
      <c r="USV73" s="643"/>
      <c r="USW73" s="643"/>
      <c r="USX73" s="643"/>
      <c r="USY73" s="643"/>
      <c r="USZ73" s="643"/>
      <c r="UTA73" s="643"/>
      <c r="UTB73" s="643"/>
      <c r="UTC73" s="643"/>
      <c r="UTD73" s="643"/>
      <c r="UTE73" s="917"/>
      <c r="UTF73" s="917"/>
      <c r="UTG73" s="917"/>
      <c r="UTH73" s="574"/>
      <c r="UTI73" s="643"/>
      <c r="UTJ73" s="643"/>
      <c r="UTK73" s="643"/>
      <c r="UTL73" s="644"/>
      <c r="UTM73" s="643"/>
      <c r="UTN73" s="643"/>
      <c r="UTO73" s="643"/>
      <c r="UTP73" s="643"/>
      <c r="UTQ73" s="643"/>
      <c r="UTR73" s="643"/>
      <c r="UTS73" s="643"/>
      <c r="UTT73" s="643"/>
      <c r="UTU73" s="643"/>
      <c r="UTV73" s="917"/>
      <c r="UTW73" s="917"/>
      <c r="UTX73" s="917"/>
      <c r="UTY73" s="574"/>
      <c r="UTZ73" s="643"/>
      <c r="UUA73" s="643"/>
      <c r="UUB73" s="643"/>
      <c r="UUC73" s="644"/>
      <c r="UUD73" s="643"/>
      <c r="UUE73" s="643"/>
      <c r="UUF73" s="643"/>
      <c r="UUG73" s="643"/>
      <c r="UUH73" s="643"/>
      <c r="UUI73" s="643"/>
      <c r="UUJ73" s="643"/>
      <c r="UUK73" s="643"/>
      <c r="UUL73" s="643"/>
      <c r="UUM73" s="917"/>
      <c r="UUN73" s="917"/>
      <c r="UUO73" s="917"/>
      <c r="UUP73" s="574"/>
      <c r="UUQ73" s="643"/>
      <c r="UUR73" s="643"/>
      <c r="UUS73" s="643"/>
      <c r="UUT73" s="644"/>
      <c r="UUU73" s="643"/>
      <c r="UUV73" s="643"/>
      <c r="UUW73" s="643"/>
      <c r="UUX73" s="643"/>
      <c r="UUY73" s="643"/>
      <c r="UUZ73" s="643"/>
      <c r="UVA73" s="643"/>
      <c r="UVB73" s="643"/>
      <c r="UVC73" s="643"/>
      <c r="UVD73" s="917"/>
      <c r="UVE73" s="917"/>
      <c r="UVF73" s="917"/>
      <c r="UVG73" s="574"/>
      <c r="UVH73" s="643"/>
      <c r="UVI73" s="643"/>
      <c r="UVJ73" s="643"/>
      <c r="UVK73" s="644"/>
      <c r="UVL73" s="643"/>
      <c r="UVM73" s="643"/>
      <c r="UVN73" s="643"/>
      <c r="UVO73" s="643"/>
      <c r="UVP73" s="643"/>
      <c r="UVQ73" s="643"/>
      <c r="UVR73" s="643"/>
      <c r="UVS73" s="643"/>
      <c r="UVT73" s="643"/>
      <c r="UVU73" s="917"/>
      <c r="UVV73" s="917"/>
      <c r="UVW73" s="917"/>
      <c r="UVX73" s="574"/>
      <c r="UVY73" s="643"/>
      <c r="UVZ73" s="643"/>
      <c r="UWA73" s="643"/>
      <c r="UWB73" s="644"/>
      <c r="UWC73" s="643"/>
      <c r="UWD73" s="643"/>
      <c r="UWE73" s="643"/>
      <c r="UWF73" s="643"/>
      <c r="UWG73" s="643"/>
      <c r="UWH73" s="643"/>
      <c r="UWI73" s="643"/>
      <c r="UWJ73" s="643"/>
      <c r="UWK73" s="643"/>
      <c r="UWL73" s="917"/>
      <c r="UWM73" s="917"/>
      <c r="UWN73" s="917"/>
      <c r="UWO73" s="574"/>
      <c r="UWP73" s="643"/>
      <c r="UWQ73" s="643"/>
      <c r="UWR73" s="643"/>
      <c r="UWS73" s="644"/>
      <c r="UWT73" s="643"/>
      <c r="UWU73" s="643"/>
      <c r="UWV73" s="643"/>
      <c r="UWW73" s="643"/>
      <c r="UWX73" s="643"/>
      <c r="UWY73" s="643"/>
      <c r="UWZ73" s="643"/>
      <c r="UXA73" s="643"/>
      <c r="UXB73" s="643"/>
      <c r="UXC73" s="917"/>
      <c r="UXD73" s="917"/>
      <c r="UXE73" s="917"/>
      <c r="UXF73" s="574"/>
      <c r="UXG73" s="643"/>
      <c r="UXH73" s="643"/>
      <c r="UXI73" s="643"/>
      <c r="UXJ73" s="644"/>
      <c r="UXK73" s="643"/>
      <c r="UXL73" s="643"/>
      <c r="UXM73" s="643"/>
      <c r="UXN73" s="643"/>
      <c r="UXO73" s="643"/>
      <c r="UXP73" s="643"/>
      <c r="UXQ73" s="643"/>
      <c r="UXR73" s="643"/>
      <c r="UXS73" s="643"/>
      <c r="UXT73" s="917"/>
      <c r="UXU73" s="917"/>
      <c r="UXV73" s="917"/>
      <c r="UXW73" s="574"/>
      <c r="UXX73" s="643"/>
      <c r="UXY73" s="643"/>
      <c r="UXZ73" s="643"/>
      <c r="UYA73" s="644"/>
      <c r="UYB73" s="643"/>
      <c r="UYC73" s="643"/>
      <c r="UYD73" s="643"/>
      <c r="UYE73" s="643"/>
      <c r="UYF73" s="643"/>
      <c r="UYG73" s="643"/>
      <c r="UYH73" s="643"/>
      <c r="UYI73" s="643"/>
      <c r="UYJ73" s="643"/>
      <c r="UYK73" s="917"/>
      <c r="UYL73" s="917"/>
      <c r="UYM73" s="917"/>
      <c r="UYN73" s="574"/>
      <c r="UYO73" s="643"/>
      <c r="UYP73" s="643"/>
      <c r="UYQ73" s="643"/>
      <c r="UYR73" s="644"/>
      <c r="UYS73" s="643"/>
      <c r="UYT73" s="643"/>
      <c r="UYU73" s="643"/>
      <c r="UYV73" s="643"/>
      <c r="UYW73" s="643"/>
      <c r="UYX73" s="643"/>
      <c r="UYY73" s="643"/>
      <c r="UYZ73" s="643"/>
      <c r="UZA73" s="643"/>
      <c r="UZB73" s="917"/>
      <c r="UZC73" s="917"/>
      <c r="UZD73" s="917"/>
      <c r="UZE73" s="574"/>
      <c r="UZF73" s="643"/>
      <c r="UZG73" s="643"/>
      <c r="UZH73" s="643"/>
      <c r="UZI73" s="644"/>
      <c r="UZJ73" s="643"/>
      <c r="UZK73" s="643"/>
      <c r="UZL73" s="643"/>
      <c r="UZM73" s="643"/>
      <c r="UZN73" s="643"/>
      <c r="UZO73" s="643"/>
      <c r="UZP73" s="643"/>
      <c r="UZQ73" s="643"/>
      <c r="UZR73" s="643"/>
      <c r="UZS73" s="917"/>
      <c r="UZT73" s="917"/>
      <c r="UZU73" s="917"/>
      <c r="UZV73" s="574"/>
      <c r="UZW73" s="643"/>
      <c r="UZX73" s="643"/>
      <c r="UZY73" s="643"/>
      <c r="UZZ73" s="644"/>
      <c r="VAA73" s="643"/>
      <c r="VAB73" s="643"/>
      <c r="VAC73" s="643"/>
      <c r="VAD73" s="643"/>
      <c r="VAE73" s="643"/>
      <c r="VAF73" s="643"/>
      <c r="VAG73" s="643"/>
      <c r="VAH73" s="643"/>
      <c r="VAI73" s="643"/>
      <c r="VAJ73" s="917"/>
      <c r="VAK73" s="917"/>
      <c r="VAL73" s="917"/>
      <c r="VAM73" s="574"/>
      <c r="VAN73" s="643"/>
      <c r="VAO73" s="643"/>
      <c r="VAP73" s="643"/>
      <c r="VAQ73" s="644"/>
      <c r="VAR73" s="643"/>
      <c r="VAS73" s="643"/>
      <c r="VAT73" s="643"/>
      <c r="VAU73" s="643"/>
      <c r="VAV73" s="643"/>
      <c r="VAW73" s="643"/>
      <c r="VAX73" s="643"/>
      <c r="VAY73" s="643"/>
      <c r="VAZ73" s="643"/>
      <c r="VBA73" s="917"/>
      <c r="VBB73" s="917"/>
      <c r="VBC73" s="917"/>
      <c r="VBD73" s="574"/>
      <c r="VBE73" s="643"/>
      <c r="VBF73" s="643"/>
      <c r="VBG73" s="643"/>
      <c r="VBH73" s="644"/>
      <c r="VBI73" s="643"/>
      <c r="VBJ73" s="643"/>
      <c r="VBK73" s="643"/>
      <c r="VBL73" s="643"/>
      <c r="VBM73" s="643"/>
      <c r="VBN73" s="643"/>
      <c r="VBO73" s="643"/>
      <c r="VBP73" s="643"/>
      <c r="VBQ73" s="643"/>
      <c r="VBR73" s="917"/>
      <c r="VBS73" s="917"/>
      <c r="VBT73" s="917"/>
      <c r="VBU73" s="574"/>
      <c r="VBV73" s="643"/>
      <c r="VBW73" s="643"/>
      <c r="VBX73" s="643"/>
      <c r="VBY73" s="644"/>
      <c r="VBZ73" s="643"/>
      <c r="VCA73" s="643"/>
      <c r="VCB73" s="643"/>
      <c r="VCC73" s="643"/>
      <c r="VCD73" s="643"/>
      <c r="VCE73" s="643"/>
      <c r="VCF73" s="643"/>
      <c r="VCG73" s="643"/>
      <c r="VCH73" s="643"/>
      <c r="VCI73" s="917"/>
      <c r="VCJ73" s="917"/>
      <c r="VCK73" s="917"/>
      <c r="VCL73" s="574"/>
      <c r="VCM73" s="643"/>
      <c r="VCN73" s="643"/>
      <c r="VCO73" s="643"/>
      <c r="VCP73" s="644"/>
      <c r="VCQ73" s="643"/>
      <c r="VCR73" s="643"/>
      <c r="VCS73" s="643"/>
      <c r="VCT73" s="643"/>
      <c r="VCU73" s="643"/>
      <c r="VCV73" s="643"/>
      <c r="VCW73" s="643"/>
      <c r="VCX73" s="643"/>
      <c r="VCY73" s="643"/>
      <c r="VCZ73" s="917"/>
      <c r="VDA73" s="917"/>
      <c r="VDB73" s="917"/>
      <c r="VDC73" s="574"/>
      <c r="VDD73" s="643"/>
      <c r="VDE73" s="643"/>
      <c r="VDF73" s="643"/>
      <c r="VDG73" s="644"/>
      <c r="VDH73" s="643"/>
      <c r="VDI73" s="643"/>
      <c r="VDJ73" s="643"/>
      <c r="VDK73" s="643"/>
      <c r="VDL73" s="643"/>
      <c r="VDM73" s="643"/>
      <c r="VDN73" s="643"/>
      <c r="VDO73" s="643"/>
      <c r="VDP73" s="643"/>
      <c r="VDQ73" s="917"/>
      <c r="VDR73" s="917"/>
      <c r="VDS73" s="917"/>
      <c r="VDT73" s="574"/>
      <c r="VDU73" s="643"/>
      <c r="VDV73" s="643"/>
      <c r="VDW73" s="643"/>
      <c r="VDX73" s="644"/>
      <c r="VDY73" s="643"/>
      <c r="VDZ73" s="643"/>
      <c r="VEA73" s="643"/>
      <c r="VEB73" s="643"/>
      <c r="VEC73" s="643"/>
      <c r="VED73" s="643"/>
      <c r="VEE73" s="643"/>
      <c r="VEF73" s="643"/>
      <c r="VEG73" s="643"/>
      <c r="VEH73" s="917"/>
      <c r="VEI73" s="917"/>
      <c r="VEJ73" s="917"/>
      <c r="VEK73" s="574"/>
      <c r="VEL73" s="643"/>
      <c r="VEM73" s="643"/>
      <c r="VEN73" s="643"/>
      <c r="VEO73" s="644"/>
      <c r="VEP73" s="643"/>
      <c r="VEQ73" s="643"/>
      <c r="VER73" s="643"/>
      <c r="VES73" s="643"/>
      <c r="VET73" s="643"/>
      <c r="VEU73" s="643"/>
      <c r="VEV73" s="643"/>
      <c r="VEW73" s="643"/>
      <c r="VEX73" s="643"/>
      <c r="VEY73" s="917"/>
      <c r="VEZ73" s="917"/>
      <c r="VFA73" s="917"/>
      <c r="VFB73" s="574"/>
      <c r="VFC73" s="643"/>
      <c r="VFD73" s="643"/>
      <c r="VFE73" s="643"/>
      <c r="VFF73" s="644"/>
      <c r="VFG73" s="643"/>
      <c r="VFH73" s="643"/>
      <c r="VFI73" s="643"/>
      <c r="VFJ73" s="643"/>
      <c r="VFK73" s="643"/>
      <c r="VFL73" s="643"/>
      <c r="VFM73" s="643"/>
      <c r="VFN73" s="643"/>
      <c r="VFO73" s="643"/>
      <c r="VFP73" s="917"/>
      <c r="VFQ73" s="917"/>
      <c r="VFR73" s="917"/>
      <c r="VFS73" s="574"/>
      <c r="VFT73" s="643"/>
      <c r="VFU73" s="643"/>
      <c r="VFV73" s="643"/>
      <c r="VFW73" s="644"/>
      <c r="VFX73" s="643"/>
      <c r="VFY73" s="643"/>
      <c r="VFZ73" s="643"/>
      <c r="VGA73" s="643"/>
      <c r="VGB73" s="643"/>
      <c r="VGC73" s="643"/>
      <c r="VGD73" s="643"/>
      <c r="VGE73" s="643"/>
      <c r="VGF73" s="643"/>
      <c r="VGG73" s="917"/>
      <c r="VGH73" s="917"/>
      <c r="VGI73" s="917"/>
      <c r="VGJ73" s="574"/>
      <c r="VGK73" s="643"/>
      <c r="VGL73" s="643"/>
      <c r="VGM73" s="643"/>
      <c r="VGN73" s="644"/>
      <c r="VGO73" s="643"/>
      <c r="VGP73" s="643"/>
      <c r="VGQ73" s="643"/>
      <c r="VGR73" s="643"/>
      <c r="VGS73" s="643"/>
      <c r="VGT73" s="643"/>
      <c r="VGU73" s="643"/>
      <c r="VGV73" s="643"/>
      <c r="VGW73" s="643"/>
      <c r="VGX73" s="917"/>
      <c r="VGY73" s="917"/>
      <c r="VGZ73" s="917"/>
      <c r="VHA73" s="574"/>
      <c r="VHB73" s="643"/>
      <c r="VHC73" s="643"/>
      <c r="VHD73" s="643"/>
      <c r="VHE73" s="644"/>
      <c r="VHF73" s="643"/>
      <c r="VHG73" s="643"/>
      <c r="VHH73" s="643"/>
      <c r="VHI73" s="643"/>
      <c r="VHJ73" s="643"/>
      <c r="VHK73" s="643"/>
      <c r="VHL73" s="643"/>
      <c r="VHM73" s="643"/>
      <c r="VHN73" s="643"/>
      <c r="VHO73" s="917"/>
      <c r="VHP73" s="917"/>
      <c r="VHQ73" s="917"/>
      <c r="VHR73" s="574"/>
      <c r="VHS73" s="643"/>
      <c r="VHT73" s="643"/>
      <c r="VHU73" s="643"/>
      <c r="VHV73" s="644"/>
      <c r="VHW73" s="643"/>
      <c r="VHX73" s="643"/>
      <c r="VHY73" s="643"/>
      <c r="VHZ73" s="643"/>
      <c r="VIA73" s="643"/>
      <c r="VIB73" s="643"/>
      <c r="VIC73" s="643"/>
      <c r="VID73" s="643"/>
      <c r="VIE73" s="643"/>
      <c r="VIF73" s="917"/>
      <c r="VIG73" s="917"/>
      <c r="VIH73" s="917"/>
      <c r="VII73" s="574"/>
      <c r="VIJ73" s="643"/>
      <c r="VIK73" s="643"/>
      <c r="VIL73" s="643"/>
      <c r="VIM73" s="644"/>
      <c r="VIN73" s="643"/>
      <c r="VIO73" s="643"/>
      <c r="VIP73" s="643"/>
      <c r="VIQ73" s="643"/>
      <c r="VIR73" s="643"/>
      <c r="VIS73" s="643"/>
      <c r="VIT73" s="643"/>
      <c r="VIU73" s="643"/>
      <c r="VIV73" s="643"/>
      <c r="VIW73" s="917"/>
      <c r="VIX73" s="917"/>
      <c r="VIY73" s="917"/>
      <c r="VIZ73" s="574"/>
      <c r="VJA73" s="643"/>
      <c r="VJB73" s="643"/>
      <c r="VJC73" s="643"/>
      <c r="VJD73" s="644"/>
      <c r="VJE73" s="643"/>
      <c r="VJF73" s="643"/>
      <c r="VJG73" s="643"/>
      <c r="VJH73" s="643"/>
      <c r="VJI73" s="643"/>
      <c r="VJJ73" s="643"/>
      <c r="VJK73" s="643"/>
      <c r="VJL73" s="643"/>
      <c r="VJM73" s="643"/>
      <c r="VJN73" s="917"/>
      <c r="VJO73" s="917"/>
      <c r="VJP73" s="917"/>
      <c r="VJQ73" s="574"/>
      <c r="VJR73" s="643"/>
      <c r="VJS73" s="643"/>
      <c r="VJT73" s="643"/>
      <c r="VJU73" s="644"/>
      <c r="VJV73" s="643"/>
      <c r="VJW73" s="643"/>
      <c r="VJX73" s="643"/>
      <c r="VJY73" s="643"/>
      <c r="VJZ73" s="643"/>
      <c r="VKA73" s="643"/>
      <c r="VKB73" s="643"/>
      <c r="VKC73" s="643"/>
      <c r="VKD73" s="643"/>
      <c r="VKE73" s="917"/>
      <c r="VKF73" s="917"/>
      <c r="VKG73" s="917"/>
      <c r="VKH73" s="574"/>
      <c r="VKI73" s="643"/>
      <c r="VKJ73" s="643"/>
      <c r="VKK73" s="643"/>
      <c r="VKL73" s="644"/>
      <c r="VKM73" s="643"/>
      <c r="VKN73" s="643"/>
      <c r="VKO73" s="643"/>
      <c r="VKP73" s="643"/>
      <c r="VKQ73" s="643"/>
      <c r="VKR73" s="643"/>
      <c r="VKS73" s="643"/>
      <c r="VKT73" s="643"/>
      <c r="VKU73" s="643"/>
      <c r="VKV73" s="917"/>
      <c r="VKW73" s="917"/>
      <c r="VKX73" s="917"/>
      <c r="VKY73" s="574"/>
      <c r="VKZ73" s="643"/>
      <c r="VLA73" s="643"/>
      <c r="VLB73" s="643"/>
      <c r="VLC73" s="644"/>
      <c r="VLD73" s="643"/>
      <c r="VLE73" s="643"/>
      <c r="VLF73" s="643"/>
      <c r="VLG73" s="643"/>
      <c r="VLH73" s="643"/>
      <c r="VLI73" s="643"/>
      <c r="VLJ73" s="643"/>
      <c r="VLK73" s="643"/>
      <c r="VLL73" s="643"/>
      <c r="VLM73" s="917"/>
      <c r="VLN73" s="917"/>
      <c r="VLO73" s="917"/>
      <c r="VLP73" s="574"/>
      <c r="VLQ73" s="643"/>
      <c r="VLR73" s="643"/>
      <c r="VLS73" s="643"/>
      <c r="VLT73" s="644"/>
      <c r="VLU73" s="643"/>
      <c r="VLV73" s="643"/>
      <c r="VLW73" s="643"/>
      <c r="VLX73" s="643"/>
      <c r="VLY73" s="643"/>
      <c r="VLZ73" s="643"/>
      <c r="VMA73" s="643"/>
      <c r="VMB73" s="643"/>
      <c r="VMC73" s="643"/>
      <c r="VMD73" s="917"/>
      <c r="VME73" s="917"/>
      <c r="VMF73" s="917"/>
      <c r="VMG73" s="574"/>
      <c r="VMH73" s="643"/>
      <c r="VMI73" s="643"/>
      <c r="VMJ73" s="643"/>
      <c r="VMK73" s="644"/>
      <c r="VML73" s="643"/>
      <c r="VMM73" s="643"/>
      <c r="VMN73" s="643"/>
      <c r="VMO73" s="643"/>
      <c r="VMP73" s="643"/>
      <c r="VMQ73" s="643"/>
      <c r="VMR73" s="643"/>
      <c r="VMS73" s="643"/>
      <c r="VMT73" s="643"/>
      <c r="VMU73" s="917"/>
      <c r="VMV73" s="917"/>
      <c r="VMW73" s="917"/>
      <c r="VMX73" s="574"/>
      <c r="VMY73" s="643"/>
      <c r="VMZ73" s="643"/>
      <c r="VNA73" s="643"/>
      <c r="VNB73" s="644"/>
      <c r="VNC73" s="643"/>
      <c r="VND73" s="643"/>
      <c r="VNE73" s="643"/>
      <c r="VNF73" s="643"/>
      <c r="VNG73" s="643"/>
      <c r="VNH73" s="643"/>
      <c r="VNI73" s="643"/>
      <c r="VNJ73" s="643"/>
      <c r="VNK73" s="643"/>
      <c r="VNL73" s="917"/>
      <c r="VNM73" s="917"/>
      <c r="VNN73" s="917"/>
      <c r="VNO73" s="574"/>
      <c r="VNP73" s="643"/>
      <c r="VNQ73" s="643"/>
      <c r="VNR73" s="643"/>
      <c r="VNS73" s="644"/>
      <c r="VNT73" s="643"/>
      <c r="VNU73" s="643"/>
      <c r="VNV73" s="643"/>
      <c r="VNW73" s="643"/>
      <c r="VNX73" s="643"/>
      <c r="VNY73" s="643"/>
      <c r="VNZ73" s="643"/>
      <c r="VOA73" s="643"/>
      <c r="VOB73" s="643"/>
      <c r="VOC73" s="917"/>
      <c r="VOD73" s="917"/>
      <c r="VOE73" s="917"/>
      <c r="VOF73" s="574"/>
      <c r="VOG73" s="643"/>
      <c r="VOH73" s="643"/>
      <c r="VOI73" s="643"/>
      <c r="VOJ73" s="644"/>
      <c r="VOK73" s="643"/>
      <c r="VOL73" s="643"/>
      <c r="VOM73" s="643"/>
      <c r="VON73" s="643"/>
      <c r="VOO73" s="643"/>
      <c r="VOP73" s="643"/>
      <c r="VOQ73" s="643"/>
      <c r="VOR73" s="643"/>
      <c r="VOS73" s="643"/>
      <c r="VOT73" s="917"/>
      <c r="VOU73" s="917"/>
      <c r="VOV73" s="917"/>
      <c r="VOW73" s="574"/>
      <c r="VOX73" s="643"/>
      <c r="VOY73" s="643"/>
      <c r="VOZ73" s="643"/>
      <c r="VPA73" s="644"/>
      <c r="VPB73" s="643"/>
      <c r="VPC73" s="643"/>
      <c r="VPD73" s="643"/>
      <c r="VPE73" s="643"/>
      <c r="VPF73" s="643"/>
      <c r="VPG73" s="643"/>
      <c r="VPH73" s="643"/>
      <c r="VPI73" s="643"/>
      <c r="VPJ73" s="643"/>
      <c r="VPK73" s="917"/>
      <c r="VPL73" s="917"/>
      <c r="VPM73" s="917"/>
      <c r="VPN73" s="574"/>
      <c r="VPO73" s="643"/>
      <c r="VPP73" s="643"/>
      <c r="VPQ73" s="643"/>
      <c r="VPR73" s="644"/>
      <c r="VPS73" s="643"/>
      <c r="VPT73" s="643"/>
      <c r="VPU73" s="643"/>
      <c r="VPV73" s="643"/>
      <c r="VPW73" s="643"/>
      <c r="VPX73" s="643"/>
      <c r="VPY73" s="643"/>
      <c r="VPZ73" s="643"/>
      <c r="VQA73" s="643"/>
      <c r="VQB73" s="917"/>
      <c r="VQC73" s="917"/>
      <c r="VQD73" s="917"/>
      <c r="VQE73" s="574"/>
      <c r="VQF73" s="643"/>
      <c r="VQG73" s="643"/>
      <c r="VQH73" s="643"/>
      <c r="VQI73" s="644"/>
      <c r="VQJ73" s="643"/>
      <c r="VQK73" s="643"/>
      <c r="VQL73" s="643"/>
      <c r="VQM73" s="643"/>
      <c r="VQN73" s="643"/>
      <c r="VQO73" s="643"/>
      <c r="VQP73" s="643"/>
      <c r="VQQ73" s="643"/>
      <c r="VQR73" s="643"/>
      <c r="VQS73" s="917"/>
      <c r="VQT73" s="917"/>
      <c r="VQU73" s="917"/>
      <c r="VQV73" s="574"/>
      <c r="VQW73" s="643"/>
      <c r="VQX73" s="643"/>
      <c r="VQY73" s="643"/>
      <c r="VQZ73" s="644"/>
      <c r="VRA73" s="643"/>
      <c r="VRB73" s="643"/>
      <c r="VRC73" s="643"/>
      <c r="VRD73" s="643"/>
      <c r="VRE73" s="643"/>
      <c r="VRF73" s="643"/>
      <c r="VRG73" s="643"/>
      <c r="VRH73" s="643"/>
      <c r="VRI73" s="643"/>
      <c r="VRJ73" s="917"/>
      <c r="VRK73" s="917"/>
      <c r="VRL73" s="917"/>
      <c r="VRM73" s="574"/>
      <c r="VRN73" s="643"/>
      <c r="VRO73" s="643"/>
      <c r="VRP73" s="643"/>
      <c r="VRQ73" s="644"/>
      <c r="VRR73" s="643"/>
      <c r="VRS73" s="643"/>
      <c r="VRT73" s="643"/>
      <c r="VRU73" s="643"/>
      <c r="VRV73" s="643"/>
      <c r="VRW73" s="643"/>
      <c r="VRX73" s="643"/>
      <c r="VRY73" s="643"/>
      <c r="VRZ73" s="643"/>
      <c r="VSA73" s="917"/>
      <c r="VSB73" s="917"/>
      <c r="VSC73" s="917"/>
      <c r="VSD73" s="574"/>
      <c r="VSE73" s="643"/>
      <c r="VSF73" s="643"/>
      <c r="VSG73" s="643"/>
      <c r="VSH73" s="644"/>
      <c r="VSI73" s="643"/>
      <c r="VSJ73" s="643"/>
      <c r="VSK73" s="643"/>
      <c r="VSL73" s="643"/>
      <c r="VSM73" s="643"/>
      <c r="VSN73" s="643"/>
      <c r="VSO73" s="643"/>
      <c r="VSP73" s="643"/>
      <c r="VSQ73" s="643"/>
      <c r="VSR73" s="917"/>
      <c r="VSS73" s="917"/>
      <c r="VST73" s="917"/>
      <c r="VSU73" s="574"/>
      <c r="VSV73" s="643"/>
      <c r="VSW73" s="643"/>
      <c r="VSX73" s="643"/>
      <c r="VSY73" s="644"/>
      <c r="VSZ73" s="643"/>
      <c r="VTA73" s="643"/>
      <c r="VTB73" s="643"/>
      <c r="VTC73" s="643"/>
      <c r="VTD73" s="643"/>
      <c r="VTE73" s="643"/>
      <c r="VTF73" s="643"/>
      <c r="VTG73" s="643"/>
      <c r="VTH73" s="643"/>
      <c r="VTI73" s="917"/>
      <c r="VTJ73" s="917"/>
      <c r="VTK73" s="917"/>
      <c r="VTL73" s="574"/>
      <c r="VTM73" s="643"/>
      <c r="VTN73" s="643"/>
      <c r="VTO73" s="643"/>
      <c r="VTP73" s="644"/>
      <c r="VTQ73" s="643"/>
      <c r="VTR73" s="643"/>
      <c r="VTS73" s="643"/>
      <c r="VTT73" s="643"/>
      <c r="VTU73" s="643"/>
      <c r="VTV73" s="643"/>
      <c r="VTW73" s="643"/>
      <c r="VTX73" s="643"/>
      <c r="VTY73" s="643"/>
      <c r="VTZ73" s="917"/>
      <c r="VUA73" s="917"/>
      <c r="VUB73" s="917"/>
      <c r="VUC73" s="574"/>
      <c r="VUD73" s="643"/>
      <c r="VUE73" s="643"/>
      <c r="VUF73" s="643"/>
      <c r="VUG73" s="644"/>
      <c r="VUH73" s="643"/>
      <c r="VUI73" s="643"/>
      <c r="VUJ73" s="643"/>
      <c r="VUK73" s="643"/>
      <c r="VUL73" s="643"/>
      <c r="VUM73" s="643"/>
      <c r="VUN73" s="643"/>
      <c r="VUO73" s="643"/>
      <c r="VUP73" s="643"/>
      <c r="VUQ73" s="917"/>
      <c r="VUR73" s="917"/>
      <c r="VUS73" s="917"/>
      <c r="VUT73" s="574"/>
      <c r="VUU73" s="643"/>
      <c r="VUV73" s="643"/>
      <c r="VUW73" s="643"/>
      <c r="VUX73" s="644"/>
      <c r="VUY73" s="643"/>
      <c r="VUZ73" s="643"/>
      <c r="VVA73" s="643"/>
      <c r="VVB73" s="643"/>
      <c r="VVC73" s="643"/>
      <c r="VVD73" s="643"/>
      <c r="VVE73" s="643"/>
      <c r="VVF73" s="643"/>
      <c r="VVG73" s="643"/>
      <c r="VVH73" s="917"/>
      <c r="VVI73" s="917"/>
      <c r="VVJ73" s="917"/>
      <c r="VVK73" s="574"/>
      <c r="VVL73" s="643"/>
      <c r="VVM73" s="643"/>
      <c r="VVN73" s="643"/>
      <c r="VVO73" s="644"/>
      <c r="VVP73" s="643"/>
      <c r="VVQ73" s="643"/>
      <c r="VVR73" s="643"/>
      <c r="VVS73" s="643"/>
      <c r="VVT73" s="643"/>
      <c r="VVU73" s="643"/>
      <c r="VVV73" s="643"/>
      <c r="VVW73" s="643"/>
      <c r="VVX73" s="643"/>
      <c r="VVY73" s="917"/>
      <c r="VVZ73" s="917"/>
      <c r="VWA73" s="917"/>
      <c r="VWB73" s="574"/>
      <c r="VWC73" s="643"/>
      <c r="VWD73" s="643"/>
      <c r="VWE73" s="643"/>
      <c r="VWF73" s="644"/>
      <c r="VWG73" s="643"/>
      <c r="VWH73" s="643"/>
      <c r="VWI73" s="643"/>
      <c r="VWJ73" s="643"/>
      <c r="VWK73" s="643"/>
      <c r="VWL73" s="643"/>
      <c r="VWM73" s="643"/>
      <c r="VWN73" s="643"/>
      <c r="VWO73" s="643"/>
      <c r="VWP73" s="917"/>
      <c r="VWQ73" s="917"/>
      <c r="VWR73" s="917"/>
      <c r="VWS73" s="574"/>
      <c r="VWT73" s="643"/>
      <c r="VWU73" s="643"/>
      <c r="VWV73" s="643"/>
      <c r="VWW73" s="644"/>
      <c r="VWX73" s="643"/>
      <c r="VWY73" s="643"/>
      <c r="VWZ73" s="643"/>
      <c r="VXA73" s="643"/>
      <c r="VXB73" s="643"/>
      <c r="VXC73" s="643"/>
      <c r="VXD73" s="643"/>
      <c r="VXE73" s="643"/>
      <c r="VXF73" s="643"/>
      <c r="VXG73" s="917"/>
      <c r="VXH73" s="917"/>
      <c r="VXI73" s="917"/>
      <c r="VXJ73" s="574"/>
      <c r="VXK73" s="643"/>
      <c r="VXL73" s="643"/>
      <c r="VXM73" s="643"/>
      <c r="VXN73" s="644"/>
      <c r="VXO73" s="643"/>
      <c r="VXP73" s="643"/>
      <c r="VXQ73" s="643"/>
      <c r="VXR73" s="643"/>
      <c r="VXS73" s="643"/>
      <c r="VXT73" s="643"/>
      <c r="VXU73" s="643"/>
      <c r="VXV73" s="643"/>
      <c r="VXW73" s="643"/>
      <c r="VXX73" s="917"/>
      <c r="VXY73" s="917"/>
      <c r="VXZ73" s="917"/>
      <c r="VYA73" s="574"/>
      <c r="VYB73" s="643"/>
      <c r="VYC73" s="643"/>
      <c r="VYD73" s="643"/>
      <c r="VYE73" s="644"/>
      <c r="VYF73" s="643"/>
      <c r="VYG73" s="643"/>
      <c r="VYH73" s="643"/>
      <c r="VYI73" s="643"/>
      <c r="VYJ73" s="643"/>
      <c r="VYK73" s="643"/>
      <c r="VYL73" s="643"/>
      <c r="VYM73" s="643"/>
      <c r="VYN73" s="643"/>
      <c r="VYO73" s="917"/>
      <c r="VYP73" s="917"/>
      <c r="VYQ73" s="917"/>
      <c r="VYR73" s="574"/>
      <c r="VYS73" s="643"/>
      <c r="VYT73" s="643"/>
      <c r="VYU73" s="643"/>
      <c r="VYV73" s="644"/>
      <c r="VYW73" s="643"/>
      <c r="VYX73" s="643"/>
      <c r="VYY73" s="643"/>
      <c r="VYZ73" s="643"/>
      <c r="VZA73" s="643"/>
      <c r="VZB73" s="643"/>
      <c r="VZC73" s="643"/>
      <c r="VZD73" s="643"/>
      <c r="VZE73" s="643"/>
      <c r="VZF73" s="917"/>
      <c r="VZG73" s="917"/>
      <c r="VZH73" s="917"/>
      <c r="VZI73" s="574"/>
      <c r="VZJ73" s="643"/>
      <c r="VZK73" s="643"/>
      <c r="VZL73" s="643"/>
      <c r="VZM73" s="644"/>
      <c r="VZN73" s="643"/>
      <c r="VZO73" s="643"/>
      <c r="VZP73" s="643"/>
      <c r="VZQ73" s="643"/>
      <c r="VZR73" s="643"/>
      <c r="VZS73" s="643"/>
      <c r="VZT73" s="643"/>
      <c r="VZU73" s="643"/>
      <c r="VZV73" s="643"/>
      <c r="VZW73" s="917"/>
      <c r="VZX73" s="917"/>
      <c r="VZY73" s="917"/>
      <c r="VZZ73" s="574"/>
      <c r="WAA73" s="643"/>
      <c r="WAB73" s="643"/>
      <c r="WAC73" s="643"/>
      <c r="WAD73" s="644"/>
      <c r="WAE73" s="643"/>
      <c r="WAF73" s="643"/>
      <c r="WAG73" s="643"/>
      <c r="WAH73" s="643"/>
      <c r="WAI73" s="643"/>
      <c r="WAJ73" s="643"/>
      <c r="WAK73" s="643"/>
      <c r="WAL73" s="643"/>
      <c r="WAM73" s="643"/>
      <c r="WAN73" s="917"/>
      <c r="WAO73" s="917"/>
      <c r="WAP73" s="917"/>
      <c r="WAQ73" s="574"/>
      <c r="WAR73" s="643"/>
      <c r="WAS73" s="643"/>
      <c r="WAT73" s="643"/>
      <c r="WAU73" s="644"/>
      <c r="WAV73" s="643"/>
      <c r="WAW73" s="643"/>
      <c r="WAX73" s="643"/>
      <c r="WAY73" s="643"/>
      <c r="WAZ73" s="643"/>
      <c r="WBA73" s="643"/>
      <c r="WBB73" s="643"/>
      <c r="WBC73" s="643"/>
      <c r="WBD73" s="643"/>
      <c r="WBE73" s="917"/>
      <c r="WBF73" s="917"/>
      <c r="WBG73" s="917"/>
      <c r="WBH73" s="574"/>
      <c r="WBI73" s="643"/>
      <c r="WBJ73" s="643"/>
      <c r="WBK73" s="643"/>
      <c r="WBL73" s="644"/>
      <c r="WBM73" s="643"/>
      <c r="WBN73" s="643"/>
      <c r="WBO73" s="643"/>
      <c r="WBP73" s="643"/>
      <c r="WBQ73" s="643"/>
      <c r="WBR73" s="643"/>
      <c r="WBS73" s="643"/>
      <c r="WBT73" s="643"/>
      <c r="WBU73" s="643"/>
      <c r="WBV73" s="917"/>
      <c r="WBW73" s="917"/>
      <c r="WBX73" s="917"/>
      <c r="WBY73" s="574"/>
      <c r="WBZ73" s="643"/>
      <c r="WCA73" s="643"/>
      <c r="WCB73" s="643"/>
      <c r="WCC73" s="644"/>
      <c r="WCD73" s="643"/>
      <c r="WCE73" s="643"/>
      <c r="WCF73" s="643"/>
      <c r="WCG73" s="643"/>
      <c r="WCH73" s="643"/>
      <c r="WCI73" s="643"/>
      <c r="WCJ73" s="643"/>
      <c r="WCK73" s="643"/>
      <c r="WCL73" s="643"/>
      <c r="WCM73" s="917"/>
      <c r="WCN73" s="917"/>
      <c r="WCO73" s="917"/>
      <c r="WCP73" s="574"/>
      <c r="WCQ73" s="643"/>
      <c r="WCR73" s="643"/>
      <c r="WCS73" s="643"/>
      <c r="WCT73" s="644"/>
      <c r="WCU73" s="643"/>
      <c r="WCV73" s="643"/>
      <c r="WCW73" s="643"/>
      <c r="WCX73" s="643"/>
      <c r="WCY73" s="643"/>
      <c r="WCZ73" s="643"/>
      <c r="WDA73" s="643"/>
      <c r="WDB73" s="643"/>
      <c r="WDC73" s="643"/>
      <c r="WDD73" s="917"/>
      <c r="WDE73" s="917"/>
      <c r="WDF73" s="917"/>
      <c r="WDG73" s="574"/>
      <c r="WDH73" s="643"/>
      <c r="WDI73" s="643"/>
      <c r="WDJ73" s="643"/>
      <c r="WDK73" s="644"/>
      <c r="WDL73" s="643"/>
      <c r="WDM73" s="643"/>
      <c r="WDN73" s="643"/>
      <c r="WDO73" s="643"/>
      <c r="WDP73" s="643"/>
      <c r="WDQ73" s="643"/>
      <c r="WDR73" s="643"/>
      <c r="WDS73" s="643"/>
      <c r="WDT73" s="643"/>
      <c r="WDU73" s="917"/>
      <c r="WDV73" s="917"/>
      <c r="WDW73" s="917"/>
      <c r="WDX73" s="574"/>
      <c r="WDY73" s="643"/>
      <c r="WDZ73" s="643"/>
      <c r="WEA73" s="643"/>
      <c r="WEB73" s="644"/>
      <c r="WEC73" s="643"/>
      <c r="WED73" s="643"/>
      <c r="WEE73" s="643"/>
      <c r="WEF73" s="643"/>
      <c r="WEG73" s="643"/>
      <c r="WEH73" s="643"/>
      <c r="WEI73" s="643"/>
      <c r="WEJ73" s="643"/>
      <c r="WEK73" s="643"/>
      <c r="WEL73" s="917"/>
      <c r="WEM73" s="917"/>
      <c r="WEN73" s="917"/>
      <c r="WEO73" s="574"/>
      <c r="WEP73" s="643"/>
      <c r="WEQ73" s="643"/>
      <c r="WER73" s="643"/>
      <c r="WES73" s="644"/>
      <c r="WET73" s="643"/>
      <c r="WEU73" s="643"/>
      <c r="WEV73" s="643"/>
      <c r="WEW73" s="643"/>
      <c r="WEX73" s="643"/>
      <c r="WEY73" s="643"/>
      <c r="WEZ73" s="643"/>
      <c r="WFA73" s="643"/>
      <c r="WFB73" s="643"/>
      <c r="WFC73" s="917"/>
      <c r="WFD73" s="917"/>
      <c r="WFE73" s="917"/>
      <c r="WFF73" s="574"/>
      <c r="WFG73" s="643"/>
      <c r="WFH73" s="643"/>
      <c r="WFI73" s="643"/>
      <c r="WFJ73" s="644"/>
      <c r="WFK73" s="643"/>
      <c r="WFL73" s="643"/>
      <c r="WFM73" s="643"/>
      <c r="WFN73" s="643"/>
      <c r="WFO73" s="643"/>
      <c r="WFP73" s="643"/>
      <c r="WFQ73" s="643"/>
      <c r="WFR73" s="643"/>
      <c r="WFS73" s="643"/>
      <c r="WFT73" s="917"/>
      <c r="WFU73" s="917"/>
      <c r="WFV73" s="917"/>
      <c r="WFW73" s="574"/>
      <c r="WFX73" s="643"/>
      <c r="WFY73" s="643"/>
      <c r="WFZ73" s="643"/>
      <c r="WGA73" s="644"/>
      <c r="WGB73" s="643"/>
      <c r="WGC73" s="643"/>
      <c r="WGD73" s="643"/>
      <c r="WGE73" s="643"/>
      <c r="WGF73" s="643"/>
      <c r="WGG73" s="643"/>
      <c r="WGH73" s="643"/>
      <c r="WGI73" s="643"/>
      <c r="WGJ73" s="643"/>
      <c r="WGK73" s="917"/>
      <c r="WGL73" s="917"/>
      <c r="WGM73" s="917"/>
      <c r="WGN73" s="574"/>
      <c r="WGO73" s="643"/>
      <c r="WGP73" s="643"/>
      <c r="WGQ73" s="643"/>
      <c r="WGR73" s="644"/>
      <c r="WGS73" s="643"/>
      <c r="WGT73" s="643"/>
      <c r="WGU73" s="643"/>
      <c r="WGV73" s="643"/>
      <c r="WGW73" s="643"/>
      <c r="WGX73" s="643"/>
      <c r="WGY73" s="643"/>
      <c r="WGZ73" s="643"/>
      <c r="WHA73" s="643"/>
      <c r="WHB73" s="917"/>
      <c r="WHC73" s="917"/>
      <c r="WHD73" s="917"/>
      <c r="WHE73" s="574"/>
      <c r="WHF73" s="643"/>
      <c r="WHG73" s="643"/>
      <c r="WHH73" s="643"/>
      <c r="WHI73" s="644"/>
      <c r="WHJ73" s="643"/>
      <c r="WHK73" s="643"/>
      <c r="WHL73" s="643"/>
      <c r="WHM73" s="643"/>
      <c r="WHN73" s="643"/>
      <c r="WHO73" s="643"/>
      <c r="WHP73" s="643"/>
      <c r="WHQ73" s="643"/>
      <c r="WHR73" s="643"/>
      <c r="WHS73" s="917"/>
      <c r="WHT73" s="917"/>
      <c r="WHU73" s="917"/>
      <c r="WHV73" s="574"/>
      <c r="WHW73" s="643"/>
      <c r="WHX73" s="643"/>
      <c r="WHY73" s="643"/>
      <c r="WHZ73" s="644"/>
      <c r="WIA73" s="643"/>
      <c r="WIB73" s="643"/>
      <c r="WIC73" s="643"/>
      <c r="WID73" s="643"/>
      <c r="WIE73" s="643"/>
      <c r="WIF73" s="643"/>
      <c r="WIG73" s="643"/>
      <c r="WIH73" s="643"/>
      <c r="WII73" s="643"/>
      <c r="WIJ73" s="917"/>
      <c r="WIK73" s="917"/>
      <c r="WIL73" s="917"/>
      <c r="WIM73" s="574"/>
      <c r="WIN73" s="643"/>
      <c r="WIO73" s="643"/>
      <c r="WIP73" s="643"/>
      <c r="WIQ73" s="644"/>
      <c r="WIR73" s="643"/>
      <c r="WIS73" s="643"/>
      <c r="WIT73" s="643"/>
      <c r="WIU73" s="643"/>
      <c r="WIV73" s="643"/>
      <c r="WIW73" s="643"/>
      <c r="WIX73" s="643"/>
      <c r="WIY73" s="643"/>
      <c r="WIZ73" s="643"/>
      <c r="WJA73" s="917"/>
      <c r="WJB73" s="917"/>
      <c r="WJC73" s="917"/>
      <c r="WJD73" s="574"/>
      <c r="WJE73" s="643"/>
      <c r="WJF73" s="643"/>
      <c r="WJG73" s="643"/>
      <c r="WJH73" s="644"/>
      <c r="WJI73" s="643"/>
      <c r="WJJ73" s="643"/>
      <c r="WJK73" s="643"/>
      <c r="WJL73" s="643"/>
      <c r="WJM73" s="643"/>
      <c r="WJN73" s="643"/>
      <c r="WJO73" s="643"/>
      <c r="WJP73" s="643"/>
      <c r="WJQ73" s="643"/>
      <c r="WJR73" s="917"/>
      <c r="WJS73" s="917"/>
      <c r="WJT73" s="917"/>
      <c r="WJU73" s="574"/>
      <c r="WJV73" s="643"/>
      <c r="WJW73" s="643"/>
      <c r="WJX73" s="643"/>
      <c r="WJY73" s="644"/>
      <c r="WJZ73" s="643"/>
      <c r="WKA73" s="643"/>
      <c r="WKB73" s="643"/>
      <c r="WKC73" s="643"/>
      <c r="WKD73" s="643"/>
      <c r="WKE73" s="643"/>
      <c r="WKF73" s="643"/>
      <c r="WKG73" s="643"/>
      <c r="WKH73" s="643"/>
      <c r="WKI73" s="917"/>
      <c r="WKJ73" s="917"/>
      <c r="WKK73" s="917"/>
      <c r="WKL73" s="574"/>
      <c r="WKM73" s="643"/>
      <c r="WKN73" s="643"/>
      <c r="WKO73" s="643"/>
      <c r="WKP73" s="644"/>
      <c r="WKQ73" s="643"/>
      <c r="WKR73" s="643"/>
      <c r="WKS73" s="643"/>
      <c r="WKT73" s="643"/>
      <c r="WKU73" s="643"/>
      <c r="WKV73" s="643"/>
      <c r="WKW73" s="643"/>
      <c r="WKX73" s="643"/>
      <c r="WKY73" s="643"/>
      <c r="WKZ73" s="917"/>
      <c r="WLA73" s="917"/>
      <c r="WLB73" s="917"/>
      <c r="WLC73" s="574"/>
      <c r="WLD73" s="643"/>
      <c r="WLE73" s="643"/>
      <c r="WLF73" s="643"/>
      <c r="WLG73" s="644"/>
      <c r="WLH73" s="643"/>
      <c r="WLI73" s="643"/>
      <c r="WLJ73" s="643"/>
      <c r="WLK73" s="643"/>
      <c r="WLL73" s="643"/>
      <c r="WLM73" s="643"/>
      <c r="WLN73" s="643"/>
      <c r="WLO73" s="643"/>
      <c r="WLP73" s="643"/>
      <c r="WLQ73" s="917"/>
      <c r="WLR73" s="917"/>
      <c r="WLS73" s="917"/>
      <c r="WLT73" s="574"/>
      <c r="WLU73" s="643"/>
      <c r="WLV73" s="643"/>
      <c r="WLW73" s="643"/>
      <c r="WLX73" s="644"/>
      <c r="WLY73" s="643"/>
      <c r="WLZ73" s="643"/>
      <c r="WMA73" s="643"/>
      <c r="WMB73" s="643"/>
      <c r="WMC73" s="643"/>
      <c r="WMD73" s="643"/>
      <c r="WME73" s="643"/>
      <c r="WMF73" s="643"/>
      <c r="WMG73" s="643"/>
      <c r="WMH73" s="917"/>
      <c r="WMI73" s="917"/>
      <c r="WMJ73" s="917"/>
      <c r="WMK73" s="574"/>
      <c r="WML73" s="643"/>
      <c r="WMM73" s="643"/>
      <c r="WMN73" s="643"/>
      <c r="WMO73" s="644"/>
      <c r="WMP73" s="643"/>
      <c r="WMQ73" s="643"/>
      <c r="WMR73" s="643"/>
      <c r="WMS73" s="643"/>
      <c r="WMT73" s="643"/>
      <c r="WMU73" s="643"/>
      <c r="WMV73" s="643"/>
      <c r="WMW73" s="643"/>
      <c r="WMX73" s="643"/>
      <c r="WMY73" s="917"/>
      <c r="WMZ73" s="917"/>
      <c r="WNA73" s="917"/>
      <c r="WNB73" s="574"/>
      <c r="WNC73" s="643"/>
      <c r="WND73" s="643"/>
      <c r="WNE73" s="643"/>
      <c r="WNF73" s="644"/>
      <c r="WNG73" s="643"/>
      <c r="WNH73" s="643"/>
      <c r="WNI73" s="643"/>
      <c r="WNJ73" s="643"/>
      <c r="WNK73" s="643"/>
      <c r="WNL73" s="643"/>
      <c r="WNM73" s="643"/>
      <c r="WNN73" s="643"/>
      <c r="WNO73" s="643"/>
      <c r="WNP73" s="917"/>
      <c r="WNQ73" s="917"/>
      <c r="WNR73" s="917"/>
      <c r="WNS73" s="574"/>
      <c r="WNT73" s="643"/>
      <c r="WNU73" s="643"/>
      <c r="WNV73" s="643"/>
      <c r="WNW73" s="644"/>
      <c r="WNX73" s="643"/>
      <c r="WNY73" s="643"/>
      <c r="WNZ73" s="643"/>
      <c r="WOA73" s="643"/>
      <c r="WOB73" s="643"/>
      <c r="WOC73" s="643"/>
      <c r="WOD73" s="643"/>
      <c r="WOE73" s="643"/>
      <c r="WOF73" s="643"/>
      <c r="WOG73" s="917"/>
      <c r="WOH73" s="917"/>
      <c r="WOI73" s="917"/>
      <c r="WOJ73" s="574"/>
      <c r="WOK73" s="643"/>
      <c r="WOL73" s="643"/>
      <c r="WOM73" s="643"/>
      <c r="WON73" s="644"/>
      <c r="WOO73" s="643"/>
      <c r="WOP73" s="643"/>
      <c r="WOQ73" s="643"/>
      <c r="WOR73" s="643"/>
      <c r="WOS73" s="643"/>
      <c r="WOT73" s="643"/>
      <c r="WOU73" s="643"/>
      <c r="WOV73" s="643"/>
      <c r="WOW73" s="643"/>
      <c r="WOX73" s="917"/>
      <c r="WOY73" s="917"/>
      <c r="WOZ73" s="917"/>
      <c r="WPA73" s="574"/>
      <c r="WPB73" s="643"/>
      <c r="WPC73" s="643"/>
      <c r="WPD73" s="643"/>
      <c r="WPE73" s="644"/>
      <c r="WPF73" s="643"/>
      <c r="WPG73" s="643"/>
      <c r="WPH73" s="643"/>
      <c r="WPI73" s="643"/>
      <c r="WPJ73" s="643"/>
      <c r="WPK73" s="643"/>
      <c r="WPL73" s="643"/>
      <c r="WPM73" s="643"/>
      <c r="WPN73" s="643"/>
      <c r="WPO73" s="917"/>
      <c r="WPP73" s="917"/>
      <c r="WPQ73" s="917"/>
      <c r="WPR73" s="574"/>
      <c r="WPS73" s="643"/>
      <c r="WPT73" s="643"/>
      <c r="WPU73" s="643"/>
      <c r="WPV73" s="644"/>
      <c r="WPW73" s="643"/>
      <c r="WPX73" s="643"/>
      <c r="WPY73" s="643"/>
      <c r="WPZ73" s="643"/>
      <c r="WQA73" s="643"/>
      <c r="WQB73" s="643"/>
      <c r="WQC73" s="643"/>
      <c r="WQD73" s="643"/>
      <c r="WQE73" s="643"/>
      <c r="WQF73" s="917"/>
      <c r="WQG73" s="917"/>
      <c r="WQH73" s="917"/>
      <c r="WQI73" s="574"/>
      <c r="WQJ73" s="643"/>
      <c r="WQK73" s="643"/>
      <c r="WQL73" s="643"/>
      <c r="WQM73" s="644"/>
      <c r="WQN73" s="643"/>
      <c r="WQO73" s="643"/>
      <c r="WQP73" s="643"/>
      <c r="WQQ73" s="643"/>
      <c r="WQR73" s="643"/>
      <c r="WQS73" s="643"/>
      <c r="WQT73" s="643"/>
      <c r="WQU73" s="643"/>
      <c r="WQV73" s="643"/>
      <c r="WQW73" s="917"/>
      <c r="WQX73" s="917"/>
      <c r="WQY73" s="917"/>
      <c r="WQZ73" s="574"/>
      <c r="WRA73" s="643"/>
      <c r="WRB73" s="643"/>
      <c r="WRC73" s="643"/>
      <c r="WRD73" s="644"/>
      <c r="WRE73" s="643"/>
      <c r="WRF73" s="643"/>
      <c r="WRG73" s="643"/>
      <c r="WRH73" s="643"/>
      <c r="WRI73" s="643"/>
      <c r="WRJ73" s="643"/>
      <c r="WRK73" s="643"/>
      <c r="WRL73" s="643"/>
      <c r="WRM73" s="643"/>
      <c r="WRN73" s="917"/>
      <c r="WRO73" s="917"/>
      <c r="WRP73" s="917"/>
      <c r="WRQ73" s="574"/>
      <c r="WRR73" s="643"/>
      <c r="WRS73" s="643"/>
      <c r="WRT73" s="643"/>
      <c r="WRU73" s="644"/>
      <c r="WRV73" s="643"/>
      <c r="WRW73" s="643"/>
      <c r="WRX73" s="643"/>
      <c r="WRY73" s="643"/>
      <c r="WRZ73" s="643"/>
      <c r="WSA73" s="643"/>
      <c r="WSB73" s="643"/>
      <c r="WSC73" s="643"/>
      <c r="WSD73" s="643"/>
      <c r="WSE73" s="917"/>
      <c r="WSF73" s="917"/>
      <c r="WSG73" s="917"/>
      <c r="WSH73" s="574"/>
      <c r="WSI73" s="643"/>
      <c r="WSJ73" s="643"/>
      <c r="WSK73" s="643"/>
      <c r="WSL73" s="644"/>
      <c r="WSM73" s="643"/>
      <c r="WSN73" s="643"/>
      <c r="WSO73" s="643"/>
      <c r="WSP73" s="643"/>
      <c r="WSQ73" s="643"/>
      <c r="WSR73" s="643"/>
      <c r="WSS73" s="643"/>
      <c r="WST73" s="643"/>
      <c r="WSU73" s="643"/>
      <c r="WSV73" s="917"/>
      <c r="WSW73" s="917"/>
      <c r="WSX73" s="917"/>
      <c r="WSY73" s="574"/>
      <c r="WSZ73" s="643"/>
      <c r="WTA73" s="643"/>
      <c r="WTB73" s="643"/>
      <c r="WTC73" s="644"/>
      <c r="WTD73" s="643"/>
      <c r="WTE73" s="643"/>
      <c r="WTF73" s="643"/>
      <c r="WTG73" s="643"/>
      <c r="WTH73" s="643"/>
      <c r="WTI73" s="643"/>
      <c r="WTJ73" s="643"/>
      <c r="WTK73" s="643"/>
      <c r="WTL73" s="643"/>
      <c r="WTM73" s="917"/>
      <c r="WTN73" s="917"/>
      <c r="WTO73" s="917"/>
      <c r="WTP73" s="574"/>
      <c r="WTQ73" s="643"/>
      <c r="WTR73" s="643"/>
      <c r="WTS73" s="643"/>
      <c r="WTT73" s="644"/>
      <c r="WTU73" s="643"/>
      <c r="WTV73" s="643"/>
      <c r="WTW73" s="643"/>
      <c r="WTX73" s="643"/>
      <c r="WTY73" s="643"/>
      <c r="WTZ73" s="643"/>
      <c r="WUA73" s="643"/>
      <c r="WUB73" s="643"/>
      <c r="WUC73" s="643"/>
      <c r="WUD73" s="917"/>
      <c r="WUE73" s="917"/>
      <c r="WUF73" s="917"/>
      <c r="WUG73" s="574"/>
      <c r="WUH73" s="643"/>
      <c r="WUI73" s="643"/>
      <c r="WUJ73" s="643"/>
      <c r="WUK73" s="644"/>
      <c r="WUL73" s="643"/>
      <c r="WUM73" s="643"/>
      <c r="WUN73" s="643"/>
      <c r="WUO73" s="643"/>
      <c r="WUP73" s="643"/>
      <c r="WUQ73" s="643"/>
      <c r="WUR73" s="643"/>
      <c r="WUS73" s="643"/>
      <c r="WUT73" s="643"/>
      <c r="WUU73" s="917"/>
      <c r="WUV73" s="917"/>
      <c r="WUW73" s="917"/>
      <c r="WUX73" s="574"/>
      <c r="WUY73" s="643"/>
      <c r="WUZ73" s="643"/>
      <c r="WVA73" s="643"/>
      <c r="WVB73" s="644"/>
      <c r="WVC73" s="643"/>
      <c r="WVD73" s="643"/>
      <c r="WVE73" s="643"/>
      <c r="WVF73" s="643"/>
      <c r="WVG73" s="643"/>
      <c r="WVH73" s="643"/>
      <c r="WVI73" s="643"/>
      <c r="WVJ73" s="643"/>
      <c r="WVK73" s="643"/>
      <c r="WVL73" s="917"/>
      <c r="WVM73" s="917"/>
      <c r="WVN73" s="917"/>
      <c r="WVO73" s="574"/>
      <c r="WVP73" s="643"/>
      <c r="WVQ73" s="643"/>
      <c r="WVR73" s="643"/>
      <c r="WVS73" s="644"/>
      <c r="WVT73" s="643"/>
      <c r="WVU73" s="643"/>
      <c r="WVV73" s="643"/>
      <c r="WVW73" s="643"/>
      <c r="WVX73" s="643"/>
      <c r="WVY73" s="643"/>
      <c r="WVZ73" s="643"/>
      <c r="WWA73" s="643"/>
      <c r="WWB73" s="643"/>
      <c r="WWC73" s="917"/>
      <c r="WWD73" s="917"/>
      <c r="WWE73" s="917"/>
      <c r="WWF73" s="574"/>
      <c r="WWG73" s="643"/>
      <c r="WWH73" s="643"/>
      <c r="WWI73" s="643"/>
      <c r="WWJ73" s="644"/>
      <c r="WWK73" s="643"/>
      <c r="WWL73" s="643"/>
      <c r="WWM73" s="643"/>
      <c r="WWN73" s="643"/>
      <c r="WWO73" s="643"/>
      <c r="WWP73" s="643"/>
      <c r="WWQ73" s="643"/>
      <c r="WWR73" s="643"/>
      <c r="WWS73" s="643"/>
      <c r="WWT73" s="917"/>
      <c r="WWU73" s="917"/>
      <c r="WWV73" s="917"/>
      <c r="WWW73" s="574"/>
      <c r="WWX73" s="643"/>
      <c r="WWY73" s="643"/>
      <c r="WWZ73" s="643"/>
      <c r="WXA73" s="644"/>
      <c r="WXB73" s="643"/>
      <c r="WXC73" s="643"/>
      <c r="WXD73" s="643"/>
      <c r="WXE73" s="643"/>
      <c r="WXF73" s="643"/>
      <c r="WXG73" s="643"/>
      <c r="WXH73" s="643"/>
      <c r="WXI73" s="643"/>
      <c r="WXJ73" s="643"/>
      <c r="WXK73" s="917"/>
      <c r="WXL73" s="917"/>
      <c r="WXM73" s="917"/>
      <c r="WXN73" s="574"/>
      <c r="WXO73" s="643"/>
      <c r="WXP73" s="643"/>
      <c r="WXQ73" s="643"/>
      <c r="WXR73" s="644"/>
      <c r="WXS73" s="643"/>
      <c r="WXT73" s="643"/>
      <c r="WXU73" s="643"/>
      <c r="WXV73" s="643"/>
      <c r="WXW73" s="643"/>
      <c r="WXX73" s="643"/>
      <c r="WXY73" s="643"/>
      <c r="WXZ73" s="643"/>
      <c r="WYA73" s="643"/>
      <c r="WYB73" s="917"/>
      <c r="WYC73" s="917"/>
      <c r="WYD73" s="917"/>
      <c r="WYE73" s="574"/>
      <c r="WYF73" s="643"/>
      <c r="WYG73" s="643"/>
      <c r="WYH73" s="643"/>
      <c r="WYI73" s="644"/>
      <c r="WYJ73" s="643"/>
      <c r="WYK73" s="643"/>
      <c r="WYL73" s="643"/>
      <c r="WYM73" s="643"/>
      <c r="WYN73" s="643"/>
      <c r="WYO73" s="643"/>
      <c r="WYP73" s="643"/>
      <c r="WYQ73" s="643"/>
      <c r="WYR73" s="643"/>
      <c r="WYS73" s="917"/>
      <c r="WYT73" s="917"/>
      <c r="WYU73" s="917"/>
      <c r="WYV73" s="574"/>
      <c r="WYW73" s="643"/>
      <c r="WYX73" s="643"/>
      <c r="WYY73" s="643"/>
      <c r="WYZ73" s="644"/>
      <c r="WZA73" s="643"/>
      <c r="WZB73" s="643"/>
      <c r="WZC73" s="643"/>
      <c r="WZD73" s="643"/>
      <c r="WZE73" s="643"/>
      <c r="WZF73" s="643"/>
      <c r="WZG73" s="643"/>
      <c r="WZH73" s="643"/>
      <c r="WZI73" s="643"/>
      <c r="WZJ73" s="917"/>
      <c r="WZK73" s="917"/>
      <c r="WZL73" s="917"/>
      <c r="WZM73" s="574"/>
      <c r="WZN73" s="643"/>
      <c r="WZO73" s="643"/>
      <c r="WZP73" s="643"/>
      <c r="WZQ73" s="644"/>
      <c r="WZR73" s="643"/>
      <c r="WZS73" s="643"/>
      <c r="WZT73" s="643"/>
      <c r="WZU73" s="643"/>
      <c r="WZV73" s="643"/>
      <c r="WZW73" s="643"/>
      <c r="WZX73" s="643"/>
      <c r="WZY73" s="643"/>
      <c r="WZZ73" s="643"/>
      <c r="XAA73" s="917"/>
      <c r="XAB73" s="917"/>
      <c r="XAC73" s="917"/>
      <c r="XAD73" s="574"/>
      <c r="XAE73" s="643"/>
      <c r="XAF73" s="643"/>
      <c r="XAG73" s="643"/>
      <c r="XAH73" s="644"/>
      <c r="XAI73" s="643"/>
      <c r="XAJ73" s="643"/>
      <c r="XAK73" s="643"/>
      <c r="XAL73" s="643"/>
      <c r="XAM73" s="643"/>
      <c r="XAN73" s="643"/>
      <c r="XAO73" s="643"/>
      <c r="XAP73" s="643"/>
      <c r="XAQ73" s="643"/>
      <c r="XAR73" s="917"/>
      <c r="XAS73" s="917"/>
      <c r="XAT73" s="917"/>
      <c r="XAU73" s="574"/>
      <c r="XAV73" s="643"/>
      <c r="XAW73" s="643"/>
      <c r="XAX73" s="643"/>
      <c r="XAY73" s="644"/>
      <c r="XAZ73" s="643"/>
      <c r="XBA73" s="643"/>
      <c r="XBB73" s="643"/>
      <c r="XBC73" s="643"/>
      <c r="XBD73" s="643"/>
      <c r="XBE73" s="643"/>
      <c r="XBF73" s="643"/>
      <c r="XBG73" s="643"/>
      <c r="XBH73" s="643"/>
      <c r="XBI73" s="917"/>
      <c r="XBJ73" s="917"/>
      <c r="XBK73" s="917"/>
      <c r="XBL73" s="574"/>
      <c r="XBM73" s="643"/>
      <c r="XBN73" s="643"/>
      <c r="XBO73" s="643"/>
      <c r="XBP73" s="644"/>
      <c r="XBQ73" s="643"/>
      <c r="XBR73" s="643"/>
      <c r="XBS73" s="643"/>
      <c r="XBT73" s="643"/>
      <c r="XBU73" s="643"/>
      <c r="XBV73" s="643"/>
      <c r="XBW73" s="643"/>
      <c r="XBX73" s="643"/>
      <c r="XBY73" s="643"/>
      <c r="XBZ73" s="917"/>
      <c r="XCA73" s="917"/>
      <c r="XCB73" s="917"/>
      <c r="XCC73" s="574"/>
      <c r="XCD73" s="643"/>
      <c r="XCE73" s="643"/>
      <c r="XCF73" s="643"/>
      <c r="XCG73" s="644"/>
      <c r="XCH73" s="643"/>
      <c r="XCI73" s="643"/>
      <c r="XCJ73" s="643"/>
      <c r="XCK73" s="643"/>
      <c r="XCL73" s="643"/>
      <c r="XCM73" s="643"/>
      <c r="XCN73" s="643"/>
      <c r="XCO73" s="643"/>
      <c r="XCP73" s="643"/>
      <c r="XCQ73" s="917"/>
      <c r="XCR73" s="917"/>
      <c r="XCS73" s="917"/>
      <c r="XCT73" s="574"/>
      <c r="XCU73" s="643"/>
      <c r="XCV73" s="643"/>
      <c r="XCW73" s="643"/>
      <c r="XCX73" s="644"/>
      <c r="XCY73" s="643"/>
      <c r="XCZ73" s="643"/>
      <c r="XDA73" s="643"/>
      <c r="XDB73" s="643"/>
      <c r="XDC73" s="643"/>
      <c r="XDD73" s="643"/>
      <c r="XDE73" s="643"/>
      <c r="XDF73" s="643"/>
      <c r="XDG73" s="643"/>
      <c r="XDH73" s="917"/>
      <c r="XDI73" s="917"/>
      <c r="XDJ73" s="917"/>
      <c r="XDK73" s="574"/>
      <c r="XDL73" s="643"/>
      <c r="XDM73" s="643"/>
      <c r="XDN73" s="643"/>
      <c r="XDO73" s="644"/>
      <c r="XDP73" s="643"/>
      <c r="XDQ73" s="643"/>
      <c r="XDR73" s="643"/>
      <c r="XDS73" s="643"/>
      <c r="XDT73" s="643"/>
      <c r="XDU73" s="643"/>
      <c r="XDV73" s="643"/>
      <c r="XDW73" s="643"/>
      <c r="XDX73" s="643"/>
      <c r="XDY73" s="917"/>
      <c r="XDZ73" s="917"/>
      <c r="XEA73" s="917"/>
      <c r="XEB73" s="574"/>
      <c r="XEC73" s="643"/>
      <c r="XED73" s="643"/>
      <c r="XEE73" s="643"/>
      <c r="XEF73" s="644"/>
      <c r="XEG73" s="643"/>
      <c r="XEH73" s="643"/>
      <c r="XEI73" s="643"/>
      <c r="XEJ73" s="643"/>
      <c r="XEK73" s="643"/>
      <c r="XEL73" s="643"/>
      <c r="XEM73" s="643"/>
      <c r="XEN73" s="643"/>
      <c r="XEO73" s="643"/>
      <c r="XEP73" s="917"/>
      <c r="XEQ73" s="917"/>
      <c r="XER73" s="917"/>
      <c r="XES73" s="574"/>
      <c r="XET73" s="643"/>
      <c r="XEU73" s="643"/>
      <c r="XEV73" s="643"/>
      <c r="XEW73" s="644"/>
      <c r="XEX73" s="643"/>
      <c r="XEY73" s="643"/>
      <c r="XEZ73" s="643"/>
      <c r="XFA73" s="643"/>
      <c r="XFB73" s="643"/>
    </row>
    <row r="74" spans="1:16382" s="47" customFormat="1" x14ac:dyDescent="0.25">
      <c r="A74" s="6" t="s">
        <v>132</v>
      </c>
      <c r="B74" s="921" t="s">
        <v>160</v>
      </c>
      <c r="C74" s="921"/>
      <c r="D74" s="445">
        <f t="shared" si="21"/>
        <v>0</v>
      </c>
      <c r="E74" s="445">
        <f t="shared" ref="E74" si="41">+H74+K74+N74</f>
        <v>0</v>
      </c>
      <c r="F74" s="445">
        <f t="shared" ref="F74" si="42">+I74+L74+O74</f>
        <v>0</v>
      </c>
      <c r="G74" s="445">
        <f>+'6.a. mell. PH'!D80</f>
        <v>0</v>
      </c>
      <c r="H74" s="445">
        <f>+'6.a. mell. PH'!E80</f>
        <v>0</v>
      </c>
      <c r="I74" s="445">
        <f>+G74+H74</f>
        <v>0</v>
      </c>
      <c r="J74" s="445">
        <f>+'6.b. mell. Óvoda'!D81</f>
        <v>0</v>
      </c>
      <c r="K74" s="445">
        <f>+'6.b. mell. Óvoda'!E81</f>
        <v>0</v>
      </c>
      <c r="L74" s="445">
        <f>+J74+K74</f>
        <v>0</v>
      </c>
      <c r="M74" s="445">
        <f>+'6.c. mell. BBKP'!D82</f>
        <v>0</v>
      </c>
      <c r="N74" s="445">
        <f>+'6.c. mell. BBKP'!E82</f>
        <v>0</v>
      </c>
      <c r="O74" s="445">
        <f>+'6.c. mell. BBKP'!F82</f>
        <v>0</v>
      </c>
    </row>
    <row r="75" spans="1:16382" s="47" customFormat="1" x14ac:dyDescent="0.25">
      <c r="A75" s="917"/>
      <c r="B75" s="917"/>
      <c r="C75" s="917"/>
      <c r="D75" s="643"/>
      <c r="E75" s="643"/>
      <c r="F75" s="643"/>
      <c r="G75" s="643"/>
      <c r="H75" s="643"/>
      <c r="I75" s="643"/>
      <c r="J75" s="643"/>
      <c r="K75" s="643"/>
      <c r="L75" s="643"/>
      <c r="M75" s="643"/>
      <c r="N75" s="643"/>
      <c r="O75" s="643"/>
      <c r="P75" s="917"/>
      <c r="Q75" s="917"/>
      <c r="R75" s="917"/>
      <c r="S75" s="574"/>
      <c r="T75" s="643"/>
      <c r="U75" s="643"/>
      <c r="V75" s="643"/>
      <c r="W75" s="644"/>
      <c r="X75" s="643"/>
      <c r="Y75" s="643"/>
      <c r="Z75" s="643"/>
      <c r="AA75" s="643"/>
      <c r="AB75" s="643"/>
      <c r="AC75" s="643"/>
      <c r="AD75" s="643"/>
      <c r="AE75" s="643"/>
      <c r="AF75" s="643"/>
      <c r="AG75" s="917"/>
      <c r="AH75" s="917"/>
      <c r="AI75" s="917"/>
      <c r="AJ75" s="574"/>
      <c r="AK75" s="643"/>
      <c r="AL75" s="643"/>
      <c r="AM75" s="643"/>
      <c r="AN75" s="644"/>
      <c r="AO75" s="643"/>
      <c r="AP75" s="643"/>
      <c r="AQ75" s="643"/>
      <c r="AR75" s="643"/>
      <c r="AS75" s="643"/>
      <c r="AT75" s="643"/>
      <c r="AU75" s="643"/>
      <c r="AV75" s="643"/>
      <c r="AW75" s="643"/>
      <c r="AX75" s="917"/>
      <c r="AY75" s="917"/>
      <c r="AZ75" s="917"/>
      <c r="BA75" s="574"/>
      <c r="BB75" s="643"/>
      <c r="BC75" s="643"/>
      <c r="BD75" s="643"/>
      <c r="BE75" s="644"/>
      <c r="BF75" s="643"/>
      <c r="BG75" s="643"/>
      <c r="BH75" s="643"/>
      <c r="BI75" s="643"/>
      <c r="BJ75" s="643"/>
      <c r="BK75" s="643"/>
      <c r="BL75" s="643"/>
      <c r="BM75" s="643"/>
      <c r="BN75" s="643"/>
      <c r="BO75" s="917"/>
      <c r="BP75" s="917"/>
      <c r="BQ75" s="917"/>
      <c r="BR75" s="574"/>
      <c r="BS75" s="643"/>
      <c r="BT75" s="643"/>
      <c r="BU75" s="643"/>
      <c r="BV75" s="644"/>
      <c r="BW75" s="643"/>
      <c r="BX75" s="643"/>
      <c r="BY75" s="643"/>
      <c r="BZ75" s="643"/>
      <c r="CA75" s="643"/>
      <c r="CB75" s="643"/>
      <c r="CC75" s="643"/>
      <c r="CD75" s="643"/>
      <c r="CE75" s="643"/>
      <c r="CF75" s="917"/>
      <c r="CG75" s="917"/>
      <c r="CH75" s="917"/>
      <c r="CI75" s="574"/>
      <c r="CJ75" s="643"/>
      <c r="CK75" s="643"/>
      <c r="CL75" s="643"/>
      <c r="CM75" s="644"/>
      <c r="CN75" s="643"/>
      <c r="CO75" s="643"/>
      <c r="CP75" s="643"/>
      <c r="CQ75" s="643"/>
      <c r="CR75" s="643"/>
      <c r="CS75" s="643"/>
      <c r="CT75" s="643"/>
      <c r="CU75" s="643"/>
      <c r="CV75" s="643"/>
      <c r="CW75" s="917"/>
      <c r="CX75" s="917"/>
      <c r="CY75" s="917"/>
      <c r="CZ75" s="574"/>
      <c r="DA75" s="643"/>
      <c r="DB75" s="643"/>
      <c r="DC75" s="643"/>
      <c r="DD75" s="644"/>
      <c r="DE75" s="643"/>
      <c r="DF75" s="643"/>
      <c r="DG75" s="643"/>
      <c r="DH75" s="643"/>
      <c r="DI75" s="643"/>
      <c r="DJ75" s="643"/>
      <c r="DK75" s="643"/>
      <c r="DL75" s="643"/>
      <c r="DM75" s="643"/>
      <c r="DN75" s="917"/>
      <c r="DO75" s="917"/>
      <c r="DP75" s="917"/>
      <c r="DQ75" s="574"/>
      <c r="DR75" s="643"/>
      <c r="DS75" s="643"/>
      <c r="DT75" s="643"/>
      <c r="DU75" s="644"/>
      <c r="DV75" s="643"/>
      <c r="DW75" s="643"/>
      <c r="DX75" s="643"/>
      <c r="DY75" s="643"/>
      <c r="DZ75" s="643"/>
      <c r="EA75" s="643"/>
      <c r="EB75" s="643"/>
      <c r="EC75" s="643"/>
      <c r="ED75" s="643"/>
      <c r="EE75" s="917"/>
      <c r="EF75" s="917"/>
      <c r="EG75" s="917"/>
      <c r="EH75" s="574"/>
      <c r="EI75" s="643"/>
      <c r="EJ75" s="643"/>
      <c r="EK75" s="643"/>
      <c r="EL75" s="644"/>
      <c r="EM75" s="643"/>
      <c r="EN75" s="643"/>
      <c r="EO75" s="643"/>
      <c r="EP75" s="643"/>
      <c r="EQ75" s="643"/>
      <c r="ER75" s="643"/>
      <c r="ES75" s="643"/>
      <c r="ET75" s="643"/>
      <c r="EU75" s="643"/>
      <c r="EV75" s="917"/>
      <c r="EW75" s="917"/>
      <c r="EX75" s="917"/>
      <c r="EY75" s="574"/>
      <c r="EZ75" s="643"/>
      <c r="FA75" s="643"/>
      <c r="FB75" s="643"/>
      <c r="FC75" s="644"/>
      <c r="FD75" s="643"/>
      <c r="FE75" s="643"/>
      <c r="FF75" s="643"/>
      <c r="FG75" s="643"/>
      <c r="FH75" s="643"/>
      <c r="FI75" s="643"/>
      <c r="FJ75" s="643"/>
      <c r="FK75" s="643"/>
      <c r="FL75" s="643"/>
      <c r="FM75" s="917"/>
      <c r="FN75" s="917"/>
      <c r="FO75" s="917"/>
      <c r="FP75" s="574"/>
      <c r="FQ75" s="643"/>
      <c r="FR75" s="643"/>
      <c r="FS75" s="643"/>
      <c r="FT75" s="644"/>
      <c r="FU75" s="643"/>
      <c r="FV75" s="643"/>
      <c r="FW75" s="643"/>
      <c r="FX75" s="643"/>
      <c r="FY75" s="643"/>
      <c r="FZ75" s="643"/>
      <c r="GA75" s="643"/>
      <c r="GB75" s="643"/>
      <c r="GC75" s="643"/>
      <c r="GD75" s="917"/>
      <c r="GE75" s="917"/>
      <c r="GF75" s="917"/>
      <c r="GG75" s="574"/>
      <c r="GH75" s="643"/>
      <c r="GI75" s="643"/>
      <c r="GJ75" s="643"/>
      <c r="GK75" s="644"/>
      <c r="GL75" s="643"/>
      <c r="GM75" s="643"/>
      <c r="GN75" s="643"/>
      <c r="GO75" s="643"/>
      <c r="GP75" s="643"/>
      <c r="GQ75" s="643"/>
      <c r="GR75" s="643"/>
      <c r="GS75" s="643"/>
      <c r="GT75" s="643"/>
      <c r="GU75" s="917"/>
      <c r="GV75" s="917"/>
      <c r="GW75" s="917"/>
      <c r="GX75" s="574"/>
      <c r="GY75" s="643"/>
      <c r="GZ75" s="643"/>
      <c r="HA75" s="643"/>
      <c r="HB75" s="644"/>
      <c r="HC75" s="643"/>
      <c r="HD75" s="643"/>
      <c r="HE75" s="643"/>
      <c r="HF75" s="643"/>
      <c r="HG75" s="643"/>
      <c r="HH75" s="643"/>
      <c r="HI75" s="643"/>
      <c r="HJ75" s="643"/>
      <c r="HK75" s="643"/>
      <c r="HL75" s="917"/>
      <c r="HM75" s="917"/>
      <c r="HN75" s="917"/>
      <c r="HO75" s="574"/>
      <c r="HP75" s="643"/>
      <c r="HQ75" s="643"/>
      <c r="HR75" s="643"/>
      <c r="HS75" s="644"/>
      <c r="HT75" s="643"/>
      <c r="HU75" s="643"/>
      <c r="HV75" s="643"/>
      <c r="HW75" s="643"/>
      <c r="HX75" s="643"/>
      <c r="HY75" s="643"/>
      <c r="HZ75" s="643"/>
      <c r="IA75" s="643"/>
      <c r="IB75" s="643"/>
      <c r="IC75" s="917"/>
      <c r="ID75" s="917"/>
      <c r="IE75" s="917"/>
      <c r="IF75" s="574"/>
      <c r="IG75" s="643"/>
      <c r="IH75" s="643"/>
      <c r="II75" s="643"/>
      <c r="IJ75" s="644"/>
      <c r="IK75" s="643"/>
      <c r="IL75" s="643"/>
      <c r="IM75" s="643"/>
      <c r="IN75" s="643"/>
      <c r="IO75" s="643"/>
      <c r="IP75" s="643"/>
      <c r="IQ75" s="643"/>
      <c r="IR75" s="643"/>
      <c r="IS75" s="643"/>
      <c r="IT75" s="917"/>
      <c r="IU75" s="917"/>
      <c r="IV75" s="917"/>
      <c r="IW75" s="574"/>
      <c r="IX75" s="643"/>
      <c r="IY75" s="643"/>
      <c r="IZ75" s="643"/>
      <c r="JA75" s="644"/>
      <c r="JB75" s="643"/>
      <c r="JC75" s="643"/>
      <c r="JD75" s="643"/>
      <c r="JE75" s="643"/>
      <c r="JF75" s="643"/>
      <c r="JG75" s="643"/>
      <c r="JH75" s="643"/>
      <c r="JI75" s="643"/>
      <c r="JJ75" s="643"/>
      <c r="JK75" s="917"/>
      <c r="JL75" s="917"/>
      <c r="JM75" s="917"/>
      <c r="JN75" s="574"/>
      <c r="JO75" s="643"/>
      <c r="JP75" s="643"/>
      <c r="JQ75" s="643"/>
      <c r="JR75" s="644"/>
      <c r="JS75" s="643"/>
      <c r="JT75" s="643"/>
      <c r="JU75" s="643"/>
      <c r="JV75" s="643"/>
      <c r="JW75" s="643"/>
      <c r="JX75" s="643"/>
      <c r="JY75" s="643"/>
      <c r="JZ75" s="643"/>
      <c r="KA75" s="643"/>
      <c r="KB75" s="917"/>
      <c r="KC75" s="917"/>
      <c r="KD75" s="917"/>
      <c r="KE75" s="574"/>
      <c r="KF75" s="643"/>
      <c r="KG75" s="643"/>
      <c r="KH75" s="643"/>
      <c r="KI75" s="644"/>
      <c r="KJ75" s="643"/>
      <c r="KK75" s="643"/>
      <c r="KL75" s="643"/>
      <c r="KM75" s="643"/>
      <c r="KN75" s="643"/>
      <c r="KO75" s="643"/>
      <c r="KP75" s="643"/>
      <c r="KQ75" s="643"/>
      <c r="KR75" s="643"/>
      <c r="KS75" s="917"/>
      <c r="KT75" s="917"/>
      <c r="KU75" s="917"/>
      <c r="KV75" s="574"/>
      <c r="KW75" s="643"/>
      <c r="KX75" s="643"/>
      <c r="KY75" s="643"/>
      <c r="KZ75" s="644"/>
      <c r="LA75" s="643"/>
      <c r="LB75" s="643"/>
      <c r="LC75" s="643"/>
      <c r="LD75" s="643"/>
      <c r="LE75" s="643"/>
      <c r="LF75" s="643"/>
      <c r="LG75" s="643"/>
      <c r="LH75" s="643"/>
      <c r="LI75" s="643"/>
      <c r="LJ75" s="917"/>
      <c r="LK75" s="917"/>
      <c r="LL75" s="917"/>
      <c r="LM75" s="574"/>
      <c r="LN75" s="643"/>
      <c r="LO75" s="643"/>
      <c r="LP75" s="643"/>
      <c r="LQ75" s="644"/>
      <c r="LR75" s="643"/>
      <c r="LS75" s="643"/>
      <c r="LT75" s="643"/>
      <c r="LU75" s="643"/>
      <c r="LV75" s="643"/>
      <c r="LW75" s="643"/>
      <c r="LX75" s="643"/>
      <c r="LY75" s="643"/>
      <c r="LZ75" s="643"/>
      <c r="MA75" s="917"/>
      <c r="MB75" s="917"/>
      <c r="MC75" s="917"/>
      <c r="MD75" s="574"/>
      <c r="ME75" s="643"/>
      <c r="MF75" s="643"/>
      <c r="MG75" s="643"/>
      <c r="MH75" s="644"/>
      <c r="MI75" s="643"/>
      <c r="MJ75" s="643"/>
      <c r="MK75" s="643"/>
      <c r="ML75" s="643"/>
      <c r="MM75" s="643"/>
      <c r="MN75" s="643"/>
      <c r="MO75" s="643"/>
      <c r="MP75" s="643"/>
      <c r="MQ75" s="643"/>
      <c r="MR75" s="917"/>
      <c r="MS75" s="917"/>
      <c r="MT75" s="917"/>
      <c r="MU75" s="574"/>
      <c r="MV75" s="643"/>
      <c r="MW75" s="643"/>
      <c r="MX75" s="643"/>
      <c r="MY75" s="644"/>
      <c r="MZ75" s="643"/>
      <c r="NA75" s="643"/>
      <c r="NB75" s="643"/>
      <c r="NC75" s="643"/>
      <c r="ND75" s="643"/>
      <c r="NE75" s="643"/>
      <c r="NF75" s="643"/>
      <c r="NG75" s="643"/>
      <c r="NH75" s="643"/>
      <c r="NI75" s="917"/>
      <c r="NJ75" s="917"/>
      <c r="NK75" s="917"/>
      <c r="NL75" s="574"/>
      <c r="NM75" s="643"/>
      <c r="NN75" s="643"/>
      <c r="NO75" s="643"/>
      <c r="NP75" s="644"/>
      <c r="NQ75" s="643"/>
      <c r="NR75" s="643"/>
      <c r="NS75" s="643"/>
      <c r="NT75" s="643"/>
      <c r="NU75" s="643"/>
      <c r="NV75" s="643"/>
      <c r="NW75" s="643"/>
      <c r="NX75" s="643"/>
      <c r="NY75" s="643"/>
      <c r="NZ75" s="917"/>
      <c r="OA75" s="917"/>
      <c r="OB75" s="917"/>
      <c r="OC75" s="574"/>
      <c r="OD75" s="643"/>
      <c r="OE75" s="643"/>
      <c r="OF75" s="643"/>
      <c r="OG75" s="644"/>
      <c r="OH75" s="643"/>
      <c r="OI75" s="643"/>
      <c r="OJ75" s="643"/>
      <c r="OK75" s="643"/>
      <c r="OL75" s="643"/>
      <c r="OM75" s="643"/>
      <c r="ON75" s="643"/>
      <c r="OO75" s="643"/>
      <c r="OP75" s="643"/>
      <c r="OQ75" s="917"/>
      <c r="OR75" s="917"/>
      <c r="OS75" s="917"/>
      <c r="OT75" s="574"/>
      <c r="OU75" s="643"/>
      <c r="OV75" s="643"/>
      <c r="OW75" s="643"/>
      <c r="OX75" s="644"/>
      <c r="OY75" s="643"/>
      <c r="OZ75" s="643"/>
      <c r="PA75" s="643"/>
      <c r="PB75" s="643"/>
      <c r="PC75" s="643"/>
      <c r="PD75" s="643"/>
      <c r="PE75" s="643"/>
      <c r="PF75" s="643"/>
      <c r="PG75" s="643"/>
      <c r="PH75" s="917"/>
      <c r="PI75" s="917"/>
      <c r="PJ75" s="917"/>
      <c r="PK75" s="574"/>
      <c r="PL75" s="643"/>
      <c r="PM75" s="643"/>
      <c r="PN75" s="643"/>
      <c r="PO75" s="644"/>
      <c r="PP75" s="643"/>
      <c r="PQ75" s="643"/>
      <c r="PR75" s="643"/>
      <c r="PS75" s="643"/>
      <c r="PT75" s="643"/>
      <c r="PU75" s="643"/>
      <c r="PV75" s="643"/>
      <c r="PW75" s="643"/>
      <c r="PX75" s="643"/>
      <c r="PY75" s="917"/>
      <c r="PZ75" s="917"/>
      <c r="QA75" s="917"/>
      <c r="QB75" s="574"/>
      <c r="QC75" s="643"/>
      <c r="QD75" s="643"/>
      <c r="QE75" s="643"/>
      <c r="QF75" s="644"/>
      <c r="QG75" s="643"/>
      <c r="QH75" s="643"/>
      <c r="QI75" s="643"/>
      <c r="QJ75" s="643"/>
      <c r="QK75" s="643"/>
      <c r="QL75" s="643"/>
      <c r="QM75" s="643"/>
      <c r="QN75" s="643"/>
      <c r="QO75" s="643"/>
      <c r="QP75" s="917"/>
      <c r="QQ75" s="917"/>
      <c r="QR75" s="917"/>
      <c r="QS75" s="574"/>
      <c r="QT75" s="643"/>
      <c r="QU75" s="643"/>
      <c r="QV75" s="643"/>
      <c r="QW75" s="644"/>
      <c r="QX75" s="643"/>
      <c r="QY75" s="643"/>
      <c r="QZ75" s="643"/>
      <c r="RA75" s="643"/>
      <c r="RB75" s="643"/>
      <c r="RC75" s="643"/>
      <c r="RD75" s="643"/>
      <c r="RE75" s="643"/>
      <c r="RF75" s="643"/>
      <c r="RG75" s="917"/>
      <c r="RH75" s="917"/>
      <c r="RI75" s="917"/>
      <c r="RJ75" s="574"/>
      <c r="RK75" s="643"/>
      <c r="RL75" s="643"/>
      <c r="RM75" s="643"/>
      <c r="RN75" s="644"/>
      <c r="RO75" s="643"/>
      <c r="RP75" s="643"/>
      <c r="RQ75" s="643"/>
      <c r="RR75" s="643"/>
      <c r="RS75" s="643"/>
      <c r="RT75" s="643"/>
      <c r="RU75" s="643"/>
      <c r="RV75" s="643"/>
      <c r="RW75" s="643"/>
      <c r="RX75" s="917"/>
      <c r="RY75" s="917"/>
      <c r="RZ75" s="917"/>
      <c r="SA75" s="574"/>
      <c r="SB75" s="643"/>
      <c r="SC75" s="643"/>
      <c r="SD75" s="643"/>
      <c r="SE75" s="644"/>
      <c r="SF75" s="643"/>
      <c r="SG75" s="643"/>
      <c r="SH75" s="643"/>
      <c r="SI75" s="643"/>
      <c r="SJ75" s="643"/>
      <c r="SK75" s="643"/>
      <c r="SL75" s="643"/>
      <c r="SM75" s="643"/>
      <c r="SN75" s="643"/>
      <c r="SO75" s="917"/>
      <c r="SP75" s="917"/>
      <c r="SQ75" s="917"/>
      <c r="SR75" s="574"/>
      <c r="SS75" s="643"/>
      <c r="ST75" s="643"/>
      <c r="SU75" s="643"/>
      <c r="SV75" s="644"/>
      <c r="SW75" s="643"/>
      <c r="SX75" s="643"/>
      <c r="SY75" s="643"/>
      <c r="SZ75" s="643"/>
      <c r="TA75" s="643"/>
      <c r="TB75" s="643"/>
      <c r="TC75" s="643"/>
      <c r="TD75" s="643"/>
      <c r="TE75" s="643"/>
      <c r="TF75" s="917"/>
      <c r="TG75" s="917"/>
      <c r="TH75" s="917"/>
      <c r="TI75" s="574"/>
      <c r="TJ75" s="643"/>
      <c r="TK75" s="643"/>
      <c r="TL75" s="643"/>
      <c r="TM75" s="644"/>
      <c r="TN75" s="643"/>
      <c r="TO75" s="643"/>
      <c r="TP75" s="643"/>
      <c r="TQ75" s="643"/>
      <c r="TR75" s="643"/>
      <c r="TS75" s="643"/>
      <c r="TT75" s="643"/>
      <c r="TU75" s="643"/>
      <c r="TV75" s="643"/>
      <c r="TW75" s="917"/>
      <c r="TX75" s="917"/>
      <c r="TY75" s="917"/>
      <c r="TZ75" s="574"/>
      <c r="UA75" s="643"/>
      <c r="UB75" s="643"/>
      <c r="UC75" s="643"/>
      <c r="UD75" s="644"/>
      <c r="UE75" s="643"/>
      <c r="UF75" s="643"/>
      <c r="UG75" s="643"/>
      <c r="UH75" s="643"/>
      <c r="UI75" s="643"/>
      <c r="UJ75" s="643"/>
      <c r="UK75" s="643"/>
      <c r="UL75" s="643"/>
      <c r="UM75" s="643"/>
      <c r="UN75" s="917"/>
      <c r="UO75" s="917"/>
      <c r="UP75" s="917"/>
      <c r="UQ75" s="574"/>
      <c r="UR75" s="643"/>
      <c r="US75" s="643"/>
      <c r="UT75" s="643"/>
      <c r="UU75" s="644"/>
      <c r="UV75" s="643"/>
      <c r="UW75" s="643"/>
      <c r="UX75" s="643"/>
      <c r="UY75" s="643"/>
      <c r="UZ75" s="643"/>
      <c r="VA75" s="643"/>
      <c r="VB75" s="643"/>
      <c r="VC75" s="643"/>
      <c r="VD75" s="643"/>
      <c r="VE75" s="917"/>
      <c r="VF75" s="917"/>
      <c r="VG75" s="917"/>
      <c r="VH75" s="574"/>
      <c r="VI75" s="643"/>
      <c r="VJ75" s="643"/>
      <c r="VK75" s="643"/>
      <c r="VL75" s="644"/>
      <c r="VM75" s="643"/>
      <c r="VN75" s="643"/>
      <c r="VO75" s="643"/>
      <c r="VP75" s="643"/>
      <c r="VQ75" s="643"/>
      <c r="VR75" s="643"/>
      <c r="VS75" s="643"/>
      <c r="VT75" s="643"/>
      <c r="VU75" s="643"/>
      <c r="VV75" s="917"/>
      <c r="VW75" s="917"/>
      <c r="VX75" s="917"/>
      <c r="VY75" s="574"/>
      <c r="VZ75" s="643"/>
      <c r="WA75" s="643"/>
      <c r="WB75" s="643"/>
      <c r="WC75" s="644"/>
      <c r="WD75" s="643"/>
      <c r="WE75" s="643"/>
      <c r="WF75" s="643"/>
      <c r="WG75" s="643"/>
      <c r="WH75" s="643"/>
      <c r="WI75" s="643"/>
      <c r="WJ75" s="643"/>
      <c r="WK75" s="643"/>
      <c r="WL75" s="643"/>
      <c r="WM75" s="917"/>
      <c r="WN75" s="917"/>
      <c r="WO75" s="917"/>
      <c r="WP75" s="574"/>
      <c r="WQ75" s="643"/>
      <c r="WR75" s="643"/>
      <c r="WS75" s="643"/>
      <c r="WT75" s="644"/>
      <c r="WU75" s="643"/>
      <c r="WV75" s="643"/>
      <c r="WW75" s="643"/>
      <c r="WX75" s="643"/>
      <c r="WY75" s="643"/>
      <c r="WZ75" s="643"/>
      <c r="XA75" s="643"/>
      <c r="XB75" s="643"/>
      <c r="XC75" s="643"/>
      <c r="XD75" s="917"/>
      <c r="XE75" s="917"/>
      <c r="XF75" s="917"/>
      <c r="XG75" s="574"/>
      <c r="XH75" s="643"/>
      <c r="XI75" s="643"/>
      <c r="XJ75" s="643"/>
      <c r="XK75" s="644"/>
      <c r="XL75" s="643"/>
      <c r="XM75" s="643"/>
      <c r="XN75" s="643"/>
      <c r="XO75" s="643"/>
      <c r="XP75" s="643"/>
      <c r="XQ75" s="643"/>
      <c r="XR75" s="643"/>
      <c r="XS75" s="643"/>
      <c r="XT75" s="643"/>
      <c r="XU75" s="917"/>
      <c r="XV75" s="917"/>
      <c r="XW75" s="917"/>
      <c r="XX75" s="574"/>
      <c r="XY75" s="643"/>
      <c r="XZ75" s="643"/>
      <c r="YA75" s="643"/>
      <c r="YB75" s="644"/>
      <c r="YC75" s="643"/>
      <c r="YD75" s="643"/>
      <c r="YE75" s="643"/>
      <c r="YF75" s="643"/>
      <c r="YG75" s="643"/>
      <c r="YH75" s="643"/>
      <c r="YI75" s="643"/>
      <c r="YJ75" s="643"/>
      <c r="YK75" s="643"/>
      <c r="YL75" s="917"/>
      <c r="YM75" s="917"/>
      <c r="YN75" s="917"/>
      <c r="YO75" s="574"/>
      <c r="YP75" s="643"/>
      <c r="YQ75" s="643"/>
      <c r="YR75" s="643"/>
      <c r="YS75" s="644"/>
      <c r="YT75" s="643"/>
      <c r="YU75" s="643"/>
      <c r="YV75" s="643"/>
      <c r="YW75" s="643"/>
      <c r="YX75" s="643"/>
      <c r="YY75" s="643"/>
      <c r="YZ75" s="643"/>
      <c r="ZA75" s="643"/>
      <c r="ZB75" s="643"/>
      <c r="ZC75" s="917"/>
      <c r="ZD75" s="917"/>
      <c r="ZE75" s="917"/>
      <c r="ZF75" s="574"/>
      <c r="ZG75" s="643"/>
      <c r="ZH75" s="643"/>
      <c r="ZI75" s="643"/>
      <c r="ZJ75" s="644"/>
      <c r="ZK75" s="643"/>
      <c r="ZL75" s="643"/>
      <c r="ZM75" s="643"/>
      <c r="ZN75" s="643"/>
      <c r="ZO75" s="643"/>
      <c r="ZP75" s="643"/>
      <c r="ZQ75" s="643"/>
      <c r="ZR75" s="643"/>
      <c r="ZS75" s="643"/>
      <c r="ZT75" s="917"/>
      <c r="ZU75" s="917"/>
      <c r="ZV75" s="917"/>
      <c r="ZW75" s="574"/>
      <c r="ZX75" s="643"/>
      <c r="ZY75" s="643"/>
      <c r="ZZ75" s="643"/>
      <c r="AAA75" s="644"/>
      <c r="AAB75" s="643"/>
      <c r="AAC75" s="643"/>
      <c r="AAD75" s="643"/>
      <c r="AAE75" s="643"/>
      <c r="AAF75" s="643"/>
      <c r="AAG75" s="643"/>
      <c r="AAH75" s="643"/>
      <c r="AAI75" s="643"/>
      <c r="AAJ75" s="643"/>
      <c r="AAK75" s="917"/>
      <c r="AAL75" s="917"/>
      <c r="AAM75" s="917"/>
      <c r="AAN75" s="574"/>
      <c r="AAO75" s="643"/>
      <c r="AAP75" s="643"/>
      <c r="AAQ75" s="643"/>
      <c r="AAR75" s="644"/>
      <c r="AAS75" s="643"/>
      <c r="AAT75" s="643"/>
      <c r="AAU75" s="643"/>
      <c r="AAV75" s="643"/>
      <c r="AAW75" s="643"/>
      <c r="AAX75" s="643"/>
      <c r="AAY75" s="643"/>
      <c r="AAZ75" s="643"/>
      <c r="ABA75" s="643"/>
      <c r="ABB75" s="917"/>
      <c r="ABC75" s="917"/>
      <c r="ABD75" s="917"/>
      <c r="ABE75" s="574"/>
      <c r="ABF75" s="643"/>
      <c r="ABG75" s="643"/>
      <c r="ABH75" s="643"/>
      <c r="ABI75" s="644"/>
      <c r="ABJ75" s="643"/>
      <c r="ABK75" s="643"/>
      <c r="ABL75" s="643"/>
      <c r="ABM75" s="643"/>
      <c r="ABN75" s="643"/>
      <c r="ABO75" s="643"/>
      <c r="ABP75" s="643"/>
      <c r="ABQ75" s="643"/>
      <c r="ABR75" s="643"/>
      <c r="ABS75" s="917"/>
      <c r="ABT75" s="917"/>
      <c r="ABU75" s="917"/>
      <c r="ABV75" s="574"/>
      <c r="ABW75" s="643"/>
      <c r="ABX75" s="643"/>
      <c r="ABY75" s="643"/>
      <c r="ABZ75" s="644"/>
      <c r="ACA75" s="643"/>
      <c r="ACB75" s="643"/>
      <c r="ACC75" s="643"/>
      <c r="ACD75" s="643"/>
      <c r="ACE75" s="643"/>
      <c r="ACF75" s="643"/>
      <c r="ACG75" s="643"/>
      <c r="ACH75" s="643"/>
      <c r="ACI75" s="643"/>
      <c r="ACJ75" s="917"/>
      <c r="ACK75" s="917"/>
      <c r="ACL75" s="917"/>
      <c r="ACM75" s="574"/>
      <c r="ACN75" s="643"/>
      <c r="ACO75" s="643"/>
      <c r="ACP75" s="643"/>
      <c r="ACQ75" s="644"/>
      <c r="ACR75" s="643"/>
      <c r="ACS75" s="643"/>
      <c r="ACT75" s="643"/>
      <c r="ACU75" s="643"/>
      <c r="ACV75" s="643"/>
      <c r="ACW75" s="643"/>
      <c r="ACX75" s="643"/>
      <c r="ACY75" s="643"/>
      <c r="ACZ75" s="643"/>
      <c r="ADA75" s="917"/>
      <c r="ADB75" s="917"/>
      <c r="ADC75" s="917"/>
      <c r="ADD75" s="574"/>
      <c r="ADE75" s="643"/>
      <c r="ADF75" s="643"/>
      <c r="ADG75" s="643"/>
      <c r="ADH75" s="644"/>
      <c r="ADI75" s="643"/>
      <c r="ADJ75" s="643"/>
      <c r="ADK75" s="643"/>
      <c r="ADL75" s="643"/>
      <c r="ADM75" s="643"/>
      <c r="ADN75" s="643"/>
      <c r="ADO75" s="643"/>
      <c r="ADP75" s="643"/>
      <c r="ADQ75" s="643"/>
      <c r="ADR75" s="917"/>
      <c r="ADS75" s="917"/>
      <c r="ADT75" s="917"/>
      <c r="ADU75" s="574"/>
      <c r="ADV75" s="643"/>
      <c r="ADW75" s="643"/>
      <c r="ADX75" s="643"/>
      <c r="ADY75" s="644"/>
      <c r="ADZ75" s="643"/>
      <c r="AEA75" s="643"/>
      <c r="AEB75" s="643"/>
      <c r="AEC75" s="643"/>
      <c r="AED75" s="643"/>
      <c r="AEE75" s="643"/>
      <c r="AEF75" s="643"/>
      <c r="AEG75" s="643"/>
      <c r="AEH75" s="643"/>
      <c r="AEI75" s="917"/>
      <c r="AEJ75" s="917"/>
      <c r="AEK75" s="917"/>
      <c r="AEL75" s="574"/>
      <c r="AEM75" s="643"/>
      <c r="AEN75" s="643"/>
      <c r="AEO75" s="643"/>
      <c r="AEP75" s="644"/>
      <c r="AEQ75" s="643"/>
      <c r="AER75" s="643"/>
      <c r="AES75" s="643"/>
      <c r="AET75" s="643"/>
      <c r="AEU75" s="643"/>
      <c r="AEV75" s="643"/>
      <c r="AEW75" s="643"/>
      <c r="AEX75" s="643"/>
      <c r="AEY75" s="643"/>
      <c r="AEZ75" s="917"/>
      <c r="AFA75" s="917"/>
      <c r="AFB75" s="917"/>
      <c r="AFC75" s="574"/>
      <c r="AFD75" s="643"/>
      <c r="AFE75" s="643"/>
      <c r="AFF75" s="643"/>
      <c r="AFG75" s="644"/>
      <c r="AFH75" s="643"/>
      <c r="AFI75" s="643"/>
      <c r="AFJ75" s="643"/>
      <c r="AFK75" s="643"/>
      <c r="AFL75" s="643"/>
      <c r="AFM75" s="643"/>
      <c r="AFN75" s="643"/>
      <c r="AFO75" s="643"/>
      <c r="AFP75" s="643"/>
      <c r="AFQ75" s="917"/>
      <c r="AFR75" s="917"/>
      <c r="AFS75" s="917"/>
      <c r="AFT75" s="574"/>
      <c r="AFU75" s="643"/>
      <c r="AFV75" s="643"/>
      <c r="AFW75" s="643"/>
      <c r="AFX75" s="644"/>
      <c r="AFY75" s="643"/>
      <c r="AFZ75" s="643"/>
      <c r="AGA75" s="643"/>
      <c r="AGB75" s="643"/>
      <c r="AGC75" s="643"/>
      <c r="AGD75" s="643"/>
      <c r="AGE75" s="643"/>
      <c r="AGF75" s="643"/>
      <c r="AGG75" s="643"/>
      <c r="AGH75" s="917"/>
      <c r="AGI75" s="917"/>
      <c r="AGJ75" s="917"/>
      <c r="AGK75" s="574"/>
      <c r="AGL75" s="643"/>
      <c r="AGM75" s="643"/>
      <c r="AGN75" s="643"/>
      <c r="AGO75" s="644"/>
      <c r="AGP75" s="643"/>
      <c r="AGQ75" s="643"/>
      <c r="AGR75" s="643"/>
      <c r="AGS75" s="643"/>
      <c r="AGT75" s="643"/>
      <c r="AGU75" s="643"/>
      <c r="AGV75" s="643"/>
      <c r="AGW75" s="643"/>
      <c r="AGX75" s="643"/>
      <c r="AGY75" s="917"/>
      <c r="AGZ75" s="917"/>
      <c r="AHA75" s="917"/>
      <c r="AHB75" s="574"/>
      <c r="AHC75" s="643"/>
      <c r="AHD75" s="643"/>
      <c r="AHE75" s="643"/>
      <c r="AHF75" s="644"/>
      <c r="AHG75" s="643"/>
      <c r="AHH75" s="643"/>
      <c r="AHI75" s="643"/>
      <c r="AHJ75" s="643"/>
      <c r="AHK75" s="643"/>
      <c r="AHL75" s="643"/>
      <c r="AHM75" s="643"/>
      <c r="AHN75" s="643"/>
      <c r="AHO75" s="643"/>
      <c r="AHP75" s="917"/>
      <c r="AHQ75" s="917"/>
      <c r="AHR75" s="917"/>
      <c r="AHS75" s="574"/>
      <c r="AHT75" s="643"/>
      <c r="AHU75" s="643"/>
      <c r="AHV75" s="643"/>
      <c r="AHW75" s="644"/>
      <c r="AHX75" s="643"/>
      <c r="AHY75" s="643"/>
      <c r="AHZ75" s="643"/>
      <c r="AIA75" s="643"/>
      <c r="AIB75" s="643"/>
      <c r="AIC75" s="643"/>
      <c r="AID75" s="643"/>
      <c r="AIE75" s="643"/>
      <c r="AIF75" s="643"/>
      <c r="AIG75" s="917"/>
      <c r="AIH75" s="917"/>
      <c r="AII75" s="917"/>
      <c r="AIJ75" s="574"/>
      <c r="AIK75" s="643"/>
      <c r="AIL75" s="643"/>
      <c r="AIM75" s="643"/>
      <c r="AIN75" s="644"/>
      <c r="AIO75" s="643"/>
      <c r="AIP75" s="643"/>
      <c r="AIQ75" s="643"/>
      <c r="AIR75" s="643"/>
      <c r="AIS75" s="643"/>
      <c r="AIT75" s="643"/>
      <c r="AIU75" s="643"/>
      <c r="AIV75" s="643"/>
      <c r="AIW75" s="643"/>
      <c r="AIX75" s="917"/>
      <c r="AIY75" s="917"/>
      <c r="AIZ75" s="917"/>
      <c r="AJA75" s="574"/>
      <c r="AJB75" s="643"/>
      <c r="AJC75" s="643"/>
      <c r="AJD75" s="643"/>
      <c r="AJE75" s="644"/>
      <c r="AJF75" s="643"/>
      <c r="AJG75" s="643"/>
      <c r="AJH75" s="643"/>
      <c r="AJI75" s="643"/>
      <c r="AJJ75" s="643"/>
      <c r="AJK75" s="643"/>
      <c r="AJL75" s="643"/>
      <c r="AJM75" s="643"/>
      <c r="AJN75" s="643"/>
      <c r="AJO75" s="917"/>
      <c r="AJP75" s="917"/>
      <c r="AJQ75" s="917"/>
      <c r="AJR75" s="574"/>
      <c r="AJS75" s="643"/>
      <c r="AJT75" s="643"/>
      <c r="AJU75" s="643"/>
      <c r="AJV75" s="644"/>
      <c r="AJW75" s="643"/>
      <c r="AJX75" s="643"/>
      <c r="AJY75" s="643"/>
      <c r="AJZ75" s="643"/>
      <c r="AKA75" s="643"/>
      <c r="AKB75" s="643"/>
      <c r="AKC75" s="643"/>
      <c r="AKD75" s="643"/>
      <c r="AKE75" s="643"/>
      <c r="AKF75" s="917"/>
      <c r="AKG75" s="917"/>
      <c r="AKH75" s="917"/>
      <c r="AKI75" s="574"/>
      <c r="AKJ75" s="643"/>
      <c r="AKK75" s="643"/>
      <c r="AKL75" s="643"/>
      <c r="AKM75" s="644"/>
      <c r="AKN75" s="643"/>
      <c r="AKO75" s="643"/>
      <c r="AKP75" s="643"/>
      <c r="AKQ75" s="643"/>
      <c r="AKR75" s="643"/>
      <c r="AKS75" s="643"/>
      <c r="AKT75" s="643"/>
      <c r="AKU75" s="643"/>
      <c r="AKV75" s="643"/>
      <c r="AKW75" s="917"/>
      <c r="AKX75" s="917"/>
      <c r="AKY75" s="917"/>
      <c r="AKZ75" s="574"/>
      <c r="ALA75" s="643"/>
      <c r="ALB75" s="643"/>
      <c r="ALC75" s="643"/>
      <c r="ALD75" s="644"/>
      <c r="ALE75" s="643"/>
      <c r="ALF75" s="643"/>
      <c r="ALG75" s="643"/>
      <c r="ALH75" s="643"/>
      <c r="ALI75" s="643"/>
      <c r="ALJ75" s="643"/>
      <c r="ALK75" s="643"/>
      <c r="ALL75" s="643"/>
      <c r="ALM75" s="643"/>
      <c r="ALN75" s="917"/>
      <c r="ALO75" s="917"/>
      <c r="ALP75" s="917"/>
      <c r="ALQ75" s="574"/>
      <c r="ALR75" s="643"/>
      <c r="ALS75" s="643"/>
      <c r="ALT75" s="643"/>
      <c r="ALU75" s="644"/>
      <c r="ALV75" s="643"/>
      <c r="ALW75" s="643"/>
      <c r="ALX75" s="643"/>
      <c r="ALY75" s="643"/>
      <c r="ALZ75" s="643"/>
      <c r="AMA75" s="643"/>
      <c r="AMB75" s="643"/>
      <c r="AMC75" s="643"/>
      <c r="AMD75" s="643"/>
      <c r="AME75" s="917"/>
      <c r="AMF75" s="917"/>
      <c r="AMG75" s="917"/>
      <c r="AMH75" s="574"/>
      <c r="AMI75" s="643"/>
      <c r="AMJ75" s="643"/>
      <c r="AMK75" s="643"/>
      <c r="AML75" s="644"/>
      <c r="AMM75" s="643"/>
      <c r="AMN75" s="643"/>
      <c r="AMO75" s="643"/>
      <c r="AMP75" s="643"/>
      <c r="AMQ75" s="643"/>
      <c r="AMR75" s="643"/>
      <c r="AMS75" s="643"/>
      <c r="AMT75" s="643"/>
      <c r="AMU75" s="643"/>
      <c r="AMV75" s="917"/>
      <c r="AMW75" s="917"/>
      <c r="AMX75" s="917"/>
      <c r="AMY75" s="574"/>
      <c r="AMZ75" s="643"/>
      <c r="ANA75" s="643"/>
      <c r="ANB75" s="643"/>
      <c r="ANC75" s="644"/>
      <c r="AND75" s="643"/>
      <c r="ANE75" s="643"/>
      <c r="ANF75" s="643"/>
      <c r="ANG75" s="643"/>
      <c r="ANH75" s="643"/>
      <c r="ANI75" s="643"/>
      <c r="ANJ75" s="643"/>
      <c r="ANK75" s="643"/>
      <c r="ANL75" s="643"/>
      <c r="ANM75" s="917"/>
      <c r="ANN75" s="917"/>
      <c r="ANO75" s="917"/>
      <c r="ANP75" s="574"/>
      <c r="ANQ75" s="643"/>
      <c r="ANR75" s="643"/>
      <c r="ANS75" s="643"/>
      <c r="ANT75" s="644"/>
      <c r="ANU75" s="643"/>
      <c r="ANV75" s="643"/>
      <c r="ANW75" s="643"/>
      <c r="ANX75" s="643"/>
      <c r="ANY75" s="643"/>
      <c r="ANZ75" s="643"/>
      <c r="AOA75" s="643"/>
      <c r="AOB75" s="643"/>
      <c r="AOC75" s="643"/>
      <c r="AOD75" s="917"/>
      <c r="AOE75" s="917"/>
      <c r="AOF75" s="917"/>
      <c r="AOG75" s="574"/>
      <c r="AOH75" s="643"/>
      <c r="AOI75" s="643"/>
      <c r="AOJ75" s="643"/>
      <c r="AOK75" s="644"/>
      <c r="AOL75" s="643"/>
      <c r="AOM75" s="643"/>
      <c r="AON75" s="643"/>
      <c r="AOO75" s="643"/>
      <c r="AOP75" s="643"/>
      <c r="AOQ75" s="643"/>
      <c r="AOR75" s="643"/>
      <c r="AOS75" s="643"/>
      <c r="AOT75" s="643"/>
      <c r="AOU75" s="917"/>
      <c r="AOV75" s="917"/>
      <c r="AOW75" s="917"/>
      <c r="AOX75" s="574"/>
      <c r="AOY75" s="643"/>
      <c r="AOZ75" s="643"/>
      <c r="APA75" s="643"/>
      <c r="APB75" s="644"/>
      <c r="APC75" s="643"/>
      <c r="APD75" s="643"/>
      <c r="APE75" s="643"/>
      <c r="APF75" s="643"/>
      <c r="APG75" s="643"/>
      <c r="APH75" s="643"/>
      <c r="API75" s="643"/>
      <c r="APJ75" s="643"/>
      <c r="APK75" s="643"/>
      <c r="APL75" s="917"/>
      <c r="APM75" s="917"/>
      <c r="APN75" s="917"/>
      <c r="APO75" s="574"/>
      <c r="APP75" s="643"/>
      <c r="APQ75" s="643"/>
      <c r="APR75" s="643"/>
      <c r="APS75" s="644"/>
      <c r="APT75" s="643"/>
      <c r="APU75" s="643"/>
      <c r="APV75" s="643"/>
      <c r="APW75" s="643"/>
      <c r="APX75" s="643"/>
      <c r="APY75" s="643"/>
      <c r="APZ75" s="643"/>
      <c r="AQA75" s="643"/>
      <c r="AQB75" s="643"/>
      <c r="AQC75" s="917"/>
      <c r="AQD75" s="917"/>
      <c r="AQE75" s="917"/>
      <c r="AQF75" s="574"/>
      <c r="AQG75" s="643"/>
      <c r="AQH75" s="643"/>
      <c r="AQI75" s="643"/>
      <c r="AQJ75" s="644"/>
      <c r="AQK75" s="643"/>
      <c r="AQL75" s="643"/>
      <c r="AQM75" s="643"/>
      <c r="AQN75" s="643"/>
      <c r="AQO75" s="643"/>
      <c r="AQP75" s="643"/>
      <c r="AQQ75" s="643"/>
      <c r="AQR75" s="643"/>
      <c r="AQS75" s="643"/>
      <c r="AQT75" s="917"/>
      <c r="AQU75" s="917"/>
      <c r="AQV75" s="917"/>
      <c r="AQW75" s="574"/>
      <c r="AQX75" s="643"/>
      <c r="AQY75" s="643"/>
      <c r="AQZ75" s="643"/>
      <c r="ARA75" s="644"/>
      <c r="ARB75" s="643"/>
      <c r="ARC75" s="643"/>
      <c r="ARD75" s="643"/>
      <c r="ARE75" s="643"/>
      <c r="ARF75" s="643"/>
      <c r="ARG75" s="643"/>
      <c r="ARH75" s="643"/>
      <c r="ARI75" s="643"/>
      <c r="ARJ75" s="643"/>
      <c r="ARK75" s="917"/>
      <c r="ARL75" s="917"/>
      <c r="ARM75" s="917"/>
      <c r="ARN75" s="574"/>
      <c r="ARO75" s="643"/>
      <c r="ARP75" s="643"/>
      <c r="ARQ75" s="643"/>
      <c r="ARR75" s="644"/>
      <c r="ARS75" s="643"/>
      <c r="ART75" s="643"/>
      <c r="ARU75" s="643"/>
      <c r="ARV75" s="643"/>
      <c r="ARW75" s="643"/>
      <c r="ARX75" s="643"/>
      <c r="ARY75" s="643"/>
      <c r="ARZ75" s="643"/>
      <c r="ASA75" s="643"/>
      <c r="ASB75" s="917"/>
      <c r="ASC75" s="917"/>
      <c r="ASD75" s="917"/>
      <c r="ASE75" s="574"/>
      <c r="ASF75" s="643"/>
      <c r="ASG75" s="643"/>
      <c r="ASH75" s="643"/>
      <c r="ASI75" s="644"/>
      <c r="ASJ75" s="643"/>
      <c r="ASK75" s="643"/>
      <c r="ASL75" s="643"/>
      <c r="ASM75" s="643"/>
      <c r="ASN75" s="643"/>
      <c r="ASO75" s="643"/>
      <c r="ASP75" s="643"/>
      <c r="ASQ75" s="643"/>
      <c r="ASR75" s="643"/>
      <c r="ASS75" s="917"/>
      <c r="AST75" s="917"/>
      <c r="ASU75" s="917"/>
      <c r="ASV75" s="574"/>
      <c r="ASW75" s="643"/>
      <c r="ASX75" s="643"/>
      <c r="ASY75" s="643"/>
      <c r="ASZ75" s="644"/>
      <c r="ATA75" s="643"/>
      <c r="ATB75" s="643"/>
      <c r="ATC75" s="643"/>
      <c r="ATD75" s="643"/>
      <c r="ATE75" s="643"/>
      <c r="ATF75" s="643"/>
      <c r="ATG75" s="643"/>
      <c r="ATH75" s="643"/>
      <c r="ATI75" s="643"/>
      <c r="ATJ75" s="917"/>
      <c r="ATK75" s="917"/>
      <c r="ATL75" s="917"/>
      <c r="ATM75" s="574"/>
      <c r="ATN75" s="643"/>
      <c r="ATO75" s="643"/>
      <c r="ATP75" s="643"/>
      <c r="ATQ75" s="644"/>
      <c r="ATR75" s="643"/>
      <c r="ATS75" s="643"/>
      <c r="ATT75" s="643"/>
      <c r="ATU75" s="643"/>
      <c r="ATV75" s="643"/>
      <c r="ATW75" s="643"/>
      <c r="ATX75" s="643"/>
      <c r="ATY75" s="643"/>
      <c r="ATZ75" s="643"/>
      <c r="AUA75" s="917"/>
      <c r="AUB75" s="917"/>
      <c r="AUC75" s="917"/>
      <c r="AUD75" s="574"/>
      <c r="AUE75" s="643"/>
      <c r="AUF75" s="643"/>
      <c r="AUG75" s="643"/>
      <c r="AUH75" s="644"/>
      <c r="AUI75" s="643"/>
      <c r="AUJ75" s="643"/>
      <c r="AUK75" s="643"/>
      <c r="AUL75" s="643"/>
      <c r="AUM75" s="643"/>
      <c r="AUN75" s="643"/>
      <c r="AUO75" s="643"/>
      <c r="AUP75" s="643"/>
      <c r="AUQ75" s="643"/>
      <c r="AUR75" s="917"/>
      <c r="AUS75" s="917"/>
      <c r="AUT75" s="917"/>
      <c r="AUU75" s="574"/>
      <c r="AUV75" s="643"/>
      <c r="AUW75" s="643"/>
      <c r="AUX75" s="643"/>
      <c r="AUY75" s="644"/>
      <c r="AUZ75" s="643"/>
      <c r="AVA75" s="643"/>
      <c r="AVB75" s="643"/>
      <c r="AVC75" s="643"/>
      <c r="AVD75" s="643"/>
      <c r="AVE75" s="643"/>
      <c r="AVF75" s="643"/>
      <c r="AVG75" s="643"/>
      <c r="AVH75" s="643"/>
      <c r="AVI75" s="917"/>
      <c r="AVJ75" s="917"/>
      <c r="AVK75" s="917"/>
      <c r="AVL75" s="574"/>
      <c r="AVM75" s="643"/>
      <c r="AVN75" s="643"/>
      <c r="AVO75" s="643"/>
      <c r="AVP75" s="644"/>
      <c r="AVQ75" s="643"/>
      <c r="AVR75" s="643"/>
      <c r="AVS75" s="643"/>
      <c r="AVT75" s="643"/>
      <c r="AVU75" s="643"/>
      <c r="AVV75" s="643"/>
      <c r="AVW75" s="643"/>
      <c r="AVX75" s="643"/>
      <c r="AVY75" s="643"/>
      <c r="AVZ75" s="917"/>
      <c r="AWA75" s="917"/>
      <c r="AWB75" s="917"/>
      <c r="AWC75" s="574"/>
      <c r="AWD75" s="643"/>
      <c r="AWE75" s="643"/>
      <c r="AWF75" s="643"/>
      <c r="AWG75" s="644"/>
      <c r="AWH75" s="643"/>
      <c r="AWI75" s="643"/>
      <c r="AWJ75" s="643"/>
      <c r="AWK75" s="643"/>
      <c r="AWL75" s="643"/>
      <c r="AWM75" s="643"/>
      <c r="AWN75" s="643"/>
      <c r="AWO75" s="643"/>
      <c r="AWP75" s="643"/>
      <c r="AWQ75" s="917"/>
      <c r="AWR75" s="917"/>
      <c r="AWS75" s="917"/>
      <c r="AWT75" s="574"/>
      <c r="AWU75" s="643"/>
      <c r="AWV75" s="643"/>
      <c r="AWW75" s="643"/>
      <c r="AWX75" s="644"/>
      <c r="AWY75" s="643"/>
      <c r="AWZ75" s="643"/>
      <c r="AXA75" s="643"/>
      <c r="AXB75" s="643"/>
      <c r="AXC75" s="643"/>
      <c r="AXD75" s="643"/>
      <c r="AXE75" s="643"/>
      <c r="AXF75" s="643"/>
      <c r="AXG75" s="643"/>
      <c r="AXH75" s="917"/>
      <c r="AXI75" s="917"/>
      <c r="AXJ75" s="917"/>
      <c r="AXK75" s="574"/>
      <c r="AXL75" s="643"/>
      <c r="AXM75" s="643"/>
      <c r="AXN75" s="643"/>
      <c r="AXO75" s="644"/>
      <c r="AXP75" s="643"/>
      <c r="AXQ75" s="643"/>
      <c r="AXR75" s="643"/>
      <c r="AXS75" s="643"/>
      <c r="AXT75" s="643"/>
      <c r="AXU75" s="643"/>
      <c r="AXV75" s="643"/>
      <c r="AXW75" s="643"/>
      <c r="AXX75" s="643"/>
      <c r="AXY75" s="917"/>
      <c r="AXZ75" s="917"/>
      <c r="AYA75" s="917"/>
      <c r="AYB75" s="574"/>
      <c r="AYC75" s="643"/>
      <c r="AYD75" s="643"/>
      <c r="AYE75" s="643"/>
      <c r="AYF75" s="644"/>
      <c r="AYG75" s="643"/>
      <c r="AYH75" s="643"/>
      <c r="AYI75" s="643"/>
      <c r="AYJ75" s="643"/>
      <c r="AYK75" s="643"/>
      <c r="AYL75" s="643"/>
      <c r="AYM75" s="643"/>
      <c r="AYN75" s="643"/>
      <c r="AYO75" s="643"/>
      <c r="AYP75" s="917"/>
      <c r="AYQ75" s="917"/>
      <c r="AYR75" s="917"/>
      <c r="AYS75" s="574"/>
      <c r="AYT75" s="643"/>
      <c r="AYU75" s="643"/>
      <c r="AYV75" s="643"/>
      <c r="AYW75" s="644"/>
      <c r="AYX75" s="643"/>
      <c r="AYY75" s="643"/>
      <c r="AYZ75" s="643"/>
      <c r="AZA75" s="643"/>
      <c r="AZB75" s="643"/>
      <c r="AZC75" s="643"/>
      <c r="AZD75" s="643"/>
      <c r="AZE75" s="643"/>
      <c r="AZF75" s="643"/>
      <c r="AZG75" s="917"/>
      <c r="AZH75" s="917"/>
      <c r="AZI75" s="917"/>
      <c r="AZJ75" s="574"/>
      <c r="AZK75" s="643"/>
      <c r="AZL75" s="643"/>
      <c r="AZM75" s="643"/>
      <c r="AZN75" s="644"/>
      <c r="AZO75" s="643"/>
      <c r="AZP75" s="643"/>
      <c r="AZQ75" s="643"/>
      <c r="AZR75" s="643"/>
      <c r="AZS75" s="643"/>
      <c r="AZT75" s="643"/>
      <c r="AZU75" s="643"/>
      <c r="AZV75" s="643"/>
      <c r="AZW75" s="643"/>
      <c r="AZX75" s="917"/>
      <c r="AZY75" s="917"/>
      <c r="AZZ75" s="917"/>
      <c r="BAA75" s="574"/>
      <c r="BAB75" s="643"/>
      <c r="BAC75" s="643"/>
      <c r="BAD75" s="643"/>
      <c r="BAE75" s="644"/>
      <c r="BAF75" s="643"/>
      <c r="BAG75" s="643"/>
      <c r="BAH75" s="643"/>
      <c r="BAI75" s="643"/>
      <c r="BAJ75" s="643"/>
      <c r="BAK75" s="643"/>
      <c r="BAL75" s="643"/>
      <c r="BAM75" s="643"/>
      <c r="BAN75" s="643"/>
      <c r="BAO75" s="917"/>
      <c r="BAP75" s="917"/>
      <c r="BAQ75" s="917"/>
      <c r="BAR75" s="574"/>
      <c r="BAS75" s="643"/>
      <c r="BAT75" s="643"/>
      <c r="BAU75" s="643"/>
      <c r="BAV75" s="644"/>
      <c r="BAW75" s="643"/>
      <c r="BAX75" s="643"/>
      <c r="BAY75" s="643"/>
      <c r="BAZ75" s="643"/>
      <c r="BBA75" s="643"/>
      <c r="BBB75" s="643"/>
      <c r="BBC75" s="643"/>
      <c r="BBD75" s="643"/>
      <c r="BBE75" s="643"/>
      <c r="BBF75" s="917"/>
      <c r="BBG75" s="917"/>
      <c r="BBH75" s="917"/>
      <c r="BBI75" s="574"/>
      <c r="BBJ75" s="643"/>
      <c r="BBK75" s="643"/>
      <c r="BBL75" s="643"/>
      <c r="BBM75" s="644"/>
      <c r="BBN75" s="643"/>
      <c r="BBO75" s="643"/>
      <c r="BBP75" s="643"/>
      <c r="BBQ75" s="643"/>
      <c r="BBR75" s="643"/>
      <c r="BBS75" s="643"/>
      <c r="BBT75" s="643"/>
      <c r="BBU75" s="643"/>
      <c r="BBV75" s="643"/>
      <c r="BBW75" s="917"/>
      <c r="BBX75" s="917"/>
      <c r="BBY75" s="917"/>
      <c r="BBZ75" s="574"/>
      <c r="BCA75" s="643"/>
      <c r="BCB75" s="643"/>
      <c r="BCC75" s="643"/>
      <c r="BCD75" s="644"/>
      <c r="BCE75" s="643"/>
      <c r="BCF75" s="643"/>
      <c r="BCG75" s="643"/>
      <c r="BCH75" s="643"/>
      <c r="BCI75" s="643"/>
      <c r="BCJ75" s="643"/>
      <c r="BCK75" s="643"/>
      <c r="BCL75" s="643"/>
      <c r="BCM75" s="643"/>
      <c r="BCN75" s="917"/>
      <c r="BCO75" s="917"/>
      <c r="BCP75" s="917"/>
      <c r="BCQ75" s="574"/>
      <c r="BCR75" s="643"/>
      <c r="BCS75" s="643"/>
      <c r="BCT75" s="643"/>
      <c r="BCU75" s="644"/>
      <c r="BCV75" s="643"/>
      <c r="BCW75" s="643"/>
      <c r="BCX75" s="643"/>
      <c r="BCY75" s="643"/>
      <c r="BCZ75" s="643"/>
      <c r="BDA75" s="643"/>
      <c r="BDB75" s="643"/>
      <c r="BDC75" s="643"/>
      <c r="BDD75" s="643"/>
      <c r="BDE75" s="917"/>
      <c r="BDF75" s="917"/>
      <c r="BDG75" s="917"/>
      <c r="BDH75" s="574"/>
      <c r="BDI75" s="643"/>
      <c r="BDJ75" s="643"/>
      <c r="BDK75" s="643"/>
      <c r="BDL75" s="644"/>
      <c r="BDM75" s="643"/>
      <c r="BDN75" s="643"/>
      <c r="BDO75" s="643"/>
      <c r="BDP75" s="643"/>
      <c r="BDQ75" s="643"/>
      <c r="BDR75" s="643"/>
      <c r="BDS75" s="643"/>
      <c r="BDT75" s="643"/>
      <c r="BDU75" s="643"/>
      <c r="BDV75" s="917"/>
      <c r="BDW75" s="917"/>
      <c r="BDX75" s="917"/>
      <c r="BDY75" s="574"/>
      <c r="BDZ75" s="643"/>
      <c r="BEA75" s="643"/>
      <c r="BEB75" s="643"/>
      <c r="BEC75" s="644"/>
      <c r="BED75" s="643"/>
      <c r="BEE75" s="643"/>
      <c r="BEF75" s="643"/>
      <c r="BEG75" s="643"/>
      <c r="BEH75" s="643"/>
      <c r="BEI75" s="643"/>
      <c r="BEJ75" s="643"/>
      <c r="BEK75" s="643"/>
      <c r="BEL75" s="643"/>
      <c r="BEM75" s="917"/>
      <c r="BEN75" s="917"/>
      <c r="BEO75" s="917"/>
      <c r="BEP75" s="574"/>
      <c r="BEQ75" s="643"/>
      <c r="BER75" s="643"/>
      <c r="BES75" s="643"/>
      <c r="BET75" s="644"/>
      <c r="BEU75" s="643"/>
      <c r="BEV75" s="643"/>
      <c r="BEW75" s="643"/>
      <c r="BEX75" s="643"/>
      <c r="BEY75" s="643"/>
      <c r="BEZ75" s="643"/>
      <c r="BFA75" s="643"/>
      <c r="BFB75" s="643"/>
      <c r="BFC75" s="643"/>
      <c r="BFD75" s="917"/>
      <c r="BFE75" s="917"/>
      <c r="BFF75" s="917"/>
      <c r="BFG75" s="574"/>
      <c r="BFH75" s="643"/>
      <c r="BFI75" s="643"/>
      <c r="BFJ75" s="643"/>
      <c r="BFK75" s="644"/>
      <c r="BFL75" s="643"/>
      <c r="BFM75" s="643"/>
      <c r="BFN75" s="643"/>
      <c r="BFO75" s="643"/>
      <c r="BFP75" s="643"/>
      <c r="BFQ75" s="643"/>
      <c r="BFR75" s="643"/>
      <c r="BFS75" s="643"/>
      <c r="BFT75" s="643"/>
      <c r="BFU75" s="917"/>
      <c r="BFV75" s="917"/>
      <c r="BFW75" s="917"/>
      <c r="BFX75" s="574"/>
      <c r="BFY75" s="643"/>
      <c r="BFZ75" s="643"/>
      <c r="BGA75" s="643"/>
      <c r="BGB75" s="644"/>
      <c r="BGC75" s="643"/>
      <c r="BGD75" s="643"/>
      <c r="BGE75" s="643"/>
      <c r="BGF75" s="643"/>
      <c r="BGG75" s="643"/>
      <c r="BGH75" s="643"/>
      <c r="BGI75" s="643"/>
      <c r="BGJ75" s="643"/>
      <c r="BGK75" s="643"/>
      <c r="BGL75" s="917"/>
      <c r="BGM75" s="917"/>
      <c r="BGN75" s="917"/>
      <c r="BGO75" s="574"/>
      <c r="BGP75" s="643"/>
      <c r="BGQ75" s="643"/>
      <c r="BGR75" s="643"/>
      <c r="BGS75" s="644"/>
      <c r="BGT75" s="643"/>
      <c r="BGU75" s="643"/>
      <c r="BGV75" s="643"/>
      <c r="BGW75" s="643"/>
      <c r="BGX75" s="643"/>
      <c r="BGY75" s="643"/>
      <c r="BGZ75" s="643"/>
      <c r="BHA75" s="643"/>
      <c r="BHB75" s="643"/>
      <c r="BHC75" s="917"/>
      <c r="BHD75" s="917"/>
      <c r="BHE75" s="917"/>
      <c r="BHF75" s="574"/>
      <c r="BHG75" s="643"/>
      <c r="BHH75" s="643"/>
      <c r="BHI75" s="643"/>
      <c r="BHJ75" s="644"/>
      <c r="BHK75" s="643"/>
      <c r="BHL75" s="643"/>
      <c r="BHM75" s="643"/>
      <c r="BHN75" s="643"/>
      <c r="BHO75" s="643"/>
      <c r="BHP75" s="643"/>
      <c r="BHQ75" s="643"/>
      <c r="BHR75" s="643"/>
      <c r="BHS75" s="643"/>
      <c r="BHT75" s="917"/>
      <c r="BHU75" s="917"/>
      <c r="BHV75" s="917"/>
      <c r="BHW75" s="574"/>
      <c r="BHX75" s="643"/>
      <c r="BHY75" s="643"/>
      <c r="BHZ75" s="643"/>
      <c r="BIA75" s="644"/>
      <c r="BIB75" s="643"/>
      <c r="BIC75" s="643"/>
      <c r="BID75" s="643"/>
      <c r="BIE75" s="643"/>
      <c r="BIF75" s="643"/>
      <c r="BIG75" s="643"/>
      <c r="BIH75" s="643"/>
      <c r="BII75" s="643"/>
      <c r="BIJ75" s="643"/>
      <c r="BIK75" s="917"/>
      <c r="BIL75" s="917"/>
      <c r="BIM75" s="917"/>
      <c r="BIN75" s="574"/>
      <c r="BIO75" s="643"/>
      <c r="BIP75" s="643"/>
      <c r="BIQ75" s="643"/>
      <c r="BIR75" s="644"/>
      <c r="BIS75" s="643"/>
      <c r="BIT75" s="643"/>
      <c r="BIU75" s="643"/>
      <c r="BIV75" s="643"/>
      <c r="BIW75" s="643"/>
      <c r="BIX75" s="643"/>
      <c r="BIY75" s="643"/>
      <c r="BIZ75" s="643"/>
      <c r="BJA75" s="643"/>
      <c r="BJB75" s="917"/>
      <c r="BJC75" s="917"/>
      <c r="BJD75" s="917"/>
      <c r="BJE75" s="574"/>
      <c r="BJF75" s="643"/>
      <c r="BJG75" s="643"/>
      <c r="BJH75" s="643"/>
      <c r="BJI75" s="644"/>
      <c r="BJJ75" s="643"/>
      <c r="BJK75" s="643"/>
      <c r="BJL75" s="643"/>
      <c r="BJM75" s="643"/>
      <c r="BJN75" s="643"/>
      <c r="BJO75" s="643"/>
      <c r="BJP75" s="643"/>
      <c r="BJQ75" s="643"/>
      <c r="BJR75" s="643"/>
      <c r="BJS75" s="917"/>
      <c r="BJT75" s="917"/>
      <c r="BJU75" s="917"/>
      <c r="BJV75" s="574"/>
      <c r="BJW75" s="643"/>
      <c r="BJX75" s="643"/>
      <c r="BJY75" s="643"/>
      <c r="BJZ75" s="644"/>
      <c r="BKA75" s="643"/>
      <c r="BKB75" s="643"/>
      <c r="BKC75" s="643"/>
      <c r="BKD75" s="643"/>
      <c r="BKE75" s="643"/>
      <c r="BKF75" s="643"/>
      <c r="BKG75" s="643"/>
      <c r="BKH75" s="643"/>
      <c r="BKI75" s="643"/>
      <c r="BKJ75" s="917"/>
      <c r="BKK75" s="917"/>
      <c r="BKL75" s="917"/>
      <c r="BKM75" s="574"/>
      <c r="BKN75" s="643"/>
      <c r="BKO75" s="643"/>
      <c r="BKP75" s="643"/>
      <c r="BKQ75" s="644"/>
      <c r="BKR75" s="643"/>
      <c r="BKS75" s="643"/>
      <c r="BKT75" s="643"/>
      <c r="BKU75" s="643"/>
      <c r="BKV75" s="643"/>
      <c r="BKW75" s="643"/>
      <c r="BKX75" s="643"/>
      <c r="BKY75" s="643"/>
      <c r="BKZ75" s="643"/>
      <c r="BLA75" s="917"/>
      <c r="BLB75" s="917"/>
      <c r="BLC75" s="917"/>
      <c r="BLD75" s="574"/>
      <c r="BLE75" s="643"/>
      <c r="BLF75" s="643"/>
      <c r="BLG75" s="643"/>
      <c r="BLH75" s="644"/>
      <c r="BLI75" s="643"/>
      <c r="BLJ75" s="643"/>
      <c r="BLK75" s="643"/>
      <c r="BLL75" s="643"/>
      <c r="BLM75" s="643"/>
      <c r="BLN75" s="643"/>
      <c r="BLO75" s="643"/>
      <c r="BLP75" s="643"/>
      <c r="BLQ75" s="643"/>
      <c r="BLR75" s="917"/>
      <c r="BLS75" s="917"/>
      <c r="BLT75" s="917"/>
      <c r="BLU75" s="574"/>
      <c r="BLV75" s="643"/>
      <c r="BLW75" s="643"/>
      <c r="BLX75" s="643"/>
      <c r="BLY75" s="644"/>
      <c r="BLZ75" s="643"/>
      <c r="BMA75" s="643"/>
      <c r="BMB75" s="643"/>
      <c r="BMC75" s="643"/>
      <c r="BMD75" s="643"/>
      <c r="BME75" s="643"/>
      <c r="BMF75" s="643"/>
      <c r="BMG75" s="643"/>
      <c r="BMH75" s="643"/>
      <c r="BMI75" s="917"/>
      <c r="BMJ75" s="917"/>
      <c r="BMK75" s="917"/>
      <c r="BML75" s="574"/>
      <c r="BMM75" s="643"/>
      <c r="BMN75" s="643"/>
      <c r="BMO75" s="643"/>
      <c r="BMP75" s="644"/>
      <c r="BMQ75" s="643"/>
      <c r="BMR75" s="643"/>
      <c r="BMS75" s="643"/>
      <c r="BMT75" s="643"/>
      <c r="BMU75" s="643"/>
      <c r="BMV75" s="643"/>
      <c r="BMW75" s="643"/>
      <c r="BMX75" s="643"/>
      <c r="BMY75" s="643"/>
      <c r="BMZ75" s="917"/>
      <c r="BNA75" s="917"/>
      <c r="BNB75" s="917"/>
      <c r="BNC75" s="574"/>
      <c r="BND75" s="643"/>
      <c r="BNE75" s="643"/>
      <c r="BNF75" s="643"/>
      <c r="BNG75" s="644"/>
      <c r="BNH75" s="643"/>
      <c r="BNI75" s="643"/>
      <c r="BNJ75" s="643"/>
      <c r="BNK75" s="643"/>
      <c r="BNL75" s="643"/>
      <c r="BNM75" s="643"/>
      <c r="BNN75" s="643"/>
      <c r="BNO75" s="643"/>
      <c r="BNP75" s="643"/>
      <c r="BNQ75" s="917"/>
      <c r="BNR75" s="917"/>
      <c r="BNS75" s="917"/>
      <c r="BNT75" s="574"/>
      <c r="BNU75" s="643"/>
      <c r="BNV75" s="643"/>
      <c r="BNW75" s="643"/>
      <c r="BNX75" s="644"/>
      <c r="BNY75" s="643"/>
      <c r="BNZ75" s="643"/>
      <c r="BOA75" s="643"/>
      <c r="BOB75" s="643"/>
      <c r="BOC75" s="643"/>
      <c r="BOD75" s="643"/>
      <c r="BOE75" s="643"/>
      <c r="BOF75" s="643"/>
      <c r="BOG75" s="643"/>
      <c r="BOH75" s="917"/>
      <c r="BOI75" s="917"/>
      <c r="BOJ75" s="917"/>
      <c r="BOK75" s="574"/>
      <c r="BOL75" s="643"/>
      <c r="BOM75" s="643"/>
      <c r="BON75" s="643"/>
      <c r="BOO75" s="644"/>
      <c r="BOP75" s="643"/>
      <c r="BOQ75" s="643"/>
      <c r="BOR75" s="643"/>
      <c r="BOS75" s="643"/>
      <c r="BOT75" s="643"/>
      <c r="BOU75" s="643"/>
      <c r="BOV75" s="643"/>
      <c r="BOW75" s="643"/>
      <c r="BOX75" s="643"/>
      <c r="BOY75" s="917"/>
      <c r="BOZ75" s="917"/>
      <c r="BPA75" s="917"/>
      <c r="BPB75" s="574"/>
      <c r="BPC75" s="643"/>
      <c r="BPD75" s="643"/>
      <c r="BPE75" s="643"/>
      <c r="BPF75" s="644"/>
      <c r="BPG75" s="643"/>
      <c r="BPH75" s="643"/>
      <c r="BPI75" s="643"/>
      <c r="BPJ75" s="643"/>
      <c r="BPK75" s="643"/>
      <c r="BPL75" s="643"/>
      <c r="BPM75" s="643"/>
      <c r="BPN75" s="643"/>
      <c r="BPO75" s="643"/>
      <c r="BPP75" s="917"/>
      <c r="BPQ75" s="917"/>
      <c r="BPR75" s="917"/>
      <c r="BPS75" s="574"/>
      <c r="BPT75" s="643"/>
      <c r="BPU75" s="643"/>
      <c r="BPV75" s="643"/>
      <c r="BPW75" s="644"/>
      <c r="BPX75" s="643"/>
      <c r="BPY75" s="643"/>
      <c r="BPZ75" s="643"/>
      <c r="BQA75" s="643"/>
      <c r="BQB75" s="643"/>
      <c r="BQC75" s="643"/>
      <c r="BQD75" s="643"/>
      <c r="BQE75" s="643"/>
      <c r="BQF75" s="643"/>
      <c r="BQG75" s="917"/>
      <c r="BQH75" s="917"/>
      <c r="BQI75" s="917"/>
      <c r="BQJ75" s="574"/>
      <c r="BQK75" s="643"/>
      <c r="BQL75" s="643"/>
      <c r="BQM75" s="643"/>
      <c r="BQN75" s="644"/>
      <c r="BQO75" s="643"/>
      <c r="BQP75" s="643"/>
      <c r="BQQ75" s="643"/>
      <c r="BQR75" s="643"/>
      <c r="BQS75" s="643"/>
      <c r="BQT75" s="643"/>
      <c r="BQU75" s="643"/>
      <c r="BQV75" s="643"/>
      <c r="BQW75" s="643"/>
      <c r="BQX75" s="917"/>
      <c r="BQY75" s="917"/>
      <c r="BQZ75" s="917"/>
      <c r="BRA75" s="574"/>
      <c r="BRB75" s="643"/>
      <c r="BRC75" s="643"/>
      <c r="BRD75" s="643"/>
      <c r="BRE75" s="644"/>
      <c r="BRF75" s="643"/>
      <c r="BRG75" s="643"/>
      <c r="BRH75" s="643"/>
      <c r="BRI75" s="643"/>
      <c r="BRJ75" s="643"/>
      <c r="BRK75" s="643"/>
      <c r="BRL75" s="643"/>
      <c r="BRM75" s="643"/>
      <c r="BRN75" s="643"/>
      <c r="BRO75" s="917"/>
      <c r="BRP75" s="917"/>
      <c r="BRQ75" s="917"/>
      <c r="BRR75" s="574"/>
      <c r="BRS75" s="643"/>
      <c r="BRT75" s="643"/>
      <c r="BRU75" s="643"/>
      <c r="BRV75" s="644"/>
      <c r="BRW75" s="643"/>
      <c r="BRX75" s="643"/>
      <c r="BRY75" s="643"/>
      <c r="BRZ75" s="643"/>
      <c r="BSA75" s="643"/>
      <c r="BSB75" s="643"/>
      <c r="BSC75" s="643"/>
      <c r="BSD75" s="643"/>
      <c r="BSE75" s="643"/>
      <c r="BSF75" s="917"/>
      <c r="BSG75" s="917"/>
      <c r="BSH75" s="917"/>
      <c r="BSI75" s="574"/>
      <c r="BSJ75" s="643"/>
      <c r="BSK75" s="643"/>
      <c r="BSL75" s="643"/>
      <c r="BSM75" s="644"/>
      <c r="BSN75" s="643"/>
      <c r="BSO75" s="643"/>
      <c r="BSP75" s="643"/>
      <c r="BSQ75" s="643"/>
      <c r="BSR75" s="643"/>
      <c r="BSS75" s="643"/>
      <c r="BST75" s="643"/>
      <c r="BSU75" s="643"/>
      <c r="BSV75" s="643"/>
      <c r="BSW75" s="917"/>
      <c r="BSX75" s="917"/>
      <c r="BSY75" s="917"/>
      <c r="BSZ75" s="574"/>
      <c r="BTA75" s="643"/>
      <c r="BTB75" s="643"/>
      <c r="BTC75" s="643"/>
      <c r="BTD75" s="644"/>
      <c r="BTE75" s="643"/>
      <c r="BTF75" s="643"/>
      <c r="BTG75" s="643"/>
      <c r="BTH75" s="643"/>
      <c r="BTI75" s="643"/>
      <c r="BTJ75" s="643"/>
      <c r="BTK75" s="643"/>
      <c r="BTL75" s="643"/>
      <c r="BTM75" s="643"/>
      <c r="BTN75" s="917"/>
      <c r="BTO75" s="917"/>
      <c r="BTP75" s="917"/>
      <c r="BTQ75" s="574"/>
      <c r="BTR75" s="643"/>
      <c r="BTS75" s="643"/>
      <c r="BTT75" s="643"/>
      <c r="BTU75" s="644"/>
      <c r="BTV75" s="643"/>
      <c r="BTW75" s="643"/>
      <c r="BTX75" s="643"/>
      <c r="BTY75" s="643"/>
      <c r="BTZ75" s="643"/>
      <c r="BUA75" s="643"/>
      <c r="BUB75" s="643"/>
      <c r="BUC75" s="643"/>
      <c r="BUD75" s="643"/>
      <c r="BUE75" s="917"/>
      <c r="BUF75" s="917"/>
      <c r="BUG75" s="917"/>
      <c r="BUH75" s="574"/>
      <c r="BUI75" s="643"/>
      <c r="BUJ75" s="643"/>
      <c r="BUK75" s="643"/>
      <c r="BUL75" s="644"/>
      <c r="BUM75" s="643"/>
      <c r="BUN75" s="643"/>
      <c r="BUO75" s="643"/>
      <c r="BUP75" s="643"/>
      <c r="BUQ75" s="643"/>
      <c r="BUR75" s="643"/>
      <c r="BUS75" s="643"/>
      <c r="BUT75" s="643"/>
      <c r="BUU75" s="643"/>
      <c r="BUV75" s="917"/>
      <c r="BUW75" s="917"/>
      <c r="BUX75" s="917"/>
      <c r="BUY75" s="574"/>
      <c r="BUZ75" s="643"/>
      <c r="BVA75" s="643"/>
      <c r="BVB75" s="643"/>
      <c r="BVC75" s="644"/>
      <c r="BVD75" s="643"/>
      <c r="BVE75" s="643"/>
      <c r="BVF75" s="643"/>
      <c r="BVG75" s="643"/>
      <c r="BVH75" s="643"/>
      <c r="BVI75" s="643"/>
      <c r="BVJ75" s="643"/>
      <c r="BVK75" s="643"/>
      <c r="BVL75" s="643"/>
      <c r="BVM75" s="917"/>
      <c r="BVN75" s="917"/>
      <c r="BVO75" s="917"/>
      <c r="BVP75" s="574"/>
      <c r="BVQ75" s="643"/>
      <c r="BVR75" s="643"/>
      <c r="BVS75" s="643"/>
      <c r="BVT75" s="644"/>
      <c r="BVU75" s="643"/>
      <c r="BVV75" s="643"/>
      <c r="BVW75" s="643"/>
      <c r="BVX75" s="643"/>
      <c r="BVY75" s="643"/>
      <c r="BVZ75" s="643"/>
      <c r="BWA75" s="643"/>
      <c r="BWB75" s="643"/>
      <c r="BWC75" s="643"/>
      <c r="BWD75" s="917"/>
      <c r="BWE75" s="917"/>
      <c r="BWF75" s="917"/>
      <c r="BWG75" s="574"/>
      <c r="BWH75" s="643"/>
      <c r="BWI75" s="643"/>
      <c r="BWJ75" s="643"/>
      <c r="BWK75" s="644"/>
      <c r="BWL75" s="643"/>
      <c r="BWM75" s="643"/>
      <c r="BWN75" s="643"/>
      <c r="BWO75" s="643"/>
      <c r="BWP75" s="643"/>
      <c r="BWQ75" s="643"/>
      <c r="BWR75" s="643"/>
      <c r="BWS75" s="643"/>
      <c r="BWT75" s="643"/>
      <c r="BWU75" s="917"/>
      <c r="BWV75" s="917"/>
      <c r="BWW75" s="917"/>
      <c r="BWX75" s="574"/>
      <c r="BWY75" s="643"/>
      <c r="BWZ75" s="643"/>
      <c r="BXA75" s="643"/>
      <c r="BXB75" s="644"/>
      <c r="BXC75" s="643"/>
      <c r="BXD75" s="643"/>
      <c r="BXE75" s="643"/>
      <c r="BXF75" s="643"/>
      <c r="BXG75" s="643"/>
      <c r="BXH75" s="643"/>
      <c r="BXI75" s="643"/>
      <c r="BXJ75" s="643"/>
      <c r="BXK75" s="643"/>
      <c r="BXL75" s="917"/>
      <c r="BXM75" s="917"/>
      <c r="BXN75" s="917"/>
      <c r="BXO75" s="574"/>
      <c r="BXP75" s="643"/>
      <c r="BXQ75" s="643"/>
      <c r="BXR75" s="643"/>
      <c r="BXS75" s="644"/>
      <c r="BXT75" s="643"/>
      <c r="BXU75" s="643"/>
      <c r="BXV75" s="643"/>
      <c r="BXW75" s="643"/>
      <c r="BXX75" s="643"/>
      <c r="BXY75" s="643"/>
      <c r="BXZ75" s="643"/>
      <c r="BYA75" s="643"/>
      <c r="BYB75" s="643"/>
      <c r="BYC75" s="917"/>
      <c r="BYD75" s="917"/>
      <c r="BYE75" s="917"/>
      <c r="BYF75" s="574"/>
      <c r="BYG75" s="643"/>
      <c r="BYH75" s="643"/>
      <c r="BYI75" s="643"/>
      <c r="BYJ75" s="644"/>
      <c r="BYK75" s="643"/>
      <c r="BYL75" s="643"/>
      <c r="BYM75" s="643"/>
      <c r="BYN75" s="643"/>
      <c r="BYO75" s="643"/>
      <c r="BYP75" s="643"/>
      <c r="BYQ75" s="643"/>
      <c r="BYR75" s="643"/>
      <c r="BYS75" s="643"/>
      <c r="BYT75" s="917"/>
      <c r="BYU75" s="917"/>
      <c r="BYV75" s="917"/>
      <c r="BYW75" s="574"/>
      <c r="BYX75" s="643"/>
      <c r="BYY75" s="643"/>
      <c r="BYZ75" s="643"/>
      <c r="BZA75" s="644"/>
      <c r="BZB75" s="643"/>
      <c r="BZC75" s="643"/>
      <c r="BZD75" s="643"/>
      <c r="BZE75" s="643"/>
      <c r="BZF75" s="643"/>
      <c r="BZG75" s="643"/>
      <c r="BZH75" s="643"/>
      <c r="BZI75" s="643"/>
      <c r="BZJ75" s="643"/>
      <c r="BZK75" s="917"/>
      <c r="BZL75" s="917"/>
      <c r="BZM75" s="917"/>
      <c r="BZN75" s="574"/>
      <c r="BZO75" s="643"/>
      <c r="BZP75" s="643"/>
      <c r="BZQ75" s="643"/>
      <c r="BZR75" s="644"/>
      <c r="BZS75" s="643"/>
      <c r="BZT75" s="643"/>
      <c r="BZU75" s="643"/>
      <c r="BZV75" s="643"/>
      <c r="BZW75" s="643"/>
      <c r="BZX75" s="643"/>
      <c r="BZY75" s="643"/>
      <c r="BZZ75" s="643"/>
      <c r="CAA75" s="643"/>
      <c r="CAB75" s="917"/>
      <c r="CAC75" s="917"/>
      <c r="CAD75" s="917"/>
      <c r="CAE75" s="574"/>
      <c r="CAF75" s="643"/>
      <c r="CAG75" s="643"/>
      <c r="CAH75" s="643"/>
      <c r="CAI75" s="644"/>
      <c r="CAJ75" s="643"/>
      <c r="CAK75" s="643"/>
      <c r="CAL75" s="643"/>
      <c r="CAM75" s="643"/>
      <c r="CAN75" s="643"/>
      <c r="CAO75" s="643"/>
      <c r="CAP75" s="643"/>
      <c r="CAQ75" s="643"/>
      <c r="CAR75" s="643"/>
      <c r="CAS75" s="917"/>
      <c r="CAT75" s="917"/>
      <c r="CAU75" s="917"/>
      <c r="CAV75" s="574"/>
      <c r="CAW75" s="643"/>
      <c r="CAX75" s="643"/>
      <c r="CAY75" s="643"/>
      <c r="CAZ75" s="644"/>
      <c r="CBA75" s="643"/>
      <c r="CBB75" s="643"/>
      <c r="CBC75" s="643"/>
      <c r="CBD75" s="643"/>
      <c r="CBE75" s="643"/>
      <c r="CBF75" s="643"/>
      <c r="CBG75" s="643"/>
      <c r="CBH75" s="643"/>
      <c r="CBI75" s="643"/>
      <c r="CBJ75" s="917"/>
      <c r="CBK75" s="917"/>
      <c r="CBL75" s="917"/>
      <c r="CBM75" s="574"/>
      <c r="CBN75" s="643"/>
      <c r="CBO75" s="643"/>
      <c r="CBP75" s="643"/>
      <c r="CBQ75" s="644"/>
      <c r="CBR75" s="643"/>
      <c r="CBS75" s="643"/>
      <c r="CBT75" s="643"/>
      <c r="CBU75" s="643"/>
      <c r="CBV75" s="643"/>
      <c r="CBW75" s="643"/>
      <c r="CBX75" s="643"/>
      <c r="CBY75" s="643"/>
      <c r="CBZ75" s="643"/>
      <c r="CCA75" s="917"/>
      <c r="CCB75" s="917"/>
      <c r="CCC75" s="917"/>
      <c r="CCD75" s="574"/>
      <c r="CCE75" s="643"/>
      <c r="CCF75" s="643"/>
      <c r="CCG75" s="643"/>
      <c r="CCH75" s="644"/>
      <c r="CCI75" s="643"/>
      <c r="CCJ75" s="643"/>
      <c r="CCK75" s="643"/>
      <c r="CCL75" s="643"/>
      <c r="CCM75" s="643"/>
      <c r="CCN75" s="643"/>
      <c r="CCO75" s="643"/>
      <c r="CCP75" s="643"/>
      <c r="CCQ75" s="643"/>
      <c r="CCR75" s="917"/>
      <c r="CCS75" s="917"/>
      <c r="CCT75" s="917"/>
      <c r="CCU75" s="574"/>
      <c r="CCV75" s="643"/>
      <c r="CCW75" s="643"/>
      <c r="CCX75" s="643"/>
      <c r="CCY75" s="644"/>
      <c r="CCZ75" s="643"/>
      <c r="CDA75" s="643"/>
      <c r="CDB75" s="643"/>
      <c r="CDC75" s="643"/>
      <c r="CDD75" s="643"/>
      <c r="CDE75" s="643"/>
      <c r="CDF75" s="643"/>
      <c r="CDG75" s="643"/>
      <c r="CDH75" s="643"/>
      <c r="CDI75" s="917"/>
      <c r="CDJ75" s="917"/>
      <c r="CDK75" s="917"/>
      <c r="CDL75" s="574"/>
      <c r="CDM75" s="643"/>
      <c r="CDN75" s="643"/>
      <c r="CDO75" s="643"/>
      <c r="CDP75" s="644"/>
      <c r="CDQ75" s="643"/>
      <c r="CDR75" s="643"/>
      <c r="CDS75" s="643"/>
      <c r="CDT75" s="643"/>
      <c r="CDU75" s="643"/>
      <c r="CDV75" s="643"/>
      <c r="CDW75" s="643"/>
      <c r="CDX75" s="643"/>
      <c r="CDY75" s="643"/>
      <c r="CDZ75" s="917"/>
      <c r="CEA75" s="917"/>
      <c r="CEB75" s="917"/>
      <c r="CEC75" s="574"/>
      <c r="CED75" s="643"/>
      <c r="CEE75" s="643"/>
      <c r="CEF75" s="643"/>
      <c r="CEG75" s="644"/>
      <c r="CEH75" s="643"/>
      <c r="CEI75" s="643"/>
      <c r="CEJ75" s="643"/>
      <c r="CEK75" s="643"/>
      <c r="CEL75" s="643"/>
      <c r="CEM75" s="643"/>
      <c r="CEN75" s="643"/>
      <c r="CEO75" s="643"/>
      <c r="CEP75" s="643"/>
      <c r="CEQ75" s="917"/>
      <c r="CER75" s="917"/>
      <c r="CES75" s="917"/>
      <c r="CET75" s="574"/>
      <c r="CEU75" s="643"/>
      <c r="CEV75" s="643"/>
      <c r="CEW75" s="643"/>
      <c r="CEX75" s="644"/>
      <c r="CEY75" s="643"/>
      <c r="CEZ75" s="643"/>
      <c r="CFA75" s="643"/>
      <c r="CFB75" s="643"/>
      <c r="CFC75" s="643"/>
      <c r="CFD75" s="643"/>
      <c r="CFE75" s="643"/>
      <c r="CFF75" s="643"/>
      <c r="CFG75" s="643"/>
      <c r="CFH75" s="917"/>
      <c r="CFI75" s="917"/>
      <c r="CFJ75" s="917"/>
      <c r="CFK75" s="574"/>
      <c r="CFL75" s="643"/>
      <c r="CFM75" s="643"/>
      <c r="CFN75" s="643"/>
      <c r="CFO75" s="644"/>
      <c r="CFP75" s="643"/>
      <c r="CFQ75" s="643"/>
      <c r="CFR75" s="643"/>
      <c r="CFS75" s="643"/>
      <c r="CFT75" s="643"/>
      <c r="CFU75" s="643"/>
      <c r="CFV75" s="643"/>
      <c r="CFW75" s="643"/>
      <c r="CFX75" s="643"/>
      <c r="CFY75" s="917"/>
      <c r="CFZ75" s="917"/>
      <c r="CGA75" s="917"/>
      <c r="CGB75" s="574"/>
      <c r="CGC75" s="643"/>
      <c r="CGD75" s="643"/>
      <c r="CGE75" s="643"/>
      <c r="CGF75" s="644"/>
      <c r="CGG75" s="643"/>
      <c r="CGH75" s="643"/>
      <c r="CGI75" s="643"/>
      <c r="CGJ75" s="643"/>
      <c r="CGK75" s="643"/>
      <c r="CGL75" s="643"/>
      <c r="CGM75" s="643"/>
      <c r="CGN75" s="643"/>
      <c r="CGO75" s="643"/>
      <c r="CGP75" s="917"/>
      <c r="CGQ75" s="917"/>
      <c r="CGR75" s="917"/>
      <c r="CGS75" s="574"/>
      <c r="CGT75" s="643"/>
      <c r="CGU75" s="643"/>
      <c r="CGV75" s="643"/>
      <c r="CGW75" s="644"/>
      <c r="CGX75" s="643"/>
      <c r="CGY75" s="643"/>
      <c r="CGZ75" s="643"/>
      <c r="CHA75" s="643"/>
      <c r="CHB75" s="643"/>
      <c r="CHC75" s="643"/>
      <c r="CHD75" s="643"/>
      <c r="CHE75" s="643"/>
      <c r="CHF75" s="643"/>
      <c r="CHG75" s="917"/>
      <c r="CHH75" s="917"/>
      <c r="CHI75" s="917"/>
      <c r="CHJ75" s="574"/>
      <c r="CHK75" s="643"/>
      <c r="CHL75" s="643"/>
      <c r="CHM75" s="643"/>
      <c r="CHN75" s="644"/>
      <c r="CHO75" s="643"/>
      <c r="CHP75" s="643"/>
      <c r="CHQ75" s="643"/>
      <c r="CHR75" s="643"/>
      <c r="CHS75" s="643"/>
      <c r="CHT75" s="643"/>
      <c r="CHU75" s="643"/>
      <c r="CHV75" s="643"/>
      <c r="CHW75" s="643"/>
      <c r="CHX75" s="917"/>
      <c r="CHY75" s="917"/>
      <c r="CHZ75" s="917"/>
      <c r="CIA75" s="574"/>
      <c r="CIB75" s="643"/>
      <c r="CIC75" s="643"/>
      <c r="CID75" s="643"/>
      <c r="CIE75" s="644"/>
      <c r="CIF75" s="643"/>
      <c r="CIG75" s="643"/>
      <c r="CIH75" s="643"/>
      <c r="CII75" s="643"/>
      <c r="CIJ75" s="643"/>
      <c r="CIK75" s="643"/>
      <c r="CIL75" s="643"/>
      <c r="CIM75" s="643"/>
      <c r="CIN75" s="643"/>
      <c r="CIO75" s="917"/>
      <c r="CIP75" s="917"/>
      <c r="CIQ75" s="917"/>
      <c r="CIR75" s="574"/>
      <c r="CIS75" s="643"/>
      <c r="CIT75" s="643"/>
      <c r="CIU75" s="643"/>
      <c r="CIV75" s="644"/>
      <c r="CIW75" s="643"/>
      <c r="CIX75" s="643"/>
      <c r="CIY75" s="643"/>
      <c r="CIZ75" s="643"/>
      <c r="CJA75" s="643"/>
      <c r="CJB75" s="643"/>
      <c r="CJC75" s="643"/>
      <c r="CJD75" s="643"/>
      <c r="CJE75" s="643"/>
      <c r="CJF75" s="917"/>
      <c r="CJG75" s="917"/>
      <c r="CJH75" s="917"/>
      <c r="CJI75" s="574"/>
      <c r="CJJ75" s="643"/>
      <c r="CJK75" s="643"/>
      <c r="CJL75" s="643"/>
      <c r="CJM75" s="644"/>
      <c r="CJN75" s="643"/>
      <c r="CJO75" s="643"/>
      <c r="CJP75" s="643"/>
      <c r="CJQ75" s="643"/>
      <c r="CJR75" s="643"/>
      <c r="CJS75" s="643"/>
      <c r="CJT75" s="643"/>
      <c r="CJU75" s="643"/>
      <c r="CJV75" s="643"/>
      <c r="CJW75" s="917"/>
      <c r="CJX75" s="917"/>
      <c r="CJY75" s="917"/>
      <c r="CJZ75" s="574"/>
      <c r="CKA75" s="643"/>
      <c r="CKB75" s="643"/>
      <c r="CKC75" s="643"/>
      <c r="CKD75" s="644"/>
      <c r="CKE75" s="643"/>
      <c r="CKF75" s="643"/>
      <c r="CKG75" s="643"/>
      <c r="CKH75" s="643"/>
      <c r="CKI75" s="643"/>
      <c r="CKJ75" s="643"/>
      <c r="CKK75" s="643"/>
      <c r="CKL75" s="643"/>
      <c r="CKM75" s="643"/>
      <c r="CKN75" s="917"/>
      <c r="CKO75" s="917"/>
      <c r="CKP75" s="917"/>
      <c r="CKQ75" s="574"/>
      <c r="CKR75" s="643"/>
      <c r="CKS75" s="643"/>
      <c r="CKT75" s="643"/>
      <c r="CKU75" s="644"/>
      <c r="CKV75" s="643"/>
      <c r="CKW75" s="643"/>
      <c r="CKX75" s="643"/>
      <c r="CKY75" s="643"/>
      <c r="CKZ75" s="643"/>
      <c r="CLA75" s="643"/>
      <c r="CLB75" s="643"/>
      <c r="CLC75" s="643"/>
      <c r="CLD75" s="643"/>
      <c r="CLE75" s="917"/>
      <c r="CLF75" s="917"/>
      <c r="CLG75" s="917"/>
      <c r="CLH75" s="574"/>
      <c r="CLI75" s="643"/>
      <c r="CLJ75" s="643"/>
      <c r="CLK75" s="643"/>
      <c r="CLL75" s="644"/>
      <c r="CLM75" s="643"/>
      <c r="CLN75" s="643"/>
      <c r="CLO75" s="643"/>
      <c r="CLP75" s="643"/>
      <c r="CLQ75" s="643"/>
      <c r="CLR75" s="643"/>
      <c r="CLS75" s="643"/>
      <c r="CLT75" s="643"/>
      <c r="CLU75" s="643"/>
      <c r="CLV75" s="917"/>
      <c r="CLW75" s="917"/>
      <c r="CLX75" s="917"/>
      <c r="CLY75" s="574"/>
      <c r="CLZ75" s="643"/>
      <c r="CMA75" s="643"/>
      <c r="CMB75" s="643"/>
      <c r="CMC75" s="644"/>
      <c r="CMD75" s="643"/>
      <c r="CME75" s="643"/>
      <c r="CMF75" s="643"/>
      <c r="CMG75" s="643"/>
      <c r="CMH75" s="643"/>
      <c r="CMI75" s="643"/>
      <c r="CMJ75" s="643"/>
      <c r="CMK75" s="643"/>
      <c r="CML75" s="643"/>
      <c r="CMM75" s="917"/>
      <c r="CMN75" s="917"/>
      <c r="CMO75" s="917"/>
      <c r="CMP75" s="574"/>
      <c r="CMQ75" s="643"/>
      <c r="CMR75" s="643"/>
      <c r="CMS75" s="643"/>
      <c r="CMT75" s="644"/>
      <c r="CMU75" s="643"/>
      <c r="CMV75" s="643"/>
      <c r="CMW75" s="643"/>
      <c r="CMX75" s="643"/>
      <c r="CMY75" s="643"/>
      <c r="CMZ75" s="643"/>
      <c r="CNA75" s="643"/>
      <c r="CNB75" s="643"/>
      <c r="CNC75" s="643"/>
      <c r="CND75" s="917"/>
      <c r="CNE75" s="917"/>
      <c r="CNF75" s="917"/>
      <c r="CNG75" s="574"/>
      <c r="CNH75" s="643"/>
      <c r="CNI75" s="643"/>
      <c r="CNJ75" s="643"/>
      <c r="CNK75" s="644"/>
      <c r="CNL75" s="643"/>
      <c r="CNM75" s="643"/>
      <c r="CNN75" s="643"/>
      <c r="CNO75" s="643"/>
      <c r="CNP75" s="643"/>
      <c r="CNQ75" s="643"/>
      <c r="CNR75" s="643"/>
      <c r="CNS75" s="643"/>
      <c r="CNT75" s="643"/>
      <c r="CNU75" s="917"/>
      <c r="CNV75" s="917"/>
      <c r="CNW75" s="917"/>
      <c r="CNX75" s="574"/>
      <c r="CNY75" s="643"/>
      <c r="CNZ75" s="643"/>
      <c r="COA75" s="643"/>
      <c r="COB75" s="644"/>
      <c r="COC75" s="643"/>
      <c r="COD75" s="643"/>
      <c r="COE75" s="643"/>
      <c r="COF75" s="643"/>
      <c r="COG75" s="643"/>
      <c r="COH75" s="643"/>
      <c r="COI75" s="643"/>
      <c r="COJ75" s="643"/>
      <c r="COK75" s="643"/>
      <c r="COL75" s="917"/>
      <c r="COM75" s="917"/>
      <c r="CON75" s="917"/>
      <c r="COO75" s="574"/>
      <c r="COP75" s="643"/>
      <c r="COQ75" s="643"/>
      <c r="COR75" s="643"/>
      <c r="COS75" s="644"/>
      <c r="COT75" s="643"/>
      <c r="COU75" s="643"/>
      <c r="COV75" s="643"/>
      <c r="COW75" s="643"/>
      <c r="COX75" s="643"/>
      <c r="COY75" s="643"/>
      <c r="COZ75" s="643"/>
      <c r="CPA75" s="643"/>
      <c r="CPB75" s="643"/>
      <c r="CPC75" s="917"/>
      <c r="CPD75" s="917"/>
      <c r="CPE75" s="917"/>
      <c r="CPF75" s="574"/>
      <c r="CPG75" s="643"/>
      <c r="CPH75" s="643"/>
      <c r="CPI75" s="643"/>
      <c r="CPJ75" s="644"/>
      <c r="CPK75" s="643"/>
      <c r="CPL75" s="643"/>
      <c r="CPM75" s="643"/>
      <c r="CPN75" s="643"/>
      <c r="CPO75" s="643"/>
      <c r="CPP75" s="643"/>
      <c r="CPQ75" s="643"/>
      <c r="CPR75" s="643"/>
      <c r="CPS75" s="643"/>
      <c r="CPT75" s="917"/>
      <c r="CPU75" s="917"/>
      <c r="CPV75" s="917"/>
      <c r="CPW75" s="574"/>
      <c r="CPX75" s="643"/>
      <c r="CPY75" s="643"/>
      <c r="CPZ75" s="643"/>
      <c r="CQA75" s="644"/>
      <c r="CQB75" s="643"/>
      <c r="CQC75" s="643"/>
      <c r="CQD75" s="643"/>
      <c r="CQE75" s="643"/>
      <c r="CQF75" s="643"/>
      <c r="CQG75" s="643"/>
      <c r="CQH75" s="643"/>
      <c r="CQI75" s="643"/>
      <c r="CQJ75" s="643"/>
      <c r="CQK75" s="917"/>
      <c r="CQL75" s="917"/>
      <c r="CQM75" s="917"/>
      <c r="CQN75" s="574"/>
      <c r="CQO75" s="643"/>
      <c r="CQP75" s="643"/>
      <c r="CQQ75" s="643"/>
      <c r="CQR75" s="644"/>
      <c r="CQS75" s="643"/>
      <c r="CQT75" s="643"/>
      <c r="CQU75" s="643"/>
      <c r="CQV75" s="643"/>
      <c r="CQW75" s="643"/>
      <c r="CQX75" s="643"/>
      <c r="CQY75" s="643"/>
      <c r="CQZ75" s="643"/>
      <c r="CRA75" s="643"/>
      <c r="CRB75" s="917"/>
      <c r="CRC75" s="917"/>
      <c r="CRD75" s="917"/>
      <c r="CRE75" s="574"/>
      <c r="CRF75" s="643"/>
      <c r="CRG75" s="643"/>
      <c r="CRH75" s="643"/>
      <c r="CRI75" s="644"/>
      <c r="CRJ75" s="643"/>
      <c r="CRK75" s="643"/>
      <c r="CRL75" s="643"/>
      <c r="CRM75" s="643"/>
      <c r="CRN75" s="643"/>
      <c r="CRO75" s="643"/>
      <c r="CRP75" s="643"/>
      <c r="CRQ75" s="643"/>
      <c r="CRR75" s="643"/>
      <c r="CRS75" s="917"/>
      <c r="CRT75" s="917"/>
      <c r="CRU75" s="917"/>
      <c r="CRV75" s="574"/>
      <c r="CRW75" s="643"/>
      <c r="CRX75" s="643"/>
      <c r="CRY75" s="643"/>
      <c r="CRZ75" s="644"/>
      <c r="CSA75" s="643"/>
      <c r="CSB75" s="643"/>
      <c r="CSC75" s="643"/>
      <c r="CSD75" s="643"/>
      <c r="CSE75" s="643"/>
      <c r="CSF75" s="643"/>
      <c r="CSG75" s="643"/>
      <c r="CSH75" s="643"/>
      <c r="CSI75" s="643"/>
      <c r="CSJ75" s="917"/>
      <c r="CSK75" s="917"/>
      <c r="CSL75" s="917"/>
      <c r="CSM75" s="574"/>
      <c r="CSN75" s="643"/>
      <c r="CSO75" s="643"/>
      <c r="CSP75" s="643"/>
      <c r="CSQ75" s="644"/>
      <c r="CSR75" s="643"/>
      <c r="CSS75" s="643"/>
      <c r="CST75" s="643"/>
      <c r="CSU75" s="643"/>
      <c r="CSV75" s="643"/>
      <c r="CSW75" s="643"/>
      <c r="CSX75" s="643"/>
      <c r="CSY75" s="643"/>
      <c r="CSZ75" s="643"/>
      <c r="CTA75" s="917"/>
      <c r="CTB75" s="917"/>
      <c r="CTC75" s="917"/>
      <c r="CTD75" s="574"/>
      <c r="CTE75" s="643"/>
      <c r="CTF75" s="643"/>
      <c r="CTG75" s="643"/>
      <c r="CTH75" s="644"/>
      <c r="CTI75" s="643"/>
      <c r="CTJ75" s="643"/>
      <c r="CTK75" s="643"/>
      <c r="CTL75" s="643"/>
      <c r="CTM75" s="643"/>
      <c r="CTN75" s="643"/>
      <c r="CTO75" s="643"/>
      <c r="CTP75" s="643"/>
      <c r="CTQ75" s="643"/>
      <c r="CTR75" s="917"/>
      <c r="CTS75" s="917"/>
      <c r="CTT75" s="917"/>
      <c r="CTU75" s="574"/>
      <c r="CTV75" s="643"/>
      <c r="CTW75" s="643"/>
      <c r="CTX75" s="643"/>
      <c r="CTY75" s="644"/>
      <c r="CTZ75" s="643"/>
      <c r="CUA75" s="643"/>
      <c r="CUB75" s="643"/>
      <c r="CUC75" s="643"/>
      <c r="CUD75" s="643"/>
      <c r="CUE75" s="643"/>
      <c r="CUF75" s="643"/>
      <c r="CUG75" s="643"/>
      <c r="CUH75" s="643"/>
      <c r="CUI75" s="917"/>
      <c r="CUJ75" s="917"/>
      <c r="CUK75" s="917"/>
      <c r="CUL75" s="574"/>
      <c r="CUM75" s="643"/>
      <c r="CUN75" s="643"/>
      <c r="CUO75" s="643"/>
      <c r="CUP75" s="644"/>
      <c r="CUQ75" s="643"/>
      <c r="CUR75" s="643"/>
      <c r="CUS75" s="643"/>
      <c r="CUT75" s="643"/>
      <c r="CUU75" s="643"/>
      <c r="CUV75" s="643"/>
      <c r="CUW75" s="643"/>
      <c r="CUX75" s="643"/>
      <c r="CUY75" s="643"/>
      <c r="CUZ75" s="917"/>
      <c r="CVA75" s="917"/>
      <c r="CVB75" s="917"/>
      <c r="CVC75" s="574"/>
      <c r="CVD75" s="643"/>
      <c r="CVE75" s="643"/>
      <c r="CVF75" s="643"/>
      <c r="CVG75" s="644"/>
      <c r="CVH75" s="643"/>
      <c r="CVI75" s="643"/>
      <c r="CVJ75" s="643"/>
      <c r="CVK75" s="643"/>
      <c r="CVL75" s="643"/>
      <c r="CVM75" s="643"/>
      <c r="CVN75" s="643"/>
      <c r="CVO75" s="643"/>
      <c r="CVP75" s="643"/>
      <c r="CVQ75" s="917"/>
      <c r="CVR75" s="917"/>
      <c r="CVS75" s="917"/>
      <c r="CVT75" s="574"/>
      <c r="CVU75" s="643"/>
      <c r="CVV75" s="643"/>
      <c r="CVW75" s="643"/>
      <c r="CVX75" s="644"/>
      <c r="CVY75" s="643"/>
      <c r="CVZ75" s="643"/>
      <c r="CWA75" s="643"/>
      <c r="CWB75" s="643"/>
      <c r="CWC75" s="643"/>
      <c r="CWD75" s="643"/>
      <c r="CWE75" s="643"/>
      <c r="CWF75" s="643"/>
      <c r="CWG75" s="643"/>
      <c r="CWH75" s="917"/>
      <c r="CWI75" s="917"/>
      <c r="CWJ75" s="917"/>
      <c r="CWK75" s="574"/>
      <c r="CWL75" s="643"/>
      <c r="CWM75" s="643"/>
      <c r="CWN75" s="643"/>
      <c r="CWO75" s="644"/>
      <c r="CWP75" s="643"/>
      <c r="CWQ75" s="643"/>
      <c r="CWR75" s="643"/>
      <c r="CWS75" s="643"/>
      <c r="CWT75" s="643"/>
      <c r="CWU75" s="643"/>
      <c r="CWV75" s="643"/>
      <c r="CWW75" s="643"/>
      <c r="CWX75" s="643"/>
      <c r="CWY75" s="917"/>
      <c r="CWZ75" s="917"/>
      <c r="CXA75" s="917"/>
      <c r="CXB75" s="574"/>
      <c r="CXC75" s="643"/>
      <c r="CXD75" s="643"/>
      <c r="CXE75" s="643"/>
      <c r="CXF75" s="644"/>
      <c r="CXG75" s="643"/>
      <c r="CXH75" s="643"/>
      <c r="CXI75" s="643"/>
      <c r="CXJ75" s="643"/>
      <c r="CXK75" s="643"/>
      <c r="CXL75" s="643"/>
      <c r="CXM75" s="643"/>
      <c r="CXN75" s="643"/>
      <c r="CXO75" s="643"/>
      <c r="CXP75" s="917"/>
      <c r="CXQ75" s="917"/>
      <c r="CXR75" s="917"/>
      <c r="CXS75" s="574"/>
      <c r="CXT75" s="643"/>
      <c r="CXU75" s="643"/>
      <c r="CXV75" s="643"/>
      <c r="CXW75" s="644"/>
      <c r="CXX75" s="643"/>
      <c r="CXY75" s="643"/>
      <c r="CXZ75" s="643"/>
      <c r="CYA75" s="643"/>
      <c r="CYB75" s="643"/>
      <c r="CYC75" s="643"/>
      <c r="CYD75" s="643"/>
      <c r="CYE75" s="643"/>
      <c r="CYF75" s="643"/>
      <c r="CYG75" s="917"/>
      <c r="CYH75" s="917"/>
      <c r="CYI75" s="917"/>
      <c r="CYJ75" s="574"/>
      <c r="CYK75" s="643"/>
      <c r="CYL75" s="643"/>
      <c r="CYM75" s="643"/>
      <c r="CYN75" s="644"/>
      <c r="CYO75" s="643"/>
      <c r="CYP75" s="643"/>
      <c r="CYQ75" s="643"/>
      <c r="CYR75" s="643"/>
      <c r="CYS75" s="643"/>
      <c r="CYT75" s="643"/>
      <c r="CYU75" s="643"/>
      <c r="CYV75" s="643"/>
      <c r="CYW75" s="643"/>
      <c r="CYX75" s="917"/>
      <c r="CYY75" s="917"/>
      <c r="CYZ75" s="917"/>
      <c r="CZA75" s="574"/>
      <c r="CZB75" s="643"/>
      <c r="CZC75" s="643"/>
      <c r="CZD75" s="643"/>
      <c r="CZE75" s="644"/>
      <c r="CZF75" s="643"/>
      <c r="CZG75" s="643"/>
      <c r="CZH75" s="643"/>
      <c r="CZI75" s="643"/>
      <c r="CZJ75" s="643"/>
      <c r="CZK75" s="643"/>
      <c r="CZL75" s="643"/>
      <c r="CZM75" s="643"/>
      <c r="CZN75" s="643"/>
      <c r="CZO75" s="917"/>
      <c r="CZP75" s="917"/>
      <c r="CZQ75" s="917"/>
      <c r="CZR75" s="574"/>
      <c r="CZS75" s="643"/>
      <c r="CZT75" s="643"/>
      <c r="CZU75" s="643"/>
      <c r="CZV75" s="644"/>
      <c r="CZW75" s="643"/>
      <c r="CZX75" s="643"/>
      <c r="CZY75" s="643"/>
      <c r="CZZ75" s="643"/>
      <c r="DAA75" s="643"/>
      <c r="DAB75" s="643"/>
      <c r="DAC75" s="643"/>
      <c r="DAD75" s="643"/>
      <c r="DAE75" s="643"/>
      <c r="DAF75" s="917"/>
      <c r="DAG75" s="917"/>
      <c r="DAH75" s="917"/>
      <c r="DAI75" s="574"/>
      <c r="DAJ75" s="643"/>
      <c r="DAK75" s="643"/>
      <c r="DAL75" s="643"/>
      <c r="DAM75" s="644"/>
      <c r="DAN75" s="643"/>
      <c r="DAO75" s="643"/>
      <c r="DAP75" s="643"/>
      <c r="DAQ75" s="643"/>
      <c r="DAR75" s="643"/>
      <c r="DAS75" s="643"/>
      <c r="DAT75" s="643"/>
      <c r="DAU75" s="643"/>
      <c r="DAV75" s="643"/>
      <c r="DAW75" s="917"/>
      <c r="DAX75" s="917"/>
      <c r="DAY75" s="917"/>
      <c r="DAZ75" s="574"/>
      <c r="DBA75" s="643"/>
      <c r="DBB75" s="643"/>
      <c r="DBC75" s="643"/>
      <c r="DBD75" s="644"/>
      <c r="DBE75" s="643"/>
      <c r="DBF75" s="643"/>
      <c r="DBG75" s="643"/>
      <c r="DBH75" s="643"/>
      <c r="DBI75" s="643"/>
      <c r="DBJ75" s="643"/>
      <c r="DBK75" s="643"/>
      <c r="DBL75" s="643"/>
      <c r="DBM75" s="643"/>
      <c r="DBN75" s="917"/>
      <c r="DBO75" s="917"/>
      <c r="DBP75" s="917"/>
      <c r="DBQ75" s="574"/>
      <c r="DBR75" s="643"/>
      <c r="DBS75" s="643"/>
      <c r="DBT75" s="643"/>
      <c r="DBU75" s="644"/>
      <c r="DBV75" s="643"/>
      <c r="DBW75" s="643"/>
      <c r="DBX75" s="643"/>
      <c r="DBY75" s="643"/>
      <c r="DBZ75" s="643"/>
      <c r="DCA75" s="643"/>
      <c r="DCB75" s="643"/>
      <c r="DCC75" s="643"/>
      <c r="DCD75" s="643"/>
      <c r="DCE75" s="917"/>
      <c r="DCF75" s="917"/>
      <c r="DCG75" s="917"/>
      <c r="DCH75" s="574"/>
      <c r="DCI75" s="643"/>
      <c r="DCJ75" s="643"/>
      <c r="DCK75" s="643"/>
      <c r="DCL75" s="644"/>
      <c r="DCM75" s="643"/>
      <c r="DCN75" s="643"/>
      <c r="DCO75" s="643"/>
      <c r="DCP75" s="643"/>
      <c r="DCQ75" s="643"/>
      <c r="DCR75" s="643"/>
      <c r="DCS75" s="643"/>
      <c r="DCT75" s="643"/>
      <c r="DCU75" s="643"/>
      <c r="DCV75" s="917"/>
      <c r="DCW75" s="917"/>
      <c r="DCX75" s="917"/>
      <c r="DCY75" s="574"/>
      <c r="DCZ75" s="643"/>
      <c r="DDA75" s="643"/>
      <c r="DDB75" s="643"/>
      <c r="DDC75" s="644"/>
      <c r="DDD75" s="643"/>
      <c r="DDE75" s="643"/>
      <c r="DDF75" s="643"/>
      <c r="DDG75" s="643"/>
      <c r="DDH75" s="643"/>
      <c r="DDI75" s="643"/>
      <c r="DDJ75" s="643"/>
      <c r="DDK75" s="643"/>
      <c r="DDL75" s="643"/>
      <c r="DDM75" s="917"/>
      <c r="DDN75" s="917"/>
      <c r="DDO75" s="917"/>
      <c r="DDP75" s="574"/>
      <c r="DDQ75" s="643"/>
      <c r="DDR75" s="643"/>
      <c r="DDS75" s="643"/>
      <c r="DDT75" s="644"/>
      <c r="DDU75" s="643"/>
      <c r="DDV75" s="643"/>
      <c r="DDW75" s="643"/>
      <c r="DDX75" s="643"/>
      <c r="DDY75" s="643"/>
      <c r="DDZ75" s="643"/>
      <c r="DEA75" s="643"/>
      <c r="DEB75" s="643"/>
      <c r="DEC75" s="643"/>
      <c r="DED75" s="917"/>
      <c r="DEE75" s="917"/>
      <c r="DEF75" s="917"/>
      <c r="DEG75" s="574"/>
      <c r="DEH75" s="643"/>
      <c r="DEI75" s="643"/>
      <c r="DEJ75" s="643"/>
      <c r="DEK75" s="644"/>
      <c r="DEL75" s="643"/>
      <c r="DEM75" s="643"/>
      <c r="DEN75" s="643"/>
      <c r="DEO75" s="643"/>
      <c r="DEP75" s="643"/>
      <c r="DEQ75" s="643"/>
      <c r="DER75" s="643"/>
      <c r="DES75" s="643"/>
      <c r="DET75" s="643"/>
      <c r="DEU75" s="917"/>
      <c r="DEV75" s="917"/>
      <c r="DEW75" s="917"/>
      <c r="DEX75" s="574"/>
      <c r="DEY75" s="643"/>
      <c r="DEZ75" s="643"/>
      <c r="DFA75" s="643"/>
      <c r="DFB75" s="644"/>
      <c r="DFC75" s="643"/>
      <c r="DFD75" s="643"/>
      <c r="DFE75" s="643"/>
      <c r="DFF75" s="643"/>
      <c r="DFG75" s="643"/>
      <c r="DFH75" s="643"/>
      <c r="DFI75" s="643"/>
      <c r="DFJ75" s="643"/>
      <c r="DFK75" s="643"/>
      <c r="DFL75" s="917"/>
      <c r="DFM75" s="917"/>
      <c r="DFN75" s="917"/>
      <c r="DFO75" s="574"/>
      <c r="DFP75" s="643"/>
      <c r="DFQ75" s="643"/>
      <c r="DFR75" s="643"/>
      <c r="DFS75" s="644"/>
      <c r="DFT75" s="643"/>
      <c r="DFU75" s="643"/>
      <c r="DFV75" s="643"/>
      <c r="DFW75" s="643"/>
      <c r="DFX75" s="643"/>
      <c r="DFY75" s="643"/>
      <c r="DFZ75" s="643"/>
      <c r="DGA75" s="643"/>
      <c r="DGB75" s="643"/>
      <c r="DGC75" s="917"/>
      <c r="DGD75" s="917"/>
      <c r="DGE75" s="917"/>
      <c r="DGF75" s="574"/>
      <c r="DGG75" s="643"/>
      <c r="DGH75" s="643"/>
      <c r="DGI75" s="643"/>
      <c r="DGJ75" s="644"/>
      <c r="DGK75" s="643"/>
      <c r="DGL75" s="643"/>
      <c r="DGM75" s="643"/>
      <c r="DGN75" s="643"/>
      <c r="DGO75" s="643"/>
      <c r="DGP75" s="643"/>
      <c r="DGQ75" s="643"/>
      <c r="DGR75" s="643"/>
      <c r="DGS75" s="643"/>
      <c r="DGT75" s="917"/>
      <c r="DGU75" s="917"/>
      <c r="DGV75" s="917"/>
      <c r="DGW75" s="574"/>
      <c r="DGX75" s="643"/>
      <c r="DGY75" s="643"/>
      <c r="DGZ75" s="643"/>
      <c r="DHA75" s="644"/>
      <c r="DHB75" s="643"/>
      <c r="DHC75" s="643"/>
      <c r="DHD75" s="643"/>
      <c r="DHE75" s="643"/>
      <c r="DHF75" s="643"/>
      <c r="DHG75" s="643"/>
      <c r="DHH75" s="643"/>
      <c r="DHI75" s="643"/>
      <c r="DHJ75" s="643"/>
      <c r="DHK75" s="917"/>
      <c r="DHL75" s="917"/>
      <c r="DHM75" s="917"/>
      <c r="DHN75" s="574"/>
      <c r="DHO75" s="643"/>
      <c r="DHP75" s="643"/>
      <c r="DHQ75" s="643"/>
      <c r="DHR75" s="644"/>
      <c r="DHS75" s="643"/>
      <c r="DHT75" s="643"/>
      <c r="DHU75" s="643"/>
      <c r="DHV75" s="643"/>
      <c r="DHW75" s="643"/>
      <c r="DHX75" s="643"/>
      <c r="DHY75" s="643"/>
      <c r="DHZ75" s="643"/>
      <c r="DIA75" s="643"/>
      <c r="DIB75" s="917"/>
      <c r="DIC75" s="917"/>
      <c r="DID75" s="917"/>
      <c r="DIE75" s="574"/>
      <c r="DIF75" s="643"/>
      <c r="DIG75" s="643"/>
      <c r="DIH75" s="643"/>
      <c r="DII75" s="644"/>
      <c r="DIJ75" s="643"/>
      <c r="DIK75" s="643"/>
      <c r="DIL75" s="643"/>
      <c r="DIM75" s="643"/>
      <c r="DIN75" s="643"/>
      <c r="DIO75" s="643"/>
      <c r="DIP75" s="643"/>
      <c r="DIQ75" s="643"/>
      <c r="DIR75" s="643"/>
      <c r="DIS75" s="917"/>
      <c r="DIT75" s="917"/>
      <c r="DIU75" s="917"/>
      <c r="DIV75" s="574"/>
      <c r="DIW75" s="643"/>
      <c r="DIX75" s="643"/>
      <c r="DIY75" s="643"/>
      <c r="DIZ75" s="644"/>
      <c r="DJA75" s="643"/>
      <c r="DJB75" s="643"/>
      <c r="DJC75" s="643"/>
      <c r="DJD75" s="643"/>
      <c r="DJE75" s="643"/>
      <c r="DJF75" s="643"/>
      <c r="DJG75" s="643"/>
      <c r="DJH75" s="643"/>
      <c r="DJI75" s="643"/>
      <c r="DJJ75" s="917"/>
      <c r="DJK75" s="917"/>
      <c r="DJL75" s="917"/>
      <c r="DJM75" s="574"/>
      <c r="DJN75" s="643"/>
      <c r="DJO75" s="643"/>
      <c r="DJP75" s="643"/>
      <c r="DJQ75" s="644"/>
      <c r="DJR75" s="643"/>
      <c r="DJS75" s="643"/>
      <c r="DJT75" s="643"/>
      <c r="DJU75" s="643"/>
      <c r="DJV75" s="643"/>
      <c r="DJW75" s="643"/>
      <c r="DJX75" s="643"/>
      <c r="DJY75" s="643"/>
      <c r="DJZ75" s="643"/>
      <c r="DKA75" s="917"/>
      <c r="DKB75" s="917"/>
      <c r="DKC75" s="917"/>
      <c r="DKD75" s="574"/>
      <c r="DKE75" s="643"/>
      <c r="DKF75" s="643"/>
      <c r="DKG75" s="643"/>
      <c r="DKH75" s="644"/>
      <c r="DKI75" s="643"/>
      <c r="DKJ75" s="643"/>
      <c r="DKK75" s="643"/>
      <c r="DKL75" s="643"/>
      <c r="DKM75" s="643"/>
      <c r="DKN75" s="643"/>
      <c r="DKO75" s="643"/>
      <c r="DKP75" s="643"/>
      <c r="DKQ75" s="643"/>
      <c r="DKR75" s="917"/>
      <c r="DKS75" s="917"/>
      <c r="DKT75" s="917"/>
      <c r="DKU75" s="574"/>
      <c r="DKV75" s="643"/>
      <c r="DKW75" s="643"/>
      <c r="DKX75" s="643"/>
      <c r="DKY75" s="644"/>
      <c r="DKZ75" s="643"/>
      <c r="DLA75" s="643"/>
      <c r="DLB75" s="643"/>
      <c r="DLC75" s="643"/>
      <c r="DLD75" s="643"/>
      <c r="DLE75" s="643"/>
      <c r="DLF75" s="643"/>
      <c r="DLG75" s="643"/>
      <c r="DLH75" s="643"/>
      <c r="DLI75" s="917"/>
      <c r="DLJ75" s="917"/>
      <c r="DLK75" s="917"/>
      <c r="DLL75" s="574"/>
      <c r="DLM75" s="643"/>
      <c r="DLN75" s="643"/>
      <c r="DLO75" s="643"/>
      <c r="DLP75" s="644"/>
      <c r="DLQ75" s="643"/>
      <c r="DLR75" s="643"/>
      <c r="DLS75" s="643"/>
      <c r="DLT75" s="643"/>
      <c r="DLU75" s="643"/>
      <c r="DLV75" s="643"/>
      <c r="DLW75" s="643"/>
      <c r="DLX75" s="643"/>
      <c r="DLY75" s="643"/>
      <c r="DLZ75" s="917"/>
      <c r="DMA75" s="917"/>
      <c r="DMB75" s="917"/>
      <c r="DMC75" s="574"/>
      <c r="DMD75" s="643"/>
      <c r="DME75" s="643"/>
      <c r="DMF75" s="643"/>
      <c r="DMG75" s="644"/>
      <c r="DMH75" s="643"/>
      <c r="DMI75" s="643"/>
      <c r="DMJ75" s="643"/>
      <c r="DMK75" s="643"/>
      <c r="DML75" s="643"/>
      <c r="DMM75" s="643"/>
      <c r="DMN75" s="643"/>
      <c r="DMO75" s="643"/>
      <c r="DMP75" s="643"/>
      <c r="DMQ75" s="917"/>
      <c r="DMR75" s="917"/>
      <c r="DMS75" s="917"/>
      <c r="DMT75" s="574"/>
      <c r="DMU75" s="643"/>
      <c r="DMV75" s="643"/>
      <c r="DMW75" s="643"/>
      <c r="DMX75" s="644"/>
      <c r="DMY75" s="643"/>
      <c r="DMZ75" s="643"/>
      <c r="DNA75" s="643"/>
      <c r="DNB75" s="643"/>
      <c r="DNC75" s="643"/>
      <c r="DND75" s="643"/>
      <c r="DNE75" s="643"/>
      <c r="DNF75" s="643"/>
      <c r="DNG75" s="643"/>
      <c r="DNH75" s="917"/>
      <c r="DNI75" s="917"/>
      <c r="DNJ75" s="917"/>
      <c r="DNK75" s="574"/>
      <c r="DNL75" s="643"/>
      <c r="DNM75" s="643"/>
      <c r="DNN75" s="643"/>
      <c r="DNO75" s="644"/>
      <c r="DNP75" s="643"/>
      <c r="DNQ75" s="643"/>
      <c r="DNR75" s="643"/>
      <c r="DNS75" s="643"/>
      <c r="DNT75" s="643"/>
      <c r="DNU75" s="643"/>
      <c r="DNV75" s="643"/>
      <c r="DNW75" s="643"/>
      <c r="DNX75" s="643"/>
      <c r="DNY75" s="917"/>
      <c r="DNZ75" s="917"/>
      <c r="DOA75" s="917"/>
      <c r="DOB75" s="574"/>
      <c r="DOC75" s="643"/>
      <c r="DOD75" s="643"/>
      <c r="DOE75" s="643"/>
      <c r="DOF75" s="644"/>
      <c r="DOG75" s="643"/>
      <c r="DOH75" s="643"/>
      <c r="DOI75" s="643"/>
      <c r="DOJ75" s="643"/>
      <c r="DOK75" s="643"/>
      <c r="DOL75" s="643"/>
      <c r="DOM75" s="643"/>
      <c r="DON75" s="643"/>
      <c r="DOO75" s="643"/>
      <c r="DOP75" s="917"/>
      <c r="DOQ75" s="917"/>
      <c r="DOR75" s="917"/>
      <c r="DOS75" s="574"/>
      <c r="DOT75" s="643"/>
      <c r="DOU75" s="643"/>
      <c r="DOV75" s="643"/>
      <c r="DOW75" s="644"/>
      <c r="DOX75" s="643"/>
      <c r="DOY75" s="643"/>
      <c r="DOZ75" s="643"/>
      <c r="DPA75" s="643"/>
      <c r="DPB75" s="643"/>
      <c r="DPC75" s="643"/>
      <c r="DPD75" s="643"/>
      <c r="DPE75" s="643"/>
      <c r="DPF75" s="643"/>
      <c r="DPG75" s="917"/>
      <c r="DPH75" s="917"/>
      <c r="DPI75" s="917"/>
      <c r="DPJ75" s="574"/>
      <c r="DPK75" s="643"/>
      <c r="DPL75" s="643"/>
      <c r="DPM75" s="643"/>
      <c r="DPN75" s="644"/>
      <c r="DPO75" s="643"/>
      <c r="DPP75" s="643"/>
      <c r="DPQ75" s="643"/>
      <c r="DPR75" s="643"/>
      <c r="DPS75" s="643"/>
      <c r="DPT75" s="643"/>
      <c r="DPU75" s="643"/>
      <c r="DPV75" s="643"/>
      <c r="DPW75" s="643"/>
      <c r="DPX75" s="917"/>
      <c r="DPY75" s="917"/>
      <c r="DPZ75" s="917"/>
      <c r="DQA75" s="574"/>
      <c r="DQB75" s="643"/>
      <c r="DQC75" s="643"/>
      <c r="DQD75" s="643"/>
      <c r="DQE75" s="644"/>
      <c r="DQF75" s="643"/>
      <c r="DQG75" s="643"/>
      <c r="DQH75" s="643"/>
      <c r="DQI75" s="643"/>
      <c r="DQJ75" s="643"/>
      <c r="DQK75" s="643"/>
      <c r="DQL75" s="643"/>
      <c r="DQM75" s="643"/>
      <c r="DQN75" s="643"/>
      <c r="DQO75" s="917"/>
      <c r="DQP75" s="917"/>
      <c r="DQQ75" s="917"/>
      <c r="DQR75" s="574"/>
      <c r="DQS75" s="643"/>
      <c r="DQT75" s="643"/>
      <c r="DQU75" s="643"/>
      <c r="DQV75" s="644"/>
      <c r="DQW75" s="643"/>
      <c r="DQX75" s="643"/>
      <c r="DQY75" s="643"/>
      <c r="DQZ75" s="643"/>
      <c r="DRA75" s="643"/>
      <c r="DRB75" s="643"/>
      <c r="DRC75" s="643"/>
      <c r="DRD75" s="643"/>
      <c r="DRE75" s="643"/>
      <c r="DRF75" s="917"/>
      <c r="DRG75" s="917"/>
      <c r="DRH75" s="917"/>
      <c r="DRI75" s="574"/>
      <c r="DRJ75" s="643"/>
      <c r="DRK75" s="643"/>
      <c r="DRL75" s="643"/>
      <c r="DRM75" s="644"/>
      <c r="DRN75" s="643"/>
      <c r="DRO75" s="643"/>
      <c r="DRP75" s="643"/>
      <c r="DRQ75" s="643"/>
      <c r="DRR75" s="643"/>
      <c r="DRS75" s="643"/>
      <c r="DRT75" s="643"/>
      <c r="DRU75" s="643"/>
      <c r="DRV75" s="643"/>
      <c r="DRW75" s="917"/>
      <c r="DRX75" s="917"/>
      <c r="DRY75" s="917"/>
      <c r="DRZ75" s="574"/>
      <c r="DSA75" s="643"/>
      <c r="DSB75" s="643"/>
      <c r="DSC75" s="643"/>
      <c r="DSD75" s="644"/>
      <c r="DSE75" s="643"/>
      <c r="DSF75" s="643"/>
      <c r="DSG75" s="643"/>
      <c r="DSH75" s="643"/>
      <c r="DSI75" s="643"/>
      <c r="DSJ75" s="643"/>
      <c r="DSK75" s="643"/>
      <c r="DSL75" s="643"/>
      <c r="DSM75" s="643"/>
      <c r="DSN75" s="917"/>
      <c r="DSO75" s="917"/>
      <c r="DSP75" s="917"/>
      <c r="DSQ75" s="574"/>
      <c r="DSR75" s="643"/>
      <c r="DSS75" s="643"/>
      <c r="DST75" s="643"/>
      <c r="DSU75" s="644"/>
      <c r="DSV75" s="643"/>
      <c r="DSW75" s="643"/>
      <c r="DSX75" s="643"/>
      <c r="DSY75" s="643"/>
      <c r="DSZ75" s="643"/>
      <c r="DTA75" s="643"/>
      <c r="DTB75" s="643"/>
      <c r="DTC75" s="643"/>
      <c r="DTD75" s="643"/>
      <c r="DTE75" s="917"/>
      <c r="DTF75" s="917"/>
      <c r="DTG75" s="917"/>
      <c r="DTH75" s="574"/>
      <c r="DTI75" s="643"/>
      <c r="DTJ75" s="643"/>
      <c r="DTK75" s="643"/>
      <c r="DTL75" s="644"/>
      <c r="DTM75" s="643"/>
      <c r="DTN75" s="643"/>
      <c r="DTO75" s="643"/>
      <c r="DTP75" s="643"/>
      <c r="DTQ75" s="643"/>
      <c r="DTR75" s="643"/>
      <c r="DTS75" s="643"/>
      <c r="DTT75" s="643"/>
      <c r="DTU75" s="643"/>
      <c r="DTV75" s="917"/>
      <c r="DTW75" s="917"/>
      <c r="DTX75" s="917"/>
      <c r="DTY75" s="574"/>
      <c r="DTZ75" s="643"/>
      <c r="DUA75" s="643"/>
      <c r="DUB75" s="643"/>
      <c r="DUC75" s="644"/>
      <c r="DUD75" s="643"/>
      <c r="DUE75" s="643"/>
      <c r="DUF75" s="643"/>
      <c r="DUG75" s="643"/>
      <c r="DUH75" s="643"/>
      <c r="DUI75" s="643"/>
      <c r="DUJ75" s="643"/>
      <c r="DUK75" s="643"/>
      <c r="DUL75" s="643"/>
      <c r="DUM75" s="917"/>
      <c r="DUN75" s="917"/>
      <c r="DUO75" s="917"/>
      <c r="DUP75" s="574"/>
      <c r="DUQ75" s="643"/>
      <c r="DUR75" s="643"/>
      <c r="DUS75" s="643"/>
      <c r="DUT75" s="644"/>
      <c r="DUU75" s="643"/>
      <c r="DUV75" s="643"/>
      <c r="DUW75" s="643"/>
      <c r="DUX75" s="643"/>
      <c r="DUY75" s="643"/>
      <c r="DUZ75" s="643"/>
      <c r="DVA75" s="643"/>
      <c r="DVB75" s="643"/>
      <c r="DVC75" s="643"/>
      <c r="DVD75" s="917"/>
      <c r="DVE75" s="917"/>
      <c r="DVF75" s="917"/>
      <c r="DVG75" s="574"/>
      <c r="DVH75" s="643"/>
      <c r="DVI75" s="643"/>
      <c r="DVJ75" s="643"/>
      <c r="DVK75" s="644"/>
      <c r="DVL75" s="643"/>
      <c r="DVM75" s="643"/>
      <c r="DVN75" s="643"/>
      <c r="DVO75" s="643"/>
      <c r="DVP75" s="643"/>
      <c r="DVQ75" s="643"/>
      <c r="DVR75" s="643"/>
      <c r="DVS75" s="643"/>
      <c r="DVT75" s="643"/>
      <c r="DVU75" s="917"/>
      <c r="DVV75" s="917"/>
      <c r="DVW75" s="917"/>
      <c r="DVX75" s="574"/>
      <c r="DVY75" s="643"/>
      <c r="DVZ75" s="643"/>
      <c r="DWA75" s="643"/>
      <c r="DWB75" s="644"/>
      <c r="DWC75" s="643"/>
      <c r="DWD75" s="643"/>
      <c r="DWE75" s="643"/>
      <c r="DWF75" s="643"/>
      <c r="DWG75" s="643"/>
      <c r="DWH75" s="643"/>
      <c r="DWI75" s="643"/>
      <c r="DWJ75" s="643"/>
      <c r="DWK75" s="643"/>
      <c r="DWL75" s="917"/>
      <c r="DWM75" s="917"/>
      <c r="DWN75" s="917"/>
      <c r="DWO75" s="574"/>
      <c r="DWP75" s="643"/>
      <c r="DWQ75" s="643"/>
      <c r="DWR75" s="643"/>
      <c r="DWS75" s="644"/>
      <c r="DWT75" s="643"/>
      <c r="DWU75" s="643"/>
      <c r="DWV75" s="643"/>
      <c r="DWW75" s="643"/>
      <c r="DWX75" s="643"/>
      <c r="DWY75" s="643"/>
      <c r="DWZ75" s="643"/>
      <c r="DXA75" s="643"/>
      <c r="DXB75" s="643"/>
      <c r="DXC75" s="917"/>
      <c r="DXD75" s="917"/>
      <c r="DXE75" s="917"/>
      <c r="DXF75" s="574"/>
      <c r="DXG75" s="643"/>
      <c r="DXH75" s="643"/>
      <c r="DXI75" s="643"/>
      <c r="DXJ75" s="644"/>
      <c r="DXK75" s="643"/>
      <c r="DXL75" s="643"/>
      <c r="DXM75" s="643"/>
      <c r="DXN75" s="643"/>
      <c r="DXO75" s="643"/>
      <c r="DXP75" s="643"/>
      <c r="DXQ75" s="643"/>
      <c r="DXR75" s="643"/>
      <c r="DXS75" s="643"/>
      <c r="DXT75" s="917"/>
      <c r="DXU75" s="917"/>
      <c r="DXV75" s="917"/>
      <c r="DXW75" s="574"/>
      <c r="DXX75" s="643"/>
      <c r="DXY75" s="643"/>
      <c r="DXZ75" s="643"/>
      <c r="DYA75" s="644"/>
      <c r="DYB75" s="643"/>
      <c r="DYC75" s="643"/>
      <c r="DYD75" s="643"/>
      <c r="DYE75" s="643"/>
      <c r="DYF75" s="643"/>
      <c r="DYG75" s="643"/>
      <c r="DYH75" s="643"/>
      <c r="DYI75" s="643"/>
      <c r="DYJ75" s="643"/>
      <c r="DYK75" s="917"/>
      <c r="DYL75" s="917"/>
      <c r="DYM75" s="917"/>
      <c r="DYN75" s="574"/>
      <c r="DYO75" s="643"/>
      <c r="DYP75" s="643"/>
      <c r="DYQ75" s="643"/>
      <c r="DYR75" s="644"/>
      <c r="DYS75" s="643"/>
      <c r="DYT75" s="643"/>
      <c r="DYU75" s="643"/>
      <c r="DYV75" s="643"/>
      <c r="DYW75" s="643"/>
      <c r="DYX75" s="643"/>
      <c r="DYY75" s="643"/>
      <c r="DYZ75" s="643"/>
      <c r="DZA75" s="643"/>
      <c r="DZB75" s="917"/>
      <c r="DZC75" s="917"/>
      <c r="DZD75" s="917"/>
      <c r="DZE75" s="574"/>
      <c r="DZF75" s="643"/>
      <c r="DZG75" s="643"/>
      <c r="DZH75" s="643"/>
      <c r="DZI75" s="644"/>
      <c r="DZJ75" s="643"/>
      <c r="DZK75" s="643"/>
      <c r="DZL75" s="643"/>
      <c r="DZM75" s="643"/>
      <c r="DZN75" s="643"/>
      <c r="DZO75" s="643"/>
      <c r="DZP75" s="643"/>
      <c r="DZQ75" s="643"/>
      <c r="DZR75" s="643"/>
      <c r="DZS75" s="917"/>
      <c r="DZT75" s="917"/>
      <c r="DZU75" s="917"/>
      <c r="DZV75" s="574"/>
      <c r="DZW75" s="643"/>
      <c r="DZX75" s="643"/>
      <c r="DZY75" s="643"/>
      <c r="DZZ75" s="644"/>
      <c r="EAA75" s="643"/>
      <c r="EAB75" s="643"/>
      <c r="EAC75" s="643"/>
      <c r="EAD75" s="643"/>
      <c r="EAE75" s="643"/>
      <c r="EAF75" s="643"/>
      <c r="EAG75" s="643"/>
      <c r="EAH75" s="643"/>
      <c r="EAI75" s="643"/>
      <c r="EAJ75" s="917"/>
      <c r="EAK75" s="917"/>
      <c r="EAL75" s="917"/>
      <c r="EAM75" s="574"/>
      <c r="EAN75" s="643"/>
      <c r="EAO75" s="643"/>
      <c r="EAP75" s="643"/>
      <c r="EAQ75" s="644"/>
      <c r="EAR75" s="643"/>
      <c r="EAS75" s="643"/>
      <c r="EAT75" s="643"/>
      <c r="EAU75" s="643"/>
      <c r="EAV75" s="643"/>
      <c r="EAW75" s="643"/>
      <c r="EAX75" s="643"/>
      <c r="EAY75" s="643"/>
      <c r="EAZ75" s="643"/>
      <c r="EBA75" s="917"/>
      <c r="EBB75" s="917"/>
      <c r="EBC75" s="917"/>
      <c r="EBD75" s="574"/>
      <c r="EBE75" s="643"/>
      <c r="EBF75" s="643"/>
      <c r="EBG75" s="643"/>
      <c r="EBH75" s="644"/>
      <c r="EBI75" s="643"/>
      <c r="EBJ75" s="643"/>
      <c r="EBK75" s="643"/>
      <c r="EBL75" s="643"/>
      <c r="EBM75" s="643"/>
      <c r="EBN75" s="643"/>
      <c r="EBO75" s="643"/>
      <c r="EBP75" s="643"/>
      <c r="EBQ75" s="643"/>
      <c r="EBR75" s="917"/>
      <c r="EBS75" s="917"/>
      <c r="EBT75" s="917"/>
      <c r="EBU75" s="574"/>
      <c r="EBV75" s="643"/>
      <c r="EBW75" s="643"/>
      <c r="EBX75" s="643"/>
      <c r="EBY75" s="644"/>
      <c r="EBZ75" s="643"/>
      <c r="ECA75" s="643"/>
      <c r="ECB75" s="643"/>
      <c r="ECC75" s="643"/>
      <c r="ECD75" s="643"/>
      <c r="ECE75" s="643"/>
      <c r="ECF75" s="643"/>
      <c r="ECG75" s="643"/>
      <c r="ECH75" s="643"/>
      <c r="ECI75" s="917"/>
      <c r="ECJ75" s="917"/>
      <c r="ECK75" s="917"/>
      <c r="ECL75" s="574"/>
      <c r="ECM75" s="643"/>
      <c r="ECN75" s="643"/>
      <c r="ECO75" s="643"/>
      <c r="ECP75" s="644"/>
      <c r="ECQ75" s="643"/>
      <c r="ECR75" s="643"/>
      <c r="ECS75" s="643"/>
      <c r="ECT75" s="643"/>
      <c r="ECU75" s="643"/>
      <c r="ECV75" s="643"/>
      <c r="ECW75" s="643"/>
      <c r="ECX75" s="643"/>
      <c r="ECY75" s="643"/>
      <c r="ECZ75" s="917"/>
      <c r="EDA75" s="917"/>
      <c r="EDB75" s="917"/>
      <c r="EDC75" s="574"/>
      <c r="EDD75" s="643"/>
      <c r="EDE75" s="643"/>
      <c r="EDF75" s="643"/>
      <c r="EDG75" s="644"/>
      <c r="EDH75" s="643"/>
      <c r="EDI75" s="643"/>
      <c r="EDJ75" s="643"/>
      <c r="EDK75" s="643"/>
      <c r="EDL75" s="643"/>
      <c r="EDM75" s="643"/>
      <c r="EDN75" s="643"/>
      <c r="EDO75" s="643"/>
      <c r="EDP75" s="643"/>
      <c r="EDQ75" s="917"/>
      <c r="EDR75" s="917"/>
      <c r="EDS75" s="917"/>
      <c r="EDT75" s="574"/>
      <c r="EDU75" s="643"/>
      <c r="EDV75" s="643"/>
      <c r="EDW75" s="643"/>
      <c r="EDX75" s="644"/>
      <c r="EDY75" s="643"/>
      <c r="EDZ75" s="643"/>
      <c r="EEA75" s="643"/>
      <c r="EEB75" s="643"/>
      <c r="EEC75" s="643"/>
      <c r="EED75" s="643"/>
      <c r="EEE75" s="643"/>
      <c r="EEF75" s="643"/>
      <c r="EEG75" s="643"/>
      <c r="EEH75" s="917"/>
      <c r="EEI75" s="917"/>
      <c r="EEJ75" s="917"/>
      <c r="EEK75" s="574"/>
      <c r="EEL75" s="643"/>
      <c r="EEM75" s="643"/>
      <c r="EEN75" s="643"/>
      <c r="EEO75" s="644"/>
      <c r="EEP75" s="643"/>
      <c r="EEQ75" s="643"/>
      <c r="EER75" s="643"/>
      <c r="EES75" s="643"/>
      <c r="EET75" s="643"/>
      <c r="EEU75" s="643"/>
      <c r="EEV75" s="643"/>
      <c r="EEW75" s="643"/>
      <c r="EEX75" s="643"/>
      <c r="EEY75" s="917"/>
      <c r="EEZ75" s="917"/>
      <c r="EFA75" s="917"/>
      <c r="EFB75" s="574"/>
      <c r="EFC75" s="643"/>
      <c r="EFD75" s="643"/>
      <c r="EFE75" s="643"/>
      <c r="EFF75" s="644"/>
      <c r="EFG75" s="643"/>
      <c r="EFH75" s="643"/>
      <c r="EFI75" s="643"/>
      <c r="EFJ75" s="643"/>
      <c r="EFK75" s="643"/>
      <c r="EFL75" s="643"/>
      <c r="EFM75" s="643"/>
      <c r="EFN75" s="643"/>
      <c r="EFO75" s="643"/>
      <c r="EFP75" s="917"/>
      <c r="EFQ75" s="917"/>
      <c r="EFR75" s="917"/>
      <c r="EFS75" s="574"/>
      <c r="EFT75" s="643"/>
      <c r="EFU75" s="643"/>
      <c r="EFV75" s="643"/>
      <c r="EFW75" s="644"/>
      <c r="EFX75" s="643"/>
      <c r="EFY75" s="643"/>
      <c r="EFZ75" s="643"/>
      <c r="EGA75" s="643"/>
      <c r="EGB75" s="643"/>
      <c r="EGC75" s="643"/>
      <c r="EGD75" s="643"/>
      <c r="EGE75" s="643"/>
      <c r="EGF75" s="643"/>
      <c r="EGG75" s="917"/>
      <c r="EGH75" s="917"/>
      <c r="EGI75" s="917"/>
      <c r="EGJ75" s="574"/>
      <c r="EGK75" s="643"/>
      <c r="EGL75" s="643"/>
      <c r="EGM75" s="643"/>
      <c r="EGN75" s="644"/>
      <c r="EGO75" s="643"/>
      <c r="EGP75" s="643"/>
      <c r="EGQ75" s="643"/>
      <c r="EGR75" s="643"/>
      <c r="EGS75" s="643"/>
      <c r="EGT75" s="643"/>
      <c r="EGU75" s="643"/>
      <c r="EGV75" s="643"/>
      <c r="EGW75" s="643"/>
      <c r="EGX75" s="917"/>
      <c r="EGY75" s="917"/>
      <c r="EGZ75" s="917"/>
      <c r="EHA75" s="574"/>
      <c r="EHB75" s="643"/>
      <c r="EHC75" s="643"/>
      <c r="EHD75" s="643"/>
      <c r="EHE75" s="644"/>
      <c r="EHF75" s="643"/>
      <c r="EHG75" s="643"/>
      <c r="EHH75" s="643"/>
      <c r="EHI75" s="643"/>
      <c r="EHJ75" s="643"/>
      <c r="EHK75" s="643"/>
      <c r="EHL75" s="643"/>
      <c r="EHM75" s="643"/>
      <c r="EHN75" s="643"/>
      <c r="EHO75" s="917"/>
      <c r="EHP75" s="917"/>
      <c r="EHQ75" s="917"/>
      <c r="EHR75" s="574"/>
      <c r="EHS75" s="643"/>
      <c r="EHT75" s="643"/>
      <c r="EHU75" s="643"/>
      <c r="EHV75" s="644"/>
      <c r="EHW75" s="643"/>
      <c r="EHX75" s="643"/>
      <c r="EHY75" s="643"/>
      <c r="EHZ75" s="643"/>
      <c r="EIA75" s="643"/>
      <c r="EIB75" s="643"/>
      <c r="EIC75" s="643"/>
      <c r="EID75" s="643"/>
      <c r="EIE75" s="643"/>
      <c r="EIF75" s="917"/>
      <c r="EIG75" s="917"/>
      <c r="EIH75" s="917"/>
      <c r="EII75" s="574"/>
      <c r="EIJ75" s="643"/>
      <c r="EIK75" s="643"/>
      <c r="EIL75" s="643"/>
      <c r="EIM75" s="644"/>
      <c r="EIN75" s="643"/>
      <c r="EIO75" s="643"/>
      <c r="EIP75" s="643"/>
      <c r="EIQ75" s="643"/>
      <c r="EIR75" s="643"/>
      <c r="EIS75" s="643"/>
      <c r="EIT75" s="643"/>
      <c r="EIU75" s="643"/>
      <c r="EIV75" s="643"/>
      <c r="EIW75" s="917"/>
      <c r="EIX75" s="917"/>
      <c r="EIY75" s="917"/>
      <c r="EIZ75" s="574"/>
      <c r="EJA75" s="643"/>
      <c r="EJB75" s="643"/>
      <c r="EJC75" s="643"/>
      <c r="EJD75" s="644"/>
      <c r="EJE75" s="643"/>
      <c r="EJF75" s="643"/>
      <c r="EJG75" s="643"/>
      <c r="EJH75" s="643"/>
      <c r="EJI75" s="643"/>
      <c r="EJJ75" s="643"/>
      <c r="EJK75" s="643"/>
      <c r="EJL75" s="643"/>
      <c r="EJM75" s="643"/>
      <c r="EJN75" s="917"/>
      <c r="EJO75" s="917"/>
      <c r="EJP75" s="917"/>
      <c r="EJQ75" s="574"/>
      <c r="EJR75" s="643"/>
      <c r="EJS75" s="643"/>
      <c r="EJT75" s="643"/>
      <c r="EJU75" s="644"/>
      <c r="EJV75" s="643"/>
      <c r="EJW75" s="643"/>
      <c r="EJX75" s="643"/>
      <c r="EJY75" s="643"/>
      <c r="EJZ75" s="643"/>
      <c r="EKA75" s="643"/>
      <c r="EKB75" s="643"/>
      <c r="EKC75" s="643"/>
      <c r="EKD75" s="643"/>
      <c r="EKE75" s="917"/>
      <c r="EKF75" s="917"/>
      <c r="EKG75" s="917"/>
      <c r="EKH75" s="574"/>
      <c r="EKI75" s="643"/>
      <c r="EKJ75" s="643"/>
      <c r="EKK75" s="643"/>
      <c r="EKL75" s="644"/>
      <c r="EKM75" s="643"/>
      <c r="EKN75" s="643"/>
      <c r="EKO75" s="643"/>
      <c r="EKP75" s="643"/>
      <c r="EKQ75" s="643"/>
      <c r="EKR75" s="643"/>
      <c r="EKS75" s="643"/>
      <c r="EKT75" s="643"/>
      <c r="EKU75" s="643"/>
      <c r="EKV75" s="917"/>
      <c r="EKW75" s="917"/>
      <c r="EKX75" s="917"/>
      <c r="EKY75" s="574"/>
      <c r="EKZ75" s="643"/>
      <c r="ELA75" s="643"/>
      <c r="ELB75" s="643"/>
      <c r="ELC75" s="644"/>
      <c r="ELD75" s="643"/>
      <c r="ELE75" s="643"/>
      <c r="ELF75" s="643"/>
      <c r="ELG75" s="643"/>
      <c r="ELH75" s="643"/>
      <c r="ELI75" s="643"/>
      <c r="ELJ75" s="643"/>
      <c r="ELK75" s="643"/>
      <c r="ELL75" s="643"/>
      <c r="ELM75" s="917"/>
      <c r="ELN75" s="917"/>
      <c r="ELO75" s="917"/>
      <c r="ELP75" s="574"/>
      <c r="ELQ75" s="643"/>
      <c r="ELR75" s="643"/>
      <c r="ELS75" s="643"/>
      <c r="ELT75" s="644"/>
      <c r="ELU75" s="643"/>
      <c r="ELV75" s="643"/>
      <c r="ELW75" s="643"/>
      <c r="ELX75" s="643"/>
      <c r="ELY75" s="643"/>
      <c r="ELZ75" s="643"/>
      <c r="EMA75" s="643"/>
      <c r="EMB75" s="643"/>
      <c r="EMC75" s="643"/>
      <c r="EMD75" s="917"/>
      <c r="EME75" s="917"/>
      <c r="EMF75" s="917"/>
      <c r="EMG75" s="574"/>
      <c r="EMH75" s="643"/>
      <c r="EMI75" s="643"/>
      <c r="EMJ75" s="643"/>
      <c r="EMK75" s="644"/>
      <c r="EML75" s="643"/>
      <c r="EMM75" s="643"/>
      <c r="EMN75" s="643"/>
      <c r="EMO75" s="643"/>
      <c r="EMP75" s="643"/>
      <c r="EMQ75" s="643"/>
      <c r="EMR75" s="643"/>
      <c r="EMS75" s="643"/>
      <c r="EMT75" s="643"/>
      <c r="EMU75" s="917"/>
      <c r="EMV75" s="917"/>
      <c r="EMW75" s="917"/>
      <c r="EMX75" s="574"/>
      <c r="EMY75" s="643"/>
      <c r="EMZ75" s="643"/>
      <c r="ENA75" s="643"/>
      <c r="ENB75" s="644"/>
      <c r="ENC75" s="643"/>
      <c r="END75" s="643"/>
      <c r="ENE75" s="643"/>
      <c r="ENF75" s="643"/>
      <c r="ENG75" s="643"/>
      <c r="ENH75" s="643"/>
      <c r="ENI75" s="643"/>
      <c r="ENJ75" s="643"/>
      <c r="ENK75" s="643"/>
      <c r="ENL75" s="917"/>
      <c r="ENM75" s="917"/>
      <c r="ENN75" s="917"/>
      <c r="ENO75" s="574"/>
      <c r="ENP75" s="643"/>
      <c r="ENQ75" s="643"/>
      <c r="ENR75" s="643"/>
      <c r="ENS75" s="644"/>
      <c r="ENT75" s="643"/>
      <c r="ENU75" s="643"/>
      <c r="ENV75" s="643"/>
      <c r="ENW75" s="643"/>
      <c r="ENX75" s="643"/>
      <c r="ENY75" s="643"/>
      <c r="ENZ75" s="643"/>
      <c r="EOA75" s="643"/>
      <c r="EOB75" s="643"/>
      <c r="EOC75" s="917"/>
      <c r="EOD75" s="917"/>
      <c r="EOE75" s="917"/>
      <c r="EOF75" s="574"/>
      <c r="EOG75" s="643"/>
      <c r="EOH75" s="643"/>
      <c r="EOI75" s="643"/>
      <c r="EOJ75" s="644"/>
      <c r="EOK75" s="643"/>
      <c r="EOL75" s="643"/>
      <c r="EOM75" s="643"/>
      <c r="EON75" s="643"/>
      <c r="EOO75" s="643"/>
      <c r="EOP75" s="643"/>
      <c r="EOQ75" s="643"/>
      <c r="EOR75" s="643"/>
      <c r="EOS75" s="643"/>
      <c r="EOT75" s="917"/>
      <c r="EOU75" s="917"/>
      <c r="EOV75" s="917"/>
      <c r="EOW75" s="574"/>
      <c r="EOX75" s="643"/>
      <c r="EOY75" s="643"/>
      <c r="EOZ75" s="643"/>
      <c r="EPA75" s="644"/>
      <c r="EPB75" s="643"/>
      <c r="EPC75" s="643"/>
      <c r="EPD75" s="643"/>
      <c r="EPE75" s="643"/>
      <c r="EPF75" s="643"/>
      <c r="EPG75" s="643"/>
      <c r="EPH75" s="643"/>
      <c r="EPI75" s="643"/>
      <c r="EPJ75" s="643"/>
      <c r="EPK75" s="917"/>
      <c r="EPL75" s="917"/>
      <c r="EPM75" s="917"/>
      <c r="EPN75" s="574"/>
      <c r="EPO75" s="643"/>
      <c r="EPP75" s="643"/>
      <c r="EPQ75" s="643"/>
      <c r="EPR75" s="644"/>
      <c r="EPS75" s="643"/>
      <c r="EPT75" s="643"/>
      <c r="EPU75" s="643"/>
      <c r="EPV75" s="643"/>
      <c r="EPW75" s="643"/>
      <c r="EPX75" s="643"/>
      <c r="EPY75" s="643"/>
      <c r="EPZ75" s="643"/>
      <c r="EQA75" s="643"/>
      <c r="EQB75" s="917"/>
      <c r="EQC75" s="917"/>
      <c r="EQD75" s="917"/>
      <c r="EQE75" s="574"/>
      <c r="EQF75" s="643"/>
      <c r="EQG75" s="643"/>
      <c r="EQH75" s="643"/>
      <c r="EQI75" s="644"/>
      <c r="EQJ75" s="643"/>
      <c r="EQK75" s="643"/>
      <c r="EQL75" s="643"/>
      <c r="EQM75" s="643"/>
      <c r="EQN75" s="643"/>
      <c r="EQO75" s="643"/>
      <c r="EQP75" s="643"/>
      <c r="EQQ75" s="643"/>
      <c r="EQR75" s="643"/>
      <c r="EQS75" s="917"/>
      <c r="EQT75" s="917"/>
      <c r="EQU75" s="917"/>
      <c r="EQV75" s="574"/>
      <c r="EQW75" s="643"/>
      <c r="EQX75" s="643"/>
      <c r="EQY75" s="643"/>
      <c r="EQZ75" s="644"/>
      <c r="ERA75" s="643"/>
      <c r="ERB75" s="643"/>
      <c r="ERC75" s="643"/>
      <c r="ERD75" s="643"/>
      <c r="ERE75" s="643"/>
      <c r="ERF75" s="643"/>
      <c r="ERG75" s="643"/>
      <c r="ERH75" s="643"/>
      <c r="ERI75" s="643"/>
      <c r="ERJ75" s="917"/>
      <c r="ERK75" s="917"/>
      <c r="ERL75" s="917"/>
      <c r="ERM75" s="574"/>
      <c r="ERN75" s="643"/>
      <c r="ERO75" s="643"/>
      <c r="ERP75" s="643"/>
      <c r="ERQ75" s="644"/>
      <c r="ERR75" s="643"/>
      <c r="ERS75" s="643"/>
      <c r="ERT75" s="643"/>
      <c r="ERU75" s="643"/>
      <c r="ERV75" s="643"/>
      <c r="ERW75" s="643"/>
      <c r="ERX75" s="643"/>
      <c r="ERY75" s="643"/>
      <c r="ERZ75" s="643"/>
      <c r="ESA75" s="917"/>
      <c r="ESB75" s="917"/>
      <c r="ESC75" s="917"/>
      <c r="ESD75" s="574"/>
      <c r="ESE75" s="643"/>
      <c r="ESF75" s="643"/>
      <c r="ESG75" s="643"/>
      <c r="ESH75" s="644"/>
      <c r="ESI75" s="643"/>
      <c r="ESJ75" s="643"/>
      <c r="ESK75" s="643"/>
      <c r="ESL75" s="643"/>
      <c r="ESM75" s="643"/>
      <c r="ESN75" s="643"/>
      <c r="ESO75" s="643"/>
      <c r="ESP75" s="643"/>
      <c r="ESQ75" s="643"/>
      <c r="ESR75" s="917"/>
      <c r="ESS75" s="917"/>
      <c r="EST75" s="917"/>
      <c r="ESU75" s="574"/>
      <c r="ESV75" s="643"/>
      <c r="ESW75" s="643"/>
      <c r="ESX75" s="643"/>
      <c r="ESY75" s="644"/>
      <c r="ESZ75" s="643"/>
      <c r="ETA75" s="643"/>
      <c r="ETB75" s="643"/>
      <c r="ETC75" s="643"/>
      <c r="ETD75" s="643"/>
      <c r="ETE75" s="643"/>
      <c r="ETF75" s="643"/>
      <c r="ETG75" s="643"/>
      <c r="ETH75" s="643"/>
      <c r="ETI75" s="917"/>
      <c r="ETJ75" s="917"/>
      <c r="ETK75" s="917"/>
      <c r="ETL75" s="574"/>
      <c r="ETM75" s="643"/>
      <c r="ETN75" s="643"/>
      <c r="ETO75" s="643"/>
      <c r="ETP75" s="644"/>
      <c r="ETQ75" s="643"/>
      <c r="ETR75" s="643"/>
      <c r="ETS75" s="643"/>
      <c r="ETT75" s="643"/>
      <c r="ETU75" s="643"/>
      <c r="ETV75" s="643"/>
      <c r="ETW75" s="643"/>
      <c r="ETX75" s="643"/>
      <c r="ETY75" s="643"/>
      <c r="ETZ75" s="917"/>
      <c r="EUA75" s="917"/>
      <c r="EUB75" s="917"/>
      <c r="EUC75" s="574"/>
      <c r="EUD75" s="643"/>
      <c r="EUE75" s="643"/>
      <c r="EUF75" s="643"/>
      <c r="EUG75" s="644"/>
      <c r="EUH75" s="643"/>
      <c r="EUI75" s="643"/>
      <c r="EUJ75" s="643"/>
      <c r="EUK75" s="643"/>
      <c r="EUL75" s="643"/>
      <c r="EUM75" s="643"/>
      <c r="EUN75" s="643"/>
      <c r="EUO75" s="643"/>
      <c r="EUP75" s="643"/>
      <c r="EUQ75" s="917"/>
      <c r="EUR75" s="917"/>
      <c r="EUS75" s="917"/>
      <c r="EUT75" s="574"/>
      <c r="EUU75" s="643"/>
      <c r="EUV75" s="643"/>
      <c r="EUW75" s="643"/>
      <c r="EUX75" s="644"/>
      <c r="EUY75" s="643"/>
      <c r="EUZ75" s="643"/>
      <c r="EVA75" s="643"/>
      <c r="EVB75" s="643"/>
      <c r="EVC75" s="643"/>
      <c r="EVD75" s="643"/>
      <c r="EVE75" s="643"/>
      <c r="EVF75" s="643"/>
      <c r="EVG75" s="643"/>
      <c r="EVH75" s="917"/>
      <c r="EVI75" s="917"/>
      <c r="EVJ75" s="917"/>
      <c r="EVK75" s="574"/>
      <c r="EVL75" s="643"/>
      <c r="EVM75" s="643"/>
      <c r="EVN75" s="643"/>
      <c r="EVO75" s="644"/>
      <c r="EVP75" s="643"/>
      <c r="EVQ75" s="643"/>
      <c r="EVR75" s="643"/>
      <c r="EVS75" s="643"/>
      <c r="EVT75" s="643"/>
      <c r="EVU75" s="643"/>
      <c r="EVV75" s="643"/>
      <c r="EVW75" s="643"/>
      <c r="EVX75" s="643"/>
      <c r="EVY75" s="917"/>
      <c r="EVZ75" s="917"/>
      <c r="EWA75" s="917"/>
      <c r="EWB75" s="574"/>
      <c r="EWC75" s="643"/>
      <c r="EWD75" s="643"/>
      <c r="EWE75" s="643"/>
      <c r="EWF75" s="644"/>
      <c r="EWG75" s="643"/>
      <c r="EWH75" s="643"/>
      <c r="EWI75" s="643"/>
      <c r="EWJ75" s="643"/>
      <c r="EWK75" s="643"/>
      <c r="EWL75" s="643"/>
      <c r="EWM75" s="643"/>
      <c r="EWN75" s="643"/>
      <c r="EWO75" s="643"/>
      <c r="EWP75" s="917"/>
      <c r="EWQ75" s="917"/>
      <c r="EWR75" s="917"/>
      <c r="EWS75" s="574"/>
      <c r="EWT75" s="643"/>
      <c r="EWU75" s="643"/>
      <c r="EWV75" s="643"/>
      <c r="EWW75" s="644"/>
      <c r="EWX75" s="643"/>
      <c r="EWY75" s="643"/>
      <c r="EWZ75" s="643"/>
      <c r="EXA75" s="643"/>
      <c r="EXB75" s="643"/>
      <c r="EXC75" s="643"/>
      <c r="EXD75" s="643"/>
      <c r="EXE75" s="643"/>
      <c r="EXF75" s="643"/>
      <c r="EXG75" s="917"/>
      <c r="EXH75" s="917"/>
      <c r="EXI75" s="917"/>
      <c r="EXJ75" s="574"/>
      <c r="EXK75" s="643"/>
      <c r="EXL75" s="643"/>
      <c r="EXM75" s="643"/>
      <c r="EXN75" s="644"/>
      <c r="EXO75" s="643"/>
      <c r="EXP75" s="643"/>
      <c r="EXQ75" s="643"/>
      <c r="EXR75" s="643"/>
      <c r="EXS75" s="643"/>
      <c r="EXT75" s="643"/>
      <c r="EXU75" s="643"/>
      <c r="EXV75" s="643"/>
      <c r="EXW75" s="643"/>
      <c r="EXX75" s="917"/>
      <c r="EXY75" s="917"/>
      <c r="EXZ75" s="917"/>
      <c r="EYA75" s="574"/>
      <c r="EYB75" s="643"/>
      <c r="EYC75" s="643"/>
      <c r="EYD75" s="643"/>
      <c r="EYE75" s="644"/>
      <c r="EYF75" s="643"/>
      <c r="EYG75" s="643"/>
      <c r="EYH75" s="643"/>
      <c r="EYI75" s="643"/>
      <c r="EYJ75" s="643"/>
      <c r="EYK75" s="643"/>
      <c r="EYL75" s="643"/>
      <c r="EYM75" s="643"/>
      <c r="EYN75" s="643"/>
      <c r="EYO75" s="917"/>
      <c r="EYP75" s="917"/>
      <c r="EYQ75" s="917"/>
      <c r="EYR75" s="574"/>
      <c r="EYS75" s="643"/>
      <c r="EYT75" s="643"/>
      <c r="EYU75" s="643"/>
      <c r="EYV75" s="644"/>
      <c r="EYW75" s="643"/>
      <c r="EYX75" s="643"/>
      <c r="EYY75" s="643"/>
      <c r="EYZ75" s="643"/>
      <c r="EZA75" s="643"/>
      <c r="EZB75" s="643"/>
      <c r="EZC75" s="643"/>
      <c r="EZD75" s="643"/>
      <c r="EZE75" s="643"/>
      <c r="EZF75" s="917"/>
      <c r="EZG75" s="917"/>
      <c r="EZH75" s="917"/>
      <c r="EZI75" s="574"/>
      <c r="EZJ75" s="643"/>
      <c r="EZK75" s="643"/>
      <c r="EZL75" s="643"/>
      <c r="EZM75" s="644"/>
      <c r="EZN75" s="643"/>
      <c r="EZO75" s="643"/>
      <c r="EZP75" s="643"/>
      <c r="EZQ75" s="643"/>
      <c r="EZR75" s="643"/>
      <c r="EZS75" s="643"/>
      <c r="EZT75" s="643"/>
      <c r="EZU75" s="643"/>
      <c r="EZV75" s="643"/>
      <c r="EZW75" s="917"/>
      <c r="EZX75" s="917"/>
      <c r="EZY75" s="917"/>
      <c r="EZZ75" s="574"/>
      <c r="FAA75" s="643"/>
      <c r="FAB75" s="643"/>
      <c r="FAC75" s="643"/>
      <c r="FAD75" s="644"/>
      <c r="FAE75" s="643"/>
      <c r="FAF75" s="643"/>
      <c r="FAG75" s="643"/>
      <c r="FAH75" s="643"/>
      <c r="FAI75" s="643"/>
      <c r="FAJ75" s="643"/>
      <c r="FAK75" s="643"/>
      <c r="FAL75" s="643"/>
      <c r="FAM75" s="643"/>
      <c r="FAN75" s="917"/>
      <c r="FAO75" s="917"/>
      <c r="FAP75" s="917"/>
      <c r="FAQ75" s="574"/>
      <c r="FAR75" s="643"/>
      <c r="FAS75" s="643"/>
      <c r="FAT75" s="643"/>
      <c r="FAU75" s="644"/>
      <c r="FAV75" s="643"/>
      <c r="FAW75" s="643"/>
      <c r="FAX75" s="643"/>
      <c r="FAY75" s="643"/>
      <c r="FAZ75" s="643"/>
      <c r="FBA75" s="643"/>
      <c r="FBB75" s="643"/>
      <c r="FBC75" s="643"/>
      <c r="FBD75" s="643"/>
      <c r="FBE75" s="917"/>
      <c r="FBF75" s="917"/>
      <c r="FBG75" s="917"/>
      <c r="FBH75" s="574"/>
      <c r="FBI75" s="643"/>
      <c r="FBJ75" s="643"/>
      <c r="FBK75" s="643"/>
      <c r="FBL75" s="644"/>
      <c r="FBM75" s="643"/>
      <c r="FBN75" s="643"/>
      <c r="FBO75" s="643"/>
      <c r="FBP75" s="643"/>
      <c r="FBQ75" s="643"/>
      <c r="FBR75" s="643"/>
      <c r="FBS75" s="643"/>
      <c r="FBT75" s="643"/>
      <c r="FBU75" s="643"/>
      <c r="FBV75" s="917"/>
      <c r="FBW75" s="917"/>
      <c r="FBX75" s="917"/>
      <c r="FBY75" s="574"/>
      <c r="FBZ75" s="643"/>
      <c r="FCA75" s="643"/>
      <c r="FCB75" s="643"/>
      <c r="FCC75" s="644"/>
      <c r="FCD75" s="643"/>
      <c r="FCE75" s="643"/>
      <c r="FCF75" s="643"/>
      <c r="FCG75" s="643"/>
      <c r="FCH75" s="643"/>
      <c r="FCI75" s="643"/>
      <c r="FCJ75" s="643"/>
      <c r="FCK75" s="643"/>
      <c r="FCL75" s="643"/>
      <c r="FCM75" s="917"/>
      <c r="FCN75" s="917"/>
      <c r="FCO75" s="917"/>
      <c r="FCP75" s="574"/>
      <c r="FCQ75" s="643"/>
      <c r="FCR75" s="643"/>
      <c r="FCS75" s="643"/>
      <c r="FCT75" s="644"/>
      <c r="FCU75" s="643"/>
      <c r="FCV75" s="643"/>
      <c r="FCW75" s="643"/>
      <c r="FCX75" s="643"/>
      <c r="FCY75" s="643"/>
      <c r="FCZ75" s="643"/>
      <c r="FDA75" s="643"/>
      <c r="FDB75" s="643"/>
      <c r="FDC75" s="643"/>
      <c r="FDD75" s="917"/>
      <c r="FDE75" s="917"/>
      <c r="FDF75" s="917"/>
      <c r="FDG75" s="574"/>
      <c r="FDH75" s="643"/>
      <c r="FDI75" s="643"/>
      <c r="FDJ75" s="643"/>
      <c r="FDK75" s="644"/>
      <c r="FDL75" s="643"/>
      <c r="FDM75" s="643"/>
      <c r="FDN75" s="643"/>
      <c r="FDO75" s="643"/>
      <c r="FDP75" s="643"/>
      <c r="FDQ75" s="643"/>
      <c r="FDR75" s="643"/>
      <c r="FDS75" s="643"/>
      <c r="FDT75" s="643"/>
      <c r="FDU75" s="917"/>
      <c r="FDV75" s="917"/>
      <c r="FDW75" s="917"/>
      <c r="FDX75" s="574"/>
      <c r="FDY75" s="643"/>
      <c r="FDZ75" s="643"/>
      <c r="FEA75" s="643"/>
      <c r="FEB75" s="644"/>
      <c r="FEC75" s="643"/>
      <c r="FED75" s="643"/>
      <c r="FEE75" s="643"/>
      <c r="FEF75" s="643"/>
      <c r="FEG75" s="643"/>
      <c r="FEH75" s="643"/>
      <c r="FEI75" s="643"/>
      <c r="FEJ75" s="643"/>
      <c r="FEK75" s="643"/>
      <c r="FEL75" s="917"/>
      <c r="FEM75" s="917"/>
      <c r="FEN75" s="917"/>
      <c r="FEO75" s="574"/>
      <c r="FEP75" s="643"/>
      <c r="FEQ75" s="643"/>
      <c r="FER75" s="643"/>
      <c r="FES75" s="644"/>
      <c r="FET75" s="643"/>
      <c r="FEU75" s="643"/>
      <c r="FEV75" s="643"/>
      <c r="FEW75" s="643"/>
      <c r="FEX75" s="643"/>
      <c r="FEY75" s="643"/>
      <c r="FEZ75" s="643"/>
      <c r="FFA75" s="643"/>
      <c r="FFB75" s="643"/>
      <c r="FFC75" s="917"/>
      <c r="FFD75" s="917"/>
      <c r="FFE75" s="917"/>
      <c r="FFF75" s="574"/>
      <c r="FFG75" s="643"/>
      <c r="FFH75" s="643"/>
      <c r="FFI75" s="643"/>
      <c r="FFJ75" s="644"/>
      <c r="FFK75" s="643"/>
      <c r="FFL75" s="643"/>
      <c r="FFM75" s="643"/>
      <c r="FFN75" s="643"/>
      <c r="FFO75" s="643"/>
      <c r="FFP75" s="643"/>
      <c r="FFQ75" s="643"/>
      <c r="FFR75" s="643"/>
      <c r="FFS75" s="643"/>
      <c r="FFT75" s="917"/>
      <c r="FFU75" s="917"/>
      <c r="FFV75" s="917"/>
      <c r="FFW75" s="574"/>
      <c r="FFX75" s="643"/>
      <c r="FFY75" s="643"/>
      <c r="FFZ75" s="643"/>
      <c r="FGA75" s="644"/>
      <c r="FGB75" s="643"/>
      <c r="FGC75" s="643"/>
      <c r="FGD75" s="643"/>
      <c r="FGE75" s="643"/>
      <c r="FGF75" s="643"/>
      <c r="FGG75" s="643"/>
      <c r="FGH75" s="643"/>
      <c r="FGI75" s="643"/>
      <c r="FGJ75" s="643"/>
      <c r="FGK75" s="917"/>
      <c r="FGL75" s="917"/>
      <c r="FGM75" s="917"/>
      <c r="FGN75" s="574"/>
      <c r="FGO75" s="643"/>
      <c r="FGP75" s="643"/>
      <c r="FGQ75" s="643"/>
      <c r="FGR75" s="644"/>
      <c r="FGS75" s="643"/>
      <c r="FGT75" s="643"/>
      <c r="FGU75" s="643"/>
      <c r="FGV75" s="643"/>
      <c r="FGW75" s="643"/>
      <c r="FGX75" s="643"/>
      <c r="FGY75" s="643"/>
      <c r="FGZ75" s="643"/>
      <c r="FHA75" s="643"/>
      <c r="FHB75" s="917"/>
      <c r="FHC75" s="917"/>
      <c r="FHD75" s="917"/>
      <c r="FHE75" s="574"/>
      <c r="FHF75" s="643"/>
      <c r="FHG75" s="643"/>
      <c r="FHH75" s="643"/>
      <c r="FHI75" s="644"/>
      <c r="FHJ75" s="643"/>
      <c r="FHK75" s="643"/>
      <c r="FHL75" s="643"/>
      <c r="FHM75" s="643"/>
      <c r="FHN75" s="643"/>
      <c r="FHO75" s="643"/>
      <c r="FHP75" s="643"/>
      <c r="FHQ75" s="643"/>
      <c r="FHR75" s="643"/>
      <c r="FHS75" s="917"/>
      <c r="FHT75" s="917"/>
      <c r="FHU75" s="917"/>
      <c r="FHV75" s="574"/>
      <c r="FHW75" s="643"/>
      <c r="FHX75" s="643"/>
      <c r="FHY75" s="643"/>
      <c r="FHZ75" s="644"/>
      <c r="FIA75" s="643"/>
      <c r="FIB75" s="643"/>
      <c r="FIC75" s="643"/>
      <c r="FID75" s="643"/>
      <c r="FIE75" s="643"/>
      <c r="FIF75" s="643"/>
      <c r="FIG75" s="643"/>
      <c r="FIH75" s="643"/>
      <c r="FII75" s="643"/>
      <c r="FIJ75" s="917"/>
      <c r="FIK75" s="917"/>
      <c r="FIL75" s="917"/>
      <c r="FIM75" s="574"/>
      <c r="FIN75" s="643"/>
      <c r="FIO75" s="643"/>
      <c r="FIP75" s="643"/>
      <c r="FIQ75" s="644"/>
      <c r="FIR75" s="643"/>
      <c r="FIS75" s="643"/>
      <c r="FIT75" s="643"/>
      <c r="FIU75" s="643"/>
      <c r="FIV75" s="643"/>
      <c r="FIW75" s="643"/>
      <c r="FIX75" s="643"/>
      <c r="FIY75" s="643"/>
      <c r="FIZ75" s="643"/>
      <c r="FJA75" s="917"/>
      <c r="FJB75" s="917"/>
      <c r="FJC75" s="917"/>
      <c r="FJD75" s="574"/>
      <c r="FJE75" s="643"/>
      <c r="FJF75" s="643"/>
      <c r="FJG75" s="643"/>
      <c r="FJH75" s="644"/>
      <c r="FJI75" s="643"/>
      <c r="FJJ75" s="643"/>
      <c r="FJK75" s="643"/>
      <c r="FJL75" s="643"/>
      <c r="FJM75" s="643"/>
      <c r="FJN75" s="643"/>
      <c r="FJO75" s="643"/>
      <c r="FJP75" s="643"/>
      <c r="FJQ75" s="643"/>
      <c r="FJR75" s="917"/>
      <c r="FJS75" s="917"/>
      <c r="FJT75" s="917"/>
      <c r="FJU75" s="574"/>
      <c r="FJV75" s="643"/>
      <c r="FJW75" s="643"/>
      <c r="FJX75" s="643"/>
      <c r="FJY75" s="644"/>
      <c r="FJZ75" s="643"/>
      <c r="FKA75" s="643"/>
      <c r="FKB75" s="643"/>
      <c r="FKC75" s="643"/>
      <c r="FKD75" s="643"/>
      <c r="FKE75" s="643"/>
      <c r="FKF75" s="643"/>
      <c r="FKG75" s="643"/>
      <c r="FKH75" s="643"/>
      <c r="FKI75" s="917"/>
      <c r="FKJ75" s="917"/>
      <c r="FKK75" s="917"/>
      <c r="FKL75" s="574"/>
      <c r="FKM75" s="643"/>
      <c r="FKN75" s="643"/>
      <c r="FKO75" s="643"/>
      <c r="FKP75" s="644"/>
      <c r="FKQ75" s="643"/>
      <c r="FKR75" s="643"/>
      <c r="FKS75" s="643"/>
      <c r="FKT75" s="643"/>
      <c r="FKU75" s="643"/>
      <c r="FKV75" s="643"/>
      <c r="FKW75" s="643"/>
      <c r="FKX75" s="643"/>
      <c r="FKY75" s="643"/>
      <c r="FKZ75" s="917"/>
      <c r="FLA75" s="917"/>
      <c r="FLB75" s="917"/>
      <c r="FLC75" s="574"/>
      <c r="FLD75" s="643"/>
      <c r="FLE75" s="643"/>
      <c r="FLF75" s="643"/>
      <c r="FLG75" s="644"/>
      <c r="FLH75" s="643"/>
      <c r="FLI75" s="643"/>
      <c r="FLJ75" s="643"/>
      <c r="FLK75" s="643"/>
      <c r="FLL75" s="643"/>
      <c r="FLM75" s="643"/>
      <c r="FLN75" s="643"/>
      <c r="FLO75" s="643"/>
      <c r="FLP75" s="643"/>
      <c r="FLQ75" s="917"/>
      <c r="FLR75" s="917"/>
      <c r="FLS75" s="917"/>
      <c r="FLT75" s="574"/>
      <c r="FLU75" s="643"/>
      <c r="FLV75" s="643"/>
      <c r="FLW75" s="643"/>
      <c r="FLX75" s="644"/>
      <c r="FLY75" s="643"/>
      <c r="FLZ75" s="643"/>
      <c r="FMA75" s="643"/>
      <c r="FMB75" s="643"/>
      <c r="FMC75" s="643"/>
      <c r="FMD75" s="643"/>
      <c r="FME75" s="643"/>
      <c r="FMF75" s="643"/>
      <c r="FMG75" s="643"/>
      <c r="FMH75" s="917"/>
      <c r="FMI75" s="917"/>
      <c r="FMJ75" s="917"/>
      <c r="FMK75" s="574"/>
      <c r="FML75" s="643"/>
      <c r="FMM75" s="643"/>
      <c r="FMN75" s="643"/>
      <c r="FMO75" s="644"/>
      <c r="FMP75" s="643"/>
      <c r="FMQ75" s="643"/>
      <c r="FMR75" s="643"/>
      <c r="FMS75" s="643"/>
      <c r="FMT75" s="643"/>
      <c r="FMU75" s="643"/>
      <c r="FMV75" s="643"/>
      <c r="FMW75" s="643"/>
      <c r="FMX75" s="643"/>
      <c r="FMY75" s="917"/>
      <c r="FMZ75" s="917"/>
      <c r="FNA75" s="917"/>
      <c r="FNB75" s="574"/>
      <c r="FNC75" s="643"/>
      <c r="FND75" s="643"/>
      <c r="FNE75" s="643"/>
      <c r="FNF75" s="644"/>
      <c r="FNG75" s="643"/>
      <c r="FNH75" s="643"/>
      <c r="FNI75" s="643"/>
      <c r="FNJ75" s="643"/>
      <c r="FNK75" s="643"/>
      <c r="FNL75" s="643"/>
      <c r="FNM75" s="643"/>
      <c r="FNN75" s="643"/>
      <c r="FNO75" s="643"/>
      <c r="FNP75" s="917"/>
      <c r="FNQ75" s="917"/>
      <c r="FNR75" s="917"/>
      <c r="FNS75" s="574"/>
      <c r="FNT75" s="643"/>
      <c r="FNU75" s="643"/>
      <c r="FNV75" s="643"/>
      <c r="FNW75" s="644"/>
      <c r="FNX75" s="643"/>
      <c r="FNY75" s="643"/>
      <c r="FNZ75" s="643"/>
      <c r="FOA75" s="643"/>
      <c r="FOB75" s="643"/>
      <c r="FOC75" s="643"/>
      <c r="FOD75" s="643"/>
      <c r="FOE75" s="643"/>
      <c r="FOF75" s="643"/>
      <c r="FOG75" s="917"/>
      <c r="FOH75" s="917"/>
      <c r="FOI75" s="917"/>
      <c r="FOJ75" s="574"/>
      <c r="FOK75" s="643"/>
      <c r="FOL75" s="643"/>
      <c r="FOM75" s="643"/>
      <c r="FON75" s="644"/>
      <c r="FOO75" s="643"/>
      <c r="FOP75" s="643"/>
      <c r="FOQ75" s="643"/>
      <c r="FOR75" s="643"/>
      <c r="FOS75" s="643"/>
      <c r="FOT75" s="643"/>
      <c r="FOU75" s="643"/>
      <c r="FOV75" s="643"/>
      <c r="FOW75" s="643"/>
      <c r="FOX75" s="917"/>
      <c r="FOY75" s="917"/>
      <c r="FOZ75" s="917"/>
      <c r="FPA75" s="574"/>
      <c r="FPB75" s="643"/>
      <c r="FPC75" s="643"/>
      <c r="FPD75" s="643"/>
      <c r="FPE75" s="644"/>
      <c r="FPF75" s="643"/>
      <c r="FPG75" s="643"/>
      <c r="FPH75" s="643"/>
      <c r="FPI75" s="643"/>
      <c r="FPJ75" s="643"/>
      <c r="FPK75" s="643"/>
      <c r="FPL75" s="643"/>
      <c r="FPM75" s="643"/>
      <c r="FPN75" s="643"/>
      <c r="FPO75" s="917"/>
      <c r="FPP75" s="917"/>
      <c r="FPQ75" s="917"/>
      <c r="FPR75" s="574"/>
      <c r="FPS75" s="643"/>
      <c r="FPT75" s="643"/>
      <c r="FPU75" s="643"/>
      <c r="FPV75" s="644"/>
      <c r="FPW75" s="643"/>
      <c r="FPX75" s="643"/>
      <c r="FPY75" s="643"/>
      <c r="FPZ75" s="643"/>
      <c r="FQA75" s="643"/>
      <c r="FQB75" s="643"/>
      <c r="FQC75" s="643"/>
      <c r="FQD75" s="643"/>
      <c r="FQE75" s="643"/>
      <c r="FQF75" s="917"/>
      <c r="FQG75" s="917"/>
      <c r="FQH75" s="917"/>
      <c r="FQI75" s="574"/>
      <c r="FQJ75" s="643"/>
      <c r="FQK75" s="643"/>
      <c r="FQL75" s="643"/>
      <c r="FQM75" s="644"/>
      <c r="FQN75" s="643"/>
      <c r="FQO75" s="643"/>
      <c r="FQP75" s="643"/>
      <c r="FQQ75" s="643"/>
      <c r="FQR75" s="643"/>
      <c r="FQS75" s="643"/>
      <c r="FQT75" s="643"/>
      <c r="FQU75" s="643"/>
      <c r="FQV75" s="643"/>
      <c r="FQW75" s="917"/>
      <c r="FQX75" s="917"/>
      <c r="FQY75" s="917"/>
      <c r="FQZ75" s="574"/>
      <c r="FRA75" s="643"/>
      <c r="FRB75" s="643"/>
      <c r="FRC75" s="643"/>
      <c r="FRD75" s="644"/>
      <c r="FRE75" s="643"/>
      <c r="FRF75" s="643"/>
      <c r="FRG75" s="643"/>
      <c r="FRH75" s="643"/>
      <c r="FRI75" s="643"/>
      <c r="FRJ75" s="643"/>
      <c r="FRK75" s="643"/>
      <c r="FRL75" s="643"/>
      <c r="FRM75" s="643"/>
      <c r="FRN75" s="917"/>
      <c r="FRO75" s="917"/>
      <c r="FRP75" s="917"/>
      <c r="FRQ75" s="574"/>
      <c r="FRR75" s="643"/>
      <c r="FRS75" s="643"/>
      <c r="FRT75" s="643"/>
      <c r="FRU75" s="644"/>
      <c r="FRV75" s="643"/>
      <c r="FRW75" s="643"/>
      <c r="FRX75" s="643"/>
      <c r="FRY75" s="643"/>
      <c r="FRZ75" s="643"/>
      <c r="FSA75" s="643"/>
      <c r="FSB75" s="643"/>
      <c r="FSC75" s="643"/>
      <c r="FSD75" s="643"/>
      <c r="FSE75" s="917"/>
      <c r="FSF75" s="917"/>
      <c r="FSG75" s="917"/>
      <c r="FSH75" s="574"/>
      <c r="FSI75" s="643"/>
      <c r="FSJ75" s="643"/>
      <c r="FSK75" s="643"/>
      <c r="FSL75" s="644"/>
      <c r="FSM75" s="643"/>
      <c r="FSN75" s="643"/>
      <c r="FSO75" s="643"/>
      <c r="FSP75" s="643"/>
      <c r="FSQ75" s="643"/>
      <c r="FSR75" s="643"/>
      <c r="FSS75" s="643"/>
      <c r="FST75" s="643"/>
      <c r="FSU75" s="643"/>
      <c r="FSV75" s="917"/>
      <c r="FSW75" s="917"/>
      <c r="FSX75" s="917"/>
      <c r="FSY75" s="574"/>
      <c r="FSZ75" s="643"/>
      <c r="FTA75" s="643"/>
      <c r="FTB75" s="643"/>
      <c r="FTC75" s="644"/>
      <c r="FTD75" s="643"/>
      <c r="FTE75" s="643"/>
      <c r="FTF75" s="643"/>
      <c r="FTG75" s="643"/>
      <c r="FTH75" s="643"/>
      <c r="FTI75" s="643"/>
      <c r="FTJ75" s="643"/>
      <c r="FTK75" s="643"/>
      <c r="FTL75" s="643"/>
      <c r="FTM75" s="917"/>
      <c r="FTN75" s="917"/>
      <c r="FTO75" s="917"/>
      <c r="FTP75" s="574"/>
      <c r="FTQ75" s="643"/>
      <c r="FTR75" s="643"/>
      <c r="FTS75" s="643"/>
      <c r="FTT75" s="644"/>
      <c r="FTU75" s="643"/>
      <c r="FTV75" s="643"/>
      <c r="FTW75" s="643"/>
      <c r="FTX75" s="643"/>
      <c r="FTY75" s="643"/>
      <c r="FTZ75" s="643"/>
      <c r="FUA75" s="643"/>
      <c r="FUB75" s="643"/>
      <c r="FUC75" s="643"/>
      <c r="FUD75" s="917"/>
      <c r="FUE75" s="917"/>
      <c r="FUF75" s="917"/>
      <c r="FUG75" s="574"/>
      <c r="FUH75" s="643"/>
      <c r="FUI75" s="643"/>
      <c r="FUJ75" s="643"/>
      <c r="FUK75" s="644"/>
      <c r="FUL75" s="643"/>
      <c r="FUM75" s="643"/>
      <c r="FUN75" s="643"/>
      <c r="FUO75" s="643"/>
      <c r="FUP75" s="643"/>
      <c r="FUQ75" s="643"/>
      <c r="FUR75" s="643"/>
      <c r="FUS75" s="643"/>
      <c r="FUT75" s="643"/>
      <c r="FUU75" s="917"/>
      <c r="FUV75" s="917"/>
      <c r="FUW75" s="917"/>
      <c r="FUX75" s="574"/>
      <c r="FUY75" s="643"/>
      <c r="FUZ75" s="643"/>
      <c r="FVA75" s="643"/>
      <c r="FVB75" s="644"/>
      <c r="FVC75" s="643"/>
      <c r="FVD75" s="643"/>
      <c r="FVE75" s="643"/>
      <c r="FVF75" s="643"/>
      <c r="FVG75" s="643"/>
      <c r="FVH75" s="643"/>
      <c r="FVI75" s="643"/>
      <c r="FVJ75" s="643"/>
      <c r="FVK75" s="643"/>
      <c r="FVL75" s="917"/>
      <c r="FVM75" s="917"/>
      <c r="FVN75" s="917"/>
      <c r="FVO75" s="574"/>
      <c r="FVP75" s="643"/>
      <c r="FVQ75" s="643"/>
      <c r="FVR75" s="643"/>
      <c r="FVS75" s="644"/>
      <c r="FVT75" s="643"/>
      <c r="FVU75" s="643"/>
      <c r="FVV75" s="643"/>
      <c r="FVW75" s="643"/>
      <c r="FVX75" s="643"/>
      <c r="FVY75" s="643"/>
      <c r="FVZ75" s="643"/>
      <c r="FWA75" s="643"/>
      <c r="FWB75" s="643"/>
      <c r="FWC75" s="917"/>
      <c r="FWD75" s="917"/>
      <c r="FWE75" s="917"/>
      <c r="FWF75" s="574"/>
      <c r="FWG75" s="643"/>
      <c r="FWH75" s="643"/>
      <c r="FWI75" s="643"/>
      <c r="FWJ75" s="644"/>
      <c r="FWK75" s="643"/>
      <c r="FWL75" s="643"/>
      <c r="FWM75" s="643"/>
      <c r="FWN75" s="643"/>
      <c r="FWO75" s="643"/>
      <c r="FWP75" s="643"/>
      <c r="FWQ75" s="643"/>
      <c r="FWR75" s="643"/>
      <c r="FWS75" s="643"/>
      <c r="FWT75" s="917"/>
      <c r="FWU75" s="917"/>
      <c r="FWV75" s="917"/>
      <c r="FWW75" s="574"/>
      <c r="FWX75" s="643"/>
      <c r="FWY75" s="643"/>
      <c r="FWZ75" s="643"/>
      <c r="FXA75" s="644"/>
      <c r="FXB75" s="643"/>
      <c r="FXC75" s="643"/>
      <c r="FXD75" s="643"/>
      <c r="FXE75" s="643"/>
      <c r="FXF75" s="643"/>
      <c r="FXG75" s="643"/>
      <c r="FXH75" s="643"/>
      <c r="FXI75" s="643"/>
      <c r="FXJ75" s="643"/>
      <c r="FXK75" s="917"/>
      <c r="FXL75" s="917"/>
      <c r="FXM75" s="917"/>
      <c r="FXN75" s="574"/>
      <c r="FXO75" s="643"/>
      <c r="FXP75" s="643"/>
      <c r="FXQ75" s="643"/>
      <c r="FXR75" s="644"/>
      <c r="FXS75" s="643"/>
      <c r="FXT75" s="643"/>
      <c r="FXU75" s="643"/>
      <c r="FXV75" s="643"/>
      <c r="FXW75" s="643"/>
      <c r="FXX75" s="643"/>
      <c r="FXY75" s="643"/>
      <c r="FXZ75" s="643"/>
      <c r="FYA75" s="643"/>
      <c r="FYB75" s="917"/>
      <c r="FYC75" s="917"/>
      <c r="FYD75" s="917"/>
      <c r="FYE75" s="574"/>
      <c r="FYF75" s="643"/>
      <c r="FYG75" s="643"/>
      <c r="FYH75" s="643"/>
      <c r="FYI75" s="644"/>
      <c r="FYJ75" s="643"/>
      <c r="FYK75" s="643"/>
      <c r="FYL75" s="643"/>
      <c r="FYM75" s="643"/>
      <c r="FYN75" s="643"/>
      <c r="FYO75" s="643"/>
      <c r="FYP75" s="643"/>
      <c r="FYQ75" s="643"/>
      <c r="FYR75" s="643"/>
      <c r="FYS75" s="917"/>
      <c r="FYT75" s="917"/>
      <c r="FYU75" s="917"/>
      <c r="FYV75" s="574"/>
      <c r="FYW75" s="643"/>
      <c r="FYX75" s="643"/>
      <c r="FYY75" s="643"/>
      <c r="FYZ75" s="644"/>
      <c r="FZA75" s="643"/>
      <c r="FZB75" s="643"/>
      <c r="FZC75" s="643"/>
      <c r="FZD75" s="643"/>
      <c r="FZE75" s="643"/>
      <c r="FZF75" s="643"/>
      <c r="FZG75" s="643"/>
      <c r="FZH75" s="643"/>
      <c r="FZI75" s="643"/>
      <c r="FZJ75" s="917"/>
      <c r="FZK75" s="917"/>
      <c r="FZL75" s="917"/>
      <c r="FZM75" s="574"/>
      <c r="FZN75" s="643"/>
      <c r="FZO75" s="643"/>
      <c r="FZP75" s="643"/>
      <c r="FZQ75" s="644"/>
      <c r="FZR75" s="643"/>
      <c r="FZS75" s="643"/>
      <c r="FZT75" s="643"/>
      <c r="FZU75" s="643"/>
      <c r="FZV75" s="643"/>
      <c r="FZW75" s="643"/>
      <c r="FZX75" s="643"/>
      <c r="FZY75" s="643"/>
      <c r="FZZ75" s="643"/>
      <c r="GAA75" s="917"/>
      <c r="GAB75" s="917"/>
      <c r="GAC75" s="917"/>
      <c r="GAD75" s="574"/>
      <c r="GAE75" s="643"/>
      <c r="GAF75" s="643"/>
      <c r="GAG75" s="643"/>
      <c r="GAH75" s="644"/>
      <c r="GAI75" s="643"/>
      <c r="GAJ75" s="643"/>
      <c r="GAK75" s="643"/>
      <c r="GAL75" s="643"/>
      <c r="GAM75" s="643"/>
      <c r="GAN75" s="643"/>
      <c r="GAO75" s="643"/>
      <c r="GAP75" s="643"/>
      <c r="GAQ75" s="643"/>
      <c r="GAR75" s="917"/>
      <c r="GAS75" s="917"/>
      <c r="GAT75" s="917"/>
      <c r="GAU75" s="574"/>
      <c r="GAV75" s="643"/>
      <c r="GAW75" s="643"/>
      <c r="GAX75" s="643"/>
      <c r="GAY75" s="644"/>
      <c r="GAZ75" s="643"/>
      <c r="GBA75" s="643"/>
      <c r="GBB75" s="643"/>
      <c r="GBC75" s="643"/>
      <c r="GBD75" s="643"/>
      <c r="GBE75" s="643"/>
      <c r="GBF75" s="643"/>
      <c r="GBG75" s="643"/>
      <c r="GBH75" s="643"/>
      <c r="GBI75" s="917"/>
      <c r="GBJ75" s="917"/>
      <c r="GBK75" s="917"/>
      <c r="GBL75" s="574"/>
      <c r="GBM75" s="643"/>
      <c r="GBN75" s="643"/>
      <c r="GBO75" s="643"/>
      <c r="GBP75" s="644"/>
      <c r="GBQ75" s="643"/>
      <c r="GBR75" s="643"/>
      <c r="GBS75" s="643"/>
      <c r="GBT75" s="643"/>
      <c r="GBU75" s="643"/>
      <c r="GBV75" s="643"/>
      <c r="GBW75" s="643"/>
      <c r="GBX75" s="643"/>
      <c r="GBY75" s="643"/>
      <c r="GBZ75" s="917"/>
      <c r="GCA75" s="917"/>
      <c r="GCB75" s="917"/>
      <c r="GCC75" s="574"/>
      <c r="GCD75" s="643"/>
      <c r="GCE75" s="643"/>
      <c r="GCF75" s="643"/>
      <c r="GCG75" s="644"/>
      <c r="GCH75" s="643"/>
      <c r="GCI75" s="643"/>
      <c r="GCJ75" s="643"/>
      <c r="GCK75" s="643"/>
      <c r="GCL75" s="643"/>
      <c r="GCM75" s="643"/>
      <c r="GCN75" s="643"/>
      <c r="GCO75" s="643"/>
      <c r="GCP75" s="643"/>
      <c r="GCQ75" s="917"/>
      <c r="GCR75" s="917"/>
      <c r="GCS75" s="917"/>
      <c r="GCT75" s="574"/>
      <c r="GCU75" s="643"/>
      <c r="GCV75" s="643"/>
      <c r="GCW75" s="643"/>
      <c r="GCX75" s="644"/>
      <c r="GCY75" s="643"/>
      <c r="GCZ75" s="643"/>
      <c r="GDA75" s="643"/>
      <c r="GDB75" s="643"/>
      <c r="GDC75" s="643"/>
      <c r="GDD75" s="643"/>
      <c r="GDE75" s="643"/>
      <c r="GDF75" s="643"/>
      <c r="GDG75" s="643"/>
      <c r="GDH75" s="917"/>
      <c r="GDI75" s="917"/>
      <c r="GDJ75" s="917"/>
      <c r="GDK75" s="574"/>
      <c r="GDL75" s="643"/>
      <c r="GDM75" s="643"/>
      <c r="GDN75" s="643"/>
      <c r="GDO75" s="644"/>
      <c r="GDP75" s="643"/>
      <c r="GDQ75" s="643"/>
      <c r="GDR75" s="643"/>
      <c r="GDS75" s="643"/>
      <c r="GDT75" s="643"/>
      <c r="GDU75" s="643"/>
      <c r="GDV75" s="643"/>
      <c r="GDW75" s="643"/>
      <c r="GDX75" s="643"/>
      <c r="GDY75" s="917"/>
      <c r="GDZ75" s="917"/>
      <c r="GEA75" s="917"/>
      <c r="GEB75" s="574"/>
      <c r="GEC75" s="643"/>
      <c r="GED75" s="643"/>
      <c r="GEE75" s="643"/>
      <c r="GEF75" s="644"/>
      <c r="GEG75" s="643"/>
      <c r="GEH75" s="643"/>
      <c r="GEI75" s="643"/>
      <c r="GEJ75" s="643"/>
      <c r="GEK75" s="643"/>
      <c r="GEL75" s="643"/>
      <c r="GEM75" s="643"/>
      <c r="GEN75" s="643"/>
      <c r="GEO75" s="643"/>
      <c r="GEP75" s="917"/>
      <c r="GEQ75" s="917"/>
      <c r="GER75" s="917"/>
      <c r="GES75" s="574"/>
      <c r="GET75" s="643"/>
      <c r="GEU75" s="643"/>
      <c r="GEV75" s="643"/>
      <c r="GEW75" s="644"/>
      <c r="GEX75" s="643"/>
      <c r="GEY75" s="643"/>
      <c r="GEZ75" s="643"/>
      <c r="GFA75" s="643"/>
      <c r="GFB75" s="643"/>
      <c r="GFC75" s="643"/>
      <c r="GFD75" s="643"/>
      <c r="GFE75" s="643"/>
      <c r="GFF75" s="643"/>
      <c r="GFG75" s="917"/>
      <c r="GFH75" s="917"/>
      <c r="GFI75" s="917"/>
      <c r="GFJ75" s="574"/>
      <c r="GFK75" s="643"/>
      <c r="GFL75" s="643"/>
      <c r="GFM75" s="643"/>
      <c r="GFN75" s="644"/>
      <c r="GFO75" s="643"/>
      <c r="GFP75" s="643"/>
      <c r="GFQ75" s="643"/>
      <c r="GFR75" s="643"/>
      <c r="GFS75" s="643"/>
      <c r="GFT75" s="643"/>
      <c r="GFU75" s="643"/>
      <c r="GFV75" s="643"/>
      <c r="GFW75" s="643"/>
      <c r="GFX75" s="917"/>
      <c r="GFY75" s="917"/>
      <c r="GFZ75" s="917"/>
      <c r="GGA75" s="574"/>
      <c r="GGB75" s="643"/>
      <c r="GGC75" s="643"/>
      <c r="GGD75" s="643"/>
      <c r="GGE75" s="644"/>
      <c r="GGF75" s="643"/>
      <c r="GGG75" s="643"/>
      <c r="GGH75" s="643"/>
      <c r="GGI75" s="643"/>
      <c r="GGJ75" s="643"/>
      <c r="GGK75" s="643"/>
      <c r="GGL75" s="643"/>
      <c r="GGM75" s="643"/>
      <c r="GGN75" s="643"/>
      <c r="GGO75" s="917"/>
      <c r="GGP75" s="917"/>
      <c r="GGQ75" s="917"/>
      <c r="GGR75" s="574"/>
      <c r="GGS75" s="643"/>
      <c r="GGT75" s="643"/>
      <c r="GGU75" s="643"/>
      <c r="GGV75" s="644"/>
      <c r="GGW75" s="643"/>
      <c r="GGX75" s="643"/>
      <c r="GGY75" s="643"/>
      <c r="GGZ75" s="643"/>
      <c r="GHA75" s="643"/>
      <c r="GHB75" s="643"/>
      <c r="GHC75" s="643"/>
      <c r="GHD75" s="643"/>
      <c r="GHE75" s="643"/>
      <c r="GHF75" s="917"/>
      <c r="GHG75" s="917"/>
      <c r="GHH75" s="917"/>
      <c r="GHI75" s="574"/>
      <c r="GHJ75" s="643"/>
      <c r="GHK75" s="643"/>
      <c r="GHL75" s="643"/>
      <c r="GHM75" s="644"/>
      <c r="GHN75" s="643"/>
      <c r="GHO75" s="643"/>
      <c r="GHP75" s="643"/>
      <c r="GHQ75" s="643"/>
      <c r="GHR75" s="643"/>
      <c r="GHS75" s="643"/>
      <c r="GHT75" s="643"/>
      <c r="GHU75" s="643"/>
      <c r="GHV75" s="643"/>
      <c r="GHW75" s="917"/>
      <c r="GHX75" s="917"/>
      <c r="GHY75" s="917"/>
      <c r="GHZ75" s="574"/>
      <c r="GIA75" s="643"/>
      <c r="GIB75" s="643"/>
      <c r="GIC75" s="643"/>
      <c r="GID75" s="644"/>
      <c r="GIE75" s="643"/>
      <c r="GIF75" s="643"/>
      <c r="GIG75" s="643"/>
      <c r="GIH75" s="643"/>
      <c r="GII75" s="643"/>
      <c r="GIJ75" s="643"/>
      <c r="GIK75" s="643"/>
      <c r="GIL75" s="643"/>
      <c r="GIM75" s="643"/>
      <c r="GIN75" s="917"/>
      <c r="GIO75" s="917"/>
      <c r="GIP75" s="917"/>
      <c r="GIQ75" s="574"/>
      <c r="GIR75" s="643"/>
      <c r="GIS75" s="643"/>
      <c r="GIT75" s="643"/>
      <c r="GIU75" s="644"/>
      <c r="GIV75" s="643"/>
      <c r="GIW75" s="643"/>
      <c r="GIX75" s="643"/>
      <c r="GIY75" s="643"/>
      <c r="GIZ75" s="643"/>
      <c r="GJA75" s="643"/>
      <c r="GJB75" s="643"/>
      <c r="GJC75" s="643"/>
      <c r="GJD75" s="643"/>
      <c r="GJE75" s="917"/>
      <c r="GJF75" s="917"/>
      <c r="GJG75" s="917"/>
      <c r="GJH75" s="574"/>
      <c r="GJI75" s="643"/>
      <c r="GJJ75" s="643"/>
      <c r="GJK75" s="643"/>
      <c r="GJL75" s="644"/>
      <c r="GJM75" s="643"/>
      <c r="GJN75" s="643"/>
      <c r="GJO75" s="643"/>
      <c r="GJP75" s="643"/>
      <c r="GJQ75" s="643"/>
      <c r="GJR75" s="643"/>
      <c r="GJS75" s="643"/>
      <c r="GJT75" s="643"/>
      <c r="GJU75" s="643"/>
      <c r="GJV75" s="917"/>
      <c r="GJW75" s="917"/>
      <c r="GJX75" s="917"/>
      <c r="GJY75" s="574"/>
      <c r="GJZ75" s="643"/>
      <c r="GKA75" s="643"/>
      <c r="GKB75" s="643"/>
      <c r="GKC75" s="644"/>
      <c r="GKD75" s="643"/>
      <c r="GKE75" s="643"/>
      <c r="GKF75" s="643"/>
      <c r="GKG75" s="643"/>
      <c r="GKH75" s="643"/>
      <c r="GKI75" s="643"/>
      <c r="GKJ75" s="643"/>
      <c r="GKK75" s="643"/>
      <c r="GKL75" s="643"/>
      <c r="GKM75" s="917"/>
      <c r="GKN75" s="917"/>
      <c r="GKO75" s="917"/>
      <c r="GKP75" s="574"/>
      <c r="GKQ75" s="643"/>
      <c r="GKR75" s="643"/>
      <c r="GKS75" s="643"/>
      <c r="GKT75" s="644"/>
      <c r="GKU75" s="643"/>
      <c r="GKV75" s="643"/>
      <c r="GKW75" s="643"/>
      <c r="GKX75" s="643"/>
      <c r="GKY75" s="643"/>
      <c r="GKZ75" s="643"/>
      <c r="GLA75" s="643"/>
      <c r="GLB75" s="643"/>
      <c r="GLC75" s="643"/>
      <c r="GLD75" s="917"/>
      <c r="GLE75" s="917"/>
      <c r="GLF75" s="917"/>
      <c r="GLG75" s="574"/>
      <c r="GLH75" s="643"/>
      <c r="GLI75" s="643"/>
      <c r="GLJ75" s="643"/>
      <c r="GLK75" s="644"/>
      <c r="GLL75" s="643"/>
      <c r="GLM75" s="643"/>
      <c r="GLN75" s="643"/>
      <c r="GLO75" s="643"/>
      <c r="GLP75" s="643"/>
      <c r="GLQ75" s="643"/>
      <c r="GLR75" s="643"/>
      <c r="GLS75" s="643"/>
      <c r="GLT75" s="643"/>
      <c r="GLU75" s="917"/>
      <c r="GLV75" s="917"/>
      <c r="GLW75" s="917"/>
      <c r="GLX75" s="574"/>
      <c r="GLY75" s="643"/>
      <c r="GLZ75" s="643"/>
      <c r="GMA75" s="643"/>
      <c r="GMB75" s="644"/>
      <c r="GMC75" s="643"/>
      <c r="GMD75" s="643"/>
      <c r="GME75" s="643"/>
      <c r="GMF75" s="643"/>
      <c r="GMG75" s="643"/>
      <c r="GMH75" s="643"/>
      <c r="GMI75" s="643"/>
      <c r="GMJ75" s="643"/>
      <c r="GMK75" s="643"/>
      <c r="GML75" s="917"/>
      <c r="GMM75" s="917"/>
      <c r="GMN75" s="917"/>
      <c r="GMO75" s="574"/>
      <c r="GMP75" s="643"/>
      <c r="GMQ75" s="643"/>
      <c r="GMR75" s="643"/>
      <c r="GMS75" s="644"/>
      <c r="GMT75" s="643"/>
      <c r="GMU75" s="643"/>
      <c r="GMV75" s="643"/>
      <c r="GMW75" s="643"/>
      <c r="GMX75" s="643"/>
      <c r="GMY75" s="643"/>
      <c r="GMZ75" s="643"/>
      <c r="GNA75" s="643"/>
      <c r="GNB75" s="643"/>
      <c r="GNC75" s="917"/>
      <c r="GND75" s="917"/>
      <c r="GNE75" s="917"/>
      <c r="GNF75" s="574"/>
      <c r="GNG75" s="643"/>
      <c r="GNH75" s="643"/>
      <c r="GNI75" s="643"/>
      <c r="GNJ75" s="644"/>
      <c r="GNK75" s="643"/>
      <c r="GNL75" s="643"/>
      <c r="GNM75" s="643"/>
      <c r="GNN75" s="643"/>
      <c r="GNO75" s="643"/>
      <c r="GNP75" s="643"/>
      <c r="GNQ75" s="643"/>
      <c r="GNR75" s="643"/>
      <c r="GNS75" s="643"/>
      <c r="GNT75" s="917"/>
      <c r="GNU75" s="917"/>
      <c r="GNV75" s="917"/>
      <c r="GNW75" s="574"/>
      <c r="GNX75" s="643"/>
      <c r="GNY75" s="643"/>
      <c r="GNZ75" s="643"/>
      <c r="GOA75" s="644"/>
      <c r="GOB75" s="643"/>
      <c r="GOC75" s="643"/>
      <c r="GOD75" s="643"/>
      <c r="GOE75" s="643"/>
      <c r="GOF75" s="643"/>
      <c r="GOG75" s="643"/>
      <c r="GOH75" s="643"/>
      <c r="GOI75" s="643"/>
      <c r="GOJ75" s="643"/>
      <c r="GOK75" s="917"/>
      <c r="GOL75" s="917"/>
      <c r="GOM75" s="917"/>
      <c r="GON75" s="574"/>
      <c r="GOO75" s="643"/>
      <c r="GOP75" s="643"/>
      <c r="GOQ75" s="643"/>
      <c r="GOR75" s="644"/>
      <c r="GOS75" s="643"/>
      <c r="GOT75" s="643"/>
      <c r="GOU75" s="643"/>
      <c r="GOV75" s="643"/>
      <c r="GOW75" s="643"/>
      <c r="GOX75" s="643"/>
      <c r="GOY75" s="643"/>
      <c r="GOZ75" s="643"/>
      <c r="GPA75" s="643"/>
      <c r="GPB75" s="917"/>
      <c r="GPC75" s="917"/>
      <c r="GPD75" s="917"/>
      <c r="GPE75" s="574"/>
      <c r="GPF75" s="643"/>
      <c r="GPG75" s="643"/>
      <c r="GPH75" s="643"/>
      <c r="GPI75" s="644"/>
      <c r="GPJ75" s="643"/>
      <c r="GPK75" s="643"/>
      <c r="GPL75" s="643"/>
      <c r="GPM75" s="643"/>
      <c r="GPN75" s="643"/>
      <c r="GPO75" s="643"/>
      <c r="GPP75" s="643"/>
      <c r="GPQ75" s="643"/>
      <c r="GPR75" s="643"/>
      <c r="GPS75" s="917"/>
      <c r="GPT75" s="917"/>
      <c r="GPU75" s="917"/>
      <c r="GPV75" s="574"/>
      <c r="GPW75" s="643"/>
      <c r="GPX75" s="643"/>
      <c r="GPY75" s="643"/>
      <c r="GPZ75" s="644"/>
      <c r="GQA75" s="643"/>
      <c r="GQB75" s="643"/>
      <c r="GQC75" s="643"/>
      <c r="GQD75" s="643"/>
      <c r="GQE75" s="643"/>
      <c r="GQF75" s="643"/>
      <c r="GQG75" s="643"/>
      <c r="GQH75" s="643"/>
      <c r="GQI75" s="643"/>
      <c r="GQJ75" s="917"/>
      <c r="GQK75" s="917"/>
      <c r="GQL75" s="917"/>
      <c r="GQM75" s="574"/>
      <c r="GQN75" s="643"/>
      <c r="GQO75" s="643"/>
      <c r="GQP75" s="643"/>
      <c r="GQQ75" s="644"/>
      <c r="GQR75" s="643"/>
      <c r="GQS75" s="643"/>
      <c r="GQT75" s="643"/>
      <c r="GQU75" s="643"/>
      <c r="GQV75" s="643"/>
      <c r="GQW75" s="643"/>
      <c r="GQX75" s="643"/>
      <c r="GQY75" s="643"/>
      <c r="GQZ75" s="643"/>
      <c r="GRA75" s="917"/>
      <c r="GRB75" s="917"/>
      <c r="GRC75" s="917"/>
      <c r="GRD75" s="574"/>
      <c r="GRE75" s="643"/>
      <c r="GRF75" s="643"/>
      <c r="GRG75" s="643"/>
      <c r="GRH75" s="644"/>
      <c r="GRI75" s="643"/>
      <c r="GRJ75" s="643"/>
      <c r="GRK75" s="643"/>
      <c r="GRL75" s="643"/>
      <c r="GRM75" s="643"/>
      <c r="GRN75" s="643"/>
      <c r="GRO75" s="643"/>
      <c r="GRP75" s="643"/>
      <c r="GRQ75" s="643"/>
      <c r="GRR75" s="917"/>
      <c r="GRS75" s="917"/>
      <c r="GRT75" s="917"/>
      <c r="GRU75" s="574"/>
      <c r="GRV75" s="643"/>
      <c r="GRW75" s="643"/>
      <c r="GRX75" s="643"/>
      <c r="GRY75" s="644"/>
      <c r="GRZ75" s="643"/>
      <c r="GSA75" s="643"/>
      <c r="GSB75" s="643"/>
      <c r="GSC75" s="643"/>
      <c r="GSD75" s="643"/>
      <c r="GSE75" s="643"/>
      <c r="GSF75" s="643"/>
      <c r="GSG75" s="643"/>
      <c r="GSH75" s="643"/>
      <c r="GSI75" s="917"/>
      <c r="GSJ75" s="917"/>
      <c r="GSK75" s="917"/>
      <c r="GSL75" s="574"/>
      <c r="GSM75" s="643"/>
      <c r="GSN75" s="643"/>
      <c r="GSO75" s="643"/>
      <c r="GSP75" s="644"/>
      <c r="GSQ75" s="643"/>
      <c r="GSR75" s="643"/>
      <c r="GSS75" s="643"/>
      <c r="GST75" s="643"/>
      <c r="GSU75" s="643"/>
      <c r="GSV75" s="643"/>
      <c r="GSW75" s="643"/>
      <c r="GSX75" s="643"/>
      <c r="GSY75" s="643"/>
      <c r="GSZ75" s="917"/>
      <c r="GTA75" s="917"/>
      <c r="GTB75" s="917"/>
      <c r="GTC75" s="574"/>
      <c r="GTD75" s="643"/>
      <c r="GTE75" s="643"/>
      <c r="GTF75" s="643"/>
      <c r="GTG75" s="644"/>
      <c r="GTH75" s="643"/>
      <c r="GTI75" s="643"/>
      <c r="GTJ75" s="643"/>
      <c r="GTK75" s="643"/>
      <c r="GTL75" s="643"/>
      <c r="GTM75" s="643"/>
      <c r="GTN75" s="643"/>
      <c r="GTO75" s="643"/>
      <c r="GTP75" s="643"/>
      <c r="GTQ75" s="917"/>
      <c r="GTR75" s="917"/>
      <c r="GTS75" s="917"/>
      <c r="GTT75" s="574"/>
      <c r="GTU75" s="643"/>
      <c r="GTV75" s="643"/>
      <c r="GTW75" s="643"/>
      <c r="GTX75" s="644"/>
      <c r="GTY75" s="643"/>
      <c r="GTZ75" s="643"/>
      <c r="GUA75" s="643"/>
      <c r="GUB75" s="643"/>
      <c r="GUC75" s="643"/>
      <c r="GUD75" s="643"/>
      <c r="GUE75" s="643"/>
      <c r="GUF75" s="643"/>
      <c r="GUG75" s="643"/>
      <c r="GUH75" s="917"/>
      <c r="GUI75" s="917"/>
      <c r="GUJ75" s="917"/>
      <c r="GUK75" s="574"/>
      <c r="GUL75" s="643"/>
      <c r="GUM75" s="643"/>
      <c r="GUN75" s="643"/>
      <c r="GUO75" s="644"/>
      <c r="GUP75" s="643"/>
      <c r="GUQ75" s="643"/>
      <c r="GUR75" s="643"/>
      <c r="GUS75" s="643"/>
      <c r="GUT75" s="643"/>
      <c r="GUU75" s="643"/>
      <c r="GUV75" s="643"/>
      <c r="GUW75" s="643"/>
      <c r="GUX75" s="643"/>
      <c r="GUY75" s="917"/>
      <c r="GUZ75" s="917"/>
      <c r="GVA75" s="917"/>
      <c r="GVB75" s="574"/>
      <c r="GVC75" s="643"/>
      <c r="GVD75" s="643"/>
      <c r="GVE75" s="643"/>
      <c r="GVF75" s="644"/>
      <c r="GVG75" s="643"/>
      <c r="GVH75" s="643"/>
      <c r="GVI75" s="643"/>
      <c r="GVJ75" s="643"/>
      <c r="GVK75" s="643"/>
      <c r="GVL75" s="643"/>
      <c r="GVM75" s="643"/>
      <c r="GVN75" s="643"/>
      <c r="GVO75" s="643"/>
      <c r="GVP75" s="917"/>
      <c r="GVQ75" s="917"/>
      <c r="GVR75" s="917"/>
      <c r="GVS75" s="574"/>
      <c r="GVT75" s="643"/>
      <c r="GVU75" s="643"/>
      <c r="GVV75" s="643"/>
      <c r="GVW75" s="644"/>
      <c r="GVX75" s="643"/>
      <c r="GVY75" s="643"/>
      <c r="GVZ75" s="643"/>
      <c r="GWA75" s="643"/>
      <c r="GWB75" s="643"/>
      <c r="GWC75" s="643"/>
      <c r="GWD75" s="643"/>
      <c r="GWE75" s="643"/>
      <c r="GWF75" s="643"/>
      <c r="GWG75" s="917"/>
      <c r="GWH75" s="917"/>
      <c r="GWI75" s="917"/>
      <c r="GWJ75" s="574"/>
      <c r="GWK75" s="643"/>
      <c r="GWL75" s="643"/>
      <c r="GWM75" s="643"/>
      <c r="GWN75" s="644"/>
      <c r="GWO75" s="643"/>
      <c r="GWP75" s="643"/>
      <c r="GWQ75" s="643"/>
      <c r="GWR75" s="643"/>
      <c r="GWS75" s="643"/>
      <c r="GWT75" s="643"/>
      <c r="GWU75" s="643"/>
      <c r="GWV75" s="643"/>
      <c r="GWW75" s="643"/>
      <c r="GWX75" s="917"/>
      <c r="GWY75" s="917"/>
      <c r="GWZ75" s="917"/>
      <c r="GXA75" s="574"/>
      <c r="GXB75" s="643"/>
      <c r="GXC75" s="643"/>
      <c r="GXD75" s="643"/>
      <c r="GXE75" s="644"/>
      <c r="GXF75" s="643"/>
      <c r="GXG75" s="643"/>
      <c r="GXH75" s="643"/>
      <c r="GXI75" s="643"/>
      <c r="GXJ75" s="643"/>
      <c r="GXK75" s="643"/>
      <c r="GXL75" s="643"/>
      <c r="GXM75" s="643"/>
      <c r="GXN75" s="643"/>
      <c r="GXO75" s="917"/>
      <c r="GXP75" s="917"/>
      <c r="GXQ75" s="917"/>
      <c r="GXR75" s="574"/>
      <c r="GXS75" s="643"/>
      <c r="GXT75" s="643"/>
      <c r="GXU75" s="643"/>
      <c r="GXV75" s="644"/>
      <c r="GXW75" s="643"/>
      <c r="GXX75" s="643"/>
      <c r="GXY75" s="643"/>
      <c r="GXZ75" s="643"/>
      <c r="GYA75" s="643"/>
      <c r="GYB75" s="643"/>
      <c r="GYC75" s="643"/>
      <c r="GYD75" s="643"/>
      <c r="GYE75" s="643"/>
      <c r="GYF75" s="917"/>
      <c r="GYG75" s="917"/>
      <c r="GYH75" s="917"/>
      <c r="GYI75" s="574"/>
      <c r="GYJ75" s="643"/>
      <c r="GYK75" s="643"/>
      <c r="GYL75" s="643"/>
      <c r="GYM75" s="644"/>
      <c r="GYN75" s="643"/>
      <c r="GYO75" s="643"/>
      <c r="GYP75" s="643"/>
      <c r="GYQ75" s="643"/>
      <c r="GYR75" s="643"/>
      <c r="GYS75" s="643"/>
      <c r="GYT75" s="643"/>
      <c r="GYU75" s="643"/>
      <c r="GYV75" s="643"/>
      <c r="GYW75" s="917"/>
      <c r="GYX75" s="917"/>
      <c r="GYY75" s="917"/>
      <c r="GYZ75" s="574"/>
      <c r="GZA75" s="643"/>
      <c r="GZB75" s="643"/>
      <c r="GZC75" s="643"/>
      <c r="GZD75" s="644"/>
      <c r="GZE75" s="643"/>
      <c r="GZF75" s="643"/>
      <c r="GZG75" s="643"/>
      <c r="GZH75" s="643"/>
      <c r="GZI75" s="643"/>
      <c r="GZJ75" s="643"/>
      <c r="GZK75" s="643"/>
      <c r="GZL75" s="643"/>
      <c r="GZM75" s="643"/>
      <c r="GZN75" s="917"/>
      <c r="GZO75" s="917"/>
      <c r="GZP75" s="917"/>
      <c r="GZQ75" s="574"/>
      <c r="GZR75" s="643"/>
      <c r="GZS75" s="643"/>
      <c r="GZT75" s="643"/>
      <c r="GZU75" s="644"/>
      <c r="GZV75" s="643"/>
      <c r="GZW75" s="643"/>
      <c r="GZX75" s="643"/>
      <c r="GZY75" s="643"/>
      <c r="GZZ75" s="643"/>
      <c r="HAA75" s="643"/>
      <c r="HAB75" s="643"/>
      <c r="HAC75" s="643"/>
      <c r="HAD75" s="643"/>
      <c r="HAE75" s="917"/>
      <c r="HAF75" s="917"/>
      <c r="HAG75" s="917"/>
      <c r="HAH75" s="574"/>
      <c r="HAI75" s="643"/>
      <c r="HAJ75" s="643"/>
      <c r="HAK75" s="643"/>
      <c r="HAL75" s="644"/>
      <c r="HAM75" s="643"/>
      <c r="HAN75" s="643"/>
      <c r="HAO75" s="643"/>
      <c r="HAP75" s="643"/>
      <c r="HAQ75" s="643"/>
      <c r="HAR75" s="643"/>
      <c r="HAS75" s="643"/>
      <c r="HAT75" s="643"/>
      <c r="HAU75" s="643"/>
      <c r="HAV75" s="917"/>
      <c r="HAW75" s="917"/>
      <c r="HAX75" s="917"/>
      <c r="HAY75" s="574"/>
      <c r="HAZ75" s="643"/>
      <c r="HBA75" s="643"/>
      <c r="HBB75" s="643"/>
      <c r="HBC75" s="644"/>
      <c r="HBD75" s="643"/>
      <c r="HBE75" s="643"/>
      <c r="HBF75" s="643"/>
      <c r="HBG75" s="643"/>
      <c r="HBH75" s="643"/>
      <c r="HBI75" s="643"/>
      <c r="HBJ75" s="643"/>
      <c r="HBK75" s="643"/>
      <c r="HBL75" s="643"/>
      <c r="HBM75" s="917"/>
      <c r="HBN75" s="917"/>
      <c r="HBO75" s="917"/>
      <c r="HBP75" s="574"/>
      <c r="HBQ75" s="643"/>
      <c r="HBR75" s="643"/>
      <c r="HBS75" s="643"/>
      <c r="HBT75" s="644"/>
      <c r="HBU75" s="643"/>
      <c r="HBV75" s="643"/>
      <c r="HBW75" s="643"/>
      <c r="HBX75" s="643"/>
      <c r="HBY75" s="643"/>
      <c r="HBZ75" s="643"/>
      <c r="HCA75" s="643"/>
      <c r="HCB75" s="643"/>
      <c r="HCC75" s="643"/>
      <c r="HCD75" s="917"/>
      <c r="HCE75" s="917"/>
      <c r="HCF75" s="917"/>
      <c r="HCG75" s="574"/>
      <c r="HCH75" s="643"/>
      <c r="HCI75" s="643"/>
      <c r="HCJ75" s="643"/>
      <c r="HCK75" s="644"/>
      <c r="HCL75" s="643"/>
      <c r="HCM75" s="643"/>
      <c r="HCN75" s="643"/>
      <c r="HCO75" s="643"/>
      <c r="HCP75" s="643"/>
      <c r="HCQ75" s="643"/>
      <c r="HCR75" s="643"/>
      <c r="HCS75" s="643"/>
      <c r="HCT75" s="643"/>
      <c r="HCU75" s="917"/>
      <c r="HCV75" s="917"/>
      <c r="HCW75" s="917"/>
      <c r="HCX75" s="574"/>
      <c r="HCY75" s="643"/>
      <c r="HCZ75" s="643"/>
      <c r="HDA75" s="643"/>
      <c r="HDB75" s="644"/>
      <c r="HDC75" s="643"/>
      <c r="HDD75" s="643"/>
      <c r="HDE75" s="643"/>
      <c r="HDF75" s="643"/>
      <c r="HDG75" s="643"/>
      <c r="HDH75" s="643"/>
      <c r="HDI75" s="643"/>
      <c r="HDJ75" s="643"/>
      <c r="HDK75" s="643"/>
      <c r="HDL75" s="917"/>
      <c r="HDM75" s="917"/>
      <c r="HDN75" s="917"/>
      <c r="HDO75" s="574"/>
      <c r="HDP75" s="643"/>
      <c r="HDQ75" s="643"/>
      <c r="HDR75" s="643"/>
      <c r="HDS75" s="644"/>
      <c r="HDT75" s="643"/>
      <c r="HDU75" s="643"/>
      <c r="HDV75" s="643"/>
      <c r="HDW75" s="643"/>
      <c r="HDX75" s="643"/>
      <c r="HDY75" s="643"/>
      <c r="HDZ75" s="643"/>
      <c r="HEA75" s="643"/>
      <c r="HEB75" s="643"/>
      <c r="HEC75" s="917"/>
      <c r="HED75" s="917"/>
      <c r="HEE75" s="917"/>
      <c r="HEF75" s="574"/>
      <c r="HEG75" s="643"/>
      <c r="HEH75" s="643"/>
      <c r="HEI75" s="643"/>
      <c r="HEJ75" s="644"/>
      <c r="HEK75" s="643"/>
      <c r="HEL75" s="643"/>
      <c r="HEM75" s="643"/>
      <c r="HEN75" s="643"/>
      <c r="HEO75" s="643"/>
      <c r="HEP75" s="643"/>
      <c r="HEQ75" s="643"/>
      <c r="HER75" s="643"/>
      <c r="HES75" s="643"/>
      <c r="HET75" s="917"/>
      <c r="HEU75" s="917"/>
      <c r="HEV75" s="917"/>
      <c r="HEW75" s="574"/>
      <c r="HEX75" s="643"/>
      <c r="HEY75" s="643"/>
      <c r="HEZ75" s="643"/>
      <c r="HFA75" s="644"/>
      <c r="HFB75" s="643"/>
      <c r="HFC75" s="643"/>
      <c r="HFD75" s="643"/>
      <c r="HFE75" s="643"/>
      <c r="HFF75" s="643"/>
      <c r="HFG75" s="643"/>
      <c r="HFH75" s="643"/>
      <c r="HFI75" s="643"/>
      <c r="HFJ75" s="643"/>
      <c r="HFK75" s="917"/>
      <c r="HFL75" s="917"/>
      <c r="HFM75" s="917"/>
      <c r="HFN75" s="574"/>
      <c r="HFO75" s="643"/>
      <c r="HFP75" s="643"/>
      <c r="HFQ75" s="643"/>
      <c r="HFR75" s="644"/>
      <c r="HFS75" s="643"/>
      <c r="HFT75" s="643"/>
      <c r="HFU75" s="643"/>
      <c r="HFV75" s="643"/>
      <c r="HFW75" s="643"/>
      <c r="HFX75" s="643"/>
      <c r="HFY75" s="643"/>
      <c r="HFZ75" s="643"/>
      <c r="HGA75" s="643"/>
      <c r="HGB75" s="917"/>
      <c r="HGC75" s="917"/>
      <c r="HGD75" s="917"/>
      <c r="HGE75" s="574"/>
      <c r="HGF75" s="643"/>
      <c r="HGG75" s="643"/>
      <c r="HGH75" s="643"/>
      <c r="HGI75" s="644"/>
      <c r="HGJ75" s="643"/>
      <c r="HGK75" s="643"/>
      <c r="HGL75" s="643"/>
      <c r="HGM75" s="643"/>
      <c r="HGN75" s="643"/>
      <c r="HGO75" s="643"/>
      <c r="HGP75" s="643"/>
      <c r="HGQ75" s="643"/>
      <c r="HGR75" s="643"/>
      <c r="HGS75" s="917"/>
      <c r="HGT75" s="917"/>
      <c r="HGU75" s="917"/>
      <c r="HGV75" s="574"/>
      <c r="HGW75" s="643"/>
      <c r="HGX75" s="643"/>
      <c r="HGY75" s="643"/>
      <c r="HGZ75" s="644"/>
      <c r="HHA75" s="643"/>
      <c r="HHB75" s="643"/>
      <c r="HHC75" s="643"/>
      <c r="HHD75" s="643"/>
      <c r="HHE75" s="643"/>
      <c r="HHF75" s="643"/>
      <c r="HHG75" s="643"/>
      <c r="HHH75" s="643"/>
      <c r="HHI75" s="643"/>
      <c r="HHJ75" s="917"/>
      <c r="HHK75" s="917"/>
      <c r="HHL75" s="917"/>
      <c r="HHM75" s="574"/>
      <c r="HHN75" s="643"/>
      <c r="HHO75" s="643"/>
      <c r="HHP75" s="643"/>
      <c r="HHQ75" s="644"/>
      <c r="HHR75" s="643"/>
      <c r="HHS75" s="643"/>
      <c r="HHT75" s="643"/>
      <c r="HHU75" s="643"/>
      <c r="HHV75" s="643"/>
      <c r="HHW75" s="643"/>
      <c r="HHX75" s="643"/>
      <c r="HHY75" s="643"/>
      <c r="HHZ75" s="643"/>
      <c r="HIA75" s="917"/>
      <c r="HIB75" s="917"/>
      <c r="HIC75" s="917"/>
      <c r="HID75" s="574"/>
      <c r="HIE75" s="643"/>
      <c r="HIF75" s="643"/>
      <c r="HIG75" s="643"/>
      <c r="HIH75" s="644"/>
      <c r="HII75" s="643"/>
      <c r="HIJ75" s="643"/>
      <c r="HIK75" s="643"/>
      <c r="HIL75" s="643"/>
      <c r="HIM75" s="643"/>
      <c r="HIN75" s="643"/>
      <c r="HIO75" s="643"/>
      <c r="HIP75" s="643"/>
      <c r="HIQ75" s="643"/>
      <c r="HIR75" s="917"/>
      <c r="HIS75" s="917"/>
      <c r="HIT75" s="917"/>
      <c r="HIU75" s="574"/>
      <c r="HIV75" s="643"/>
      <c r="HIW75" s="643"/>
      <c r="HIX75" s="643"/>
      <c r="HIY75" s="644"/>
      <c r="HIZ75" s="643"/>
      <c r="HJA75" s="643"/>
      <c r="HJB75" s="643"/>
      <c r="HJC75" s="643"/>
      <c r="HJD75" s="643"/>
      <c r="HJE75" s="643"/>
      <c r="HJF75" s="643"/>
      <c r="HJG75" s="643"/>
      <c r="HJH75" s="643"/>
      <c r="HJI75" s="917"/>
      <c r="HJJ75" s="917"/>
      <c r="HJK75" s="917"/>
      <c r="HJL75" s="574"/>
      <c r="HJM75" s="643"/>
      <c r="HJN75" s="643"/>
      <c r="HJO75" s="643"/>
      <c r="HJP75" s="644"/>
      <c r="HJQ75" s="643"/>
      <c r="HJR75" s="643"/>
      <c r="HJS75" s="643"/>
      <c r="HJT75" s="643"/>
      <c r="HJU75" s="643"/>
      <c r="HJV75" s="643"/>
      <c r="HJW75" s="643"/>
      <c r="HJX75" s="643"/>
      <c r="HJY75" s="643"/>
      <c r="HJZ75" s="917"/>
      <c r="HKA75" s="917"/>
      <c r="HKB75" s="917"/>
      <c r="HKC75" s="574"/>
      <c r="HKD75" s="643"/>
      <c r="HKE75" s="643"/>
      <c r="HKF75" s="643"/>
      <c r="HKG75" s="644"/>
      <c r="HKH75" s="643"/>
      <c r="HKI75" s="643"/>
      <c r="HKJ75" s="643"/>
      <c r="HKK75" s="643"/>
      <c r="HKL75" s="643"/>
      <c r="HKM75" s="643"/>
      <c r="HKN75" s="643"/>
      <c r="HKO75" s="643"/>
      <c r="HKP75" s="643"/>
      <c r="HKQ75" s="917"/>
      <c r="HKR75" s="917"/>
      <c r="HKS75" s="917"/>
      <c r="HKT75" s="574"/>
      <c r="HKU75" s="643"/>
      <c r="HKV75" s="643"/>
      <c r="HKW75" s="643"/>
      <c r="HKX75" s="644"/>
      <c r="HKY75" s="643"/>
      <c r="HKZ75" s="643"/>
      <c r="HLA75" s="643"/>
      <c r="HLB75" s="643"/>
      <c r="HLC75" s="643"/>
      <c r="HLD75" s="643"/>
      <c r="HLE75" s="643"/>
      <c r="HLF75" s="643"/>
      <c r="HLG75" s="643"/>
      <c r="HLH75" s="917"/>
      <c r="HLI75" s="917"/>
      <c r="HLJ75" s="917"/>
      <c r="HLK75" s="574"/>
      <c r="HLL75" s="643"/>
      <c r="HLM75" s="643"/>
      <c r="HLN75" s="643"/>
      <c r="HLO75" s="644"/>
      <c r="HLP75" s="643"/>
      <c r="HLQ75" s="643"/>
      <c r="HLR75" s="643"/>
      <c r="HLS75" s="643"/>
      <c r="HLT75" s="643"/>
      <c r="HLU75" s="643"/>
      <c r="HLV75" s="643"/>
      <c r="HLW75" s="643"/>
      <c r="HLX75" s="643"/>
      <c r="HLY75" s="917"/>
      <c r="HLZ75" s="917"/>
      <c r="HMA75" s="917"/>
      <c r="HMB75" s="574"/>
      <c r="HMC75" s="643"/>
      <c r="HMD75" s="643"/>
      <c r="HME75" s="643"/>
      <c r="HMF75" s="644"/>
      <c r="HMG75" s="643"/>
      <c r="HMH75" s="643"/>
      <c r="HMI75" s="643"/>
      <c r="HMJ75" s="643"/>
      <c r="HMK75" s="643"/>
      <c r="HML75" s="643"/>
      <c r="HMM75" s="643"/>
      <c r="HMN75" s="643"/>
      <c r="HMO75" s="643"/>
      <c r="HMP75" s="917"/>
      <c r="HMQ75" s="917"/>
      <c r="HMR75" s="917"/>
      <c r="HMS75" s="574"/>
      <c r="HMT75" s="643"/>
      <c r="HMU75" s="643"/>
      <c r="HMV75" s="643"/>
      <c r="HMW75" s="644"/>
      <c r="HMX75" s="643"/>
      <c r="HMY75" s="643"/>
      <c r="HMZ75" s="643"/>
      <c r="HNA75" s="643"/>
      <c r="HNB75" s="643"/>
      <c r="HNC75" s="643"/>
      <c r="HND75" s="643"/>
      <c r="HNE75" s="643"/>
      <c r="HNF75" s="643"/>
      <c r="HNG75" s="917"/>
      <c r="HNH75" s="917"/>
      <c r="HNI75" s="917"/>
      <c r="HNJ75" s="574"/>
      <c r="HNK75" s="643"/>
      <c r="HNL75" s="643"/>
      <c r="HNM75" s="643"/>
      <c r="HNN75" s="644"/>
      <c r="HNO75" s="643"/>
      <c r="HNP75" s="643"/>
      <c r="HNQ75" s="643"/>
      <c r="HNR75" s="643"/>
      <c r="HNS75" s="643"/>
      <c r="HNT75" s="643"/>
      <c r="HNU75" s="643"/>
      <c r="HNV75" s="643"/>
      <c r="HNW75" s="643"/>
      <c r="HNX75" s="917"/>
      <c r="HNY75" s="917"/>
      <c r="HNZ75" s="917"/>
      <c r="HOA75" s="574"/>
      <c r="HOB75" s="643"/>
      <c r="HOC75" s="643"/>
      <c r="HOD75" s="643"/>
      <c r="HOE75" s="644"/>
      <c r="HOF75" s="643"/>
      <c r="HOG75" s="643"/>
      <c r="HOH75" s="643"/>
      <c r="HOI75" s="643"/>
      <c r="HOJ75" s="643"/>
      <c r="HOK75" s="643"/>
      <c r="HOL75" s="643"/>
      <c r="HOM75" s="643"/>
      <c r="HON75" s="643"/>
      <c r="HOO75" s="917"/>
      <c r="HOP75" s="917"/>
      <c r="HOQ75" s="917"/>
      <c r="HOR75" s="574"/>
      <c r="HOS75" s="643"/>
      <c r="HOT75" s="643"/>
      <c r="HOU75" s="643"/>
      <c r="HOV75" s="644"/>
      <c r="HOW75" s="643"/>
      <c r="HOX75" s="643"/>
      <c r="HOY75" s="643"/>
      <c r="HOZ75" s="643"/>
      <c r="HPA75" s="643"/>
      <c r="HPB75" s="643"/>
      <c r="HPC75" s="643"/>
      <c r="HPD75" s="643"/>
      <c r="HPE75" s="643"/>
      <c r="HPF75" s="917"/>
      <c r="HPG75" s="917"/>
      <c r="HPH75" s="917"/>
      <c r="HPI75" s="574"/>
      <c r="HPJ75" s="643"/>
      <c r="HPK75" s="643"/>
      <c r="HPL75" s="643"/>
      <c r="HPM75" s="644"/>
      <c r="HPN75" s="643"/>
      <c r="HPO75" s="643"/>
      <c r="HPP75" s="643"/>
      <c r="HPQ75" s="643"/>
      <c r="HPR75" s="643"/>
      <c r="HPS75" s="643"/>
      <c r="HPT75" s="643"/>
      <c r="HPU75" s="643"/>
      <c r="HPV75" s="643"/>
      <c r="HPW75" s="917"/>
      <c r="HPX75" s="917"/>
      <c r="HPY75" s="917"/>
      <c r="HPZ75" s="574"/>
      <c r="HQA75" s="643"/>
      <c r="HQB75" s="643"/>
      <c r="HQC75" s="643"/>
      <c r="HQD75" s="644"/>
      <c r="HQE75" s="643"/>
      <c r="HQF75" s="643"/>
      <c r="HQG75" s="643"/>
      <c r="HQH75" s="643"/>
      <c r="HQI75" s="643"/>
      <c r="HQJ75" s="643"/>
      <c r="HQK75" s="643"/>
      <c r="HQL75" s="643"/>
      <c r="HQM75" s="643"/>
      <c r="HQN75" s="917"/>
      <c r="HQO75" s="917"/>
      <c r="HQP75" s="917"/>
      <c r="HQQ75" s="574"/>
      <c r="HQR75" s="643"/>
      <c r="HQS75" s="643"/>
      <c r="HQT75" s="643"/>
      <c r="HQU75" s="644"/>
      <c r="HQV75" s="643"/>
      <c r="HQW75" s="643"/>
      <c r="HQX75" s="643"/>
      <c r="HQY75" s="643"/>
      <c r="HQZ75" s="643"/>
      <c r="HRA75" s="643"/>
      <c r="HRB75" s="643"/>
      <c r="HRC75" s="643"/>
      <c r="HRD75" s="643"/>
      <c r="HRE75" s="917"/>
      <c r="HRF75" s="917"/>
      <c r="HRG75" s="917"/>
      <c r="HRH75" s="574"/>
      <c r="HRI75" s="643"/>
      <c r="HRJ75" s="643"/>
      <c r="HRK75" s="643"/>
      <c r="HRL75" s="644"/>
      <c r="HRM75" s="643"/>
      <c r="HRN75" s="643"/>
      <c r="HRO75" s="643"/>
      <c r="HRP75" s="643"/>
      <c r="HRQ75" s="643"/>
      <c r="HRR75" s="643"/>
      <c r="HRS75" s="643"/>
      <c r="HRT75" s="643"/>
      <c r="HRU75" s="643"/>
      <c r="HRV75" s="917"/>
      <c r="HRW75" s="917"/>
      <c r="HRX75" s="917"/>
      <c r="HRY75" s="574"/>
      <c r="HRZ75" s="643"/>
      <c r="HSA75" s="643"/>
      <c r="HSB75" s="643"/>
      <c r="HSC75" s="644"/>
      <c r="HSD75" s="643"/>
      <c r="HSE75" s="643"/>
      <c r="HSF75" s="643"/>
      <c r="HSG75" s="643"/>
      <c r="HSH75" s="643"/>
      <c r="HSI75" s="643"/>
      <c r="HSJ75" s="643"/>
      <c r="HSK75" s="643"/>
      <c r="HSL75" s="643"/>
      <c r="HSM75" s="917"/>
      <c r="HSN75" s="917"/>
      <c r="HSO75" s="917"/>
      <c r="HSP75" s="574"/>
      <c r="HSQ75" s="643"/>
      <c r="HSR75" s="643"/>
      <c r="HSS75" s="643"/>
      <c r="HST75" s="644"/>
      <c r="HSU75" s="643"/>
      <c r="HSV75" s="643"/>
      <c r="HSW75" s="643"/>
      <c r="HSX75" s="643"/>
      <c r="HSY75" s="643"/>
      <c r="HSZ75" s="643"/>
      <c r="HTA75" s="643"/>
      <c r="HTB75" s="643"/>
      <c r="HTC75" s="643"/>
      <c r="HTD75" s="917"/>
      <c r="HTE75" s="917"/>
      <c r="HTF75" s="917"/>
      <c r="HTG75" s="574"/>
      <c r="HTH75" s="643"/>
      <c r="HTI75" s="643"/>
      <c r="HTJ75" s="643"/>
      <c r="HTK75" s="644"/>
      <c r="HTL75" s="643"/>
      <c r="HTM75" s="643"/>
      <c r="HTN75" s="643"/>
      <c r="HTO75" s="643"/>
      <c r="HTP75" s="643"/>
      <c r="HTQ75" s="643"/>
      <c r="HTR75" s="643"/>
      <c r="HTS75" s="643"/>
      <c r="HTT75" s="643"/>
      <c r="HTU75" s="917"/>
      <c r="HTV75" s="917"/>
      <c r="HTW75" s="917"/>
      <c r="HTX75" s="574"/>
      <c r="HTY75" s="643"/>
      <c r="HTZ75" s="643"/>
      <c r="HUA75" s="643"/>
      <c r="HUB75" s="644"/>
      <c r="HUC75" s="643"/>
      <c r="HUD75" s="643"/>
      <c r="HUE75" s="643"/>
      <c r="HUF75" s="643"/>
      <c r="HUG75" s="643"/>
      <c r="HUH75" s="643"/>
      <c r="HUI75" s="643"/>
      <c r="HUJ75" s="643"/>
      <c r="HUK75" s="643"/>
      <c r="HUL75" s="917"/>
      <c r="HUM75" s="917"/>
      <c r="HUN75" s="917"/>
      <c r="HUO75" s="574"/>
      <c r="HUP75" s="643"/>
      <c r="HUQ75" s="643"/>
      <c r="HUR75" s="643"/>
      <c r="HUS75" s="644"/>
      <c r="HUT75" s="643"/>
      <c r="HUU75" s="643"/>
      <c r="HUV75" s="643"/>
      <c r="HUW75" s="643"/>
      <c r="HUX75" s="643"/>
      <c r="HUY75" s="643"/>
      <c r="HUZ75" s="643"/>
      <c r="HVA75" s="643"/>
      <c r="HVB75" s="643"/>
      <c r="HVC75" s="917"/>
      <c r="HVD75" s="917"/>
      <c r="HVE75" s="917"/>
      <c r="HVF75" s="574"/>
      <c r="HVG75" s="643"/>
      <c r="HVH75" s="643"/>
      <c r="HVI75" s="643"/>
      <c r="HVJ75" s="644"/>
      <c r="HVK75" s="643"/>
      <c r="HVL75" s="643"/>
      <c r="HVM75" s="643"/>
      <c r="HVN75" s="643"/>
      <c r="HVO75" s="643"/>
      <c r="HVP75" s="643"/>
      <c r="HVQ75" s="643"/>
      <c r="HVR75" s="643"/>
      <c r="HVS75" s="643"/>
      <c r="HVT75" s="917"/>
      <c r="HVU75" s="917"/>
      <c r="HVV75" s="917"/>
      <c r="HVW75" s="574"/>
      <c r="HVX75" s="643"/>
      <c r="HVY75" s="643"/>
      <c r="HVZ75" s="643"/>
      <c r="HWA75" s="644"/>
      <c r="HWB75" s="643"/>
      <c r="HWC75" s="643"/>
      <c r="HWD75" s="643"/>
      <c r="HWE75" s="643"/>
      <c r="HWF75" s="643"/>
      <c r="HWG75" s="643"/>
      <c r="HWH75" s="643"/>
      <c r="HWI75" s="643"/>
      <c r="HWJ75" s="643"/>
      <c r="HWK75" s="917"/>
      <c r="HWL75" s="917"/>
      <c r="HWM75" s="917"/>
      <c r="HWN75" s="574"/>
      <c r="HWO75" s="643"/>
      <c r="HWP75" s="643"/>
      <c r="HWQ75" s="643"/>
      <c r="HWR75" s="644"/>
      <c r="HWS75" s="643"/>
      <c r="HWT75" s="643"/>
      <c r="HWU75" s="643"/>
      <c r="HWV75" s="643"/>
      <c r="HWW75" s="643"/>
      <c r="HWX75" s="643"/>
      <c r="HWY75" s="643"/>
      <c r="HWZ75" s="643"/>
      <c r="HXA75" s="643"/>
      <c r="HXB75" s="917"/>
      <c r="HXC75" s="917"/>
      <c r="HXD75" s="917"/>
      <c r="HXE75" s="574"/>
      <c r="HXF75" s="643"/>
      <c r="HXG75" s="643"/>
      <c r="HXH75" s="643"/>
      <c r="HXI75" s="644"/>
      <c r="HXJ75" s="643"/>
      <c r="HXK75" s="643"/>
      <c r="HXL75" s="643"/>
      <c r="HXM75" s="643"/>
      <c r="HXN75" s="643"/>
      <c r="HXO75" s="643"/>
      <c r="HXP75" s="643"/>
      <c r="HXQ75" s="643"/>
      <c r="HXR75" s="643"/>
      <c r="HXS75" s="917"/>
      <c r="HXT75" s="917"/>
      <c r="HXU75" s="917"/>
      <c r="HXV75" s="574"/>
      <c r="HXW75" s="643"/>
      <c r="HXX75" s="643"/>
      <c r="HXY75" s="643"/>
      <c r="HXZ75" s="644"/>
      <c r="HYA75" s="643"/>
      <c r="HYB75" s="643"/>
      <c r="HYC75" s="643"/>
      <c r="HYD75" s="643"/>
      <c r="HYE75" s="643"/>
      <c r="HYF75" s="643"/>
      <c r="HYG75" s="643"/>
      <c r="HYH75" s="643"/>
      <c r="HYI75" s="643"/>
      <c r="HYJ75" s="917"/>
      <c r="HYK75" s="917"/>
      <c r="HYL75" s="917"/>
      <c r="HYM75" s="574"/>
      <c r="HYN75" s="643"/>
      <c r="HYO75" s="643"/>
      <c r="HYP75" s="643"/>
      <c r="HYQ75" s="644"/>
      <c r="HYR75" s="643"/>
      <c r="HYS75" s="643"/>
      <c r="HYT75" s="643"/>
      <c r="HYU75" s="643"/>
      <c r="HYV75" s="643"/>
      <c r="HYW75" s="643"/>
      <c r="HYX75" s="643"/>
      <c r="HYY75" s="643"/>
      <c r="HYZ75" s="643"/>
      <c r="HZA75" s="917"/>
      <c r="HZB75" s="917"/>
      <c r="HZC75" s="917"/>
      <c r="HZD75" s="574"/>
      <c r="HZE75" s="643"/>
      <c r="HZF75" s="643"/>
      <c r="HZG75" s="643"/>
      <c r="HZH75" s="644"/>
      <c r="HZI75" s="643"/>
      <c r="HZJ75" s="643"/>
      <c r="HZK75" s="643"/>
      <c r="HZL75" s="643"/>
      <c r="HZM75" s="643"/>
      <c r="HZN75" s="643"/>
      <c r="HZO75" s="643"/>
      <c r="HZP75" s="643"/>
      <c r="HZQ75" s="643"/>
      <c r="HZR75" s="917"/>
      <c r="HZS75" s="917"/>
      <c r="HZT75" s="917"/>
      <c r="HZU75" s="574"/>
      <c r="HZV75" s="643"/>
      <c r="HZW75" s="643"/>
      <c r="HZX75" s="643"/>
      <c r="HZY75" s="644"/>
      <c r="HZZ75" s="643"/>
      <c r="IAA75" s="643"/>
      <c r="IAB75" s="643"/>
      <c r="IAC75" s="643"/>
      <c r="IAD75" s="643"/>
      <c r="IAE75" s="643"/>
      <c r="IAF75" s="643"/>
      <c r="IAG75" s="643"/>
      <c r="IAH75" s="643"/>
      <c r="IAI75" s="917"/>
      <c r="IAJ75" s="917"/>
      <c r="IAK75" s="917"/>
      <c r="IAL75" s="574"/>
      <c r="IAM75" s="643"/>
      <c r="IAN75" s="643"/>
      <c r="IAO75" s="643"/>
      <c r="IAP75" s="644"/>
      <c r="IAQ75" s="643"/>
      <c r="IAR75" s="643"/>
      <c r="IAS75" s="643"/>
      <c r="IAT75" s="643"/>
      <c r="IAU75" s="643"/>
      <c r="IAV75" s="643"/>
      <c r="IAW75" s="643"/>
      <c r="IAX75" s="643"/>
      <c r="IAY75" s="643"/>
      <c r="IAZ75" s="917"/>
      <c r="IBA75" s="917"/>
      <c r="IBB75" s="917"/>
      <c r="IBC75" s="574"/>
      <c r="IBD75" s="643"/>
      <c r="IBE75" s="643"/>
      <c r="IBF75" s="643"/>
      <c r="IBG75" s="644"/>
      <c r="IBH75" s="643"/>
      <c r="IBI75" s="643"/>
      <c r="IBJ75" s="643"/>
      <c r="IBK75" s="643"/>
      <c r="IBL75" s="643"/>
      <c r="IBM75" s="643"/>
      <c r="IBN75" s="643"/>
      <c r="IBO75" s="643"/>
      <c r="IBP75" s="643"/>
      <c r="IBQ75" s="917"/>
      <c r="IBR75" s="917"/>
      <c r="IBS75" s="917"/>
      <c r="IBT75" s="574"/>
      <c r="IBU75" s="643"/>
      <c r="IBV75" s="643"/>
      <c r="IBW75" s="643"/>
      <c r="IBX75" s="644"/>
      <c r="IBY75" s="643"/>
      <c r="IBZ75" s="643"/>
      <c r="ICA75" s="643"/>
      <c r="ICB75" s="643"/>
      <c r="ICC75" s="643"/>
      <c r="ICD75" s="643"/>
      <c r="ICE75" s="643"/>
      <c r="ICF75" s="643"/>
      <c r="ICG75" s="643"/>
      <c r="ICH75" s="917"/>
      <c r="ICI75" s="917"/>
      <c r="ICJ75" s="917"/>
      <c r="ICK75" s="574"/>
      <c r="ICL75" s="643"/>
      <c r="ICM75" s="643"/>
      <c r="ICN75" s="643"/>
      <c r="ICO75" s="644"/>
      <c r="ICP75" s="643"/>
      <c r="ICQ75" s="643"/>
      <c r="ICR75" s="643"/>
      <c r="ICS75" s="643"/>
      <c r="ICT75" s="643"/>
      <c r="ICU75" s="643"/>
      <c r="ICV75" s="643"/>
      <c r="ICW75" s="643"/>
      <c r="ICX75" s="643"/>
      <c r="ICY75" s="917"/>
      <c r="ICZ75" s="917"/>
      <c r="IDA75" s="917"/>
      <c r="IDB75" s="574"/>
      <c r="IDC75" s="643"/>
      <c r="IDD75" s="643"/>
      <c r="IDE75" s="643"/>
      <c r="IDF75" s="644"/>
      <c r="IDG75" s="643"/>
      <c r="IDH75" s="643"/>
      <c r="IDI75" s="643"/>
      <c r="IDJ75" s="643"/>
      <c r="IDK75" s="643"/>
      <c r="IDL75" s="643"/>
      <c r="IDM75" s="643"/>
      <c r="IDN75" s="643"/>
      <c r="IDO75" s="643"/>
      <c r="IDP75" s="917"/>
      <c r="IDQ75" s="917"/>
      <c r="IDR75" s="917"/>
      <c r="IDS75" s="574"/>
      <c r="IDT75" s="643"/>
      <c r="IDU75" s="643"/>
      <c r="IDV75" s="643"/>
      <c r="IDW75" s="644"/>
      <c r="IDX75" s="643"/>
      <c r="IDY75" s="643"/>
      <c r="IDZ75" s="643"/>
      <c r="IEA75" s="643"/>
      <c r="IEB75" s="643"/>
      <c r="IEC75" s="643"/>
      <c r="IED75" s="643"/>
      <c r="IEE75" s="643"/>
      <c r="IEF75" s="643"/>
      <c r="IEG75" s="917"/>
      <c r="IEH75" s="917"/>
      <c r="IEI75" s="917"/>
      <c r="IEJ75" s="574"/>
      <c r="IEK75" s="643"/>
      <c r="IEL75" s="643"/>
      <c r="IEM75" s="643"/>
      <c r="IEN75" s="644"/>
      <c r="IEO75" s="643"/>
      <c r="IEP75" s="643"/>
      <c r="IEQ75" s="643"/>
      <c r="IER75" s="643"/>
      <c r="IES75" s="643"/>
      <c r="IET75" s="643"/>
      <c r="IEU75" s="643"/>
      <c r="IEV75" s="643"/>
      <c r="IEW75" s="643"/>
      <c r="IEX75" s="917"/>
      <c r="IEY75" s="917"/>
      <c r="IEZ75" s="917"/>
      <c r="IFA75" s="574"/>
      <c r="IFB75" s="643"/>
      <c r="IFC75" s="643"/>
      <c r="IFD75" s="643"/>
      <c r="IFE75" s="644"/>
      <c r="IFF75" s="643"/>
      <c r="IFG75" s="643"/>
      <c r="IFH75" s="643"/>
      <c r="IFI75" s="643"/>
      <c r="IFJ75" s="643"/>
      <c r="IFK75" s="643"/>
      <c r="IFL75" s="643"/>
      <c r="IFM75" s="643"/>
      <c r="IFN75" s="643"/>
      <c r="IFO75" s="917"/>
      <c r="IFP75" s="917"/>
      <c r="IFQ75" s="917"/>
      <c r="IFR75" s="574"/>
      <c r="IFS75" s="643"/>
      <c r="IFT75" s="643"/>
      <c r="IFU75" s="643"/>
      <c r="IFV75" s="644"/>
      <c r="IFW75" s="643"/>
      <c r="IFX75" s="643"/>
      <c r="IFY75" s="643"/>
      <c r="IFZ75" s="643"/>
      <c r="IGA75" s="643"/>
      <c r="IGB75" s="643"/>
      <c r="IGC75" s="643"/>
      <c r="IGD75" s="643"/>
      <c r="IGE75" s="643"/>
      <c r="IGF75" s="917"/>
      <c r="IGG75" s="917"/>
      <c r="IGH75" s="917"/>
      <c r="IGI75" s="574"/>
      <c r="IGJ75" s="643"/>
      <c r="IGK75" s="643"/>
      <c r="IGL75" s="643"/>
      <c r="IGM75" s="644"/>
      <c r="IGN75" s="643"/>
      <c r="IGO75" s="643"/>
      <c r="IGP75" s="643"/>
      <c r="IGQ75" s="643"/>
      <c r="IGR75" s="643"/>
      <c r="IGS75" s="643"/>
      <c r="IGT75" s="643"/>
      <c r="IGU75" s="643"/>
      <c r="IGV75" s="643"/>
      <c r="IGW75" s="917"/>
      <c r="IGX75" s="917"/>
      <c r="IGY75" s="917"/>
      <c r="IGZ75" s="574"/>
      <c r="IHA75" s="643"/>
      <c r="IHB75" s="643"/>
      <c r="IHC75" s="643"/>
      <c r="IHD75" s="644"/>
      <c r="IHE75" s="643"/>
      <c r="IHF75" s="643"/>
      <c r="IHG75" s="643"/>
      <c r="IHH75" s="643"/>
      <c r="IHI75" s="643"/>
      <c r="IHJ75" s="643"/>
      <c r="IHK75" s="643"/>
      <c r="IHL75" s="643"/>
      <c r="IHM75" s="643"/>
      <c r="IHN75" s="917"/>
      <c r="IHO75" s="917"/>
      <c r="IHP75" s="917"/>
      <c r="IHQ75" s="574"/>
      <c r="IHR75" s="643"/>
      <c r="IHS75" s="643"/>
      <c r="IHT75" s="643"/>
      <c r="IHU75" s="644"/>
      <c r="IHV75" s="643"/>
      <c r="IHW75" s="643"/>
      <c r="IHX75" s="643"/>
      <c r="IHY75" s="643"/>
      <c r="IHZ75" s="643"/>
      <c r="IIA75" s="643"/>
      <c r="IIB75" s="643"/>
      <c r="IIC75" s="643"/>
      <c r="IID75" s="643"/>
      <c r="IIE75" s="917"/>
      <c r="IIF75" s="917"/>
      <c r="IIG75" s="917"/>
      <c r="IIH75" s="574"/>
      <c r="III75" s="643"/>
      <c r="IIJ75" s="643"/>
      <c r="IIK75" s="643"/>
      <c r="IIL75" s="644"/>
      <c r="IIM75" s="643"/>
      <c r="IIN75" s="643"/>
      <c r="IIO75" s="643"/>
      <c r="IIP75" s="643"/>
      <c r="IIQ75" s="643"/>
      <c r="IIR75" s="643"/>
      <c r="IIS75" s="643"/>
      <c r="IIT75" s="643"/>
      <c r="IIU75" s="643"/>
      <c r="IIV75" s="917"/>
      <c r="IIW75" s="917"/>
      <c r="IIX75" s="917"/>
      <c r="IIY75" s="574"/>
      <c r="IIZ75" s="643"/>
      <c r="IJA75" s="643"/>
      <c r="IJB75" s="643"/>
      <c r="IJC75" s="644"/>
      <c r="IJD75" s="643"/>
      <c r="IJE75" s="643"/>
      <c r="IJF75" s="643"/>
      <c r="IJG75" s="643"/>
      <c r="IJH75" s="643"/>
      <c r="IJI75" s="643"/>
      <c r="IJJ75" s="643"/>
      <c r="IJK75" s="643"/>
      <c r="IJL75" s="643"/>
      <c r="IJM75" s="917"/>
      <c r="IJN75" s="917"/>
      <c r="IJO75" s="917"/>
      <c r="IJP75" s="574"/>
      <c r="IJQ75" s="643"/>
      <c r="IJR75" s="643"/>
      <c r="IJS75" s="643"/>
      <c r="IJT75" s="644"/>
      <c r="IJU75" s="643"/>
      <c r="IJV75" s="643"/>
      <c r="IJW75" s="643"/>
      <c r="IJX75" s="643"/>
      <c r="IJY75" s="643"/>
      <c r="IJZ75" s="643"/>
      <c r="IKA75" s="643"/>
      <c r="IKB75" s="643"/>
      <c r="IKC75" s="643"/>
      <c r="IKD75" s="917"/>
      <c r="IKE75" s="917"/>
      <c r="IKF75" s="917"/>
      <c r="IKG75" s="574"/>
      <c r="IKH75" s="643"/>
      <c r="IKI75" s="643"/>
      <c r="IKJ75" s="643"/>
      <c r="IKK75" s="644"/>
      <c r="IKL75" s="643"/>
      <c r="IKM75" s="643"/>
      <c r="IKN75" s="643"/>
      <c r="IKO75" s="643"/>
      <c r="IKP75" s="643"/>
      <c r="IKQ75" s="643"/>
      <c r="IKR75" s="643"/>
      <c r="IKS75" s="643"/>
      <c r="IKT75" s="643"/>
      <c r="IKU75" s="917"/>
      <c r="IKV75" s="917"/>
      <c r="IKW75" s="917"/>
      <c r="IKX75" s="574"/>
      <c r="IKY75" s="643"/>
      <c r="IKZ75" s="643"/>
      <c r="ILA75" s="643"/>
      <c r="ILB75" s="644"/>
      <c r="ILC75" s="643"/>
      <c r="ILD75" s="643"/>
      <c r="ILE75" s="643"/>
      <c r="ILF75" s="643"/>
      <c r="ILG75" s="643"/>
      <c r="ILH75" s="643"/>
      <c r="ILI75" s="643"/>
      <c r="ILJ75" s="643"/>
      <c r="ILK75" s="643"/>
      <c r="ILL75" s="917"/>
      <c r="ILM75" s="917"/>
      <c r="ILN75" s="917"/>
      <c r="ILO75" s="574"/>
      <c r="ILP75" s="643"/>
      <c r="ILQ75" s="643"/>
      <c r="ILR75" s="643"/>
      <c r="ILS75" s="644"/>
      <c r="ILT75" s="643"/>
      <c r="ILU75" s="643"/>
      <c r="ILV75" s="643"/>
      <c r="ILW75" s="643"/>
      <c r="ILX75" s="643"/>
      <c r="ILY75" s="643"/>
      <c r="ILZ75" s="643"/>
      <c r="IMA75" s="643"/>
      <c r="IMB75" s="643"/>
      <c r="IMC75" s="917"/>
      <c r="IMD75" s="917"/>
      <c r="IME75" s="917"/>
      <c r="IMF75" s="574"/>
      <c r="IMG75" s="643"/>
      <c r="IMH75" s="643"/>
      <c r="IMI75" s="643"/>
      <c r="IMJ75" s="644"/>
      <c r="IMK75" s="643"/>
      <c r="IML75" s="643"/>
      <c r="IMM75" s="643"/>
      <c r="IMN75" s="643"/>
      <c r="IMO75" s="643"/>
      <c r="IMP75" s="643"/>
      <c r="IMQ75" s="643"/>
      <c r="IMR75" s="643"/>
      <c r="IMS75" s="643"/>
      <c r="IMT75" s="917"/>
      <c r="IMU75" s="917"/>
      <c r="IMV75" s="917"/>
      <c r="IMW75" s="574"/>
      <c r="IMX75" s="643"/>
      <c r="IMY75" s="643"/>
      <c r="IMZ75" s="643"/>
      <c r="INA75" s="644"/>
      <c r="INB75" s="643"/>
      <c r="INC75" s="643"/>
      <c r="IND75" s="643"/>
      <c r="INE75" s="643"/>
      <c r="INF75" s="643"/>
      <c r="ING75" s="643"/>
      <c r="INH75" s="643"/>
      <c r="INI75" s="643"/>
      <c r="INJ75" s="643"/>
      <c r="INK75" s="917"/>
      <c r="INL75" s="917"/>
      <c r="INM75" s="917"/>
      <c r="INN75" s="574"/>
      <c r="INO75" s="643"/>
      <c r="INP75" s="643"/>
      <c r="INQ75" s="643"/>
      <c r="INR75" s="644"/>
      <c r="INS75" s="643"/>
      <c r="INT75" s="643"/>
      <c r="INU75" s="643"/>
      <c r="INV75" s="643"/>
      <c r="INW75" s="643"/>
      <c r="INX75" s="643"/>
      <c r="INY75" s="643"/>
      <c r="INZ75" s="643"/>
      <c r="IOA75" s="643"/>
      <c r="IOB75" s="917"/>
      <c r="IOC75" s="917"/>
      <c r="IOD75" s="917"/>
      <c r="IOE75" s="574"/>
      <c r="IOF75" s="643"/>
      <c r="IOG75" s="643"/>
      <c r="IOH75" s="643"/>
      <c r="IOI75" s="644"/>
      <c r="IOJ75" s="643"/>
      <c r="IOK75" s="643"/>
      <c r="IOL75" s="643"/>
      <c r="IOM75" s="643"/>
      <c r="ION75" s="643"/>
      <c r="IOO75" s="643"/>
      <c r="IOP75" s="643"/>
      <c r="IOQ75" s="643"/>
      <c r="IOR75" s="643"/>
      <c r="IOS75" s="917"/>
      <c r="IOT75" s="917"/>
      <c r="IOU75" s="917"/>
      <c r="IOV75" s="574"/>
      <c r="IOW75" s="643"/>
      <c r="IOX75" s="643"/>
      <c r="IOY75" s="643"/>
      <c r="IOZ75" s="644"/>
      <c r="IPA75" s="643"/>
      <c r="IPB75" s="643"/>
      <c r="IPC75" s="643"/>
      <c r="IPD75" s="643"/>
      <c r="IPE75" s="643"/>
      <c r="IPF75" s="643"/>
      <c r="IPG75" s="643"/>
      <c r="IPH75" s="643"/>
      <c r="IPI75" s="643"/>
      <c r="IPJ75" s="917"/>
      <c r="IPK75" s="917"/>
      <c r="IPL75" s="917"/>
      <c r="IPM75" s="574"/>
      <c r="IPN75" s="643"/>
      <c r="IPO75" s="643"/>
      <c r="IPP75" s="643"/>
      <c r="IPQ75" s="644"/>
      <c r="IPR75" s="643"/>
      <c r="IPS75" s="643"/>
      <c r="IPT75" s="643"/>
      <c r="IPU75" s="643"/>
      <c r="IPV75" s="643"/>
      <c r="IPW75" s="643"/>
      <c r="IPX75" s="643"/>
      <c r="IPY75" s="643"/>
      <c r="IPZ75" s="643"/>
      <c r="IQA75" s="917"/>
      <c r="IQB75" s="917"/>
      <c r="IQC75" s="917"/>
      <c r="IQD75" s="574"/>
      <c r="IQE75" s="643"/>
      <c r="IQF75" s="643"/>
      <c r="IQG75" s="643"/>
      <c r="IQH75" s="644"/>
      <c r="IQI75" s="643"/>
      <c r="IQJ75" s="643"/>
      <c r="IQK75" s="643"/>
      <c r="IQL75" s="643"/>
      <c r="IQM75" s="643"/>
      <c r="IQN75" s="643"/>
      <c r="IQO75" s="643"/>
      <c r="IQP75" s="643"/>
      <c r="IQQ75" s="643"/>
      <c r="IQR75" s="917"/>
      <c r="IQS75" s="917"/>
      <c r="IQT75" s="917"/>
      <c r="IQU75" s="574"/>
      <c r="IQV75" s="643"/>
      <c r="IQW75" s="643"/>
      <c r="IQX75" s="643"/>
      <c r="IQY75" s="644"/>
      <c r="IQZ75" s="643"/>
      <c r="IRA75" s="643"/>
      <c r="IRB75" s="643"/>
      <c r="IRC75" s="643"/>
      <c r="IRD75" s="643"/>
      <c r="IRE75" s="643"/>
      <c r="IRF75" s="643"/>
      <c r="IRG75" s="643"/>
      <c r="IRH75" s="643"/>
      <c r="IRI75" s="917"/>
      <c r="IRJ75" s="917"/>
      <c r="IRK75" s="917"/>
      <c r="IRL75" s="574"/>
      <c r="IRM75" s="643"/>
      <c r="IRN75" s="643"/>
      <c r="IRO75" s="643"/>
      <c r="IRP75" s="644"/>
      <c r="IRQ75" s="643"/>
      <c r="IRR75" s="643"/>
      <c r="IRS75" s="643"/>
      <c r="IRT75" s="643"/>
      <c r="IRU75" s="643"/>
      <c r="IRV75" s="643"/>
      <c r="IRW75" s="643"/>
      <c r="IRX75" s="643"/>
      <c r="IRY75" s="643"/>
      <c r="IRZ75" s="917"/>
      <c r="ISA75" s="917"/>
      <c r="ISB75" s="917"/>
      <c r="ISC75" s="574"/>
      <c r="ISD75" s="643"/>
      <c r="ISE75" s="643"/>
      <c r="ISF75" s="643"/>
      <c r="ISG75" s="644"/>
      <c r="ISH75" s="643"/>
      <c r="ISI75" s="643"/>
      <c r="ISJ75" s="643"/>
      <c r="ISK75" s="643"/>
      <c r="ISL75" s="643"/>
      <c r="ISM75" s="643"/>
      <c r="ISN75" s="643"/>
      <c r="ISO75" s="643"/>
      <c r="ISP75" s="643"/>
      <c r="ISQ75" s="917"/>
      <c r="ISR75" s="917"/>
      <c r="ISS75" s="917"/>
      <c r="IST75" s="574"/>
      <c r="ISU75" s="643"/>
      <c r="ISV75" s="643"/>
      <c r="ISW75" s="643"/>
      <c r="ISX75" s="644"/>
      <c r="ISY75" s="643"/>
      <c r="ISZ75" s="643"/>
      <c r="ITA75" s="643"/>
      <c r="ITB75" s="643"/>
      <c r="ITC75" s="643"/>
      <c r="ITD75" s="643"/>
      <c r="ITE75" s="643"/>
      <c r="ITF75" s="643"/>
      <c r="ITG75" s="643"/>
      <c r="ITH75" s="917"/>
      <c r="ITI75" s="917"/>
      <c r="ITJ75" s="917"/>
      <c r="ITK75" s="574"/>
      <c r="ITL75" s="643"/>
      <c r="ITM75" s="643"/>
      <c r="ITN75" s="643"/>
      <c r="ITO75" s="644"/>
      <c r="ITP75" s="643"/>
      <c r="ITQ75" s="643"/>
      <c r="ITR75" s="643"/>
      <c r="ITS75" s="643"/>
      <c r="ITT75" s="643"/>
      <c r="ITU75" s="643"/>
      <c r="ITV75" s="643"/>
      <c r="ITW75" s="643"/>
      <c r="ITX75" s="643"/>
      <c r="ITY75" s="917"/>
      <c r="ITZ75" s="917"/>
      <c r="IUA75" s="917"/>
      <c r="IUB75" s="574"/>
      <c r="IUC75" s="643"/>
      <c r="IUD75" s="643"/>
      <c r="IUE75" s="643"/>
      <c r="IUF75" s="644"/>
      <c r="IUG75" s="643"/>
      <c r="IUH75" s="643"/>
      <c r="IUI75" s="643"/>
      <c r="IUJ75" s="643"/>
      <c r="IUK75" s="643"/>
      <c r="IUL75" s="643"/>
      <c r="IUM75" s="643"/>
      <c r="IUN75" s="643"/>
      <c r="IUO75" s="643"/>
      <c r="IUP75" s="917"/>
      <c r="IUQ75" s="917"/>
      <c r="IUR75" s="917"/>
      <c r="IUS75" s="574"/>
      <c r="IUT75" s="643"/>
      <c r="IUU75" s="643"/>
      <c r="IUV75" s="643"/>
      <c r="IUW75" s="644"/>
      <c r="IUX75" s="643"/>
      <c r="IUY75" s="643"/>
      <c r="IUZ75" s="643"/>
      <c r="IVA75" s="643"/>
      <c r="IVB75" s="643"/>
      <c r="IVC75" s="643"/>
      <c r="IVD75" s="643"/>
      <c r="IVE75" s="643"/>
      <c r="IVF75" s="643"/>
      <c r="IVG75" s="917"/>
      <c r="IVH75" s="917"/>
      <c r="IVI75" s="917"/>
      <c r="IVJ75" s="574"/>
      <c r="IVK75" s="643"/>
      <c r="IVL75" s="643"/>
      <c r="IVM75" s="643"/>
      <c r="IVN75" s="644"/>
      <c r="IVO75" s="643"/>
      <c r="IVP75" s="643"/>
      <c r="IVQ75" s="643"/>
      <c r="IVR75" s="643"/>
      <c r="IVS75" s="643"/>
      <c r="IVT75" s="643"/>
      <c r="IVU75" s="643"/>
      <c r="IVV75" s="643"/>
      <c r="IVW75" s="643"/>
      <c r="IVX75" s="917"/>
      <c r="IVY75" s="917"/>
      <c r="IVZ75" s="917"/>
      <c r="IWA75" s="574"/>
      <c r="IWB75" s="643"/>
      <c r="IWC75" s="643"/>
      <c r="IWD75" s="643"/>
      <c r="IWE75" s="644"/>
      <c r="IWF75" s="643"/>
      <c r="IWG75" s="643"/>
      <c r="IWH75" s="643"/>
      <c r="IWI75" s="643"/>
      <c r="IWJ75" s="643"/>
      <c r="IWK75" s="643"/>
      <c r="IWL75" s="643"/>
      <c r="IWM75" s="643"/>
      <c r="IWN75" s="643"/>
      <c r="IWO75" s="917"/>
      <c r="IWP75" s="917"/>
      <c r="IWQ75" s="917"/>
      <c r="IWR75" s="574"/>
      <c r="IWS75" s="643"/>
      <c r="IWT75" s="643"/>
      <c r="IWU75" s="643"/>
      <c r="IWV75" s="644"/>
      <c r="IWW75" s="643"/>
      <c r="IWX75" s="643"/>
      <c r="IWY75" s="643"/>
      <c r="IWZ75" s="643"/>
      <c r="IXA75" s="643"/>
      <c r="IXB75" s="643"/>
      <c r="IXC75" s="643"/>
      <c r="IXD75" s="643"/>
      <c r="IXE75" s="643"/>
      <c r="IXF75" s="917"/>
      <c r="IXG75" s="917"/>
      <c r="IXH75" s="917"/>
      <c r="IXI75" s="574"/>
      <c r="IXJ75" s="643"/>
      <c r="IXK75" s="643"/>
      <c r="IXL75" s="643"/>
      <c r="IXM75" s="644"/>
      <c r="IXN75" s="643"/>
      <c r="IXO75" s="643"/>
      <c r="IXP75" s="643"/>
      <c r="IXQ75" s="643"/>
      <c r="IXR75" s="643"/>
      <c r="IXS75" s="643"/>
      <c r="IXT75" s="643"/>
      <c r="IXU75" s="643"/>
      <c r="IXV75" s="643"/>
      <c r="IXW75" s="917"/>
      <c r="IXX75" s="917"/>
      <c r="IXY75" s="917"/>
      <c r="IXZ75" s="574"/>
      <c r="IYA75" s="643"/>
      <c r="IYB75" s="643"/>
      <c r="IYC75" s="643"/>
      <c r="IYD75" s="644"/>
      <c r="IYE75" s="643"/>
      <c r="IYF75" s="643"/>
      <c r="IYG75" s="643"/>
      <c r="IYH75" s="643"/>
      <c r="IYI75" s="643"/>
      <c r="IYJ75" s="643"/>
      <c r="IYK75" s="643"/>
      <c r="IYL75" s="643"/>
      <c r="IYM75" s="643"/>
      <c r="IYN75" s="917"/>
      <c r="IYO75" s="917"/>
      <c r="IYP75" s="917"/>
      <c r="IYQ75" s="574"/>
      <c r="IYR75" s="643"/>
      <c r="IYS75" s="643"/>
      <c r="IYT75" s="643"/>
      <c r="IYU75" s="644"/>
      <c r="IYV75" s="643"/>
      <c r="IYW75" s="643"/>
      <c r="IYX75" s="643"/>
      <c r="IYY75" s="643"/>
      <c r="IYZ75" s="643"/>
      <c r="IZA75" s="643"/>
      <c r="IZB75" s="643"/>
      <c r="IZC75" s="643"/>
      <c r="IZD75" s="643"/>
      <c r="IZE75" s="917"/>
      <c r="IZF75" s="917"/>
      <c r="IZG75" s="917"/>
      <c r="IZH75" s="574"/>
      <c r="IZI75" s="643"/>
      <c r="IZJ75" s="643"/>
      <c r="IZK75" s="643"/>
      <c r="IZL75" s="644"/>
      <c r="IZM75" s="643"/>
      <c r="IZN75" s="643"/>
      <c r="IZO75" s="643"/>
      <c r="IZP75" s="643"/>
      <c r="IZQ75" s="643"/>
      <c r="IZR75" s="643"/>
      <c r="IZS75" s="643"/>
      <c r="IZT75" s="643"/>
      <c r="IZU75" s="643"/>
      <c r="IZV75" s="917"/>
      <c r="IZW75" s="917"/>
      <c r="IZX75" s="917"/>
      <c r="IZY75" s="574"/>
      <c r="IZZ75" s="643"/>
      <c r="JAA75" s="643"/>
      <c r="JAB75" s="643"/>
      <c r="JAC75" s="644"/>
      <c r="JAD75" s="643"/>
      <c r="JAE75" s="643"/>
      <c r="JAF75" s="643"/>
      <c r="JAG75" s="643"/>
      <c r="JAH75" s="643"/>
      <c r="JAI75" s="643"/>
      <c r="JAJ75" s="643"/>
      <c r="JAK75" s="643"/>
      <c r="JAL75" s="643"/>
      <c r="JAM75" s="917"/>
      <c r="JAN75" s="917"/>
      <c r="JAO75" s="917"/>
      <c r="JAP75" s="574"/>
      <c r="JAQ75" s="643"/>
      <c r="JAR75" s="643"/>
      <c r="JAS75" s="643"/>
      <c r="JAT75" s="644"/>
      <c r="JAU75" s="643"/>
      <c r="JAV75" s="643"/>
      <c r="JAW75" s="643"/>
      <c r="JAX75" s="643"/>
      <c r="JAY75" s="643"/>
      <c r="JAZ75" s="643"/>
      <c r="JBA75" s="643"/>
      <c r="JBB75" s="643"/>
      <c r="JBC75" s="643"/>
      <c r="JBD75" s="917"/>
      <c r="JBE75" s="917"/>
      <c r="JBF75" s="917"/>
      <c r="JBG75" s="574"/>
      <c r="JBH75" s="643"/>
      <c r="JBI75" s="643"/>
      <c r="JBJ75" s="643"/>
      <c r="JBK75" s="644"/>
      <c r="JBL75" s="643"/>
      <c r="JBM75" s="643"/>
      <c r="JBN75" s="643"/>
      <c r="JBO75" s="643"/>
      <c r="JBP75" s="643"/>
      <c r="JBQ75" s="643"/>
      <c r="JBR75" s="643"/>
      <c r="JBS75" s="643"/>
      <c r="JBT75" s="643"/>
      <c r="JBU75" s="917"/>
      <c r="JBV75" s="917"/>
      <c r="JBW75" s="917"/>
      <c r="JBX75" s="574"/>
      <c r="JBY75" s="643"/>
      <c r="JBZ75" s="643"/>
      <c r="JCA75" s="643"/>
      <c r="JCB75" s="644"/>
      <c r="JCC75" s="643"/>
      <c r="JCD75" s="643"/>
      <c r="JCE75" s="643"/>
      <c r="JCF75" s="643"/>
      <c r="JCG75" s="643"/>
      <c r="JCH75" s="643"/>
      <c r="JCI75" s="643"/>
      <c r="JCJ75" s="643"/>
      <c r="JCK75" s="643"/>
      <c r="JCL75" s="917"/>
      <c r="JCM75" s="917"/>
      <c r="JCN75" s="917"/>
      <c r="JCO75" s="574"/>
      <c r="JCP75" s="643"/>
      <c r="JCQ75" s="643"/>
      <c r="JCR75" s="643"/>
      <c r="JCS75" s="644"/>
      <c r="JCT75" s="643"/>
      <c r="JCU75" s="643"/>
      <c r="JCV75" s="643"/>
      <c r="JCW75" s="643"/>
      <c r="JCX75" s="643"/>
      <c r="JCY75" s="643"/>
      <c r="JCZ75" s="643"/>
      <c r="JDA75" s="643"/>
      <c r="JDB75" s="643"/>
      <c r="JDC75" s="917"/>
      <c r="JDD75" s="917"/>
      <c r="JDE75" s="917"/>
      <c r="JDF75" s="574"/>
      <c r="JDG75" s="643"/>
      <c r="JDH75" s="643"/>
      <c r="JDI75" s="643"/>
      <c r="JDJ75" s="644"/>
      <c r="JDK75" s="643"/>
      <c r="JDL75" s="643"/>
      <c r="JDM75" s="643"/>
      <c r="JDN75" s="643"/>
      <c r="JDO75" s="643"/>
      <c r="JDP75" s="643"/>
      <c r="JDQ75" s="643"/>
      <c r="JDR75" s="643"/>
      <c r="JDS75" s="643"/>
      <c r="JDT75" s="917"/>
      <c r="JDU75" s="917"/>
      <c r="JDV75" s="917"/>
      <c r="JDW75" s="574"/>
      <c r="JDX75" s="643"/>
      <c r="JDY75" s="643"/>
      <c r="JDZ75" s="643"/>
      <c r="JEA75" s="644"/>
      <c r="JEB75" s="643"/>
      <c r="JEC75" s="643"/>
      <c r="JED75" s="643"/>
      <c r="JEE75" s="643"/>
      <c r="JEF75" s="643"/>
      <c r="JEG75" s="643"/>
      <c r="JEH75" s="643"/>
      <c r="JEI75" s="643"/>
      <c r="JEJ75" s="643"/>
      <c r="JEK75" s="917"/>
      <c r="JEL75" s="917"/>
      <c r="JEM75" s="917"/>
      <c r="JEN75" s="574"/>
      <c r="JEO75" s="643"/>
      <c r="JEP75" s="643"/>
      <c r="JEQ75" s="643"/>
      <c r="JER75" s="644"/>
      <c r="JES75" s="643"/>
      <c r="JET75" s="643"/>
      <c r="JEU75" s="643"/>
      <c r="JEV75" s="643"/>
      <c r="JEW75" s="643"/>
      <c r="JEX75" s="643"/>
      <c r="JEY75" s="643"/>
      <c r="JEZ75" s="643"/>
      <c r="JFA75" s="643"/>
      <c r="JFB75" s="917"/>
      <c r="JFC75" s="917"/>
      <c r="JFD75" s="917"/>
      <c r="JFE75" s="574"/>
      <c r="JFF75" s="643"/>
      <c r="JFG75" s="643"/>
      <c r="JFH75" s="643"/>
      <c r="JFI75" s="644"/>
      <c r="JFJ75" s="643"/>
      <c r="JFK75" s="643"/>
      <c r="JFL75" s="643"/>
      <c r="JFM75" s="643"/>
      <c r="JFN75" s="643"/>
      <c r="JFO75" s="643"/>
      <c r="JFP75" s="643"/>
      <c r="JFQ75" s="643"/>
      <c r="JFR75" s="643"/>
      <c r="JFS75" s="917"/>
      <c r="JFT75" s="917"/>
      <c r="JFU75" s="917"/>
      <c r="JFV75" s="574"/>
      <c r="JFW75" s="643"/>
      <c r="JFX75" s="643"/>
      <c r="JFY75" s="643"/>
      <c r="JFZ75" s="644"/>
      <c r="JGA75" s="643"/>
      <c r="JGB75" s="643"/>
      <c r="JGC75" s="643"/>
      <c r="JGD75" s="643"/>
      <c r="JGE75" s="643"/>
      <c r="JGF75" s="643"/>
      <c r="JGG75" s="643"/>
      <c r="JGH75" s="643"/>
      <c r="JGI75" s="643"/>
      <c r="JGJ75" s="917"/>
      <c r="JGK75" s="917"/>
      <c r="JGL75" s="917"/>
      <c r="JGM75" s="574"/>
      <c r="JGN75" s="643"/>
      <c r="JGO75" s="643"/>
      <c r="JGP75" s="643"/>
      <c r="JGQ75" s="644"/>
      <c r="JGR75" s="643"/>
      <c r="JGS75" s="643"/>
      <c r="JGT75" s="643"/>
      <c r="JGU75" s="643"/>
      <c r="JGV75" s="643"/>
      <c r="JGW75" s="643"/>
      <c r="JGX75" s="643"/>
      <c r="JGY75" s="643"/>
      <c r="JGZ75" s="643"/>
      <c r="JHA75" s="917"/>
      <c r="JHB75" s="917"/>
      <c r="JHC75" s="917"/>
      <c r="JHD75" s="574"/>
      <c r="JHE75" s="643"/>
      <c r="JHF75" s="643"/>
      <c r="JHG75" s="643"/>
      <c r="JHH75" s="644"/>
      <c r="JHI75" s="643"/>
      <c r="JHJ75" s="643"/>
      <c r="JHK75" s="643"/>
      <c r="JHL75" s="643"/>
      <c r="JHM75" s="643"/>
      <c r="JHN75" s="643"/>
      <c r="JHO75" s="643"/>
      <c r="JHP75" s="643"/>
      <c r="JHQ75" s="643"/>
      <c r="JHR75" s="917"/>
      <c r="JHS75" s="917"/>
      <c r="JHT75" s="917"/>
      <c r="JHU75" s="574"/>
      <c r="JHV75" s="643"/>
      <c r="JHW75" s="643"/>
      <c r="JHX75" s="643"/>
      <c r="JHY75" s="644"/>
      <c r="JHZ75" s="643"/>
      <c r="JIA75" s="643"/>
      <c r="JIB75" s="643"/>
      <c r="JIC75" s="643"/>
      <c r="JID75" s="643"/>
      <c r="JIE75" s="643"/>
      <c r="JIF75" s="643"/>
      <c r="JIG75" s="643"/>
      <c r="JIH75" s="643"/>
      <c r="JII75" s="917"/>
      <c r="JIJ75" s="917"/>
      <c r="JIK75" s="917"/>
      <c r="JIL75" s="574"/>
      <c r="JIM75" s="643"/>
      <c r="JIN75" s="643"/>
      <c r="JIO75" s="643"/>
      <c r="JIP75" s="644"/>
      <c r="JIQ75" s="643"/>
      <c r="JIR75" s="643"/>
      <c r="JIS75" s="643"/>
      <c r="JIT75" s="643"/>
      <c r="JIU75" s="643"/>
      <c r="JIV75" s="643"/>
      <c r="JIW75" s="643"/>
      <c r="JIX75" s="643"/>
      <c r="JIY75" s="643"/>
      <c r="JIZ75" s="917"/>
      <c r="JJA75" s="917"/>
      <c r="JJB75" s="917"/>
      <c r="JJC75" s="574"/>
      <c r="JJD75" s="643"/>
      <c r="JJE75" s="643"/>
      <c r="JJF75" s="643"/>
      <c r="JJG75" s="644"/>
      <c r="JJH75" s="643"/>
      <c r="JJI75" s="643"/>
      <c r="JJJ75" s="643"/>
      <c r="JJK75" s="643"/>
      <c r="JJL75" s="643"/>
      <c r="JJM75" s="643"/>
      <c r="JJN75" s="643"/>
      <c r="JJO75" s="643"/>
      <c r="JJP75" s="643"/>
      <c r="JJQ75" s="917"/>
      <c r="JJR75" s="917"/>
      <c r="JJS75" s="917"/>
      <c r="JJT75" s="574"/>
      <c r="JJU75" s="643"/>
      <c r="JJV75" s="643"/>
      <c r="JJW75" s="643"/>
      <c r="JJX75" s="644"/>
      <c r="JJY75" s="643"/>
      <c r="JJZ75" s="643"/>
      <c r="JKA75" s="643"/>
      <c r="JKB75" s="643"/>
      <c r="JKC75" s="643"/>
      <c r="JKD75" s="643"/>
      <c r="JKE75" s="643"/>
      <c r="JKF75" s="643"/>
      <c r="JKG75" s="643"/>
      <c r="JKH75" s="917"/>
      <c r="JKI75" s="917"/>
      <c r="JKJ75" s="917"/>
      <c r="JKK75" s="574"/>
      <c r="JKL75" s="643"/>
      <c r="JKM75" s="643"/>
      <c r="JKN75" s="643"/>
      <c r="JKO75" s="644"/>
      <c r="JKP75" s="643"/>
      <c r="JKQ75" s="643"/>
      <c r="JKR75" s="643"/>
      <c r="JKS75" s="643"/>
      <c r="JKT75" s="643"/>
      <c r="JKU75" s="643"/>
      <c r="JKV75" s="643"/>
      <c r="JKW75" s="643"/>
      <c r="JKX75" s="643"/>
      <c r="JKY75" s="917"/>
      <c r="JKZ75" s="917"/>
      <c r="JLA75" s="917"/>
      <c r="JLB75" s="574"/>
      <c r="JLC75" s="643"/>
      <c r="JLD75" s="643"/>
      <c r="JLE75" s="643"/>
      <c r="JLF75" s="644"/>
      <c r="JLG75" s="643"/>
      <c r="JLH75" s="643"/>
      <c r="JLI75" s="643"/>
      <c r="JLJ75" s="643"/>
      <c r="JLK75" s="643"/>
      <c r="JLL75" s="643"/>
      <c r="JLM75" s="643"/>
      <c r="JLN75" s="643"/>
      <c r="JLO75" s="643"/>
      <c r="JLP75" s="917"/>
      <c r="JLQ75" s="917"/>
      <c r="JLR75" s="917"/>
      <c r="JLS75" s="574"/>
      <c r="JLT75" s="643"/>
      <c r="JLU75" s="643"/>
      <c r="JLV75" s="643"/>
      <c r="JLW75" s="644"/>
      <c r="JLX75" s="643"/>
      <c r="JLY75" s="643"/>
      <c r="JLZ75" s="643"/>
      <c r="JMA75" s="643"/>
      <c r="JMB75" s="643"/>
      <c r="JMC75" s="643"/>
      <c r="JMD75" s="643"/>
      <c r="JME75" s="643"/>
      <c r="JMF75" s="643"/>
      <c r="JMG75" s="917"/>
      <c r="JMH75" s="917"/>
      <c r="JMI75" s="917"/>
      <c r="JMJ75" s="574"/>
      <c r="JMK75" s="643"/>
      <c r="JML75" s="643"/>
      <c r="JMM75" s="643"/>
      <c r="JMN75" s="644"/>
      <c r="JMO75" s="643"/>
      <c r="JMP75" s="643"/>
      <c r="JMQ75" s="643"/>
      <c r="JMR75" s="643"/>
      <c r="JMS75" s="643"/>
      <c r="JMT75" s="643"/>
      <c r="JMU75" s="643"/>
      <c r="JMV75" s="643"/>
      <c r="JMW75" s="643"/>
      <c r="JMX75" s="917"/>
      <c r="JMY75" s="917"/>
      <c r="JMZ75" s="917"/>
      <c r="JNA75" s="574"/>
      <c r="JNB75" s="643"/>
      <c r="JNC75" s="643"/>
      <c r="JND75" s="643"/>
      <c r="JNE75" s="644"/>
      <c r="JNF75" s="643"/>
      <c r="JNG75" s="643"/>
      <c r="JNH75" s="643"/>
      <c r="JNI75" s="643"/>
      <c r="JNJ75" s="643"/>
      <c r="JNK75" s="643"/>
      <c r="JNL75" s="643"/>
      <c r="JNM75" s="643"/>
      <c r="JNN75" s="643"/>
      <c r="JNO75" s="917"/>
      <c r="JNP75" s="917"/>
      <c r="JNQ75" s="917"/>
      <c r="JNR75" s="574"/>
      <c r="JNS75" s="643"/>
      <c r="JNT75" s="643"/>
      <c r="JNU75" s="643"/>
      <c r="JNV75" s="644"/>
      <c r="JNW75" s="643"/>
      <c r="JNX75" s="643"/>
      <c r="JNY75" s="643"/>
      <c r="JNZ75" s="643"/>
      <c r="JOA75" s="643"/>
      <c r="JOB75" s="643"/>
      <c r="JOC75" s="643"/>
      <c r="JOD75" s="643"/>
      <c r="JOE75" s="643"/>
      <c r="JOF75" s="917"/>
      <c r="JOG75" s="917"/>
      <c r="JOH75" s="917"/>
      <c r="JOI75" s="574"/>
      <c r="JOJ75" s="643"/>
      <c r="JOK75" s="643"/>
      <c r="JOL75" s="643"/>
      <c r="JOM75" s="644"/>
      <c r="JON75" s="643"/>
      <c r="JOO75" s="643"/>
      <c r="JOP75" s="643"/>
      <c r="JOQ75" s="643"/>
      <c r="JOR75" s="643"/>
      <c r="JOS75" s="643"/>
      <c r="JOT75" s="643"/>
      <c r="JOU75" s="643"/>
      <c r="JOV75" s="643"/>
      <c r="JOW75" s="917"/>
      <c r="JOX75" s="917"/>
      <c r="JOY75" s="917"/>
      <c r="JOZ75" s="574"/>
      <c r="JPA75" s="643"/>
      <c r="JPB75" s="643"/>
      <c r="JPC75" s="643"/>
      <c r="JPD75" s="644"/>
      <c r="JPE75" s="643"/>
      <c r="JPF75" s="643"/>
      <c r="JPG75" s="643"/>
      <c r="JPH75" s="643"/>
      <c r="JPI75" s="643"/>
      <c r="JPJ75" s="643"/>
      <c r="JPK75" s="643"/>
      <c r="JPL75" s="643"/>
      <c r="JPM75" s="643"/>
      <c r="JPN75" s="917"/>
      <c r="JPO75" s="917"/>
      <c r="JPP75" s="917"/>
      <c r="JPQ75" s="574"/>
      <c r="JPR75" s="643"/>
      <c r="JPS75" s="643"/>
      <c r="JPT75" s="643"/>
      <c r="JPU75" s="644"/>
      <c r="JPV75" s="643"/>
      <c r="JPW75" s="643"/>
      <c r="JPX75" s="643"/>
      <c r="JPY75" s="643"/>
      <c r="JPZ75" s="643"/>
      <c r="JQA75" s="643"/>
      <c r="JQB75" s="643"/>
      <c r="JQC75" s="643"/>
      <c r="JQD75" s="643"/>
      <c r="JQE75" s="917"/>
      <c r="JQF75" s="917"/>
      <c r="JQG75" s="917"/>
      <c r="JQH75" s="574"/>
      <c r="JQI75" s="643"/>
      <c r="JQJ75" s="643"/>
      <c r="JQK75" s="643"/>
      <c r="JQL75" s="644"/>
      <c r="JQM75" s="643"/>
      <c r="JQN75" s="643"/>
      <c r="JQO75" s="643"/>
      <c r="JQP75" s="643"/>
      <c r="JQQ75" s="643"/>
      <c r="JQR75" s="643"/>
      <c r="JQS75" s="643"/>
      <c r="JQT75" s="643"/>
      <c r="JQU75" s="643"/>
      <c r="JQV75" s="917"/>
      <c r="JQW75" s="917"/>
      <c r="JQX75" s="917"/>
      <c r="JQY75" s="574"/>
      <c r="JQZ75" s="643"/>
      <c r="JRA75" s="643"/>
      <c r="JRB75" s="643"/>
      <c r="JRC75" s="644"/>
      <c r="JRD75" s="643"/>
      <c r="JRE75" s="643"/>
      <c r="JRF75" s="643"/>
      <c r="JRG75" s="643"/>
      <c r="JRH75" s="643"/>
      <c r="JRI75" s="643"/>
      <c r="JRJ75" s="643"/>
      <c r="JRK75" s="643"/>
      <c r="JRL75" s="643"/>
      <c r="JRM75" s="917"/>
      <c r="JRN75" s="917"/>
      <c r="JRO75" s="917"/>
      <c r="JRP75" s="574"/>
      <c r="JRQ75" s="643"/>
      <c r="JRR75" s="643"/>
      <c r="JRS75" s="643"/>
      <c r="JRT75" s="644"/>
      <c r="JRU75" s="643"/>
      <c r="JRV75" s="643"/>
      <c r="JRW75" s="643"/>
      <c r="JRX75" s="643"/>
      <c r="JRY75" s="643"/>
      <c r="JRZ75" s="643"/>
      <c r="JSA75" s="643"/>
      <c r="JSB75" s="643"/>
      <c r="JSC75" s="643"/>
      <c r="JSD75" s="917"/>
      <c r="JSE75" s="917"/>
      <c r="JSF75" s="917"/>
      <c r="JSG75" s="574"/>
      <c r="JSH75" s="643"/>
      <c r="JSI75" s="643"/>
      <c r="JSJ75" s="643"/>
      <c r="JSK75" s="644"/>
      <c r="JSL75" s="643"/>
      <c r="JSM75" s="643"/>
      <c r="JSN75" s="643"/>
      <c r="JSO75" s="643"/>
      <c r="JSP75" s="643"/>
      <c r="JSQ75" s="643"/>
      <c r="JSR75" s="643"/>
      <c r="JSS75" s="643"/>
      <c r="JST75" s="643"/>
      <c r="JSU75" s="917"/>
      <c r="JSV75" s="917"/>
      <c r="JSW75" s="917"/>
      <c r="JSX75" s="574"/>
      <c r="JSY75" s="643"/>
      <c r="JSZ75" s="643"/>
      <c r="JTA75" s="643"/>
      <c r="JTB75" s="644"/>
      <c r="JTC75" s="643"/>
      <c r="JTD75" s="643"/>
      <c r="JTE75" s="643"/>
      <c r="JTF75" s="643"/>
      <c r="JTG75" s="643"/>
      <c r="JTH75" s="643"/>
      <c r="JTI75" s="643"/>
      <c r="JTJ75" s="643"/>
      <c r="JTK75" s="643"/>
      <c r="JTL75" s="917"/>
      <c r="JTM75" s="917"/>
      <c r="JTN75" s="917"/>
      <c r="JTO75" s="574"/>
      <c r="JTP75" s="643"/>
      <c r="JTQ75" s="643"/>
      <c r="JTR75" s="643"/>
      <c r="JTS75" s="644"/>
      <c r="JTT75" s="643"/>
      <c r="JTU75" s="643"/>
      <c r="JTV75" s="643"/>
      <c r="JTW75" s="643"/>
      <c r="JTX75" s="643"/>
      <c r="JTY75" s="643"/>
      <c r="JTZ75" s="643"/>
      <c r="JUA75" s="643"/>
      <c r="JUB75" s="643"/>
      <c r="JUC75" s="917"/>
      <c r="JUD75" s="917"/>
      <c r="JUE75" s="917"/>
      <c r="JUF75" s="574"/>
      <c r="JUG75" s="643"/>
      <c r="JUH75" s="643"/>
      <c r="JUI75" s="643"/>
      <c r="JUJ75" s="644"/>
      <c r="JUK75" s="643"/>
      <c r="JUL75" s="643"/>
      <c r="JUM75" s="643"/>
      <c r="JUN75" s="643"/>
      <c r="JUO75" s="643"/>
      <c r="JUP75" s="643"/>
      <c r="JUQ75" s="643"/>
      <c r="JUR75" s="643"/>
      <c r="JUS75" s="643"/>
      <c r="JUT75" s="917"/>
      <c r="JUU75" s="917"/>
      <c r="JUV75" s="917"/>
      <c r="JUW75" s="574"/>
      <c r="JUX75" s="643"/>
      <c r="JUY75" s="643"/>
      <c r="JUZ75" s="643"/>
      <c r="JVA75" s="644"/>
      <c r="JVB75" s="643"/>
      <c r="JVC75" s="643"/>
      <c r="JVD75" s="643"/>
      <c r="JVE75" s="643"/>
      <c r="JVF75" s="643"/>
      <c r="JVG75" s="643"/>
      <c r="JVH75" s="643"/>
      <c r="JVI75" s="643"/>
      <c r="JVJ75" s="643"/>
      <c r="JVK75" s="917"/>
      <c r="JVL75" s="917"/>
      <c r="JVM75" s="917"/>
      <c r="JVN75" s="574"/>
      <c r="JVO75" s="643"/>
      <c r="JVP75" s="643"/>
      <c r="JVQ75" s="643"/>
      <c r="JVR75" s="644"/>
      <c r="JVS75" s="643"/>
      <c r="JVT75" s="643"/>
      <c r="JVU75" s="643"/>
      <c r="JVV75" s="643"/>
      <c r="JVW75" s="643"/>
      <c r="JVX75" s="643"/>
      <c r="JVY75" s="643"/>
      <c r="JVZ75" s="643"/>
      <c r="JWA75" s="643"/>
      <c r="JWB75" s="917"/>
      <c r="JWC75" s="917"/>
      <c r="JWD75" s="917"/>
      <c r="JWE75" s="574"/>
      <c r="JWF75" s="643"/>
      <c r="JWG75" s="643"/>
      <c r="JWH75" s="643"/>
      <c r="JWI75" s="644"/>
      <c r="JWJ75" s="643"/>
      <c r="JWK75" s="643"/>
      <c r="JWL75" s="643"/>
      <c r="JWM75" s="643"/>
      <c r="JWN75" s="643"/>
      <c r="JWO75" s="643"/>
      <c r="JWP75" s="643"/>
      <c r="JWQ75" s="643"/>
      <c r="JWR75" s="643"/>
      <c r="JWS75" s="917"/>
      <c r="JWT75" s="917"/>
      <c r="JWU75" s="917"/>
      <c r="JWV75" s="574"/>
      <c r="JWW75" s="643"/>
      <c r="JWX75" s="643"/>
      <c r="JWY75" s="643"/>
      <c r="JWZ75" s="644"/>
      <c r="JXA75" s="643"/>
      <c r="JXB75" s="643"/>
      <c r="JXC75" s="643"/>
      <c r="JXD75" s="643"/>
      <c r="JXE75" s="643"/>
      <c r="JXF75" s="643"/>
      <c r="JXG75" s="643"/>
      <c r="JXH75" s="643"/>
      <c r="JXI75" s="643"/>
      <c r="JXJ75" s="917"/>
      <c r="JXK75" s="917"/>
      <c r="JXL75" s="917"/>
      <c r="JXM75" s="574"/>
      <c r="JXN75" s="643"/>
      <c r="JXO75" s="643"/>
      <c r="JXP75" s="643"/>
      <c r="JXQ75" s="644"/>
      <c r="JXR75" s="643"/>
      <c r="JXS75" s="643"/>
      <c r="JXT75" s="643"/>
      <c r="JXU75" s="643"/>
      <c r="JXV75" s="643"/>
      <c r="JXW75" s="643"/>
      <c r="JXX75" s="643"/>
      <c r="JXY75" s="643"/>
      <c r="JXZ75" s="643"/>
      <c r="JYA75" s="917"/>
      <c r="JYB75" s="917"/>
      <c r="JYC75" s="917"/>
      <c r="JYD75" s="574"/>
      <c r="JYE75" s="643"/>
      <c r="JYF75" s="643"/>
      <c r="JYG75" s="643"/>
      <c r="JYH75" s="644"/>
      <c r="JYI75" s="643"/>
      <c r="JYJ75" s="643"/>
      <c r="JYK75" s="643"/>
      <c r="JYL75" s="643"/>
      <c r="JYM75" s="643"/>
      <c r="JYN75" s="643"/>
      <c r="JYO75" s="643"/>
      <c r="JYP75" s="643"/>
      <c r="JYQ75" s="643"/>
      <c r="JYR75" s="917"/>
      <c r="JYS75" s="917"/>
      <c r="JYT75" s="917"/>
      <c r="JYU75" s="574"/>
      <c r="JYV75" s="643"/>
      <c r="JYW75" s="643"/>
      <c r="JYX75" s="643"/>
      <c r="JYY75" s="644"/>
      <c r="JYZ75" s="643"/>
      <c r="JZA75" s="643"/>
      <c r="JZB75" s="643"/>
      <c r="JZC75" s="643"/>
      <c r="JZD75" s="643"/>
      <c r="JZE75" s="643"/>
      <c r="JZF75" s="643"/>
      <c r="JZG75" s="643"/>
      <c r="JZH75" s="643"/>
      <c r="JZI75" s="917"/>
      <c r="JZJ75" s="917"/>
      <c r="JZK75" s="917"/>
      <c r="JZL75" s="574"/>
      <c r="JZM75" s="643"/>
      <c r="JZN75" s="643"/>
      <c r="JZO75" s="643"/>
      <c r="JZP75" s="644"/>
      <c r="JZQ75" s="643"/>
      <c r="JZR75" s="643"/>
      <c r="JZS75" s="643"/>
      <c r="JZT75" s="643"/>
      <c r="JZU75" s="643"/>
      <c r="JZV75" s="643"/>
      <c r="JZW75" s="643"/>
      <c r="JZX75" s="643"/>
      <c r="JZY75" s="643"/>
      <c r="JZZ75" s="917"/>
      <c r="KAA75" s="917"/>
      <c r="KAB75" s="917"/>
      <c r="KAC75" s="574"/>
      <c r="KAD75" s="643"/>
      <c r="KAE75" s="643"/>
      <c r="KAF75" s="643"/>
      <c r="KAG75" s="644"/>
      <c r="KAH75" s="643"/>
      <c r="KAI75" s="643"/>
      <c r="KAJ75" s="643"/>
      <c r="KAK75" s="643"/>
      <c r="KAL75" s="643"/>
      <c r="KAM75" s="643"/>
      <c r="KAN75" s="643"/>
      <c r="KAO75" s="643"/>
      <c r="KAP75" s="643"/>
      <c r="KAQ75" s="917"/>
      <c r="KAR75" s="917"/>
      <c r="KAS75" s="917"/>
      <c r="KAT75" s="574"/>
      <c r="KAU75" s="643"/>
      <c r="KAV75" s="643"/>
      <c r="KAW75" s="643"/>
      <c r="KAX75" s="644"/>
      <c r="KAY75" s="643"/>
      <c r="KAZ75" s="643"/>
      <c r="KBA75" s="643"/>
      <c r="KBB75" s="643"/>
      <c r="KBC75" s="643"/>
      <c r="KBD75" s="643"/>
      <c r="KBE75" s="643"/>
      <c r="KBF75" s="643"/>
      <c r="KBG75" s="643"/>
      <c r="KBH75" s="917"/>
      <c r="KBI75" s="917"/>
      <c r="KBJ75" s="917"/>
      <c r="KBK75" s="574"/>
      <c r="KBL75" s="643"/>
      <c r="KBM75" s="643"/>
      <c r="KBN75" s="643"/>
      <c r="KBO75" s="644"/>
      <c r="KBP75" s="643"/>
      <c r="KBQ75" s="643"/>
      <c r="KBR75" s="643"/>
      <c r="KBS75" s="643"/>
      <c r="KBT75" s="643"/>
      <c r="KBU75" s="643"/>
      <c r="KBV75" s="643"/>
      <c r="KBW75" s="643"/>
      <c r="KBX75" s="643"/>
      <c r="KBY75" s="917"/>
      <c r="KBZ75" s="917"/>
      <c r="KCA75" s="917"/>
      <c r="KCB75" s="574"/>
      <c r="KCC75" s="643"/>
      <c r="KCD75" s="643"/>
      <c r="KCE75" s="643"/>
      <c r="KCF75" s="644"/>
      <c r="KCG75" s="643"/>
      <c r="KCH75" s="643"/>
      <c r="KCI75" s="643"/>
      <c r="KCJ75" s="643"/>
      <c r="KCK75" s="643"/>
      <c r="KCL75" s="643"/>
      <c r="KCM75" s="643"/>
      <c r="KCN75" s="643"/>
      <c r="KCO75" s="643"/>
      <c r="KCP75" s="917"/>
      <c r="KCQ75" s="917"/>
      <c r="KCR75" s="917"/>
      <c r="KCS75" s="574"/>
      <c r="KCT75" s="643"/>
      <c r="KCU75" s="643"/>
      <c r="KCV75" s="643"/>
      <c r="KCW75" s="644"/>
      <c r="KCX75" s="643"/>
      <c r="KCY75" s="643"/>
      <c r="KCZ75" s="643"/>
      <c r="KDA75" s="643"/>
      <c r="KDB75" s="643"/>
      <c r="KDC75" s="643"/>
      <c r="KDD75" s="643"/>
      <c r="KDE75" s="643"/>
      <c r="KDF75" s="643"/>
      <c r="KDG75" s="917"/>
      <c r="KDH75" s="917"/>
      <c r="KDI75" s="917"/>
      <c r="KDJ75" s="574"/>
      <c r="KDK75" s="643"/>
      <c r="KDL75" s="643"/>
      <c r="KDM75" s="643"/>
      <c r="KDN75" s="644"/>
      <c r="KDO75" s="643"/>
      <c r="KDP75" s="643"/>
      <c r="KDQ75" s="643"/>
      <c r="KDR75" s="643"/>
      <c r="KDS75" s="643"/>
      <c r="KDT75" s="643"/>
      <c r="KDU75" s="643"/>
      <c r="KDV75" s="643"/>
      <c r="KDW75" s="643"/>
      <c r="KDX75" s="917"/>
      <c r="KDY75" s="917"/>
      <c r="KDZ75" s="917"/>
      <c r="KEA75" s="574"/>
      <c r="KEB75" s="643"/>
      <c r="KEC75" s="643"/>
      <c r="KED75" s="643"/>
      <c r="KEE75" s="644"/>
      <c r="KEF75" s="643"/>
      <c r="KEG75" s="643"/>
      <c r="KEH75" s="643"/>
      <c r="KEI75" s="643"/>
      <c r="KEJ75" s="643"/>
      <c r="KEK75" s="643"/>
      <c r="KEL75" s="643"/>
      <c r="KEM75" s="643"/>
      <c r="KEN75" s="643"/>
      <c r="KEO75" s="917"/>
      <c r="KEP75" s="917"/>
      <c r="KEQ75" s="917"/>
      <c r="KER75" s="574"/>
      <c r="KES75" s="643"/>
      <c r="KET75" s="643"/>
      <c r="KEU75" s="643"/>
      <c r="KEV75" s="644"/>
      <c r="KEW75" s="643"/>
      <c r="KEX75" s="643"/>
      <c r="KEY75" s="643"/>
      <c r="KEZ75" s="643"/>
      <c r="KFA75" s="643"/>
      <c r="KFB75" s="643"/>
      <c r="KFC75" s="643"/>
      <c r="KFD75" s="643"/>
      <c r="KFE75" s="643"/>
      <c r="KFF75" s="917"/>
      <c r="KFG75" s="917"/>
      <c r="KFH75" s="917"/>
      <c r="KFI75" s="574"/>
      <c r="KFJ75" s="643"/>
      <c r="KFK75" s="643"/>
      <c r="KFL75" s="643"/>
      <c r="KFM75" s="644"/>
      <c r="KFN75" s="643"/>
      <c r="KFO75" s="643"/>
      <c r="KFP75" s="643"/>
      <c r="KFQ75" s="643"/>
      <c r="KFR75" s="643"/>
      <c r="KFS75" s="643"/>
      <c r="KFT75" s="643"/>
      <c r="KFU75" s="643"/>
      <c r="KFV75" s="643"/>
      <c r="KFW75" s="917"/>
      <c r="KFX75" s="917"/>
      <c r="KFY75" s="917"/>
      <c r="KFZ75" s="574"/>
      <c r="KGA75" s="643"/>
      <c r="KGB75" s="643"/>
      <c r="KGC75" s="643"/>
      <c r="KGD75" s="644"/>
      <c r="KGE75" s="643"/>
      <c r="KGF75" s="643"/>
      <c r="KGG75" s="643"/>
      <c r="KGH75" s="643"/>
      <c r="KGI75" s="643"/>
      <c r="KGJ75" s="643"/>
      <c r="KGK75" s="643"/>
      <c r="KGL75" s="643"/>
      <c r="KGM75" s="643"/>
      <c r="KGN75" s="917"/>
      <c r="KGO75" s="917"/>
      <c r="KGP75" s="917"/>
      <c r="KGQ75" s="574"/>
      <c r="KGR75" s="643"/>
      <c r="KGS75" s="643"/>
      <c r="KGT75" s="643"/>
      <c r="KGU75" s="644"/>
      <c r="KGV75" s="643"/>
      <c r="KGW75" s="643"/>
      <c r="KGX75" s="643"/>
      <c r="KGY75" s="643"/>
      <c r="KGZ75" s="643"/>
      <c r="KHA75" s="643"/>
      <c r="KHB75" s="643"/>
      <c r="KHC75" s="643"/>
      <c r="KHD75" s="643"/>
      <c r="KHE75" s="917"/>
      <c r="KHF75" s="917"/>
      <c r="KHG75" s="917"/>
      <c r="KHH75" s="574"/>
      <c r="KHI75" s="643"/>
      <c r="KHJ75" s="643"/>
      <c r="KHK75" s="643"/>
      <c r="KHL75" s="644"/>
      <c r="KHM75" s="643"/>
      <c r="KHN75" s="643"/>
      <c r="KHO75" s="643"/>
      <c r="KHP75" s="643"/>
      <c r="KHQ75" s="643"/>
      <c r="KHR75" s="643"/>
      <c r="KHS75" s="643"/>
      <c r="KHT75" s="643"/>
      <c r="KHU75" s="643"/>
      <c r="KHV75" s="917"/>
      <c r="KHW75" s="917"/>
      <c r="KHX75" s="917"/>
      <c r="KHY75" s="574"/>
      <c r="KHZ75" s="643"/>
      <c r="KIA75" s="643"/>
      <c r="KIB75" s="643"/>
      <c r="KIC75" s="644"/>
      <c r="KID75" s="643"/>
      <c r="KIE75" s="643"/>
      <c r="KIF75" s="643"/>
      <c r="KIG75" s="643"/>
      <c r="KIH75" s="643"/>
      <c r="KII75" s="643"/>
      <c r="KIJ75" s="643"/>
      <c r="KIK75" s="643"/>
      <c r="KIL75" s="643"/>
      <c r="KIM75" s="917"/>
      <c r="KIN75" s="917"/>
      <c r="KIO75" s="917"/>
      <c r="KIP75" s="574"/>
      <c r="KIQ75" s="643"/>
      <c r="KIR75" s="643"/>
      <c r="KIS75" s="643"/>
      <c r="KIT75" s="644"/>
      <c r="KIU75" s="643"/>
      <c r="KIV75" s="643"/>
      <c r="KIW75" s="643"/>
      <c r="KIX75" s="643"/>
      <c r="KIY75" s="643"/>
      <c r="KIZ75" s="643"/>
      <c r="KJA75" s="643"/>
      <c r="KJB75" s="643"/>
      <c r="KJC75" s="643"/>
      <c r="KJD75" s="917"/>
      <c r="KJE75" s="917"/>
      <c r="KJF75" s="917"/>
      <c r="KJG75" s="574"/>
      <c r="KJH75" s="643"/>
      <c r="KJI75" s="643"/>
      <c r="KJJ75" s="643"/>
      <c r="KJK75" s="644"/>
      <c r="KJL75" s="643"/>
      <c r="KJM75" s="643"/>
      <c r="KJN75" s="643"/>
      <c r="KJO75" s="643"/>
      <c r="KJP75" s="643"/>
      <c r="KJQ75" s="643"/>
      <c r="KJR75" s="643"/>
      <c r="KJS75" s="643"/>
      <c r="KJT75" s="643"/>
      <c r="KJU75" s="917"/>
      <c r="KJV75" s="917"/>
      <c r="KJW75" s="917"/>
      <c r="KJX75" s="574"/>
      <c r="KJY75" s="643"/>
      <c r="KJZ75" s="643"/>
      <c r="KKA75" s="643"/>
      <c r="KKB75" s="644"/>
      <c r="KKC75" s="643"/>
      <c r="KKD75" s="643"/>
      <c r="KKE75" s="643"/>
      <c r="KKF75" s="643"/>
      <c r="KKG75" s="643"/>
      <c r="KKH75" s="643"/>
      <c r="KKI75" s="643"/>
      <c r="KKJ75" s="643"/>
      <c r="KKK75" s="643"/>
      <c r="KKL75" s="917"/>
      <c r="KKM75" s="917"/>
      <c r="KKN75" s="917"/>
      <c r="KKO75" s="574"/>
      <c r="KKP75" s="643"/>
      <c r="KKQ75" s="643"/>
      <c r="KKR75" s="643"/>
      <c r="KKS75" s="644"/>
      <c r="KKT75" s="643"/>
      <c r="KKU75" s="643"/>
      <c r="KKV75" s="643"/>
      <c r="KKW75" s="643"/>
      <c r="KKX75" s="643"/>
      <c r="KKY75" s="643"/>
      <c r="KKZ75" s="643"/>
      <c r="KLA75" s="643"/>
      <c r="KLB75" s="643"/>
      <c r="KLC75" s="917"/>
      <c r="KLD75" s="917"/>
      <c r="KLE75" s="917"/>
      <c r="KLF75" s="574"/>
      <c r="KLG75" s="643"/>
      <c r="KLH75" s="643"/>
      <c r="KLI75" s="643"/>
      <c r="KLJ75" s="644"/>
      <c r="KLK75" s="643"/>
      <c r="KLL75" s="643"/>
      <c r="KLM75" s="643"/>
      <c r="KLN75" s="643"/>
      <c r="KLO75" s="643"/>
      <c r="KLP75" s="643"/>
      <c r="KLQ75" s="643"/>
      <c r="KLR75" s="643"/>
      <c r="KLS75" s="643"/>
      <c r="KLT75" s="917"/>
      <c r="KLU75" s="917"/>
      <c r="KLV75" s="917"/>
      <c r="KLW75" s="574"/>
      <c r="KLX75" s="643"/>
      <c r="KLY75" s="643"/>
      <c r="KLZ75" s="643"/>
      <c r="KMA75" s="644"/>
      <c r="KMB75" s="643"/>
      <c r="KMC75" s="643"/>
      <c r="KMD75" s="643"/>
      <c r="KME75" s="643"/>
      <c r="KMF75" s="643"/>
      <c r="KMG75" s="643"/>
      <c r="KMH75" s="643"/>
      <c r="KMI75" s="643"/>
      <c r="KMJ75" s="643"/>
      <c r="KMK75" s="917"/>
      <c r="KML75" s="917"/>
      <c r="KMM75" s="917"/>
      <c r="KMN75" s="574"/>
      <c r="KMO75" s="643"/>
      <c r="KMP75" s="643"/>
      <c r="KMQ75" s="643"/>
      <c r="KMR75" s="644"/>
      <c r="KMS75" s="643"/>
      <c r="KMT75" s="643"/>
      <c r="KMU75" s="643"/>
      <c r="KMV75" s="643"/>
      <c r="KMW75" s="643"/>
      <c r="KMX75" s="643"/>
      <c r="KMY75" s="643"/>
      <c r="KMZ75" s="643"/>
      <c r="KNA75" s="643"/>
      <c r="KNB75" s="917"/>
      <c r="KNC75" s="917"/>
      <c r="KND75" s="917"/>
      <c r="KNE75" s="574"/>
      <c r="KNF75" s="643"/>
      <c r="KNG75" s="643"/>
      <c r="KNH75" s="643"/>
      <c r="KNI75" s="644"/>
      <c r="KNJ75" s="643"/>
      <c r="KNK75" s="643"/>
      <c r="KNL75" s="643"/>
      <c r="KNM75" s="643"/>
      <c r="KNN75" s="643"/>
      <c r="KNO75" s="643"/>
      <c r="KNP75" s="643"/>
      <c r="KNQ75" s="643"/>
      <c r="KNR75" s="643"/>
      <c r="KNS75" s="917"/>
      <c r="KNT75" s="917"/>
      <c r="KNU75" s="917"/>
      <c r="KNV75" s="574"/>
      <c r="KNW75" s="643"/>
      <c r="KNX75" s="643"/>
      <c r="KNY75" s="643"/>
      <c r="KNZ75" s="644"/>
      <c r="KOA75" s="643"/>
      <c r="KOB75" s="643"/>
      <c r="KOC75" s="643"/>
      <c r="KOD75" s="643"/>
      <c r="KOE75" s="643"/>
      <c r="KOF75" s="643"/>
      <c r="KOG75" s="643"/>
      <c r="KOH75" s="643"/>
      <c r="KOI75" s="643"/>
      <c r="KOJ75" s="917"/>
      <c r="KOK75" s="917"/>
      <c r="KOL75" s="917"/>
      <c r="KOM75" s="574"/>
      <c r="KON75" s="643"/>
      <c r="KOO75" s="643"/>
      <c r="KOP75" s="643"/>
      <c r="KOQ75" s="644"/>
      <c r="KOR75" s="643"/>
      <c r="KOS75" s="643"/>
      <c r="KOT75" s="643"/>
      <c r="KOU75" s="643"/>
      <c r="KOV75" s="643"/>
      <c r="KOW75" s="643"/>
      <c r="KOX75" s="643"/>
      <c r="KOY75" s="643"/>
      <c r="KOZ75" s="643"/>
      <c r="KPA75" s="917"/>
      <c r="KPB75" s="917"/>
      <c r="KPC75" s="917"/>
      <c r="KPD75" s="574"/>
      <c r="KPE75" s="643"/>
      <c r="KPF75" s="643"/>
      <c r="KPG75" s="643"/>
      <c r="KPH75" s="644"/>
      <c r="KPI75" s="643"/>
      <c r="KPJ75" s="643"/>
      <c r="KPK75" s="643"/>
      <c r="KPL75" s="643"/>
      <c r="KPM75" s="643"/>
      <c r="KPN75" s="643"/>
      <c r="KPO75" s="643"/>
      <c r="KPP75" s="643"/>
      <c r="KPQ75" s="643"/>
      <c r="KPR75" s="917"/>
      <c r="KPS75" s="917"/>
      <c r="KPT75" s="917"/>
      <c r="KPU75" s="574"/>
      <c r="KPV75" s="643"/>
      <c r="KPW75" s="643"/>
      <c r="KPX75" s="643"/>
      <c r="KPY75" s="644"/>
      <c r="KPZ75" s="643"/>
      <c r="KQA75" s="643"/>
      <c r="KQB75" s="643"/>
      <c r="KQC75" s="643"/>
      <c r="KQD75" s="643"/>
      <c r="KQE75" s="643"/>
      <c r="KQF75" s="643"/>
      <c r="KQG75" s="643"/>
      <c r="KQH75" s="643"/>
      <c r="KQI75" s="917"/>
      <c r="KQJ75" s="917"/>
      <c r="KQK75" s="917"/>
      <c r="KQL75" s="574"/>
      <c r="KQM75" s="643"/>
      <c r="KQN75" s="643"/>
      <c r="KQO75" s="643"/>
      <c r="KQP75" s="644"/>
      <c r="KQQ75" s="643"/>
      <c r="KQR75" s="643"/>
      <c r="KQS75" s="643"/>
      <c r="KQT75" s="643"/>
      <c r="KQU75" s="643"/>
      <c r="KQV75" s="643"/>
      <c r="KQW75" s="643"/>
      <c r="KQX75" s="643"/>
      <c r="KQY75" s="643"/>
      <c r="KQZ75" s="917"/>
      <c r="KRA75" s="917"/>
      <c r="KRB75" s="917"/>
      <c r="KRC75" s="574"/>
      <c r="KRD75" s="643"/>
      <c r="KRE75" s="643"/>
      <c r="KRF75" s="643"/>
      <c r="KRG75" s="644"/>
      <c r="KRH75" s="643"/>
      <c r="KRI75" s="643"/>
      <c r="KRJ75" s="643"/>
      <c r="KRK75" s="643"/>
      <c r="KRL75" s="643"/>
      <c r="KRM75" s="643"/>
      <c r="KRN75" s="643"/>
      <c r="KRO75" s="643"/>
      <c r="KRP75" s="643"/>
      <c r="KRQ75" s="917"/>
      <c r="KRR75" s="917"/>
      <c r="KRS75" s="917"/>
      <c r="KRT75" s="574"/>
      <c r="KRU75" s="643"/>
      <c r="KRV75" s="643"/>
      <c r="KRW75" s="643"/>
      <c r="KRX75" s="644"/>
      <c r="KRY75" s="643"/>
      <c r="KRZ75" s="643"/>
      <c r="KSA75" s="643"/>
      <c r="KSB75" s="643"/>
      <c r="KSC75" s="643"/>
      <c r="KSD75" s="643"/>
      <c r="KSE75" s="643"/>
      <c r="KSF75" s="643"/>
      <c r="KSG75" s="643"/>
      <c r="KSH75" s="917"/>
      <c r="KSI75" s="917"/>
      <c r="KSJ75" s="917"/>
      <c r="KSK75" s="574"/>
      <c r="KSL75" s="643"/>
      <c r="KSM75" s="643"/>
      <c r="KSN75" s="643"/>
      <c r="KSO75" s="644"/>
      <c r="KSP75" s="643"/>
      <c r="KSQ75" s="643"/>
      <c r="KSR75" s="643"/>
      <c r="KSS75" s="643"/>
      <c r="KST75" s="643"/>
      <c r="KSU75" s="643"/>
      <c r="KSV75" s="643"/>
      <c r="KSW75" s="643"/>
      <c r="KSX75" s="643"/>
      <c r="KSY75" s="917"/>
      <c r="KSZ75" s="917"/>
      <c r="KTA75" s="917"/>
      <c r="KTB75" s="574"/>
      <c r="KTC75" s="643"/>
      <c r="KTD75" s="643"/>
      <c r="KTE75" s="643"/>
      <c r="KTF75" s="644"/>
      <c r="KTG75" s="643"/>
      <c r="KTH75" s="643"/>
      <c r="KTI75" s="643"/>
      <c r="KTJ75" s="643"/>
      <c r="KTK75" s="643"/>
      <c r="KTL75" s="643"/>
      <c r="KTM75" s="643"/>
      <c r="KTN75" s="643"/>
      <c r="KTO75" s="643"/>
      <c r="KTP75" s="917"/>
      <c r="KTQ75" s="917"/>
      <c r="KTR75" s="917"/>
      <c r="KTS75" s="574"/>
      <c r="KTT75" s="643"/>
      <c r="KTU75" s="643"/>
      <c r="KTV75" s="643"/>
      <c r="KTW75" s="644"/>
      <c r="KTX75" s="643"/>
      <c r="KTY75" s="643"/>
      <c r="KTZ75" s="643"/>
      <c r="KUA75" s="643"/>
      <c r="KUB75" s="643"/>
      <c r="KUC75" s="643"/>
      <c r="KUD75" s="643"/>
      <c r="KUE75" s="643"/>
      <c r="KUF75" s="643"/>
      <c r="KUG75" s="917"/>
      <c r="KUH75" s="917"/>
      <c r="KUI75" s="917"/>
      <c r="KUJ75" s="574"/>
      <c r="KUK75" s="643"/>
      <c r="KUL75" s="643"/>
      <c r="KUM75" s="643"/>
      <c r="KUN75" s="644"/>
      <c r="KUO75" s="643"/>
      <c r="KUP75" s="643"/>
      <c r="KUQ75" s="643"/>
      <c r="KUR75" s="643"/>
      <c r="KUS75" s="643"/>
      <c r="KUT75" s="643"/>
      <c r="KUU75" s="643"/>
      <c r="KUV75" s="643"/>
      <c r="KUW75" s="643"/>
      <c r="KUX75" s="917"/>
      <c r="KUY75" s="917"/>
      <c r="KUZ75" s="917"/>
      <c r="KVA75" s="574"/>
      <c r="KVB75" s="643"/>
      <c r="KVC75" s="643"/>
      <c r="KVD75" s="643"/>
      <c r="KVE75" s="644"/>
      <c r="KVF75" s="643"/>
      <c r="KVG75" s="643"/>
      <c r="KVH75" s="643"/>
      <c r="KVI75" s="643"/>
      <c r="KVJ75" s="643"/>
      <c r="KVK75" s="643"/>
      <c r="KVL75" s="643"/>
      <c r="KVM75" s="643"/>
      <c r="KVN75" s="643"/>
      <c r="KVO75" s="917"/>
      <c r="KVP75" s="917"/>
      <c r="KVQ75" s="917"/>
      <c r="KVR75" s="574"/>
      <c r="KVS75" s="643"/>
      <c r="KVT75" s="643"/>
      <c r="KVU75" s="643"/>
      <c r="KVV75" s="644"/>
      <c r="KVW75" s="643"/>
      <c r="KVX75" s="643"/>
      <c r="KVY75" s="643"/>
      <c r="KVZ75" s="643"/>
      <c r="KWA75" s="643"/>
      <c r="KWB75" s="643"/>
      <c r="KWC75" s="643"/>
      <c r="KWD75" s="643"/>
      <c r="KWE75" s="643"/>
      <c r="KWF75" s="917"/>
      <c r="KWG75" s="917"/>
      <c r="KWH75" s="917"/>
      <c r="KWI75" s="574"/>
      <c r="KWJ75" s="643"/>
      <c r="KWK75" s="643"/>
      <c r="KWL75" s="643"/>
      <c r="KWM75" s="644"/>
      <c r="KWN75" s="643"/>
      <c r="KWO75" s="643"/>
      <c r="KWP75" s="643"/>
      <c r="KWQ75" s="643"/>
      <c r="KWR75" s="643"/>
      <c r="KWS75" s="643"/>
      <c r="KWT75" s="643"/>
      <c r="KWU75" s="643"/>
      <c r="KWV75" s="643"/>
      <c r="KWW75" s="917"/>
      <c r="KWX75" s="917"/>
      <c r="KWY75" s="917"/>
      <c r="KWZ75" s="574"/>
      <c r="KXA75" s="643"/>
      <c r="KXB75" s="643"/>
      <c r="KXC75" s="643"/>
      <c r="KXD75" s="644"/>
      <c r="KXE75" s="643"/>
      <c r="KXF75" s="643"/>
      <c r="KXG75" s="643"/>
      <c r="KXH75" s="643"/>
      <c r="KXI75" s="643"/>
      <c r="KXJ75" s="643"/>
      <c r="KXK75" s="643"/>
      <c r="KXL75" s="643"/>
      <c r="KXM75" s="643"/>
      <c r="KXN75" s="917"/>
      <c r="KXO75" s="917"/>
      <c r="KXP75" s="917"/>
      <c r="KXQ75" s="574"/>
      <c r="KXR75" s="643"/>
      <c r="KXS75" s="643"/>
      <c r="KXT75" s="643"/>
      <c r="KXU75" s="644"/>
      <c r="KXV75" s="643"/>
      <c r="KXW75" s="643"/>
      <c r="KXX75" s="643"/>
      <c r="KXY75" s="643"/>
      <c r="KXZ75" s="643"/>
      <c r="KYA75" s="643"/>
      <c r="KYB75" s="643"/>
      <c r="KYC75" s="643"/>
      <c r="KYD75" s="643"/>
      <c r="KYE75" s="917"/>
      <c r="KYF75" s="917"/>
      <c r="KYG75" s="917"/>
      <c r="KYH75" s="574"/>
      <c r="KYI75" s="643"/>
      <c r="KYJ75" s="643"/>
      <c r="KYK75" s="643"/>
      <c r="KYL75" s="644"/>
      <c r="KYM75" s="643"/>
      <c r="KYN75" s="643"/>
      <c r="KYO75" s="643"/>
      <c r="KYP75" s="643"/>
      <c r="KYQ75" s="643"/>
      <c r="KYR75" s="643"/>
      <c r="KYS75" s="643"/>
      <c r="KYT75" s="643"/>
      <c r="KYU75" s="643"/>
      <c r="KYV75" s="917"/>
      <c r="KYW75" s="917"/>
      <c r="KYX75" s="917"/>
      <c r="KYY75" s="574"/>
      <c r="KYZ75" s="643"/>
      <c r="KZA75" s="643"/>
      <c r="KZB75" s="643"/>
      <c r="KZC75" s="644"/>
      <c r="KZD75" s="643"/>
      <c r="KZE75" s="643"/>
      <c r="KZF75" s="643"/>
      <c r="KZG75" s="643"/>
      <c r="KZH75" s="643"/>
      <c r="KZI75" s="643"/>
      <c r="KZJ75" s="643"/>
      <c r="KZK75" s="643"/>
      <c r="KZL75" s="643"/>
      <c r="KZM75" s="917"/>
      <c r="KZN75" s="917"/>
      <c r="KZO75" s="917"/>
      <c r="KZP75" s="574"/>
      <c r="KZQ75" s="643"/>
      <c r="KZR75" s="643"/>
      <c r="KZS75" s="643"/>
      <c r="KZT75" s="644"/>
      <c r="KZU75" s="643"/>
      <c r="KZV75" s="643"/>
      <c r="KZW75" s="643"/>
      <c r="KZX75" s="643"/>
      <c r="KZY75" s="643"/>
      <c r="KZZ75" s="643"/>
      <c r="LAA75" s="643"/>
      <c r="LAB75" s="643"/>
      <c r="LAC75" s="643"/>
      <c r="LAD75" s="917"/>
      <c r="LAE75" s="917"/>
      <c r="LAF75" s="917"/>
      <c r="LAG75" s="574"/>
      <c r="LAH75" s="643"/>
      <c r="LAI75" s="643"/>
      <c r="LAJ75" s="643"/>
      <c r="LAK75" s="644"/>
      <c r="LAL75" s="643"/>
      <c r="LAM75" s="643"/>
      <c r="LAN75" s="643"/>
      <c r="LAO75" s="643"/>
      <c r="LAP75" s="643"/>
      <c r="LAQ75" s="643"/>
      <c r="LAR75" s="643"/>
      <c r="LAS75" s="643"/>
      <c r="LAT75" s="643"/>
      <c r="LAU75" s="917"/>
      <c r="LAV75" s="917"/>
      <c r="LAW75" s="917"/>
      <c r="LAX75" s="574"/>
      <c r="LAY75" s="643"/>
      <c r="LAZ75" s="643"/>
      <c r="LBA75" s="643"/>
      <c r="LBB75" s="644"/>
      <c r="LBC75" s="643"/>
      <c r="LBD75" s="643"/>
      <c r="LBE75" s="643"/>
      <c r="LBF75" s="643"/>
      <c r="LBG75" s="643"/>
      <c r="LBH75" s="643"/>
      <c r="LBI75" s="643"/>
      <c r="LBJ75" s="643"/>
      <c r="LBK75" s="643"/>
      <c r="LBL75" s="917"/>
      <c r="LBM75" s="917"/>
      <c r="LBN75" s="917"/>
      <c r="LBO75" s="574"/>
      <c r="LBP75" s="643"/>
      <c r="LBQ75" s="643"/>
      <c r="LBR75" s="643"/>
      <c r="LBS75" s="644"/>
      <c r="LBT75" s="643"/>
      <c r="LBU75" s="643"/>
      <c r="LBV75" s="643"/>
      <c r="LBW75" s="643"/>
      <c r="LBX75" s="643"/>
      <c r="LBY75" s="643"/>
      <c r="LBZ75" s="643"/>
      <c r="LCA75" s="643"/>
      <c r="LCB75" s="643"/>
      <c r="LCC75" s="917"/>
      <c r="LCD75" s="917"/>
      <c r="LCE75" s="917"/>
      <c r="LCF75" s="574"/>
      <c r="LCG75" s="643"/>
      <c r="LCH75" s="643"/>
      <c r="LCI75" s="643"/>
      <c r="LCJ75" s="644"/>
      <c r="LCK75" s="643"/>
      <c r="LCL75" s="643"/>
      <c r="LCM75" s="643"/>
      <c r="LCN75" s="643"/>
      <c r="LCO75" s="643"/>
      <c r="LCP75" s="643"/>
      <c r="LCQ75" s="643"/>
      <c r="LCR75" s="643"/>
      <c r="LCS75" s="643"/>
      <c r="LCT75" s="917"/>
      <c r="LCU75" s="917"/>
      <c r="LCV75" s="917"/>
      <c r="LCW75" s="574"/>
      <c r="LCX75" s="643"/>
      <c r="LCY75" s="643"/>
      <c r="LCZ75" s="643"/>
      <c r="LDA75" s="644"/>
      <c r="LDB75" s="643"/>
      <c r="LDC75" s="643"/>
      <c r="LDD75" s="643"/>
      <c r="LDE75" s="643"/>
      <c r="LDF75" s="643"/>
      <c r="LDG75" s="643"/>
      <c r="LDH75" s="643"/>
      <c r="LDI75" s="643"/>
      <c r="LDJ75" s="643"/>
      <c r="LDK75" s="917"/>
      <c r="LDL75" s="917"/>
      <c r="LDM75" s="917"/>
      <c r="LDN75" s="574"/>
      <c r="LDO75" s="643"/>
      <c r="LDP75" s="643"/>
      <c r="LDQ75" s="643"/>
      <c r="LDR75" s="644"/>
      <c r="LDS75" s="643"/>
      <c r="LDT75" s="643"/>
      <c r="LDU75" s="643"/>
      <c r="LDV75" s="643"/>
      <c r="LDW75" s="643"/>
      <c r="LDX75" s="643"/>
      <c r="LDY75" s="643"/>
      <c r="LDZ75" s="643"/>
      <c r="LEA75" s="643"/>
      <c r="LEB75" s="917"/>
      <c r="LEC75" s="917"/>
      <c r="LED75" s="917"/>
      <c r="LEE75" s="574"/>
      <c r="LEF75" s="643"/>
      <c r="LEG75" s="643"/>
      <c r="LEH75" s="643"/>
      <c r="LEI75" s="644"/>
      <c r="LEJ75" s="643"/>
      <c r="LEK75" s="643"/>
      <c r="LEL75" s="643"/>
      <c r="LEM75" s="643"/>
      <c r="LEN75" s="643"/>
      <c r="LEO75" s="643"/>
      <c r="LEP75" s="643"/>
      <c r="LEQ75" s="643"/>
      <c r="LER75" s="643"/>
      <c r="LES75" s="917"/>
      <c r="LET75" s="917"/>
      <c r="LEU75" s="917"/>
      <c r="LEV75" s="574"/>
      <c r="LEW75" s="643"/>
      <c r="LEX75" s="643"/>
      <c r="LEY75" s="643"/>
      <c r="LEZ75" s="644"/>
      <c r="LFA75" s="643"/>
      <c r="LFB75" s="643"/>
      <c r="LFC75" s="643"/>
      <c r="LFD75" s="643"/>
      <c r="LFE75" s="643"/>
      <c r="LFF75" s="643"/>
      <c r="LFG75" s="643"/>
      <c r="LFH75" s="643"/>
      <c r="LFI75" s="643"/>
      <c r="LFJ75" s="917"/>
      <c r="LFK75" s="917"/>
      <c r="LFL75" s="917"/>
      <c r="LFM75" s="574"/>
      <c r="LFN75" s="643"/>
      <c r="LFO75" s="643"/>
      <c r="LFP75" s="643"/>
      <c r="LFQ75" s="644"/>
      <c r="LFR75" s="643"/>
      <c r="LFS75" s="643"/>
      <c r="LFT75" s="643"/>
      <c r="LFU75" s="643"/>
      <c r="LFV75" s="643"/>
      <c r="LFW75" s="643"/>
      <c r="LFX75" s="643"/>
      <c r="LFY75" s="643"/>
      <c r="LFZ75" s="643"/>
      <c r="LGA75" s="917"/>
      <c r="LGB75" s="917"/>
      <c r="LGC75" s="917"/>
      <c r="LGD75" s="574"/>
      <c r="LGE75" s="643"/>
      <c r="LGF75" s="643"/>
      <c r="LGG75" s="643"/>
      <c r="LGH75" s="644"/>
      <c r="LGI75" s="643"/>
      <c r="LGJ75" s="643"/>
      <c r="LGK75" s="643"/>
      <c r="LGL75" s="643"/>
      <c r="LGM75" s="643"/>
      <c r="LGN75" s="643"/>
      <c r="LGO75" s="643"/>
      <c r="LGP75" s="643"/>
      <c r="LGQ75" s="643"/>
      <c r="LGR75" s="917"/>
      <c r="LGS75" s="917"/>
      <c r="LGT75" s="917"/>
      <c r="LGU75" s="574"/>
      <c r="LGV75" s="643"/>
      <c r="LGW75" s="643"/>
      <c r="LGX75" s="643"/>
      <c r="LGY75" s="644"/>
      <c r="LGZ75" s="643"/>
      <c r="LHA75" s="643"/>
      <c r="LHB75" s="643"/>
      <c r="LHC75" s="643"/>
      <c r="LHD75" s="643"/>
      <c r="LHE75" s="643"/>
      <c r="LHF75" s="643"/>
      <c r="LHG75" s="643"/>
      <c r="LHH75" s="643"/>
      <c r="LHI75" s="917"/>
      <c r="LHJ75" s="917"/>
      <c r="LHK75" s="917"/>
      <c r="LHL75" s="574"/>
      <c r="LHM75" s="643"/>
      <c r="LHN75" s="643"/>
      <c r="LHO75" s="643"/>
      <c r="LHP75" s="644"/>
      <c r="LHQ75" s="643"/>
      <c r="LHR75" s="643"/>
      <c r="LHS75" s="643"/>
      <c r="LHT75" s="643"/>
      <c r="LHU75" s="643"/>
      <c r="LHV75" s="643"/>
      <c r="LHW75" s="643"/>
      <c r="LHX75" s="643"/>
      <c r="LHY75" s="643"/>
      <c r="LHZ75" s="917"/>
      <c r="LIA75" s="917"/>
      <c r="LIB75" s="917"/>
      <c r="LIC75" s="574"/>
      <c r="LID75" s="643"/>
      <c r="LIE75" s="643"/>
      <c r="LIF75" s="643"/>
      <c r="LIG75" s="644"/>
      <c r="LIH75" s="643"/>
      <c r="LII75" s="643"/>
      <c r="LIJ75" s="643"/>
      <c r="LIK75" s="643"/>
      <c r="LIL75" s="643"/>
      <c r="LIM75" s="643"/>
      <c r="LIN75" s="643"/>
      <c r="LIO75" s="643"/>
      <c r="LIP75" s="643"/>
      <c r="LIQ75" s="917"/>
      <c r="LIR75" s="917"/>
      <c r="LIS75" s="917"/>
      <c r="LIT75" s="574"/>
      <c r="LIU75" s="643"/>
      <c r="LIV75" s="643"/>
      <c r="LIW75" s="643"/>
      <c r="LIX75" s="644"/>
      <c r="LIY75" s="643"/>
      <c r="LIZ75" s="643"/>
      <c r="LJA75" s="643"/>
      <c r="LJB75" s="643"/>
      <c r="LJC75" s="643"/>
      <c r="LJD75" s="643"/>
      <c r="LJE75" s="643"/>
      <c r="LJF75" s="643"/>
      <c r="LJG75" s="643"/>
      <c r="LJH75" s="917"/>
      <c r="LJI75" s="917"/>
      <c r="LJJ75" s="917"/>
      <c r="LJK75" s="574"/>
      <c r="LJL75" s="643"/>
      <c r="LJM75" s="643"/>
      <c r="LJN75" s="643"/>
      <c r="LJO75" s="644"/>
      <c r="LJP75" s="643"/>
      <c r="LJQ75" s="643"/>
      <c r="LJR75" s="643"/>
      <c r="LJS75" s="643"/>
      <c r="LJT75" s="643"/>
      <c r="LJU75" s="643"/>
      <c r="LJV75" s="643"/>
      <c r="LJW75" s="643"/>
      <c r="LJX75" s="643"/>
      <c r="LJY75" s="917"/>
      <c r="LJZ75" s="917"/>
      <c r="LKA75" s="917"/>
      <c r="LKB75" s="574"/>
      <c r="LKC75" s="643"/>
      <c r="LKD75" s="643"/>
      <c r="LKE75" s="643"/>
      <c r="LKF75" s="644"/>
      <c r="LKG75" s="643"/>
      <c r="LKH75" s="643"/>
      <c r="LKI75" s="643"/>
      <c r="LKJ75" s="643"/>
      <c r="LKK75" s="643"/>
      <c r="LKL75" s="643"/>
      <c r="LKM75" s="643"/>
      <c r="LKN75" s="643"/>
      <c r="LKO75" s="643"/>
      <c r="LKP75" s="917"/>
      <c r="LKQ75" s="917"/>
      <c r="LKR75" s="917"/>
      <c r="LKS75" s="574"/>
      <c r="LKT75" s="643"/>
      <c r="LKU75" s="643"/>
      <c r="LKV75" s="643"/>
      <c r="LKW75" s="644"/>
      <c r="LKX75" s="643"/>
      <c r="LKY75" s="643"/>
      <c r="LKZ75" s="643"/>
      <c r="LLA75" s="643"/>
      <c r="LLB75" s="643"/>
      <c r="LLC75" s="643"/>
      <c r="LLD75" s="643"/>
      <c r="LLE75" s="643"/>
      <c r="LLF75" s="643"/>
      <c r="LLG75" s="917"/>
      <c r="LLH75" s="917"/>
      <c r="LLI75" s="917"/>
      <c r="LLJ75" s="574"/>
      <c r="LLK75" s="643"/>
      <c r="LLL75" s="643"/>
      <c r="LLM75" s="643"/>
      <c r="LLN75" s="644"/>
      <c r="LLO75" s="643"/>
      <c r="LLP75" s="643"/>
      <c r="LLQ75" s="643"/>
      <c r="LLR75" s="643"/>
      <c r="LLS75" s="643"/>
      <c r="LLT75" s="643"/>
      <c r="LLU75" s="643"/>
      <c r="LLV75" s="643"/>
      <c r="LLW75" s="643"/>
      <c r="LLX75" s="917"/>
      <c r="LLY75" s="917"/>
      <c r="LLZ75" s="917"/>
      <c r="LMA75" s="574"/>
      <c r="LMB75" s="643"/>
      <c r="LMC75" s="643"/>
      <c r="LMD75" s="643"/>
      <c r="LME75" s="644"/>
      <c r="LMF75" s="643"/>
      <c r="LMG75" s="643"/>
      <c r="LMH75" s="643"/>
      <c r="LMI75" s="643"/>
      <c r="LMJ75" s="643"/>
      <c r="LMK75" s="643"/>
      <c r="LML75" s="643"/>
      <c r="LMM75" s="643"/>
      <c r="LMN75" s="643"/>
      <c r="LMO75" s="917"/>
      <c r="LMP75" s="917"/>
      <c r="LMQ75" s="917"/>
      <c r="LMR75" s="574"/>
      <c r="LMS75" s="643"/>
      <c r="LMT75" s="643"/>
      <c r="LMU75" s="643"/>
      <c r="LMV75" s="644"/>
      <c r="LMW75" s="643"/>
      <c r="LMX75" s="643"/>
      <c r="LMY75" s="643"/>
      <c r="LMZ75" s="643"/>
      <c r="LNA75" s="643"/>
      <c r="LNB75" s="643"/>
      <c r="LNC75" s="643"/>
      <c r="LND75" s="643"/>
      <c r="LNE75" s="643"/>
      <c r="LNF75" s="917"/>
      <c r="LNG75" s="917"/>
      <c r="LNH75" s="917"/>
      <c r="LNI75" s="574"/>
      <c r="LNJ75" s="643"/>
      <c r="LNK75" s="643"/>
      <c r="LNL75" s="643"/>
      <c r="LNM75" s="644"/>
      <c r="LNN75" s="643"/>
      <c r="LNO75" s="643"/>
      <c r="LNP75" s="643"/>
      <c r="LNQ75" s="643"/>
      <c r="LNR75" s="643"/>
      <c r="LNS75" s="643"/>
      <c r="LNT75" s="643"/>
      <c r="LNU75" s="643"/>
      <c r="LNV75" s="643"/>
      <c r="LNW75" s="917"/>
      <c r="LNX75" s="917"/>
      <c r="LNY75" s="917"/>
      <c r="LNZ75" s="574"/>
      <c r="LOA75" s="643"/>
      <c r="LOB75" s="643"/>
      <c r="LOC75" s="643"/>
      <c r="LOD75" s="644"/>
      <c r="LOE75" s="643"/>
      <c r="LOF75" s="643"/>
      <c r="LOG75" s="643"/>
      <c r="LOH75" s="643"/>
      <c r="LOI75" s="643"/>
      <c r="LOJ75" s="643"/>
      <c r="LOK75" s="643"/>
      <c r="LOL75" s="643"/>
      <c r="LOM75" s="643"/>
      <c r="LON75" s="917"/>
      <c r="LOO75" s="917"/>
      <c r="LOP75" s="917"/>
      <c r="LOQ75" s="574"/>
      <c r="LOR75" s="643"/>
      <c r="LOS75" s="643"/>
      <c r="LOT75" s="643"/>
      <c r="LOU75" s="644"/>
      <c r="LOV75" s="643"/>
      <c r="LOW75" s="643"/>
      <c r="LOX75" s="643"/>
      <c r="LOY75" s="643"/>
      <c r="LOZ75" s="643"/>
      <c r="LPA75" s="643"/>
      <c r="LPB75" s="643"/>
      <c r="LPC75" s="643"/>
      <c r="LPD75" s="643"/>
      <c r="LPE75" s="917"/>
      <c r="LPF75" s="917"/>
      <c r="LPG75" s="917"/>
      <c r="LPH75" s="574"/>
      <c r="LPI75" s="643"/>
      <c r="LPJ75" s="643"/>
      <c r="LPK75" s="643"/>
      <c r="LPL75" s="644"/>
      <c r="LPM75" s="643"/>
      <c r="LPN75" s="643"/>
      <c r="LPO75" s="643"/>
      <c r="LPP75" s="643"/>
      <c r="LPQ75" s="643"/>
      <c r="LPR75" s="643"/>
      <c r="LPS75" s="643"/>
      <c r="LPT75" s="643"/>
      <c r="LPU75" s="643"/>
      <c r="LPV75" s="917"/>
      <c r="LPW75" s="917"/>
      <c r="LPX75" s="917"/>
      <c r="LPY75" s="574"/>
      <c r="LPZ75" s="643"/>
      <c r="LQA75" s="643"/>
      <c r="LQB75" s="643"/>
      <c r="LQC75" s="644"/>
      <c r="LQD75" s="643"/>
      <c r="LQE75" s="643"/>
      <c r="LQF75" s="643"/>
      <c r="LQG75" s="643"/>
      <c r="LQH75" s="643"/>
      <c r="LQI75" s="643"/>
      <c r="LQJ75" s="643"/>
      <c r="LQK75" s="643"/>
      <c r="LQL75" s="643"/>
      <c r="LQM75" s="917"/>
      <c r="LQN75" s="917"/>
      <c r="LQO75" s="917"/>
      <c r="LQP75" s="574"/>
      <c r="LQQ75" s="643"/>
      <c r="LQR75" s="643"/>
      <c r="LQS75" s="643"/>
      <c r="LQT75" s="644"/>
      <c r="LQU75" s="643"/>
      <c r="LQV75" s="643"/>
      <c r="LQW75" s="643"/>
      <c r="LQX75" s="643"/>
      <c r="LQY75" s="643"/>
      <c r="LQZ75" s="643"/>
      <c r="LRA75" s="643"/>
      <c r="LRB75" s="643"/>
      <c r="LRC75" s="643"/>
      <c r="LRD75" s="917"/>
      <c r="LRE75" s="917"/>
      <c r="LRF75" s="917"/>
      <c r="LRG75" s="574"/>
      <c r="LRH75" s="643"/>
      <c r="LRI75" s="643"/>
      <c r="LRJ75" s="643"/>
      <c r="LRK75" s="644"/>
      <c r="LRL75" s="643"/>
      <c r="LRM75" s="643"/>
      <c r="LRN75" s="643"/>
      <c r="LRO75" s="643"/>
      <c r="LRP75" s="643"/>
      <c r="LRQ75" s="643"/>
      <c r="LRR75" s="643"/>
      <c r="LRS75" s="643"/>
      <c r="LRT75" s="643"/>
      <c r="LRU75" s="917"/>
      <c r="LRV75" s="917"/>
      <c r="LRW75" s="917"/>
      <c r="LRX75" s="574"/>
      <c r="LRY75" s="643"/>
      <c r="LRZ75" s="643"/>
      <c r="LSA75" s="643"/>
      <c r="LSB75" s="644"/>
      <c r="LSC75" s="643"/>
      <c r="LSD75" s="643"/>
      <c r="LSE75" s="643"/>
      <c r="LSF75" s="643"/>
      <c r="LSG75" s="643"/>
      <c r="LSH75" s="643"/>
      <c r="LSI75" s="643"/>
      <c r="LSJ75" s="643"/>
      <c r="LSK75" s="643"/>
      <c r="LSL75" s="917"/>
      <c r="LSM75" s="917"/>
      <c r="LSN75" s="917"/>
      <c r="LSO75" s="574"/>
      <c r="LSP75" s="643"/>
      <c r="LSQ75" s="643"/>
      <c r="LSR75" s="643"/>
      <c r="LSS75" s="644"/>
      <c r="LST75" s="643"/>
      <c r="LSU75" s="643"/>
      <c r="LSV75" s="643"/>
      <c r="LSW75" s="643"/>
      <c r="LSX75" s="643"/>
      <c r="LSY75" s="643"/>
      <c r="LSZ75" s="643"/>
      <c r="LTA75" s="643"/>
      <c r="LTB75" s="643"/>
      <c r="LTC75" s="917"/>
      <c r="LTD75" s="917"/>
      <c r="LTE75" s="917"/>
      <c r="LTF75" s="574"/>
      <c r="LTG75" s="643"/>
      <c r="LTH75" s="643"/>
      <c r="LTI75" s="643"/>
      <c r="LTJ75" s="644"/>
      <c r="LTK75" s="643"/>
      <c r="LTL75" s="643"/>
      <c r="LTM75" s="643"/>
      <c r="LTN75" s="643"/>
      <c r="LTO75" s="643"/>
      <c r="LTP75" s="643"/>
      <c r="LTQ75" s="643"/>
      <c r="LTR75" s="643"/>
      <c r="LTS75" s="643"/>
      <c r="LTT75" s="917"/>
      <c r="LTU75" s="917"/>
      <c r="LTV75" s="917"/>
      <c r="LTW75" s="574"/>
      <c r="LTX75" s="643"/>
      <c r="LTY75" s="643"/>
      <c r="LTZ75" s="643"/>
      <c r="LUA75" s="644"/>
      <c r="LUB75" s="643"/>
      <c r="LUC75" s="643"/>
      <c r="LUD75" s="643"/>
      <c r="LUE75" s="643"/>
      <c r="LUF75" s="643"/>
      <c r="LUG75" s="643"/>
      <c r="LUH75" s="643"/>
      <c r="LUI75" s="643"/>
      <c r="LUJ75" s="643"/>
      <c r="LUK75" s="917"/>
      <c r="LUL75" s="917"/>
      <c r="LUM75" s="917"/>
      <c r="LUN75" s="574"/>
      <c r="LUO75" s="643"/>
      <c r="LUP75" s="643"/>
      <c r="LUQ75" s="643"/>
      <c r="LUR75" s="644"/>
      <c r="LUS75" s="643"/>
      <c r="LUT75" s="643"/>
      <c r="LUU75" s="643"/>
      <c r="LUV75" s="643"/>
      <c r="LUW75" s="643"/>
      <c r="LUX75" s="643"/>
      <c r="LUY75" s="643"/>
      <c r="LUZ75" s="643"/>
      <c r="LVA75" s="643"/>
      <c r="LVB75" s="917"/>
      <c r="LVC75" s="917"/>
      <c r="LVD75" s="917"/>
      <c r="LVE75" s="574"/>
      <c r="LVF75" s="643"/>
      <c r="LVG75" s="643"/>
      <c r="LVH75" s="643"/>
      <c r="LVI75" s="644"/>
      <c r="LVJ75" s="643"/>
      <c r="LVK75" s="643"/>
      <c r="LVL75" s="643"/>
      <c r="LVM75" s="643"/>
      <c r="LVN75" s="643"/>
      <c r="LVO75" s="643"/>
      <c r="LVP75" s="643"/>
      <c r="LVQ75" s="643"/>
      <c r="LVR75" s="643"/>
      <c r="LVS75" s="917"/>
      <c r="LVT75" s="917"/>
      <c r="LVU75" s="917"/>
      <c r="LVV75" s="574"/>
      <c r="LVW75" s="643"/>
      <c r="LVX75" s="643"/>
      <c r="LVY75" s="643"/>
      <c r="LVZ75" s="644"/>
      <c r="LWA75" s="643"/>
      <c r="LWB75" s="643"/>
      <c r="LWC75" s="643"/>
      <c r="LWD75" s="643"/>
      <c r="LWE75" s="643"/>
      <c r="LWF75" s="643"/>
      <c r="LWG75" s="643"/>
      <c r="LWH75" s="643"/>
      <c r="LWI75" s="643"/>
      <c r="LWJ75" s="917"/>
      <c r="LWK75" s="917"/>
      <c r="LWL75" s="917"/>
      <c r="LWM75" s="574"/>
      <c r="LWN75" s="643"/>
      <c r="LWO75" s="643"/>
      <c r="LWP75" s="643"/>
      <c r="LWQ75" s="644"/>
      <c r="LWR75" s="643"/>
      <c r="LWS75" s="643"/>
      <c r="LWT75" s="643"/>
      <c r="LWU75" s="643"/>
      <c r="LWV75" s="643"/>
      <c r="LWW75" s="643"/>
      <c r="LWX75" s="643"/>
      <c r="LWY75" s="643"/>
      <c r="LWZ75" s="643"/>
      <c r="LXA75" s="917"/>
      <c r="LXB75" s="917"/>
      <c r="LXC75" s="917"/>
      <c r="LXD75" s="574"/>
      <c r="LXE75" s="643"/>
      <c r="LXF75" s="643"/>
      <c r="LXG75" s="643"/>
      <c r="LXH75" s="644"/>
      <c r="LXI75" s="643"/>
      <c r="LXJ75" s="643"/>
      <c r="LXK75" s="643"/>
      <c r="LXL75" s="643"/>
      <c r="LXM75" s="643"/>
      <c r="LXN75" s="643"/>
      <c r="LXO75" s="643"/>
      <c r="LXP75" s="643"/>
      <c r="LXQ75" s="643"/>
      <c r="LXR75" s="917"/>
      <c r="LXS75" s="917"/>
      <c r="LXT75" s="917"/>
      <c r="LXU75" s="574"/>
      <c r="LXV75" s="643"/>
      <c r="LXW75" s="643"/>
      <c r="LXX75" s="643"/>
      <c r="LXY75" s="644"/>
      <c r="LXZ75" s="643"/>
      <c r="LYA75" s="643"/>
      <c r="LYB75" s="643"/>
      <c r="LYC75" s="643"/>
      <c r="LYD75" s="643"/>
      <c r="LYE75" s="643"/>
      <c r="LYF75" s="643"/>
      <c r="LYG75" s="643"/>
      <c r="LYH75" s="643"/>
      <c r="LYI75" s="917"/>
      <c r="LYJ75" s="917"/>
      <c r="LYK75" s="917"/>
      <c r="LYL75" s="574"/>
      <c r="LYM75" s="643"/>
      <c r="LYN75" s="643"/>
      <c r="LYO75" s="643"/>
      <c r="LYP75" s="644"/>
      <c r="LYQ75" s="643"/>
      <c r="LYR75" s="643"/>
      <c r="LYS75" s="643"/>
      <c r="LYT75" s="643"/>
      <c r="LYU75" s="643"/>
      <c r="LYV75" s="643"/>
      <c r="LYW75" s="643"/>
      <c r="LYX75" s="643"/>
      <c r="LYY75" s="643"/>
      <c r="LYZ75" s="917"/>
      <c r="LZA75" s="917"/>
      <c r="LZB75" s="917"/>
      <c r="LZC75" s="574"/>
      <c r="LZD75" s="643"/>
      <c r="LZE75" s="643"/>
      <c r="LZF75" s="643"/>
      <c r="LZG75" s="644"/>
      <c r="LZH75" s="643"/>
      <c r="LZI75" s="643"/>
      <c r="LZJ75" s="643"/>
      <c r="LZK75" s="643"/>
      <c r="LZL75" s="643"/>
      <c r="LZM75" s="643"/>
      <c r="LZN75" s="643"/>
      <c r="LZO75" s="643"/>
      <c r="LZP75" s="643"/>
      <c r="LZQ75" s="917"/>
      <c r="LZR75" s="917"/>
      <c r="LZS75" s="917"/>
      <c r="LZT75" s="574"/>
      <c r="LZU75" s="643"/>
      <c r="LZV75" s="643"/>
      <c r="LZW75" s="643"/>
      <c r="LZX75" s="644"/>
      <c r="LZY75" s="643"/>
      <c r="LZZ75" s="643"/>
      <c r="MAA75" s="643"/>
      <c r="MAB75" s="643"/>
      <c r="MAC75" s="643"/>
      <c r="MAD75" s="643"/>
      <c r="MAE75" s="643"/>
      <c r="MAF75" s="643"/>
      <c r="MAG75" s="643"/>
      <c r="MAH75" s="917"/>
      <c r="MAI75" s="917"/>
      <c r="MAJ75" s="917"/>
      <c r="MAK75" s="574"/>
      <c r="MAL75" s="643"/>
      <c r="MAM75" s="643"/>
      <c r="MAN75" s="643"/>
      <c r="MAO75" s="644"/>
      <c r="MAP75" s="643"/>
      <c r="MAQ75" s="643"/>
      <c r="MAR75" s="643"/>
      <c r="MAS75" s="643"/>
      <c r="MAT75" s="643"/>
      <c r="MAU75" s="643"/>
      <c r="MAV75" s="643"/>
      <c r="MAW75" s="643"/>
      <c r="MAX75" s="643"/>
      <c r="MAY75" s="917"/>
      <c r="MAZ75" s="917"/>
      <c r="MBA75" s="917"/>
      <c r="MBB75" s="574"/>
      <c r="MBC75" s="643"/>
      <c r="MBD75" s="643"/>
      <c r="MBE75" s="643"/>
      <c r="MBF75" s="644"/>
      <c r="MBG75" s="643"/>
      <c r="MBH75" s="643"/>
      <c r="MBI75" s="643"/>
      <c r="MBJ75" s="643"/>
      <c r="MBK75" s="643"/>
      <c r="MBL75" s="643"/>
      <c r="MBM75" s="643"/>
      <c r="MBN75" s="643"/>
      <c r="MBO75" s="643"/>
      <c r="MBP75" s="917"/>
      <c r="MBQ75" s="917"/>
      <c r="MBR75" s="917"/>
      <c r="MBS75" s="574"/>
      <c r="MBT75" s="643"/>
      <c r="MBU75" s="643"/>
      <c r="MBV75" s="643"/>
      <c r="MBW75" s="644"/>
      <c r="MBX75" s="643"/>
      <c r="MBY75" s="643"/>
      <c r="MBZ75" s="643"/>
      <c r="MCA75" s="643"/>
      <c r="MCB75" s="643"/>
      <c r="MCC75" s="643"/>
      <c r="MCD75" s="643"/>
      <c r="MCE75" s="643"/>
      <c r="MCF75" s="643"/>
      <c r="MCG75" s="917"/>
      <c r="MCH75" s="917"/>
      <c r="MCI75" s="917"/>
      <c r="MCJ75" s="574"/>
      <c r="MCK75" s="643"/>
      <c r="MCL75" s="643"/>
      <c r="MCM75" s="643"/>
      <c r="MCN75" s="644"/>
      <c r="MCO75" s="643"/>
      <c r="MCP75" s="643"/>
      <c r="MCQ75" s="643"/>
      <c r="MCR75" s="643"/>
      <c r="MCS75" s="643"/>
      <c r="MCT75" s="643"/>
      <c r="MCU75" s="643"/>
      <c r="MCV75" s="643"/>
      <c r="MCW75" s="643"/>
      <c r="MCX75" s="917"/>
      <c r="MCY75" s="917"/>
      <c r="MCZ75" s="917"/>
      <c r="MDA75" s="574"/>
      <c r="MDB75" s="643"/>
      <c r="MDC75" s="643"/>
      <c r="MDD75" s="643"/>
      <c r="MDE75" s="644"/>
      <c r="MDF75" s="643"/>
      <c r="MDG75" s="643"/>
      <c r="MDH75" s="643"/>
      <c r="MDI75" s="643"/>
      <c r="MDJ75" s="643"/>
      <c r="MDK75" s="643"/>
      <c r="MDL75" s="643"/>
      <c r="MDM75" s="643"/>
      <c r="MDN75" s="643"/>
      <c r="MDO75" s="917"/>
      <c r="MDP75" s="917"/>
      <c r="MDQ75" s="917"/>
      <c r="MDR75" s="574"/>
      <c r="MDS75" s="643"/>
      <c r="MDT75" s="643"/>
      <c r="MDU75" s="643"/>
      <c r="MDV75" s="644"/>
      <c r="MDW75" s="643"/>
      <c r="MDX75" s="643"/>
      <c r="MDY75" s="643"/>
      <c r="MDZ75" s="643"/>
      <c r="MEA75" s="643"/>
      <c r="MEB75" s="643"/>
      <c r="MEC75" s="643"/>
      <c r="MED75" s="643"/>
      <c r="MEE75" s="643"/>
      <c r="MEF75" s="917"/>
      <c r="MEG75" s="917"/>
      <c r="MEH75" s="917"/>
      <c r="MEI75" s="574"/>
      <c r="MEJ75" s="643"/>
      <c r="MEK75" s="643"/>
      <c r="MEL75" s="643"/>
      <c r="MEM75" s="644"/>
      <c r="MEN75" s="643"/>
      <c r="MEO75" s="643"/>
      <c r="MEP75" s="643"/>
      <c r="MEQ75" s="643"/>
      <c r="MER75" s="643"/>
      <c r="MES75" s="643"/>
      <c r="MET75" s="643"/>
      <c r="MEU75" s="643"/>
      <c r="MEV75" s="643"/>
      <c r="MEW75" s="917"/>
      <c r="MEX75" s="917"/>
      <c r="MEY75" s="917"/>
      <c r="MEZ75" s="574"/>
      <c r="MFA75" s="643"/>
      <c r="MFB75" s="643"/>
      <c r="MFC75" s="643"/>
      <c r="MFD75" s="644"/>
      <c r="MFE75" s="643"/>
      <c r="MFF75" s="643"/>
      <c r="MFG75" s="643"/>
      <c r="MFH75" s="643"/>
      <c r="MFI75" s="643"/>
      <c r="MFJ75" s="643"/>
      <c r="MFK75" s="643"/>
      <c r="MFL75" s="643"/>
      <c r="MFM75" s="643"/>
      <c r="MFN75" s="917"/>
      <c r="MFO75" s="917"/>
      <c r="MFP75" s="917"/>
      <c r="MFQ75" s="574"/>
      <c r="MFR75" s="643"/>
      <c r="MFS75" s="643"/>
      <c r="MFT75" s="643"/>
      <c r="MFU75" s="644"/>
      <c r="MFV75" s="643"/>
      <c r="MFW75" s="643"/>
      <c r="MFX75" s="643"/>
      <c r="MFY75" s="643"/>
      <c r="MFZ75" s="643"/>
      <c r="MGA75" s="643"/>
      <c r="MGB75" s="643"/>
      <c r="MGC75" s="643"/>
      <c r="MGD75" s="643"/>
      <c r="MGE75" s="917"/>
      <c r="MGF75" s="917"/>
      <c r="MGG75" s="917"/>
      <c r="MGH75" s="574"/>
      <c r="MGI75" s="643"/>
      <c r="MGJ75" s="643"/>
      <c r="MGK75" s="643"/>
      <c r="MGL75" s="644"/>
      <c r="MGM75" s="643"/>
      <c r="MGN75" s="643"/>
      <c r="MGO75" s="643"/>
      <c r="MGP75" s="643"/>
      <c r="MGQ75" s="643"/>
      <c r="MGR75" s="643"/>
      <c r="MGS75" s="643"/>
      <c r="MGT75" s="643"/>
      <c r="MGU75" s="643"/>
      <c r="MGV75" s="917"/>
      <c r="MGW75" s="917"/>
      <c r="MGX75" s="917"/>
      <c r="MGY75" s="574"/>
      <c r="MGZ75" s="643"/>
      <c r="MHA75" s="643"/>
      <c r="MHB75" s="643"/>
      <c r="MHC75" s="644"/>
      <c r="MHD75" s="643"/>
      <c r="MHE75" s="643"/>
      <c r="MHF75" s="643"/>
      <c r="MHG75" s="643"/>
      <c r="MHH75" s="643"/>
      <c r="MHI75" s="643"/>
      <c r="MHJ75" s="643"/>
      <c r="MHK75" s="643"/>
      <c r="MHL75" s="643"/>
      <c r="MHM75" s="917"/>
      <c r="MHN75" s="917"/>
      <c r="MHO75" s="917"/>
      <c r="MHP75" s="574"/>
      <c r="MHQ75" s="643"/>
      <c r="MHR75" s="643"/>
      <c r="MHS75" s="643"/>
      <c r="MHT75" s="644"/>
      <c r="MHU75" s="643"/>
      <c r="MHV75" s="643"/>
      <c r="MHW75" s="643"/>
      <c r="MHX75" s="643"/>
      <c r="MHY75" s="643"/>
      <c r="MHZ75" s="643"/>
      <c r="MIA75" s="643"/>
      <c r="MIB75" s="643"/>
      <c r="MIC75" s="643"/>
      <c r="MID75" s="917"/>
      <c r="MIE75" s="917"/>
      <c r="MIF75" s="917"/>
      <c r="MIG75" s="574"/>
      <c r="MIH75" s="643"/>
      <c r="MII75" s="643"/>
      <c r="MIJ75" s="643"/>
      <c r="MIK75" s="644"/>
      <c r="MIL75" s="643"/>
      <c r="MIM75" s="643"/>
      <c r="MIN75" s="643"/>
      <c r="MIO75" s="643"/>
      <c r="MIP75" s="643"/>
      <c r="MIQ75" s="643"/>
      <c r="MIR75" s="643"/>
      <c r="MIS75" s="643"/>
      <c r="MIT75" s="643"/>
      <c r="MIU75" s="917"/>
      <c r="MIV75" s="917"/>
      <c r="MIW75" s="917"/>
      <c r="MIX75" s="574"/>
      <c r="MIY75" s="643"/>
      <c r="MIZ75" s="643"/>
      <c r="MJA75" s="643"/>
      <c r="MJB75" s="644"/>
      <c r="MJC75" s="643"/>
      <c r="MJD75" s="643"/>
      <c r="MJE75" s="643"/>
      <c r="MJF75" s="643"/>
      <c r="MJG75" s="643"/>
      <c r="MJH75" s="643"/>
      <c r="MJI75" s="643"/>
      <c r="MJJ75" s="643"/>
      <c r="MJK75" s="643"/>
      <c r="MJL75" s="917"/>
      <c r="MJM75" s="917"/>
      <c r="MJN75" s="917"/>
      <c r="MJO75" s="574"/>
      <c r="MJP75" s="643"/>
      <c r="MJQ75" s="643"/>
      <c r="MJR75" s="643"/>
      <c r="MJS75" s="644"/>
      <c r="MJT75" s="643"/>
      <c r="MJU75" s="643"/>
      <c r="MJV75" s="643"/>
      <c r="MJW75" s="643"/>
      <c r="MJX75" s="643"/>
      <c r="MJY75" s="643"/>
      <c r="MJZ75" s="643"/>
      <c r="MKA75" s="643"/>
      <c r="MKB75" s="643"/>
      <c r="MKC75" s="917"/>
      <c r="MKD75" s="917"/>
      <c r="MKE75" s="917"/>
      <c r="MKF75" s="574"/>
      <c r="MKG75" s="643"/>
      <c r="MKH75" s="643"/>
      <c r="MKI75" s="643"/>
      <c r="MKJ75" s="644"/>
      <c r="MKK75" s="643"/>
      <c r="MKL75" s="643"/>
      <c r="MKM75" s="643"/>
      <c r="MKN75" s="643"/>
      <c r="MKO75" s="643"/>
      <c r="MKP75" s="643"/>
      <c r="MKQ75" s="643"/>
      <c r="MKR75" s="643"/>
      <c r="MKS75" s="643"/>
      <c r="MKT75" s="917"/>
      <c r="MKU75" s="917"/>
      <c r="MKV75" s="917"/>
      <c r="MKW75" s="574"/>
      <c r="MKX75" s="643"/>
      <c r="MKY75" s="643"/>
      <c r="MKZ75" s="643"/>
      <c r="MLA75" s="644"/>
      <c r="MLB75" s="643"/>
      <c r="MLC75" s="643"/>
      <c r="MLD75" s="643"/>
      <c r="MLE75" s="643"/>
      <c r="MLF75" s="643"/>
      <c r="MLG75" s="643"/>
      <c r="MLH75" s="643"/>
      <c r="MLI75" s="643"/>
      <c r="MLJ75" s="643"/>
      <c r="MLK75" s="917"/>
      <c r="MLL75" s="917"/>
      <c r="MLM75" s="917"/>
      <c r="MLN75" s="574"/>
      <c r="MLO75" s="643"/>
      <c r="MLP75" s="643"/>
      <c r="MLQ75" s="643"/>
      <c r="MLR75" s="644"/>
      <c r="MLS75" s="643"/>
      <c r="MLT75" s="643"/>
      <c r="MLU75" s="643"/>
      <c r="MLV75" s="643"/>
      <c r="MLW75" s="643"/>
      <c r="MLX75" s="643"/>
      <c r="MLY75" s="643"/>
      <c r="MLZ75" s="643"/>
      <c r="MMA75" s="643"/>
      <c r="MMB75" s="917"/>
      <c r="MMC75" s="917"/>
      <c r="MMD75" s="917"/>
      <c r="MME75" s="574"/>
      <c r="MMF75" s="643"/>
      <c r="MMG75" s="643"/>
      <c r="MMH75" s="643"/>
      <c r="MMI75" s="644"/>
      <c r="MMJ75" s="643"/>
      <c r="MMK75" s="643"/>
      <c r="MML75" s="643"/>
      <c r="MMM75" s="643"/>
      <c r="MMN75" s="643"/>
      <c r="MMO75" s="643"/>
      <c r="MMP75" s="643"/>
      <c r="MMQ75" s="643"/>
      <c r="MMR75" s="643"/>
      <c r="MMS75" s="917"/>
      <c r="MMT75" s="917"/>
      <c r="MMU75" s="917"/>
      <c r="MMV75" s="574"/>
      <c r="MMW75" s="643"/>
      <c r="MMX75" s="643"/>
      <c r="MMY75" s="643"/>
      <c r="MMZ75" s="644"/>
      <c r="MNA75" s="643"/>
      <c r="MNB75" s="643"/>
      <c r="MNC75" s="643"/>
      <c r="MND75" s="643"/>
      <c r="MNE75" s="643"/>
      <c r="MNF75" s="643"/>
      <c r="MNG75" s="643"/>
      <c r="MNH75" s="643"/>
      <c r="MNI75" s="643"/>
      <c r="MNJ75" s="917"/>
      <c r="MNK75" s="917"/>
      <c r="MNL75" s="917"/>
      <c r="MNM75" s="574"/>
      <c r="MNN75" s="643"/>
      <c r="MNO75" s="643"/>
      <c r="MNP75" s="643"/>
      <c r="MNQ75" s="644"/>
      <c r="MNR75" s="643"/>
      <c r="MNS75" s="643"/>
      <c r="MNT75" s="643"/>
      <c r="MNU75" s="643"/>
      <c r="MNV75" s="643"/>
      <c r="MNW75" s="643"/>
      <c r="MNX75" s="643"/>
      <c r="MNY75" s="643"/>
      <c r="MNZ75" s="643"/>
      <c r="MOA75" s="917"/>
      <c r="MOB75" s="917"/>
      <c r="MOC75" s="917"/>
      <c r="MOD75" s="574"/>
      <c r="MOE75" s="643"/>
      <c r="MOF75" s="643"/>
      <c r="MOG75" s="643"/>
      <c r="MOH75" s="644"/>
      <c r="MOI75" s="643"/>
      <c r="MOJ75" s="643"/>
      <c r="MOK75" s="643"/>
      <c r="MOL75" s="643"/>
      <c r="MOM75" s="643"/>
      <c r="MON75" s="643"/>
      <c r="MOO75" s="643"/>
      <c r="MOP75" s="643"/>
      <c r="MOQ75" s="643"/>
      <c r="MOR75" s="917"/>
      <c r="MOS75" s="917"/>
      <c r="MOT75" s="917"/>
      <c r="MOU75" s="574"/>
      <c r="MOV75" s="643"/>
      <c r="MOW75" s="643"/>
      <c r="MOX75" s="643"/>
      <c r="MOY75" s="644"/>
      <c r="MOZ75" s="643"/>
      <c r="MPA75" s="643"/>
      <c r="MPB75" s="643"/>
      <c r="MPC75" s="643"/>
      <c r="MPD75" s="643"/>
      <c r="MPE75" s="643"/>
      <c r="MPF75" s="643"/>
      <c r="MPG75" s="643"/>
      <c r="MPH75" s="643"/>
      <c r="MPI75" s="917"/>
      <c r="MPJ75" s="917"/>
      <c r="MPK75" s="917"/>
      <c r="MPL75" s="574"/>
      <c r="MPM75" s="643"/>
      <c r="MPN75" s="643"/>
      <c r="MPO75" s="643"/>
      <c r="MPP75" s="644"/>
      <c r="MPQ75" s="643"/>
      <c r="MPR75" s="643"/>
      <c r="MPS75" s="643"/>
      <c r="MPT75" s="643"/>
      <c r="MPU75" s="643"/>
      <c r="MPV75" s="643"/>
      <c r="MPW75" s="643"/>
      <c r="MPX75" s="643"/>
      <c r="MPY75" s="643"/>
      <c r="MPZ75" s="917"/>
      <c r="MQA75" s="917"/>
      <c r="MQB75" s="917"/>
      <c r="MQC75" s="574"/>
      <c r="MQD75" s="643"/>
      <c r="MQE75" s="643"/>
      <c r="MQF75" s="643"/>
      <c r="MQG75" s="644"/>
      <c r="MQH75" s="643"/>
      <c r="MQI75" s="643"/>
      <c r="MQJ75" s="643"/>
      <c r="MQK75" s="643"/>
      <c r="MQL75" s="643"/>
      <c r="MQM75" s="643"/>
      <c r="MQN75" s="643"/>
      <c r="MQO75" s="643"/>
      <c r="MQP75" s="643"/>
      <c r="MQQ75" s="917"/>
      <c r="MQR75" s="917"/>
      <c r="MQS75" s="917"/>
      <c r="MQT75" s="574"/>
      <c r="MQU75" s="643"/>
      <c r="MQV75" s="643"/>
      <c r="MQW75" s="643"/>
      <c r="MQX75" s="644"/>
      <c r="MQY75" s="643"/>
      <c r="MQZ75" s="643"/>
      <c r="MRA75" s="643"/>
      <c r="MRB75" s="643"/>
      <c r="MRC75" s="643"/>
      <c r="MRD75" s="643"/>
      <c r="MRE75" s="643"/>
      <c r="MRF75" s="643"/>
      <c r="MRG75" s="643"/>
      <c r="MRH75" s="917"/>
      <c r="MRI75" s="917"/>
      <c r="MRJ75" s="917"/>
      <c r="MRK75" s="574"/>
      <c r="MRL75" s="643"/>
      <c r="MRM75" s="643"/>
      <c r="MRN75" s="643"/>
      <c r="MRO75" s="644"/>
      <c r="MRP75" s="643"/>
      <c r="MRQ75" s="643"/>
      <c r="MRR75" s="643"/>
      <c r="MRS75" s="643"/>
      <c r="MRT75" s="643"/>
      <c r="MRU75" s="643"/>
      <c r="MRV75" s="643"/>
      <c r="MRW75" s="643"/>
      <c r="MRX75" s="643"/>
      <c r="MRY75" s="917"/>
      <c r="MRZ75" s="917"/>
      <c r="MSA75" s="917"/>
      <c r="MSB75" s="574"/>
      <c r="MSC75" s="643"/>
      <c r="MSD75" s="643"/>
      <c r="MSE75" s="643"/>
      <c r="MSF75" s="644"/>
      <c r="MSG75" s="643"/>
      <c r="MSH75" s="643"/>
      <c r="MSI75" s="643"/>
      <c r="MSJ75" s="643"/>
      <c r="MSK75" s="643"/>
      <c r="MSL75" s="643"/>
      <c r="MSM75" s="643"/>
      <c r="MSN75" s="643"/>
      <c r="MSO75" s="643"/>
      <c r="MSP75" s="917"/>
      <c r="MSQ75" s="917"/>
      <c r="MSR75" s="917"/>
      <c r="MSS75" s="574"/>
      <c r="MST75" s="643"/>
      <c r="MSU75" s="643"/>
      <c r="MSV75" s="643"/>
      <c r="MSW75" s="644"/>
      <c r="MSX75" s="643"/>
      <c r="MSY75" s="643"/>
      <c r="MSZ75" s="643"/>
      <c r="MTA75" s="643"/>
      <c r="MTB75" s="643"/>
      <c r="MTC75" s="643"/>
      <c r="MTD75" s="643"/>
      <c r="MTE75" s="643"/>
      <c r="MTF75" s="643"/>
      <c r="MTG75" s="917"/>
      <c r="MTH75" s="917"/>
      <c r="MTI75" s="917"/>
      <c r="MTJ75" s="574"/>
      <c r="MTK75" s="643"/>
      <c r="MTL75" s="643"/>
      <c r="MTM75" s="643"/>
      <c r="MTN75" s="644"/>
      <c r="MTO75" s="643"/>
      <c r="MTP75" s="643"/>
      <c r="MTQ75" s="643"/>
      <c r="MTR75" s="643"/>
      <c r="MTS75" s="643"/>
      <c r="MTT75" s="643"/>
      <c r="MTU75" s="643"/>
      <c r="MTV75" s="643"/>
      <c r="MTW75" s="643"/>
      <c r="MTX75" s="917"/>
      <c r="MTY75" s="917"/>
      <c r="MTZ75" s="917"/>
      <c r="MUA75" s="574"/>
      <c r="MUB75" s="643"/>
      <c r="MUC75" s="643"/>
      <c r="MUD75" s="643"/>
      <c r="MUE75" s="644"/>
      <c r="MUF75" s="643"/>
      <c r="MUG75" s="643"/>
      <c r="MUH75" s="643"/>
      <c r="MUI75" s="643"/>
      <c r="MUJ75" s="643"/>
      <c r="MUK75" s="643"/>
      <c r="MUL75" s="643"/>
      <c r="MUM75" s="643"/>
      <c r="MUN75" s="643"/>
      <c r="MUO75" s="917"/>
      <c r="MUP75" s="917"/>
      <c r="MUQ75" s="917"/>
      <c r="MUR75" s="574"/>
      <c r="MUS75" s="643"/>
      <c r="MUT75" s="643"/>
      <c r="MUU75" s="643"/>
      <c r="MUV75" s="644"/>
      <c r="MUW75" s="643"/>
      <c r="MUX75" s="643"/>
      <c r="MUY75" s="643"/>
      <c r="MUZ75" s="643"/>
      <c r="MVA75" s="643"/>
      <c r="MVB75" s="643"/>
      <c r="MVC75" s="643"/>
      <c r="MVD75" s="643"/>
      <c r="MVE75" s="643"/>
      <c r="MVF75" s="917"/>
      <c r="MVG75" s="917"/>
      <c r="MVH75" s="917"/>
      <c r="MVI75" s="574"/>
      <c r="MVJ75" s="643"/>
      <c r="MVK75" s="643"/>
      <c r="MVL75" s="643"/>
      <c r="MVM75" s="644"/>
      <c r="MVN75" s="643"/>
      <c r="MVO75" s="643"/>
      <c r="MVP75" s="643"/>
      <c r="MVQ75" s="643"/>
      <c r="MVR75" s="643"/>
      <c r="MVS75" s="643"/>
      <c r="MVT75" s="643"/>
      <c r="MVU75" s="643"/>
      <c r="MVV75" s="643"/>
      <c r="MVW75" s="917"/>
      <c r="MVX75" s="917"/>
      <c r="MVY75" s="917"/>
      <c r="MVZ75" s="574"/>
      <c r="MWA75" s="643"/>
      <c r="MWB75" s="643"/>
      <c r="MWC75" s="643"/>
      <c r="MWD75" s="644"/>
      <c r="MWE75" s="643"/>
      <c r="MWF75" s="643"/>
      <c r="MWG75" s="643"/>
      <c r="MWH75" s="643"/>
      <c r="MWI75" s="643"/>
      <c r="MWJ75" s="643"/>
      <c r="MWK75" s="643"/>
      <c r="MWL75" s="643"/>
      <c r="MWM75" s="643"/>
      <c r="MWN75" s="917"/>
      <c r="MWO75" s="917"/>
      <c r="MWP75" s="917"/>
      <c r="MWQ75" s="574"/>
      <c r="MWR75" s="643"/>
      <c r="MWS75" s="643"/>
      <c r="MWT75" s="643"/>
      <c r="MWU75" s="644"/>
      <c r="MWV75" s="643"/>
      <c r="MWW75" s="643"/>
      <c r="MWX75" s="643"/>
      <c r="MWY75" s="643"/>
      <c r="MWZ75" s="643"/>
      <c r="MXA75" s="643"/>
      <c r="MXB75" s="643"/>
      <c r="MXC75" s="643"/>
      <c r="MXD75" s="643"/>
      <c r="MXE75" s="917"/>
      <c r="MXF75" s="917"/>
      <c r="MXG75" s="917"/>
      <c r="MXH75" s="574"/>
      <c r="MXI75" s="643"/>
      <c r="MXJ75" s="643"/>
      <c r="MXK75" s="643"/>
      <c r="MXL75" s="644"/>
      <c r="MXM75" s="643"/>
      <c r="MXN75" s="643"/>
      <c r="MXO75" s="643"/>
      <c r="MXP75" s="643"/>
      <c r="MXQ75" s="643"/>
      <c r="MXR75" s="643"/>
      <c r="MXS75" s="643"/>
      <c r="MXT75" s="643"/>
      <c r="MXU75" s="643"/>
      <c r="MXV75" s="917"/>
      <c r="MXW75" s="917"/>
      <c r="MXX75" s="917"/>
      <c r="MXY75" s="574"/>
      <c r="MXZ75" s="643"/>
      <c r="MYA75" s="643"/>
      <c r="MYB75" s="643"/>
      <c r="MYC75" s="644"/>
      <c r="MYD75" s="643"/>
      <c r="MYE75" s="643"/>
      <c r="MYF75" s="643"/>
      <c r="MYG75" s="643"/>
      <c r="MYH75" s="643"/>
      <c r="MYI75" s="643"/>
      <c r="MYJ75" s="643"/>
      <c r="MYK75" s="643"/>
      <c r="MYL75" s="643"/>
      <c r="MYM75" s="917"/>
      <c r="MYN75" s="917"/>
      <c r="MYO75" s="917"/>
      <c r="MYP75" s="574"/>
      <c r="MYQ75" s="643"/>
      <c r="MYR75" s="643"/>
      <c r="MYS75" s="643"/>
      <c r="MYT75" s="644"/>
      <c r="MYU75" s="643"/>
      <c r="MYV75" s="643"/>
      <c r="MYW75" s="643"/>
      <c r="MYX75" s="643"/>
      <c r="MYY75" s="643"/>
      <c r="MYZ75" s="643"/>
      <c r="MZA75" s="643"/>
      <c r="MZB75" s="643"/>
      <c r="MZC75" s="643"/>
      <c r="MZD75" s="917"/>
      <c r="MZE75" s="917"/>
      <c r="MZF75" s="917"/>
      <c r="MZG75" s="574"/>
      <c r="MZH75" s="643"/>
      <c r="MZI75" s="643"/>
      <c r="MZJ75" s="643"/>
      <c r="MZK75" s="644"/>
      <c r="MZL75" s="643"/>
      <c r="MZM75" s="643"/>
      <c r="MZN75" s="643"/>
      <c r="MZO75" s="643"/>
      <c r="MZP75" s="643"/>
      <c r="MZQ75" s="643"/>
      <c r="MZR75" s="643"/>
      <c r="MZS75" s="643"/>
      <c r="MZT75" s="643"/>
      <c r="MZU75" s="917"/>
      <c r="MZV75" s="917"/>
      <c r="MZW75" s="917"/>
      <c r="MZX75" s="574"/>
      <c r="MZY75" s="643"/>
      <c r="MZZ75" s="643"/>
      <c r="NAA75" s="643"/>
      <c r="NAB75" s="644"/>
      <c r="NAC75" s="643"/>
      <c r="NAD75" s="643"/>
      <c r="NAE75" s="643"/>
      <c r="NAF75" s="643"/>
      <c r="NAG75" s="643"/>
      <c r="NAH75" s="643"/>
      <c r="NAI75" s="643"/>
      <c r="NAJ75" s="643"/>
      <c r="NAK75" s="643"/>
      <c r="NAL75" s="917"/>
      <c r="NAM75" s="917"/>
      <c r="NAN75" s="917"/>
      <c r="NAO75" s="574"/>
      <c r="NAP75" s="643"/>
      <c r="NAQ75" s="643"/>
      <c r="NAR75" s="643"/>
      <c r="NAS75" s="644"/>
      <c r="NAT75" s="643"/>
      <c r="NAU75" s="643"/>
      <c r="NAV75" s="643"/>
      <c r="NAW75" s="643"/>
      <c r="NAX75" s="643"/>
      <c r="NAY75" s="643"/>
      <c r="NAZ75" s="643"/>
      <c r="NBA75" s="643"/>
      <c r="NBB75" s="643"/>
      <c r="NBC75" s="917"/>
      <c r="NBD75" s="917"/>
      <c r="NBE75" s="917"/>
      <c r="NBF75" s="574"/>
      <c r="NBG75" s="643"/>
      <c r="NBH75" s="643"/>
      <c r="NBI75" s="643"/>
      <c r="NBJ75" s="644"/>
      <c r="NBK75" s="643"/>
      <c r="NBL75" s="643"/>
      <c r="NBM75" s="643"/>
      <c r="NBN75" s="643"/>
      <c r="NBO75" s="643"/>
      <c r="NBP75" s="643"/>
      <c r="NBQ75" s="643"/>
      <c r="NBR75" s="643"/>
      <c r="NBS75" s="643"/>
      <c r="NBT75" s="917"/>
      <c r="NBU75" s="917"/>
      <c r="NBV75" s="917"/>
      <c r="NBW75" s="574"/>
      <c r="NBX75" s="643"/>
      <c r="NBY75" s="643"/>
      <c r="NBZ75" s="643"/>
      <c r="NCA75" s="644"/>
      <c r="NCB75" s="643"/>
      <c r="NCC75" s="643"/>
      <c r="NCD75" s="643"/>
      <c r="NCE75" s="643"/>
      <c r="NCF75" s="643"/>
      <c r="NCG75" s="643"/>
      <c r="NCH75" s="643"/>
      <c r="NCI75" s="643"/>
      <c r="NCJ75" s="643"/>
      <c r="NCK75" s="917"/>
      <c r="NCL75" s="917"/>
      <c r="NCM75" s="917"/>
      <c r="NCN75" s="574"/>
      <c r="NCO75" s="643"/>
      <c r="NCP75" s="643"/>
      <c r="NCQ75" s="643"/>
      <c r="NCR75" s="644"/>
      <c r="NCS75" s="643"/>
      <c r="NCT75" s="643"/>
      <c r="NCU75" s="643"/>
      <c r="NCV75" s="643"/>
      <c r="NCW75" s="643"/>
      <c r="NCX75" s="643"/>
      <c r="NCY75" s="643"/>
      <c r="NCZ75" s="643"/>
      <c r="NDA75" s="643"/>
      <c r="NDB75" s="917"/>
      <c r="NDC75" s="917"/>
      <c r="NDD75" s="917"/>
      <c r="NDE75" s="574"/>
      <c r="NDF75" s="643"/>
      <c r="NDG75" s="643"/>
      <c r="NDH75" s="643"/>
      <c r="NDI75" s="644"/>
      <c r="NDJ75" s="643"/>
      <c r="NDK75" s="643"/>
      <c r="NDL75" s="643"/>
      <c r="NDM75" s="643"/>
      <c r="NDN75" s="643"/>
      <c r="NDO75" s="643"/>
      <c r="NDP75" s="643"/>
      <c r="NDQ75" s="643"/>
      <c r="NDR75" s="643"/>
      <c r="NDS75" s="917"/>
      <c r="NDT75" s="917"/>
      <c r="NDU75" s="917"/>
      <c r="NDV75" s="574"/>
      <c r="NDW75" s="643"/>
      <c r="NDX75" s="643"/>
      <c r="NDY75" s="643"/>
      <c r="NDZ75" s="644"/>
      <c r="NEA75" s="643"/>
      <c r="NEB75" s="643"/>
      <c r="NEC75" s="643"/>
      <c r="NED75" s="643"/>
      <c r="NEE75" s="643"/>
      <c r="NEF75" s="643"/>
      <c r="NEG75" s="643"/>
      <c r="NEH75" s="643"/>
      <c r="NEI75" s="643"/>
      <c r="NEJ75" s="917"/>
      <c r="NEK75" s="917"/>
      <c r="NEL75" s="917"/>
      <c r="NEM75" s="574"/>
      <c r="NEN75" s="643"/>
      <c r="NEO75" s="643"/>
      <c r="NEP75" s="643"/>
      <c r="NEQ75" s="644"/>
      <c r="NER75" s="643"/>
      <c r="NES75" s="643"/>
      <c r="NET75" s="643"/>
      <c r="NEU75" s="643"/>
      <c r="NEV75" s="643"/>
      <c r="NEW75" s="643"/>
      <c r="NEX75" s="643"/>
      <c r="NEY75" s="643"/>
      <c r="NEZ75" s="643"/>
      <c r="NFA75" s="917"/>
      <c r="NFB75" s="917"/>
      <c r="NFC75" s="917"/>
      <c r="NFD75" s="574"/>
      <c r="NFE75" s="643"/>
      <c r="NFF75" s="643"/>
      <c r="NFG75" s="643"/>
      <c r="NFH75" s="644"/>
      <c r="NFI75" s="643"/>
      <c r="NFJ75" s="643"/>
      <c r="NFK75" s="643"/>
      <c r="NFL75" s="643"/>
      <c r="NFM75" s="643"/>
      <c r="NFN75" s="643"/>
      <c r="NFO75" s="643"/>
      <c r="NFP75" s="643"/>
      <c r="NFQ75" s="643"/>
      <c r="NFR75" s="917"/>
      <c r="NFS75" s="917"/>
      <c r="NFT75" s="917"/>
      <c r="NFU75" s="574"/>
      <c r="NFV75" s="643"/>
      <c r="NFW75" s="643"/>
      <c r="NFX75" s="643"/>
      <c r="NFY75" s="644"/>
      <c r="NFZ75" s="643"/>
      <c r="NGA75" s="643"/>
      <c r="NGB75" s="643"/>
      <c r="NGC75" s="643"/>
      <c r="NGD75" s="643"/>
      <c r="NGE75" s="643"/>
      <c r="NGF75" s="643"/>
      <c r="NGG75" s="643"/>
      <c r="NGH75" s="643"/>
      <c r="NGI75" s="917"/>
      <c r="NGJ75" s="917"/>
      <c r="NGK75" s="917"/>
      <c r="NGL75" s="574"/>
      <c r="NGM75" s="643"/>
      <c r="NGN75" s="643"/>
      <c r="NGO75" s="643"/>
      <c r="NGP75" s="644"/>
      <c r="NGQ75" s="643"/>
      <c r="NGR75" s="643"/>
      <c r="NGS75" s="643"/>
      <c r="NGT75" s="643"/>
      <c r="NGU75" s="643"/>
      <c r="NGV75" s="643"/>
      <c r="NGW75" s="643"/>
      <c r="NGX75" s="643"/>
      <c r="NGY75" s="643"/>
      <c r="NGZ75" s="917"/>
      <c r="NHA75" s="917"/>
      <c r="NHB75" s="917"/>
      <c r="NHC75" s="574"/>
      <c r="NHD75" s="643"/>
      <c r="NHE75" s="643"/>
      <c r="NHF75" s="643"/>
      <c r="NHG75" s="644"/>
      <c r="NHH75" s="643"/>
      <c r="NHI75" s="643"/>
      <c r="NHJ75" s="643"/>
      <c r="NHK75" s="643"/>
      <c r="NHL75" s="643"/>
      <c r="NHM75" s="643"/>
      <c r="NHN75" s="643"/>
      <c r="NHO75" s="643"/>
      <c r="NHP75" s="643"/>
      <c r="NHQ75" s="917"/>
      <c r="NHR75" s="917"/>
      <c r="NHS75" s="917"/>
      <c r="NHT75" s="574"/>
      <c r="NHU75" s="643"/>
      <c r="NHV75" s="643"/>
      <c r="NHW75" s="643"/>
      <c r="NHX75" s="644"/>
      <c r="NHY75" s="643"/>
      <c r="NHZ75" s="643"/>
      <c r="NIA75" s="643"/>
      <c r="NIB75" s="643"/>
      <c r="NIC75" s="643"/>
      <c r="NID75" s="643"/>
      <c r="NIE75" s="643"/>
      <c r="NIF75" s="643"/>
      <c r="NIG75" s="643"/>
      <c r="NIH75" s="917"/>
      <c r="NII75" s="917"/>
      <c r="NIJ75" s="917"/>
      <c r="NIK75" s="574"/>
      <c r="NIL75" s="643"/>
      <c r="NIM75" s="643"/>
      <c r="NIN75" s="643"/>
      <c r="NIO75" s="644"/>
      <c r="NIP75" s="643"/>
      <c r="NIQ75" s="643"/>
      <c r="NIR75" s="643"/>
      <c r="NIS75" s="643"/>
      <c r="NIT75" s="643"/>
      <c r="NIU75" s="643"/>
      <c r="NIV75" s="643"/>
      <c r="NIW75" s="643"/>
      <c r="NIX75" s="643"/>
      <c r="NIY75" s="917"/>
      <c r="NIZ75" s="917"/>
      <c r="NJA75" s="917"/>
      <c r="NJB75" s="574"/>
      <c r="NJC75" s="643"/>
      <c r="NJD75" s="643"/>
      <c r="NJE75" s="643"/>
      <c r="NJF75" s="644"/>
      <c r="NJG75" s="643"/>
      <c r="NJH75" s="643"/>
      <c r="NJI75" s="643"/>
      <c r="NJJ75" s="643"/>
      <c r="NJK75" s="643"/>
      <c r="NJL75" s="643"/>
      <c r="NJM75" s="643"/>
      <c r="NJN75" s="643"/>
      <c r="NJO75" s="643"/>
      <c r="NJP75" s="917"/>
      <c r="NJQ75" s="917"/>
      <c r="NJR75" s="917"/>
      <c r="NJS75" s="574"/>
      <c r="NJT75" s="643"/>
      <c r="NJU75" s="643"/>
      <c r="NJV75" s="643"/>
      <c r="NJW75" s="644"/>
      <c r="NJX75" s="643"/>
      <c r="NJY75" s="643"/>
      <c r="NJZ75" s="643"/>
      <c r="NKA75" s="643"/>
      <c r="NKB75" s="643"/>
      <c r="NKC75" s="643"/>
      <c r="NKD75" s="643"/>
      <c r="NKE75" s="643"/>
      <c r="NKF75" s="643"/>
      <c r="NKG75" s="917"/>
      <c r="NKH75" s="917"/>
      <c r="NKI75" s="917"/>
      <c r="NKJ75" s="574"/>
      <c r="NKK75" s="643"/>
      <c r="NKL75" s="643"/>
      <c r="NKM75" s="643"/>
      <c r="NKN75" s="644"/>
      <c r="NKO75" s="643"/>
      <c r="NKP75" s="643"/>
      <c r="NKQ75" s="643"/>
      <c r="NKR75" s="643"/>
      <c r="NKS75" s="643"/>
      <c r="NKT75" s="643"/>
      <c r="NKU75" s="643"/>
      <c r="NKV75" s="643"/>
      <c r="NKW75" s="643"/>
      <c r="NKX75" s="917"/>
      <c r="NKY75" s="917"/>
      <c r="NKZ75" s="917"/>
      <c r="NLA75" s="574"/>
      <c r="NLB75" s="643"/>
      <c r="NLC75" s="643"/>
      <c r="NLD75" s="643"/>
      <c r="NLE75" s="644"/>
      <c r="NLF75" s="643"/>
      <c r="NLG75" s="643"/>
      <c r="NLH75" s="643"/>
      <c r="NLI75" s="643"/>
      <c r="NLJ75" s="643"/>
      <c r="NLK75" s="643"/>
      <c r="NLL75" s="643"/>
      <c r="NLM75" s="643"/>
      <c r="NLN75" s="643"/>
      <c r="NLO75" s="917"/>
      <c r="NLP75" s="917"/>
      <c r="NLQ75" s="917"/>
      <c r="NLR75" s="574"/>
      <c r="NLS75" s="643"/>
      <c r="NLT75" s="643"/>
      <c r="NLU75" s="643"/>
      <c r="NLV75" s="644"/>
      <c r="NLW75" s="643"/>
      <c r="NLX75" s="643"/>
      <c r="NLY75" s="643"/>
      <c r="NLZ75" s="643"/>
      <c r="NMA75" s="643"/>
      <c r="NMB75" s="643"/>
      <c r="NMC75" s="643"/>
      <c r="NMD75" s="643"/>
      <c r="NME75" s="643"/>
      <c r="NMF75" s="917"/>
      <c r="NMG75" s="917"/>
      <c r="NMH75" s="917"/>
      <c r="NMI75" s="574"/>
      <c r="NMJ75" s="643"/>
      <c r="NMK75" s="643"/>
      <c r="NML75" s="643"/>
      <c r="NMM75" s="644"/>
      <c r="NMN75" s="643"/>
      <c r="NMO75" s="643"/>
      <c r="NMP75" s="643"/>
      <c r="NMQ75" s="643"/>
      <c r="NMR75" s="643"/>
      <c r="NMS75" s="643"/>
      <c r="NMT75" s="643"/>
      <c r="NMU75" s="643"/>
      <c r="NMV75" s="643"/>
      <c r="NMW75" s="917"/>
      <c r="NMX75" s="917"/>
      <c r="NMY75" s="917"/>
      <c r="NMZ75" s="574"/>
      <c r="NNA75" s="643"/>
      <c r="NNB75" s="643"/>
      <c r="NNC75" s="643"/>
      <c r="NND75" s="644"/>
      <c r="NNE75" s="643"/>
      <c r="NNF75" s="643"/>
      <c r="NNG75" s="643"/>
      <c r="NNH75" s="643"/>
      <c r="NNI75" s="643"/>
      <c r="NNJ75" s="643"/>
      <c r="NNK75" s="643"/>
      <c r="NNL75" s="643"/>
      <c r="NNM75" s="643"/>
      <c r="NNN75" s="917"/>
      <c r="NNO75" s="917"/>
      <c r="NNP75" s="917"/>
      <c r="NNQ75" s="574"/>
      <c r="NNR75" s="643"/>
      <c r="NNS75" s="643"/>
      <c r="NNT75" s="643"/>
      <c r="NNU75" s="644"/>
      <c r="NNV75" s="643"/>
      <c r="NNW75" s="643"/>
      <c r="NNX75" s="643"/>
      <c r="NNY75" s="643"/>
      <c r="NNZ75" s="643"/>
      <c r="NOA75" s="643"/>
      <c r="NOB75" s="643"/>
      <c r="NOC75" s="643"/>
      <c r="NOD75" s="643"/>
      <c r="NOE75" s="917"/>
      <c r="NOF75" s="917"/>
      <c r="NOG75" s="917"/>
      <c r="NOH75" s="574"/>
      <c r="NOI75" s="643"/>
      <c r="NOJ75" s="643"/>
      <c r="NOK75" s="643"/>
      <c r="NOL75" s="644"/>
      <c r="NOM75" s="643"/>
      <c r="NON75" s="643"/>
      <c r="NOO75" s="643"/>
      <c r="NOP75" s="643"/>
      <c r="NOQ75" s="643"/>
      <c r="NOR75" s="643"/>
      <c r="NOS75" s="643"/>
      <c r="NOT75" s="643"/>
      <c r="NOU75" s="643"/>
      <c r="NOV75" s="917"/>
      <c r="NOW75" s="917"/>
      <c r="NOX75" s="917"/>
      <c r="NOY75" s="574"/>
      <c r="NOZ75" s="643"/>
      <c r="NPA75" s="643"/>
      <c r="NPB75" s="643"/>
      <c r="NPC75" s="644"/>
      <c r="NPD75" s="643"/>
      <c r="NPE75" s="643"/>
      <c r="NPF75" s="643"/>
      <c r="NPG75" s="643"/>
      <c r="NPH75" s="643"/>
      <c r="NPI75" s="643"/>
      <c r="NPJ75" s="643"/>
      <c r="NPK75" s="643"/>
      <c r="NPL75" s="643"/>
      <c r="NPM75" s="917"/>
      <c r="NPN75" s="917"/>
      <c r="NPO75" s="917"/>
      <c r="NPP75" s="574"/>
      <c r="NPQ75" s="643"/>
      <c r="NPR75" s="643"/>
      <c r="NPS75" s="643"/>
      <c r="NPT75" s="644"/>
      <c r="NPU75" s="643"/>
      <c r="NPV75" s="643"/>
      <c r="NPW75" s="643"/>
      <c r="NPX75" s="643"/>
      <c r="NPY75" s="643"/>
      <c r="NPZ75" s="643"/>
      <c r="NQA75" s="643"/>
      <c r="NQB75" s="643"/>
      <c r="NQC75" s="643"/>
      <c r="NQD75" s="917"/>
      <c r="NQE75" s="917"/>
      <c r="NQF75" s="917"/>
      <c r="NQG75" s="574"/>
      <c r="NQH75" s="643"/>
      <c r="NQI75" s="643"/>
      <c r="NQJ75" s="643"/>
      <c r="NQK75" s="644"/>
      <c r="NQL75" s="643"/>
      <c r="NQM75" s="643"/>
      <c r="NQN75" s="643"/>
      <c r="NQO75" s="643"/>
      <c r="NQP75" s="643"/>
      <c r="NQQ75" s="643"/>
      <c r="NQR75" s="643"/>
      <c r="NQS75" s="643"/>
      <c r="NQT75" s="643"/>
      <c r="NQU75" s="917"/>
      <c r="NQV75" s="917"/>
      <c r="NQW75" s="917"/>
      <c r="NQX75" s="574"/>
      <c r="NQY75" s="643"/>
      <c r="NQZ75" s="643"/>
      <c r="NRA75" s="643"/>
      <c r="NRB75" s="644"/>
      <c r="NRC75" s="643"/>
      <c r="NRD75" s="643"/>
      <c r="NRE75" s="643"/>
      <c r="NRF75" s="643"/>
      <c r="NRG75" s="643"/>
      <c r="NRH75" s="643"/>
      <c r="NRI75" s="643"/>
      <c r="NRJ75" s="643"/>
      <c r="NRK75" s="643"/>
      <c r="NRL75" s="917"/>
      <c r="NRM75" s="917"/>
      <c r="NRN75" s="917"/>
      <c r="NRO75" s="574"/>
      <c r="NRP75" s="643"/>
      <c r="NRQ75" s="643"/>
      <c r="NRR75" s="643"/>
      <c r="NRS75" s="644"/>
      <c r="NRT75" s="643"/>
      <c r="NRU75" s="643"/>
      <c r="NRV75" s="643"/>
      <c r="NRW75" s="643"/>
      <c r="NRX75" s="643"/>
      <c r="NRY75" s="643"/>
      <c r="NRZ75" s="643"/>
      <c r="NSA75" s="643"/>
      <c r="NSB75" s="643"/>
      <c r="NSC75" s="917"/>
      <c r="NSD75" s="917"/>
      <c r="NSE75" s="917"/>
      <c r="NSF75" s="574"/>
      <c r="NSG75" s="643"/>
      <c r="NSH75" s="643"/>
      <c r="NSI75" s="643"/>
      <c r="NSJ75" s="644"/>
      <c r="NSK75" s="643"/>
      <c r="NSL75" s="643"/>
      <c r="NSM75" s="643"/>
      <c r="NSN75" s="643"/>
      <c r="NSO75" s="643"/>
      <c r="NSP75" s="643"/>
      <c r="NSQ75" s="643"/>
      <c r="NSR75" s="643"/>
      <c r="NSS75" s="643"/>
      <c r="NST75" s="917"/>
      <c r="NSU75" s="917"/>
      <c r="NSV75" s="917"/>
      <c r="NSW75" s="574"/>
      <c r="NSX75" s="643"/>
      <c r="NSY75" s="643"/>
      <c r="NSZ75" s="643"/>
      <c r="NTA75" s="644"/>
      <c r="NTB75" s="643"/>
      <c r="NTC75" s="643"/>
      <c r="NTD75" s="643"/>
      <c r="NTE75" s="643"/>
      <c r="NTF75" s="643"/>
      <c r="NTG75" s="643"/>
      <c r="NTH75" s="643"/>
      <c r="NTI75" s="643"/>
      <c r="NTJ75" s="643"/>
      <c r="NTK75" s="917"/>
      <c r="NTL75" s="917"/>
      <c r="NTM75" s="917"/>
      <c r="NTN75" s="574"/>
      <c r="NTO75" s="643"/>
      <c r="NTP75" s="643"/>
      <c r="NTQ75" s="643"/>
      <c r="NTR75" s="644"/>
      <c r="NTS75" s="643"/>
      <c r="NTT75" s="643"/>
      <c r="NTU75" s="643"/>
      <c r="NTV75" s="643"/>
      <c r="NTW75" s="643"/>
      <c r="NTX75" s="643"/>
      <c r="NTY75" s="643"/>
      <c r="NTZ75" s="643"/>
      <c r="NUA75" s="643"/>
      <c r="NUB75" s="917"/>
      <c r="NUC75" s="917"/>
      <c r="NUD75" s="917"/>
      <c r="NUE75" s="574"/>
      <c r="NUF75" s="643"/>
      <c r="NUG75" s="643"/>
      <c r="NUH75" s="643"/>
      <c r="NUI75" s="644"/>
      <c r="NUJ75" s="643"/>
      <c r="NUK75" s="643"/>
      <c r="NUL75" s="643"/>
      <c r="NUM75" s="643"/>
      <c r="NUN75" s="643"/>
      <c r="NUO75" s="643"/>
      <c r="NUP75" s="643"/>
      <c r="NUQ75" s="643"/>
      <c r="NUR75" s="643"/>
      <c r="NUS75" s="917"/>
      <c r="NUT75" s="917"/>
      <c r="NUU75" s="917"/>
      <c r="NUV75" s="574"/>
      <c r="NUW75" s="643"/>
      <c r="NUX75" s="643"/>
      <c r="NUY75" s="643"/>
      <c r="NUZ75" s="644"/>
      <c r="NVA75" s="643"/>
      <c r="NVB75" s="643"/>
      <c r="NVC75" s="643"/>
      <c r="NVD75" s="643"/>
      <c r="NVE75" s="643"/>
      <c r="NVF75" s="643"/>
      <c r="NVG75" s="643"/>
      <c r="NVH75" s="643"/>
      <c r="NVI75" s="643"/>
      <c r="NVJ75" s="917"/>
      <c r="NVK75" s="917"/>
      <c r="NVL75" s="917"/>
      <c r="NVM75" s="574"/>
      <c r="NVN75" s="643"/>
      <c r="NVO75" s="643"/>
      <c r="NVP75" s="643"/>
      <c r="NVQ75" s="644"/>
      <c r="NVR75" s="643"/>
      <c r="NVS75" s="643"/>
      <c r="NVT75" s="643"/>
      <c r="NVU75" s="643"/>
      <c r="NVV75" s="643"/>
      <c r="NVW75" s="643"/>
      <c r="NVX75" s="643"/>
      <c r="NVY75" s="643"/>
      <c r="NVZ75" s="643"/>
      <c r="NWA75" s="917"/>
      <c r="NWB75" s="917"/>
      <c r="NWC75" s="917"/>
      <c r="NWD75" s="574"/>
      <c r="NWE75" s="643"/>
      <c r="NWF75" s="643"/>
      <c r="NWG75" s="643"/>
      <c r="NWH75" s="644"/>
      <c r="NWI75" s="643"/>
      <c r="NWJ75" s="643"/>
      <c r="NWK75" s="643"/>
      <c r="NWL75" s="643"/>
      <c r="NWM75" s="643"/>
      <c r="NWN75" s="643"/>
      <c r="NWO75" s="643"/>
      <c r="NWP75" s="643"/>
      <c r="NWQ75" s="643"/>
      <c r="NWR75" s="917"/>
      <c r="NWS75" s="917"/>
      <c r="NWT75" s="917"/>
      <c r="NWU75" s="574"/>
      <c r="NWV75" s="643"/>
      <c r="NWW75" s="643"/>
      <c r="NWX75" s="643"/>
      <c r="NWY75" s="644"/>
      <c r="NWZ75" s="643"/>
      <c r="NXA75" s="643"/>
      <c r="NXB75" s="643"/>
      <c r="NXC75" s="643"/>
      <c r="NXD75" s="643"/>
      <c r="NXE75" s="643"/>
      <c r="NXF75" s="643"/>
      <c r="NXG75" s="643"/>
      <c r="NXH75" s="643"/>
      <c r="NXI75" s="917"/>
      <c r="NXJ75" s="917"/>
      <c r="NXK75" s="917"/>
      <c r="NXL75" s="574"/>
      <c r="NXM75" s="643"/>
      <c r="NXN75" s="643"/>
      <c r="NXO75" s="643"/>
      <c r="NXP75" s="644"/>
      <c r="NXQ75" s="643"/>
      <c r="NXR75" s="643"/>
      <c r="NXS75" s="643"/>
      <c r="NXT75" s="643"/>
      <c r="NXU75" s="643"/>
      <c r="NXV75" s="643"/>
      <c r="NXW75" s="643"/>
      <c r="NXX75" s="643"/>
      <c r="NXY75" s="643"/>
      <c r="NXZ75" s="917"/>
      <c r="NYA75" s="917"/>
      <c r="NYB75" s="917"/>
      <c r="NYC75" s="574"/>
      <c r="NYD75" s="643"/>
      <c r="NYE75" s="643"/>
      <c r="NYF75" s="643"/>
      <c r="NYG75" s="644"/>
      <c r="NYH75" s="643"/>
      <c r="NYI75" s="643"/>
      <c r="NYJ75" s="643"/>
      <c r="NYK75" s="643"/>
      <c r="NYL75" s="643"/>
      <c r="NYM75" s="643"/>
      <c r="NYN75" s="643"/>
      <c r="NYO75" s="643"/>
      <c r="NYP75" s="643"/>
      <c r="NYQ75" s="917"/>
      <c r="NYR75" s="917"/>
      <c r="NYS75" s="917"/>
      <c r="NYT75" s="574"/>
      <c r="NYU75" s="643"/>
      <c r="NYV75" s="643"/>
      <c r="NYW75" s="643"/>
      <c r="NYX75" s="644"/>
      <c r="NYY75" s="643"/>
      <c r="NYZ75" s="643"/>
      <c r="NZA75" s="643"/>
      <c r="NZB75" s="643"/>
      <c r="NZC75" s="643"/>
      <c r="NZD75" s="643"/>
      <c r="NZE75" s="643"/>
      <c r="NZF75" s="643"/>
      <c r="NZG75" s="643"/>
      <c r="NZH75" s="917"/>
      <c r="NZI75" s="917"/>
      <c r="NZJ75" s="917"/>
      <c r="NZK75" s="574"/>
      <c r="NZL75" s="643"/>
      <c r="NZM75" s="643"/>
      <c r="NZN75" s="643"/>
      <c r="NZO75" s="644"/>
      <c r="NZP75" s="643"/>
      <c r="NZQ75" s="643"/>
      <c r="NZR75" s="643"/>
      <c r="NZS75" s="643"/>
      <c r="NZT75" s="643"/>
      <c r="NZU75" s="643"/>
      <c r="NZV75" s="643"/>
      <c r="NZW75" s="643"/>
      <c r="NZX75" s="643"/>
      <c r="NZY75" s="917"/>
      <c r="NZZ75" s="917"/>
      <c r="OAA75" s="917"/>
      <c r="OAB75" s="574"/>
      <c r="OAC75" s="643"/>
      <c r="OAD75" s="643"/>
      <c r="OAE75" s="643"/>
      <c r="OAF75" s="644"/>
      <c r="OAG75" s="643"/>
      <c r="OAH75" s="643"/>
      <c r="OAI75" s="643"/>
      <c r="OAJ75" s="643"/>
      <c r="OAK75" s="643"/>
      <c r="OAL75" s="643"/>
      <c r="OAM75" s="643"/>
      <c r="OAN75" s="643"/>
      <c r="OAO75" s="643"/>
      <c r="OAP75" s="917"/>
      <c r="OAQ75" s="917"/>
      <c r="OAR75" s="917"/>
      <c r="OAS75" s="574"/>
      <c r="OAT75" s="643"/>
      <c r="OAU75" s="643"/>
      <c r="OAV75" s="643"/>
      <c r="OAW75" s="644"/>
      <c r="OAX75" s="643"/>
      <c r="OAY75" s="643"/>
      <c r="OAZ75" s="643"/>
      <c r="OBA75" s="643"/>
      <c r="OBB75" s="643"/>
      <c r="OBC75" s="643"/>
      <c r="OBD75" s="643"/>
      <c r="OBE75" s="643"/>
      <c r="OBF75" s="643"/>
      <c r="OBG75" s="917"/>
      <c r="OBH75" s="917"/>
      <c r="OBI75" s="917"/>
      <c r="OBJ75" s="574"/>
      <c r="OBK75" s="643"/>
      <c r="OBL75" s="643"/>
      <c r="OBM75" s="643"/>
      <c r="OBN75" s="644"/>
      <c r="OBO75" s="643"/>
      <c r="OBP75" s="643"/>
      <c r="OBQ75" s="643"/>
      <c r="OBR75" s="643"/>
      <c r="OBS75" s="643"/>
      <c r="OBT75" s="643"/>
      <c r="OBU75" s="643"/>
      <c r="OBV75" s="643"/>
      <c r="OBW75" s="643"/>
      <c r="OBX75" s="917"/>
      <c r="OBY75" s="917"/>
      <c r="OBZ75" s="917"/>
      <c r="OCA75" s="574"/>
      <c r="OCB75" s="643"/>
      <c r="OCC75" s="643"/>
      <c r="OCD75" s="643"/>
      <c r="OCE75" s="644"/>
      <c r="OCF75" s="643"/>
      <c r="OCG75" s="643"/>
      <c r="OCH75" s="643"/>
      <c r="OCI75" s="643"/>
      <c r="OCJ75" s="643"/>
      <c r="OCK75" s="643"/>
      <c r="OCL75" s="643"/>
      <c r="OCM75" s="643"/>
      <c r="OCN75" s="643"/>
      <c r="OCO75" s="917"/>
      <c r="OCP75" s="917"/>
      <c r="OCQ75" s="917"/>
      <c r="OCR75" s="574"/>
      <c r="OCS75" s="643"/>
      <c r="OCT75" s="643"/>
      <c r="OCU75" s="643"/>
      <c r="OCV75" s="644"/>
      <c r="OCW75" s="643"/>
      <c r="OCX75" s="643"/>
      <c r="OCY75" s="643"/>
      <c r="OCZ75" s="643"/>
      <c r="ODA75" s="643"/>
      <c r="ODB75" s="643"/>
      <c r="ODC75" s="643"/>
      <c r="ODD75" s="643"/>
      <c r="ODE75" s="643"/>
      <c r="ODF75" s="917"/>
      <c r="ODG75" s="917"/>
      <c r="ODH75" s="917"/>
      <c r="ODI75" s="574"/>
      <c r="ODJ75" s="643"/>
      <c r="ODK75" s="643"/>
      <c r="ODL75" s="643"/>
      <c r="ODM75" s="644"/>
      <c r="ODN75" s="643"/>
      <c r="ODO75" s="643"/>
      <c r="ODP75" s="643"/>
      <c r="ODQ75" s="643"/>
      <c r="ODR75" s="643"/>
      <c r="ODS75" s="643"/>
      <c r="ODT75" s="643"/>
      <c r="ODU75" s="643"/>
      <c r="ODV75" s="643"/>
      <c r="ODW75" s="917"/>
      <c r="ODX75" s="917"/>
      <c r="ODY75" s="917"/>
      <c r="ODZ75" s="574"/>
      <c r="OEA75" s="643"/>
      <c r="OEB75" s="643"/>
      <c r="OEC75" s="643"/>
      <c r="OED75" s="644"/>
      <c r="OEE75" s="643"/>
      <c r="OEF75" s="643"/>
      <c r="OEG75" s="643"/>
      <c r="OEH75" s="643"/>
      <c r="OEI75" s="643"/>
      <c r="OEJ75" s="643"/>
      <c r="OEK75" s="643"/>
      <c r="OEL75" s="643"/>
      <c r="OEM75" s="643"/>
      <c r="OEN75" s="917"/>
      <c r="OEO75" s="917"/>
      <c r="OEP75" s="917"/>
      <c r="OEQ75" s="574"/>
      <c r="OER75" s="643"/>
      <c r="OES75" s="643"/>
      <c r="OET75" s="643"/>
      <c r="OEU75" s="644"/>
      <c r="OEV75" s="643"/>
      <c r="OEW75" s="643"/>
      <c r="OEX75" s="643"/>
      <c r="OEY75" s="643"/>
      <c r="OEZ75" s="643"/>
      <c r="OFA75" s="643"/>
      <c r="OFB75" s="643"/>
      <c r="OFC75" s="643"/>
      <c r="OFD75" s="643"/>
      <c r="OFE75" s="917"/>
      <c r="OFF75" s="917"/>
      <c r="OFG75" s="917"/>
      <c r="OFH75" s="574"/>
      <c r="OFI75" s="643"/>
      <c r="OFJ75" s="643"/>
      <c r="OFK75" s="643"/>
      <c r="OFL75" s="644"/>
      <c r="OFM75" s="643"/>
      <c r="OFN75" s="643"/>
      <c r="OFO75" s="643"/>
      <c r="OFP75" s="643"/>
      <c r="OFQ75" s="643"/>
      <c r="OFR75" s="643"/>
      <c r="OFS75" s="643"/>
      <c r="OFT75" s="643"/>
      <c r="OFU75" s="643"/>
      <c r="OFV75" s="917"/>
      <c r="OFW75" s="917"/>
      <c r="OFX75" s="917"/>
      <c r="OFY75" s="574"/>
      <c r="OFZ75" s="643"/>
      <c r="OGA75" s="643"/>
      <c r="OGB75" s="643"/>
      <c r="OGC75" s="644"/>
      <c r="OGD75" s="643"/>
      <c r="OGE75" s="643"/>
      <c r="OGF75" s="643"/>
      <c r="OGG75" s="643"/>
      <c r="OGH75" s="643"/>
      <c r="OGI75" s="643"/>
      <c r="OGJ75" s="643"/>
      <c r="OGK75" s="643"/>
      <c r="OGL75" s="643"/>
      <c r="OGM75" s="917"/>
      <c r="OGN75" s="917"/>
      <c r="OGO75" s="917"/>
      <c r="OGP75" s="574"/>
      <c r="OGQ75" s="643"/>
      <c r="OGR75" s="643"/>
      <c r="OGS75" s="643"/>
      <c r="OGT75" s="644"/>
      <c r="OGU75" s="643"/>
      <c r="OGV75" s="643"/>
      <c r="OGW75" s="643"/>
      <c r="OGX75" s="643"/>
      <c r="OGY75" s="643"/>
      <c r="OGZ75" s="643"/>
      <c r="OHA75" s="643"/>
      <c r="OHB75" s="643"/>
      <c r="OHC75" s="643"/>
      <c r="OHD75" s="917"/>
      <c r="OHE75" s="917"/>
      <c r="OHF75" s="917"/>
      <c r="OHG75" s="574"/>
      <c r="OHH75" s="643"/>
      <c r="OHI75" s="643"/>
      <c r="OHJ75" s="643"/>
      <c r="OHK75" s="644"/>
      <c r="OHL75" s="643"/>
      <c r="OHM75" s="643"/>
      <c r="OHN75" s="643"/>
      <c r="OHO75" s="643"/>
      <c r="OHP75" s="643"/>
      <c r="OHQ75" s="643"/>
      <c r="OHR75" s="643"/>
      <c r="OHS75" s="643"/>
      <c r="OHT75" s="643"/>
      <c r="OHU75" s="917"/>
      <c r="OHV75" s="917"/>
      <c r="OHW75" s="917"/>
      <c r="OHX75" s="574"/>
      <c r="OHY75" s="643"/>
      <c r="OHZ75" s="643"/>
      <c r="OIA75" s="643"/>
      <c r="OIB75" s="644"/>
      <c r="OIC75" s="643"/>
      <c r="OID75" s="643"/>
      <c r="OIE75" s="643"/>
      <c r="OIF75" s="643"/>
      <c r="OIG75" s="643"/>
      <c r="OIH75" s="643"/>
      <c r="OII75" s="643"/>
      <c r="OIJ75" s="643"/>
      <c r="OIK75" s="643"/>
      <c r="OIL75" s="917"/>
      <c r="OIM75" s="917"/>
      <c r="OIN75" s="917"/>
      <c r="OIO75" s="574"/>
      <c r="OIP75" s="643"/>
      <c r="OIQ75" s="643"/>
      <c r="OIR75" s="643"/>
      <c r="OIS75" s="644"/>
      <c r="OIT75" s="643"/>
      <c r="OIU75" s="643"/>
      <c r="OIV75" s="643"/>
      <c r="OIW75" s="643"/>
      <c r="OIX75" s="643"/>
      <c r="OIY75" s="643"/>
      <c r="OIZ75" s="643"/>
      <c r="OJA75" s="643"/>
      <c r="OJB75" s="643"/>
      <c r="OJC75" s="917"/>
      <c r="OJD75" s="917"/>
      <c r="OJE75" s="917"/>
      <c r="OJF75" s="574"/>
      <c r="OJG75" s="643"/>
      <c r="OJH75" s="643"/>
      <c r="OJI75" s="643"/>
      <c r="OJJ75" s="644"/>
      <c r="OJK75" s="643"/>
      <c r="OJL75" s="643"/>
      <c r="OJM75" s="643"/>
      <c r="OJN75" s="643"/>
      <c r="OJO75" s="643"/>
      <c r="OJP75" s="643"/>
      <c r="OJQ75" s="643"/>
      <c r="OJR75" s="643"/>
      <c r="OJS75" s="643"/>
      <c r="OJT75" s="917"/>
      <c r="OJU75" s="917"/>
      <c r="OJV75" s="917"/>
      <c r="OJW75" s="574"/>
      <c r="OJX75" s="643"/>
      <c r="OJY75" s="643"/>
      <c r="OJZ75" s="643"/>
      <c r="OKA75" s="644"/>
      <c r="OKB75" s="643"/>
      <c r="OKC75" s="643"/>
      <c r="OKD75" s="643"/>
      <c r="OKE75" s="643"/>
      <c r="OKF75" s="643"/>
      <c r="OKG75" s="643"/>
      <c r="OKH75" s="643"/>
      <c r="OKI75" s="643"/>
      <c r="OKJ75" s="643"/>
      <c r="OKK75" s="917"/>
      <c r="OKL75" s="917"/>
      <c r="OKM75" s="917"/>
      <c r="OKN75" s="574"/>
      <c r="OKO75" s="643"/>
      <c r="OKP75" s="643"/>
      <c r="OKQ75" s="643"/>
      <c r="OKR75" s="644"/>
      <c r="OKS75" s="643"/>
      <c r="OKT75" s="643"/>
      <c r="OKU75" s="643"/>
      <c r="OKV75" s="643"/>
      <c r="OKW75" s="643"/>
      <c r="OKX75" s="643"/>
      <c r="OKY75" s="643"/>
      <c r="OKZ75" s="643"/>
      <c r="OLA75" s="643"/>
      <c r="OLB75" s="917"/>
      <c r="OLC75" s="917"/>
      <c r="OLD75" s="917"/>
      <c r="OLE75" s="574"/>
      <c r="OLF75" s="643"/>
      <c r="OLG75" s="643"/>
      <c r="OLH75" s="643"/>
      <c r="OLI75" s="644"/>
      <c r="OLJ75" s="643"/>
      <c r="OLK75" s="643"/>
      <c r="OLL75" s="643"/>
      <c r="OLM75" s="643"/>
      <c r="OLN75" s="643"/>
      <c r="OLO75" s="643"/>
      <c r="OLP75" s="643"/>
      <c r="OLQ75" s="643"/>
      <c r="OLR75" s="643"/>
      <c r="OLS75" s="917"/>
      <c r="OLT75" s="917"/>
      <c r="OLU75" s="917"/>
      <c r="OLV75" s="574"/>
      <c r="OLW75" s="643"/>
      <c r="OLX75" s="643"/>
      <c r="OLY75" s="643"/>
      <c r="OLZ75" s="644"/>
      <c r="OMA75" s="643"/>
      <c r="OMB75" s="643"/>
      <c r="OMC75" s="643"/>
      <c r="OMD75" s="643"/>
      <c r="OME75" s="643"/>
      <c r="OMF75" s="643"/>
      <c r="OMG75" s="643"/>
      <c r="OMH75" s="643"/>
      <c r="OMI75" s="643"/>
      <c r="OMJ75" s="917"/>
      <c r="OMK75" s="917"/>
      <c r="OML75" s="917"/>
      <c r="OMM75" s="574"/>
      <c r="OMN75" s="643"/>
      <c r="OMO75" s="643"/>
      <c r="OMP75" s="643"/>
      <c r="OMQ75" s="644"/>
      <c r="OMR75" s="643"/>
      <c r="OMS75" s="643"/>
      <c r="OMT75" s="643"/>
      <c r="OMU75" s="643"/>
      <c r="OMV75" s="643"/>
      <c r="OMW75" s="643"/>
      <c r="OMX75" s="643"/>
      <c r="OMY75" s="643"/>
      <c r="OMZ75" s="643"/>
      <c r="ONA75" s="917"/>
      <c r="ONB75" s="917"/>
      <c r="ONC75" s="917"/>
      <c r="OND75" s="574"/>
      <c r="ONE75" s="643"/>
      <c r="ONF75" s="643"/>
      <c r="ONG75" s="643"/>
      <c r="ONH75" s="644"/>
      <c r="ONI75" s="643"/>
      <c r="ONJ75" s="643"/>
      <c r="ONK75" s="643"/>
      <c r="ONL75" s="643"/>
      <c r="ONM75" s="643"/>
      <c r="ONN75" s="643"/>
      <c r="ONO75" s="643"/>
      <c r="ONP75" s="643"/>
      <c r="ONQ75" s="643"/>
      <c r="ONR75" s="917"/>
      <c r="ONS75" s="917"/>
      <c r="ONT75" s="917"/>
      <c r="ONU75" s="574"/>
      <c r="ONV75" s="643"/>
      <c r="ONW75" s="643"/>
      <c r="ONX75" s="643"/>
      <c r="ONY75" s="644"/>
      <c r="ONZ75" s="643"/>
      <c r="OOA75" s="643"/>
      <c r="OOB75" s="643"/>
      <c r="OOC75" s="643"/>
      <c r="OOD75" s="643"/>
      <c r="OOE75" s="643"/>
      <c r="OOF75" s="643"/>
      <c r="OOG75" s="643"/>
      <c r="OOH75" s="643"/>
      <c r="OOI75" s="917"/>
      <c r="OOJ75" s="917"/>
      <c r="OOK75" s="917"/>
      <c r="OOL75" s="574"/>
      <c r="OOM75" s="643"/>
      <c r="OON75" s="643"/>
      <c r="OOO75" s="643"/>
      <c r="OOP75" s="644"/>
      <c r="OOQ75" s="643"/>
      <c r="OOR75" s="643"/>
      <c r="OOS75" s="643"/>
      <c r="OOT75" s="643"/>
      <c r="OOU75" s="643"/>
      <c r="OOV75" s="643"/>
      <c r="OOW75" s="643"/>
      <c r="OOX75" s="643"/>
      <c r="OOY75" s="643"/>
      <c r="OOZ75" s="917"/>
      <c r="OPA75" s="917"/>
      <c r="OPB75" s="917"/>
      <c r="OPC75" s="574"/>
      <c r="OPD75" s="643"/>
      <c r="OPE75" s="643"/>
      <c r="OPF75" s="643"/>
      <c r="OPG75" s="644"/>
      <c r="OPH75" s="643"/>
      <c r="OPI75" s="643"/>
      <c r="OPJ75" s="643"/>
      <c r="OPK75" s="643"/>
      <c r="OPL75" s="643"/>
      <c r="OPM75" s="643"/>
      <c r="OPN75" s="643"/>
      <c r="OPO75" s="643"/>
      <c r="OPP75" s="643"/>
      <c r="OPQ75" s="917"/>
      <c r="OPR75" s="917"/>
      <c r="OPS75" s="917"/>
      <c r="OPT75" s="574"/>
      <c r="OPU75" s="643"/>
      <c r="OPV75" s="643"/>
      <c r="OPW75" s="643"/>
      <c r="OPX75" s="644"/>
      <c r="OPY75" s="643"/>
      <c r="OPZ75" s="643"/>
      <c r="OQA75" s="643"/>
      <c r="OQB75" s="643"/>
      <c r="OQC75" s="643"/>
      <c r="OQD75" s="643"/>
      <c r="OQE75" s="643"/>
      <c r="OQF75" s="643"/>
      <c r="OQG75" s="643"/>
      <c r="OQH75" s="917"/>
      <c r="OQI75" s="917"/>
      <c r="OQJ75" s="917"/>
      <c r="OQK75" s="574"/>
      <c r="OQL75" s="643"/>
      <c r="OQM75" s="643"/>
      <c r="OQN75" s="643"/>
      <c r="OQO75" s="644"/>
      <c r="OQP75" s="643"/>
      <c r="OQQ75" s="643"/>
      <c r="OQR75" s="643"/>
      <c r="OQS75" s="643"/>
      <c r="OQT75" s="643"/>
      <c r="OQU75" s="643"/>
      <c r="OQV75" s="643"/>
      <c r="OQW75" s="643"/>
      <c r="OQX75" s="643"/>
      <c r="OQY75" s="917"/>
      <c r="OQZ75" s="917"/>
      <c r="ORA75" s="917"/>
      <c r="ORB75" s="574"/>
      <c r="ORC75" s="643"/>
      <c r="ORD75" s="643"/>
      <c r="ORE75" s="643"/>
      <c r="ORF75" s="644"/>
      <c r="ORG75" s="643"/>
      <c r="ORH75" s="643"/>
      <c r="ORI75" s="643"/>
      <c r="ORJ75" s="643"/>
      <c r="ORK75" s="643"/>
      <c r="ORL75" s="643"/>
      <c r="ORM75" s="643"/>
      <c r="ORN75" s="643"/>
      <c r="ORO75" s="643"/>
      <c r="ORP75" s="917"/>
      <c r="ORQ75" s="917"/>
      <c r="ORR75" s="917"/>
      <c r="ORS75" s="574"/>
      <c r="ORT75" s="643"/>
      <c r="ORU75" s="643"/>
      <c r="ORV75" s="643"/>
      <c r="ORW75" s="644"/>
      <c r="ORX75" s="643"/>
      <c r="ORY75" s="643"/>
      <c r="ORZ75" s="643"/>
      <c r="OSA75" s="643"/>
      <c r="OSB75" s="643"/>
      <c r="OSC75" s="643"/>
      <c r="OSD75" s="643"/>
      <c r="OSE75" s="643"/>
      <c r="OSF75" s="643"/>
      <c r="OSG75" s="917"/>
      <c r="OSH75" s="917"/>
      <c r="OSI75" s="917"/>
      <c r="OSJ75" s="574"/>
      <c r="OSK75" s="643"/>
      <c r="OSL75" s="643"/>
      <c r="OSM75" s="643"/>
      <c r="OSN75" s="644"/>
      <c r="OSO75" s="643"/>
      <c r="OSP75" s="643"/>
      <c r="OSQ75" s="643"/>
      <c r="OSR75" s="643"/>
      <c r="OSS75" s="643"/>
      <c r="OST75" s="643"/>
      <c r="OSU75" s="643"/>
      <c r="OSV75" s="643"/>
      <c r="OSW75" s="643"/>
      <c r="OSX75" s="917"/>
      <c r="OSY75" s="917"/>
      <c r="OSZ75" s="917"/>
      <c r="OTA75" s="574"/>
      <c r="OTB75" s="643"/>
      <c r="OTC75" s="643"/>
      <c r="OTD75" s="643"/>
      <c r="OTE75" s="644"/>
      <c r="OTF75" s="643"/>
      <c r="OTG75" s="643"/>
      <c r="OTH75" s="643"/>
      <c r="OTI75" s="643"/>
      <c r="OTJ75" s="643"/>
      <c r="OTK75" s="643"/>
      <c r="OTL75" s="643"/>
      <c r="OTM75" s="643"/>
      <c r="OTN75" s="643"/>
      <c r="OTO75" s="917"/>
      <c r="OTP75" s="917"/>
      <c r="OTQ75" s="917"/>
      <c r="OTR75" s="574"/>
      <c r="OTS75" s="643"/>
      <c r="OTT75" s="643"/>
      <c r="OTU75" s="643"/>
      <c r="OTV75" s="644"/>
      <c r="OTW75" s="643"/>
      <c r="OTX75" s="643"/>
      <c r="OTY75" s="643"/>
      <c r="OTZ75" s="643"/>
      <c r="OUA75" s="643"/>
      <c r="OUB75" s="643"/>
      <c r="OUC75" s="643"/>
      <c r="OUD75" s="643"/>
      <c r="OUE75" s="643"/>
      <c r="OUF75" s="917"/>
      <c r="OUG75" s="917"/>
      <c r="OUH75" s="917"/>
      <c r="OUI75" s="574"/>
      <c r="OUJ75" s="643"/>
      <c r="OUK75" s="643"/>
      <c r="OUL75" s="643"/>
      <c r="OUM75" s="644"/>
      <c r="OUN75" s="643"/>
      <c r="OUO75" s="643"/>
      <c r="OUP75" s="643"/>
      <c r="OUQ75" s="643"/>
      <c r="OUR75" s="643"/>
      <c r="OUS75" s="643"/>
      <c r="OUT75" s="643"/>
      <c r="OUU75" s="643"/>
      <c r="OUV75" s="643"/>
      <c r="OUW75" s="917"/>
      <c r="OUX75" s="917"/>
      <c r="OUY75" s="917"/>
      <c r="OUZ75" s="574"/>
      <c r="OVA75" s="643"/>
      <c r="OVB75" s="643"/>
      <c r="OVC75" s="643"/>
      <c r="OVD75" s="644"/>
      <c r="OVE75" s="643"/>
      <c r="OVF75" s="643"/>
      <c r="OVG75" s="643"/>
      <c r="OVH75" s="643"/>
      <c r="OVI75" s="643"/>
      <c r="OVJ75" s="643"/>
      <c r="OVK75" s="643"/>
      <c r="OVL75" s="643"/>
      <c r="OVM75" s="643"/>
      <c r="OVN75" s="917"/>
      <c r="OVO75" s="917"/>
      <c r="OVP75" s="917"/>
      <c r="OVQ75" s="574"/>
      <c r="OVR75" s="643"/>
      <c r="OVS75" s="643"/>
      <c r="OVT75" s="643"/>
      <c r="OVU75" s="644"/>
      <c r="OVV75" s="643"/>
      <c r="OVW75" s="643"/>
      <c r="OVX75" s="643"/>
      <c r="OVY75" s="643"/>
      <c r="OVZ75" s="643"/>
      <c r="OWA75" s="643"/>
      <c r="OWB75" s="643"/>
      <c r="OWC75" s="643"/>
      <c r="OWD75" s="643"/>
      <c r="OWE75" s="917"/>
      <c r="OWF75" s="917"/>
      <c r="OWG75" s="917"/>
      <c r="OWH75" s="574"/>
      <c r="OWI75" s="643"/>
      <c r="OWJ75" s="643"/>
      <c r="OWK75" s="643"/>
      <c r="OWL75" s="644"/>
      <c r="OWM75" s="643"/>
      <c r="OWN75" s="643"/>
      <c r="OWO75" s="643"/>
      <c r="OWP75" s="643"/>
      <c r="OWQ75" s="643"/>
      <c r="OWR75" s="643"/>
      <c r="OWS75" s="643"/>
      <c r="OWT75" s="643"/>
      <c r="OWU75" s="643"/>
      <c r="OWV75" s="917"/>
      <c r="OWW75" s="917"/>
      <c r="OWX75" s="917"/>
      <c r="OWY75" s="574"/>
      <c r="OWZ75" s="643"/>
      <c r="OXA75" s="643"/>
      <c r="OXB75" s="643"/>
      <c r="OXC75" s="644"/>
      <c r="OXD75" s="643"/>
      <c r="OXE75" s="643"/>
      <c r="OXF75" s="643"/>
      <c r="OXG75" s="643"/>
      <c r="OXH75" s="643"/>
      <c r="OXI75" s="643"/>
      <c r="OXJ75" s="643"/>
      <c r="OXK75" s="643"/>
      <c r="OXL75" s="643"/>
      <c r="OXM75" s="917"/>
      <c r="OXN75" s="917"/>
      <c r="OXO75" s="917"/>
      <c r="OXP75" s="574"/>
      <c r="OXQ75" s="643"/>
      <c r="OXR75" s="643"/>
      <c r="OXS75" s="643"/>
      <c r="OXT75" s="644"/>
      <c r="OXU75" s="643"/>
      <c r="OXV75" s="643"/>
      <c r="OXW75" s="643"/>
      <c r="OXX75" s="643"/>
      <c r="OXY75" s="643"/>
      <c r="OXZ75" s="643"/>
      <c r="OYA75" s="643"/>
      <c r="OYB75" s="643"/>
      <c r="OYC75" s="643"/>
      <c r="OYD75" s="917"/>
      <c r="OYE75" s="917"/>
      <c r="OYF75" s="917"/>
      <c r="OYG75" s="574"/>
      <c r="OYH75" s="643"/>
      <c r="OYI75" s="643"/>
      <c r="OYJ75" s="643"/>
      <c r="OYK75" s="644"/>
      <c r="OYL75" s="643"/>
      <c r="OYM75" s="643"/>
      <c r="OYN75" s="643"/>
      <c r="OYO75" s="643"/>
      <c r="OYP75" s="643"/>
      <c r="OYQ75" s="643"/>
      <c r="OYR75" s="643"/>
      <c r="OYS75" s="643"/>
      <c r="OYT75" s="643"/>
      <c r="OYU75" s="917"/>
      <c r="OYV75" s="917"/>
      <c r="OYW75" s="917"/>
      <c r="OYX75" s="574"/>
      <c r="OYY75" s="643"/>
      <c r="OYZ75" s="643"/>
      <c r="OZA75" s="643"/>
      <c r="OZB75" s="644"/>
      <c r="OZC75" s="643"/>
      <c r="OZD75" s="643"/>
      <c r="OZE75" s="643"/>
      <c r="OZF75" s="643"/>
      <c r="OZG75" s="643"/>
      <c r="OZH75" s="643"/>
      <c r="OZI75" s="643"/>
      <c r="OZJ75" s="643"/>
      <c r="OZK75" s="643"/>
      <c r="OZL75" s="917"/>
      <c r="OZM75" s="917"/>
      <c r="OZN75" s="917"/>
      <c r="OZO75" s="574"/>
      <c r="OZP75" s="643"/>
      <c r="OZQ75" s="643"/>
      <c r="OZR75" s="643"/>
      <c r="OZS75" s="644"/>
      <c r="OZT75" s="643"/>
      <c r="OZU75" s="643"/>
      <c r="OZV75" s="643"/>
      <c r="OZW75" s="643"/>
      <c r="OZX75" s="643"/>
      <c r="OZY75" s="643"/>
      <c r="OZZ75" s="643"/>
      <c r="PAA75" s="643"/>
      <c r="PAB75" s="643"/>
      <c r="PAC75" s="917"/>
      <c r="PAD75" s="917"/>
      <c r="PAE75" s="917"/>
      <c r="PAF75" s="574"/>
      <c r="PAG75" s="643"/>
      <c r="PAH75" s="643"/>
      <c r="PAI75" s="643"/>
      <c r="PAJ75" s="644"/>
      <c r="PAK75" s="643"/>
      <c r="PAL75" s="643"/>
      <c r="PAM75" s="643"/>
      <c r="PAN75" s="643"/>
      <c r="PAO75" s="643"/>
      <c r="PAP75" s="643"/>
      <c r="PAQ75" s="643"/>
      <c r="PAR75" s="643"/>
      <c r="PAS75" s="643"/>
      <c r="PAT75" s="917"/>
      <c r="PAU75" s="917"/>
      <c r="PAV75" s="917"/>
      <c r="PAW75" s="574"/>
      <c r="PAX75" s="643"/>
      <c r="PAY75" s="643"/>
      <c r="PAZ75" s="643"/>
      <c r="PBA75" s="644"/>
      <c r="PBB75" s="643"/>
      <c r="PBC75" s="643"/>
      <c r="PBD75" s="643"/>
      <c r="PBE75" s="643"/>
      <c r="PBF75" s="643"/>
      <c r="PBG75" s="643"/>
      <c r="PBH75" s="643"/>
      <c r="PBI75" s="643"/>
      <c r="PBJ75" s="643"/>
      <c r="PBK75" s="917"/>
      <c r="PBL75" s="917"/>
      <c r="PBM75" s="917"/>
      <c r="PBN75" s="574"/>
      <c r="PBO75" s="643"/>
      <c r="PBP75" s="643"/>
      <c r="PBQ75" s="643"/>
      <c r="PBR75" s="644"/>
      <c r="PBS75" s="643"/>
      <c r="PBT75" s="643"/>
      <c r="PBU75" s="643"/>
      <c r="PBV75" s="643"/>
      <c r="PBW75" s="643"/>
      <c r="PBX75" s="643"/>
      <c r="PBY75" s="643"/>
      <c r="PBZ75" s="643"/>
      <c r="PCA75" s="643"/>
      <c r="PCB75" s="917"/>
      <c r="PCC75" s="917"/>
      <c r="PCD75" s="917"/>
      <c r="PCE75" s="574"/>
      <c r="PCF75" s="643"/>
      <c r="PCG75" s="643"/>
      <c r="PCH75" s="643"/>
      <c r="PCI75" s="644"/>
      <c r="PCJ75" s="643"/>
      <c r="PCK75" s="643"/>
      <c r="PCL75" s="643"/>
      <c r="PCM75" s="643"/>
      <c r="PCN75" s="643"/>
      <c r="PCO75" s="643"/>
      <c r="PCP75" s="643"/>
      <c r="PCQ75" s="643"/>
      <c r="PCR75" s="643"/>
      <c r="PCS75" s="917"/>
      <c r="PCT75" s="917"/>
      <c r="PCU75" s="917"/>
      <c r="PCV75" s="574"/>
      <c r="PCW75" s="643"/>
      <c r="PCX75" s="643"/>
      <c r="PCY75" s="643"/>
      <c r="PCZ75" s="644"/>
      <c r="PDA75" s="643"/>
      <c r="PDB75" s="643"/>
      <c r="PDC75" s="643"/>
      <c r="PDD75" s="643"/>
      <c r="PDE75" s="643"/>
      <c r="PDF75" s="643"/>
      <c r="PDG75" s="643"/>
      <c r="PDH75" s="643"/>
      <c r="PDI75" s="643"/>
      <c r="PDJ75" s="917"/>
      <c r="PDK75" s="917"/>
      <c r="PDL75" s="917"/>
      <c r="PDM75" s="574"/>
      <c r="PDN75" s="643"/>
      <c r="PDO75" s="643"/>
      <c r="PDP75" s="643"/>
      <c r="PDQ75" s="644"/>
      <c r="PDR75" s="643"/>
      <c r="PDS75" s="643"/>
      <c r="PDT75" s="643"/>
      <c r="PDU75" s="643"/>
      <c r="PDV75" s="643"/>
      <c r="PDW75" s="643"/>
      <c r="PDX75" s="643"/>
      <c r="PDY75" s="643"/>
      <c r="PDZ75" s="643"/>
      <c r="PEA75" s="917"/>
      <c r="PEB75" s="917"/>
      <c r="PEC75" s="917"/>
      <c r="PED75" s="574"/>
      <c r="PEE75" s="643"/>
      <c r="PEF75" s="643"/>
      <c r="PEG75" s="643"/>
      <c r="PEH75" s="644"/>
      <c r="PEI75" s="643"/>
      <c r="PEJ75" s="643"/>
      <c r="PEK75" s="643"/>
      <c r="PEL75" s="643"/>
      <c r="PEM75" s="643"/>
      <c r="PEN75" s="643"/>
      <c r="PEO75" s="643"/>
      <c r="PEP75" s="643"/>
      <c r="PEQ75" s="643"/>
      <c r="PER75" s="917"/>
      <c r="PES75" s="917"/>
      <c r="PET75" s="917"/>
      <c r="PEU75" s="574"/>
      <c r="PEV75" s="643"/>
      <c r="PEW75" s="643"/>
      <c r="PEX75" s="643"/>
      <c r="PEY75" s="644"/>
      <c r="PEZ75" s="643"/>
      <c r="PFA75" s="643"/>
      <c r="PFB75" s="643"/>
      <c r="PFC75" s="643"/>
      <c r="PFD75" s="643"/>
      <c r="PFE75" s="643"/>
      <c r="PFF75" s="643"/>
      <c r="PFG75" s="643"/>
      <c r="PFH75" s="643"/>
      <c r="PFI75" s="917"/>
      <c r="PFJ75" s="917"/>
      <c r="PFK75" s="917"/>
      <c r="PFL75" s="574"/>
      <c r="PFM75" s="643"/>
      <c r="PFN75" s="643"/>
      <c r="PFO75" s="643"/>
      <c r="PFP75" s="644"/>
      <c r="PFQ75" s="643"/>
      <c r="PFR75" s="643"/>
      <c r="PFS75" s="643"/>
      <c r="PFT75" s="643"/>
      <c r="PFU75" s="643"/>
      <c r="PFV75" s="643"/>
      <c r="PFW75" s="643"/>
      <c r="PFX75" s="643"/>
      <c r="PFY75" s="643"/>
      <c r="PFZ75" s="917"/>
      <c r="PGA75" s="917"/>
      <c r="PGB75" s="917"/>
      <c r="PGC75" s="574"/>
      <c r="PGD75" s="643"/>
      <c r="PGE75" s="643"/>
      <c r="PGF75" s="643"/>
      <c r="PGG75" s="644"/>
      <c r="PGH75" s="643"/>
      <c r="PGI75" s="643"/>
      <c r="PGJ75" s="643"/>
      <c r="PGK75" s="643"/>
      <c r="PGL75" s="643"/>
      <c r="PGM75" s="643"/>
      <c r="PGN75" s="643"/>
      <c r="PGO75" s="643"/>
      <c r="PGP75" s="643"/>
      <c r="PGQ75" s="917"/>
      <c r="PGR75" s="917"/>
      <c r="PGS75" s="917"/>
      <c r="PGT75" s="574"/>
      <c r="PGU75" s="643"/>
      <c r="PGV75" s="643"/>
      <c r="PGW75" s="643"/>
      <c r="PGX75" s="644"/>
      <c r="PGY75" s="643"/>
      <c r="PGZ75" s="643"/>
      <c r="PHA75" s="643"/>
      <c r="PHB75" s="643"/>
      <c r="PHC75" s="643"/>
      <c r="PHD75" s="643"/>
      <c r="PHE75" s="643"/>
      <c r="PHF75" s="643"/>
      <c r="PHG75" s="643"/>
      <c r="PHH75" s="917"/>
      <c r="PHI75" s="917"/>
      <c r="PHJ75" s="917"/>
      <c r="PHK75" s="574"/>
      <c r="PHL75" s="643"/>
      <c r="PHM75" s="643"/>
      <c r="PHN75" s="643"/>
      <c r="PHO75" s="644"/>
      <c r="PHP75" s="643"/>
      <c r="PHQ75" s="643"/>
      <c r="PHR75" s="643"/>
      <c r="PHS75" s="643"/>
      <c r="PHT75" s="643"/>
      <c r="PHU75" s="643"/>
      <c r="PHV75" s="643"/>
      <c r="PHW75" s="643"/>
      <c r="PHX75" s="643"/>
      <c r="PHY75" s="917"/>
      <c r="PHZ75" s="917"/>
      <c r="PIA75" s="917"/>
      <c r="PIB75" s="574"/>
      <c r="PIC75" s="643"/>
      <c r="PID75" s="643"/>
      <c r="PIE75" s="643"/>
      <c r="PIF75" s="644"/>
      <c r="PIG75" s="643"/>
      <c r="PIH75" s="643"/>
      <c r="PII75" s="643"/>
      <c r="PIJ75" s="643"/>
      <c r="PIK75" s="643"/>
      <c r="PIL75" s="643"/>
      <c r="PIM75" s="643"/>
      <c r="PIN75" s="643"/>
      <c r="PIO75" s="643"/>
      <c r="PIP75" s="917"/>
      <c r="PIQ75" s="917"/>
      <c r="PIR75" s="917"/>
      <c r="PIS75" s="574"/>
      <c r="PIT75" s="643"/>
      <c r="PIU75" s="643"/>
      <c r="PIV75" s="643"/>
      <c r="PIW75" s="644"/>
      <c r="PIX75" s="643"/>
      <c r="PIY75" s="643"/>
      <c r="PIZ75" s="643"/>
      <c r="PJA75" s="643"/>
      <c r="PJB75" s="643"/>
      <c r="PJC75" s="643"/>
      <c r="PJD75" s="643"/>
      <c r="PJE75" s="643"/>
      <c r="PJF75" s="643"/>
      <c r="PJG75" s="917"/>
      <c r="PJH75" s="917"/>
      <c r="PJI75" s="917"/>
      <c r="PJJ75" s="574"/>
      <c r="PJK75" s="643"/>
      <c r="PJL75" s="643"/>
      <c r="PJM75" s="643"/>
      <c r="PJN75" s="644"/>
      <c r="PJO75" s="643"/>
      <c r="PJP75" s="643"/>
      <c r="PJQ75" s="643"/>
      <c r="PJR75" s="643"/>
      <c r="PJS75" s="643"/>
      <c r="PJT75" s="643"/>
      <c r="PJU75" s="643"/>
      <c r="PJV75" s="643"/>
      <c r="PJW75" s="643"/>
      <c r="PJX75" s="917"/>
      <c r="PJY75" s="917"/>
      <c r="PJZ75" s="917"/>
      <c r="PKA75" s="574"/>
      <c r="PKB75" s="643"/>
      <c r="PKC75" s="643"/>
      <c r="PKD75" s="643"/>
      <c r="PKE75" s="644"/>
      <c r="PKF75" s="643"/>
      <c r="PKG75" s="643"/>
      <c r="PKH75" s="643"/>
      <c r="PKI75" s="643"/>
      <c r="PKJ75" s="643"/>
      <c r="PKK75" s="643"/>
      <c r="PKL75" s="643"/>
      <c r="PKM75" s="643"/>
      <c r="PKN75" s="643"/>
      <c r="PKO75" s="917"/>
      <c r="PKP75" s="917"/>
      <c r="PKQ75" s="917"/>
      <c r="PKR75" s="574"/>
      <c r="PKS75" s="643"/>
      <c r="PKT75" s="643"/>
      <c r="PKU75" s="643"/>
      <c r="PKV75" s="644"/>
      <c r="PKW75" s="643"/>
      <c r="PKX75" s="643"/>
      <c r="PKY75" s="643"/>
      <c r="PKZ75" s="643"/>
      <c r="PLA75" s="643"/>
      <c r="PLB75" s="643"/>
      <c r="PLC75" s="643"/>
      <c r="PLD75" s="643"/>
      <c r="PLE75" s="643"/>
      <c r="PLF75" s="917"/>
      <c r="PLG75" s="917"/>
      <c r="PLH75" s="917"/>
      <c r="PLI75" s="574"/>
      <c r="PLJ75" s="643"/>
      <c r="PLK75" s="643"/>
      <c r="PLL75" s="643"/>
      <c r="PLM75" s="644"/>
      <c r="PLN75" s="643"/>
      <c r="PLO75" s="643"/>
      <c r="PLP75" s="643"/>
      <c r="PLQ75" s="643"/>
      <c r="PLR75" s="643"/>
      <c r="PLS75" s="643"/>
      <c r="PLT75" s="643"/>
      <c r="PLU75" s="643"/>
      <c r="PLV75" s="643"/>
      <c r="PLW75" s="917"/>
      <c r="PLX75" s="917"/>
      <c r="PLY75" s="917"/>
      <c r="PLZ75" s="574"/>
      <c r="PMA75" s="643"/>
      <c r="PMB75" s="643"/>
      <c r="PMC75" s="643"/>
      <c r="PMD75" s="644"/>
      <c r="PME75" s="643"/>
      <c r="PMF75" s="643"/>
      <c r="PMG75" s="643"/>
      <c r="PMH75" s="643"/>
      <c r="PMI75" s="643"/>
      <c r="PMJ75" s="643"/>
      <c r="PMK75" s="643"/>
      <c r="PML75" s="643"/>
      <c r="PMM75" s="643"/>
      <c r="PMN75" s="917"/>
      <c r="PMO75" s="917"/>
      <c r="PMP75" s="917"/>
      <c r="PMQ75" s="574"/>
      <c r="PMR75" s="643"/>
      <c r="PMS75" s="643"/>
      <c r="PMT75" s="643"/>
      <c r="PMU75" s="644"/>
      <c r="PMV75" s="643"/>
      <c r="PMW75" s="643"/>
      <c r="PMX75" s="643"/>
      <c r="PMY75" s="643"/>
      <c r="PMZ75" s="643"/>
      <c r="PNA75" s="643"/>
      <c r="PNB75" s="643"/>
      <c r="PNC75" s="643"/>
      <c r="PND75" s="643"/>
      <c r="PNE75" s="917"/>
      <c r="PNF75" s="917"/>
      <c r="PNG75" s="917"/>
      <c r="PNH75" s="574"/>
      <c r="PNI75" s="643"/>
      <c r="PNJ75" s="643"/>
      <c r="PNK75" s="643"/>
      <c r="PNL75" s="644"/>
      <c r="PNM75" s="643"/>
      <c r="PNN75" s="643"/>
      <c r="PNO75" s="643"/>
      <c r="PNP75" s="643"/>
      <c r="PNQ75" s="643"/>
      <c r="PNR75" s="643"/>
      <c r="PNS75" s="643"/>
      <c r="PNT75" s="643"/>
      <c r="PNU75" s="643"/>
      <c r="PNV75" s="917"/>
      <c r="PNW75" s="917"/>
      <c r="PNX75" s="917"/>
      <c r="PNY75" s="574"/>
      <c r="PNZ75" s="643"/>
      <c r="POA75" s="643"/>
      <c r="POB75" s="643"/>
      <c r="POC75" s="644"/>
      <c r="POD75" s="643"/>
      <c r="POE75" s="643"/>
      <c r="POF75" s="643"/>
      <c r="POG75" s="643"/>
      <c r="POH75" s="643"/>
      <c r="POI75" s="643"/>
      <c r="POJ75" s="643"/>
      <c r="POK75" s="643"/>
      <c r="POL75" s="643"/>
      <c r="POM75" s="917"/>
      <c r="PON75" s="917"/>
      <c r="POO75" s="917"/>
      <c r="POP75" s="574"/>
      <c r="POQ75" s="643"/>
      <c r="POR75" s="643"/>
      <c r="POS75" s="643"/>
      <c r="POT75" s="644"/>
      <c r="POU75" s="643"/>
      <c r="POV75" s="643"/>
      <c r="POW75" s="643"/>
      <c r="POX75" s="643"/>
      <c r="POY75" s="643"/>
      <c r="POZ75" s="643"/>
      <c r="PPA75" s="643"/>
      <c r="PPB75" s="643"/>
      <c r="PPC75" s="643"/>
      <c r="PPD75" s="917"/>
      <c r="PPE75" s="917"/>
      <c r="PPF75" s="917"/>
      <c r="PPG75" s="574"/>
      <c r="PPH75" s="643"/>
      <c r="PPI75" s="643"/>
      <c r="PPJ75" s="643"/>
      <c r="PPK75" s="644"/>
      <c r="PPL75" s="643"/>
      <c r="PPM75" s="643"/>
      <c r="PPN75" s="643"/>
      <c r="PPO75" s="643"/>
      <c r="PPP75" s="643"/>
      <c r="PPQ75" s="643"/>
      <c r="PPR75" s="643"/>
      <c r="PPS75" s="643"/>
      <c r="PPT75" s="643"/>
      <c r="PPU75" s="917"/>
      <c r="PPV75" s="917"/>
      <c r="PPW75" s="917"/>
      <c r="PPX75" s="574"/>
      <c r="PPY75" s="643"/>
      <c r="PPZ75" s="643"/>
      <c r="PQA75" s="643"/>
      <c r="PQB75" s="644"/>
      <c r="PQC75" s="643"/>
      <c r="PQD75" s="643"/>
      <c r="PQE75" s="643"/>
      <c r="PQF75" s="643"/>
      <c r="PQG75" s="643"/>
      <c r="PQH75" s="643"/>
      <c r="PQI75" s="643"/>
      <c r="PQJ75" s="643"/>
      <c r="PQK75" s="643"/>
      <c r="PQL75" s="917"/>
      <c r="PQM75" s="917"/>
      <c r="PQN75" s="917"/>
      <c r="PQO75" s="574"/>
      <c r="PQP75" s="643"/>
      <c r="PQQ75" s="643"/>
      <c r="PQR75" s="643"/>
      <c r="PQS75" s="644"/>
      <c r="PQT75" s="643"/>
      <c r="PQU75" s="643"/>
      <c r="PQV75" s="643"/>
      <c r="PQW75" s="643"/>
      <c r="PQX75" s="643"/>
      <c r="PQY75" s="643"/>
      <c r="PQZ75" s="643"/>
      <c r="PRA75" s="643"/>
      <c r="PRB75" s="643"/>
      <c r="PRC75" s="917"/>
      <c r="PRD75" s="917"/>
      <c r="PRE75" s="917"/>
      <c r="PRF75" s="574"/>
      <c r="PRG75" s="643"/>
      <c r="PRH75" s="643"/>
      <c r="PRI75" s="643"/>
      <c r="PRJ75" s="644"/>
      <c r="PRK75" s="643"/>
      <c r="PRL75" s="643"/>
      <c r="PRM75" s="643"/>
      <c r="PRN75" s="643"/>
      <c r="PRO75" s="643"/>
      <c r="PRP75" s="643"/>
      <c r="PRQ75" s="643"/>
      <c r="PRR75" s="643"/>
      <c r="PRS75" s="643"/>
      <c r="PRT75" s="917"/>
      <c r="PRU75" s="917"/>
      <c r="PRV75" s="917"/>
      <c r="PRW75" s="574"/>
      <c r="PRX75" s="643"/>
      <c r="PRY75" s="643"/>
      <c r="PRZ75" s="643"/>
      <c r="PSA75" s="644"/>
      <c r="PSB75" s="643"/>
      <c r="PSC75" s="643"/>
      <c r="PSD75" s="643"/>
      <c r="PSE75" s="643"/>
      <c r="PSF75" s="643"/>
      <c r="PSG75" s="643"/>
      <c r="PSH75" s="643"/>
      <c r="PSI75" s="643"/>
      <c r="PSJ75" s="643"/>
      <c r="PSK75" s="917"/>
      <c r="PSL75" s="917"/>
      <c r="PSM75" s="917"/>
      <c r="PSN75" s="574"/>
      <c r="PSO75" s="643"/>
      <c r="PSP75" s="643"/>
      <c r="PSQ75" s="643"/>
      <c r="PSR75" s="644"/>
      <c r="PSS75" s="643"/>
      <c r="PST75" s="643"/>
      <c r="PSU75" s="643"/>
      <c r="PSV75" s="643"/>
      <c r="PSW75" s="643"/>
      <c r="PSX75" s="643"/>
      <c r="PSY75" s="643"/>
      <c r="PSZ75" s="643"/>
      <c r="PTA75" s="643"/>
      <c r="PTB75" s="917"/>
      <c r="PTC75" s="917"/>
      <c r="PTD75" s="917"/>
      <c r="PTE75" s="574"/>
      <c r="PTF75" s="643"/>
      <c r="PTG75" s="643"/>
      <c r="PTH75" s="643"/>
      <c r="PTI75" s="644"/>
      <c r="PTJ75" s="643"/>
      <c r="PTK75" s="643"/>
      <c r="PTL75" s="643"/>
      <c r="PTM75" s="643"/>
      <c r="PTN75" s="643"/>
      <c r="PTO75" s="643"/>
      <c r="PTP75" s="643"/>
      <c r="PTQ75" s="643"/>
      <c r="PTR75" s="643"/>
      <c r="PTS75" s="917"/>
      <c r="PTT75" s="917"/>
      <c r="PTU75" s="917"/>
      <c r="PTV75" s="574"/>
      <c r="PTW75" s="643"/>
      <c r="PTX75" s="643"/>
      <c r="PTY75" s="643"/>
      <c r="PTZ75" s="644"/>
      <c r="PUA75" s="643"/>
      <c r="PUB75" s="643"/>
      <c r="PUC75" s="643"/>
      <c r="PUD75" s="643"/>
      <c r="PUE75" s="643"/>
      <c r="PUF75" s="643"/>
      <c r="PUG75" s="643"/>
      <c r="PUH75" s="643"/>
      <c r="PUI75" s="643"/>
      <c r="PUJ75" s="917"/>
      <c r="PUK75" s="917"/>
      <c r="PUL75" s="917"/>
      <c r="PUM75" s="574"/>
      <c r="PUN75" s="643"/>
      <c r="PUO75" s="643"/>
      <c r="PUP75" s="643"/>
      <c r="PUQ75" s="644"/>
      <c r="PUR75" s="643"/>
      <c r="PUS75" s="643"/>
      <c r="PUT75" s="643"/>
      <c r="PUU75" s="643"/>
      <c r="PUV75" s="643"/>
      <c r="PUW75" s="643"/>
      <c r="PUX75" s="643"/>
      <c r="PUY75" s="643"/>
      <c r="PUZ75" s="643"/>
      <c r="PVA75" s="917"/>
      <c r="PVB75" s="917"/>
      <c r="PVC75" s="917"/>
      <c r="PVD75" s="574"/>
      <c r="PVE75" s="643"/>
      <c r="PVF75" s="643"/>
      <c r="PVG75" s="643"/>
      <c r="PVH75" s="644"/>
      <c r="PVI75" s="643"/>
      <c r="PVJ75" s="643"/>
      <c r="PVK75" s="643"/>
      <c r="PVL75" s="643"/>
      <c r="PVM75" s="643"/>
      <c r="PVN75" s="643"/>
      <c r="PVO75" s="643"/>
      <c r="PVP75" s="643"/>
      <c r="PVQ75" s="643"/>
      <c r="PVR75" s="917"/>
      <c r="PVS75" s="917"/>
      <c r="PVT75" s="917"/>
      <c r="PVU75" s="574"/>
      <c r="PVV75" s="643"/>
      <c r="PVW75" s="643"/>
      <c r="PVX75" s="643"/>
      <c r="PVY75" s="644"/>
      <c r="PVZ75" s="643"/>
      <c r="PWA75" s="643"/>
      <c r="PWB75" s="643"/>
      <c r="PWC75" s="643"/>
      <c r="PWD75" s="643"/>
      <c r="PWE75" s="643"/>
      <c r="PWF75" s="643"/>
      <c r="PWG75" s="643"/>
      <c r="PWH75" s="643"/>
      <c r="PWI75" s="917"/>
      <c r="PWJ75" s="917"/>
      <c r="PWK75" s="917"/>
      <c r="PWL75" s="574"/>
      <c r="PWM75" s="643"/>
      <c r="PWN75" s="643"/>
      <c r="PWO75" s="643"/>
      <c r="PWP75" s="644"/>
      <c r="PWQ75" s="643"/>
      <c r="PWR75" s="643"/>
      <c r="PWS75" s="643"/>
      <c r="PWT75" s="643"/>
      <c r="PWU75" s="643"/>
      <c r="PWV75" s="643"/>
      <c r="PWW75" s="643"/>
      <c r="PWX75" s="643"/>
      <c r="PWY75" s="643"/>
      <c r="PWZ75" s="917"/>
      <c r="PXA75" s="917"/>
      <c r="PXB75" s="917"/>
      <c r="PXC75" s="574"/>
      <c r="PXD75" s="643"/>
      <c r="PXE75" s="643"/>
      <c r="PXF75" s="643"/>
      <c r="PXG75" s="644"/>
      <c r="PXH75" s="643"/>
      <c r="PXI75" s="643"/>
      <c r="PXJ75" s="643"/>
      <c r="PXK75" s="643"/>
      <c r="PXL75" s="643"/>
      <c r="PXM75" s="643"/>
      <c r="PXN75" s="643"/>
      <c r="PXO75" s="643"/>
      <c r="PXP75" s="643"/>
      <c r="PXQ75" s="917"/>
      <c r="PXR75" s="917"/>
      <c r="PXS75" s="917"/>
      <c r="PXT75" s="574"/>
      <c r="PXU75" s="643"/>
      <c r="PXV75" s="643"/>
      <c r="PXW75" s="643"/>
      <c r="PXX75" s="644"/>
      <c r="PXY75" s="643"/>
      <c r="PXZ75" s="643"/>
      <c r="PYA75" s="643"/>
      <c r="PYB75" s="643"/>
      <c r="PYC75" s="643"/>
      <c r="PYD75" s="643"/>
      <c r="PYE75" s="643"/>
      <c r="PYF75" s="643"/>
      <c r="PYG75" s="643"/>
      <c r="PYH75" s="917"/>
      <c r="PYI75" s="917"/>
      <c r="PYJ75" s="917"/>
      <c r="PYK75" s="574"/>
      <c r="PYL75" s="643"/>
      <c r="PYM75" s="643"/>
      <c r="PYN75" s="643"/>
      <c r="PYO75" s="644"/>
      <c r="PYP75" s="643"/>
      <c r="PYQ75" s="643"/>
      <c r="PYR75" s="643"/>
      <c r="PYS75" s="643"/>
      <c r="PYT75" s="643"/>
      <c r="PYU75" s="643"/>
      <c r="PYV75" s="643"/>
      <c r="PYW75" s="643"/>
      <c r="PYX75" s="643"/>
      <c r="PYY75" s="917"/>
      <c r="PYZ75" s="917"/>
      <c r="PZA75" s="917"/>
      <c r="PZB75" s="574"/>
      <c r="PZC75" s="643"/>
      <c r="PZD75" s="643"/>
      <c r="PZE75" s="643"/>
      <c r="PZF75" s="644"/>
      <c r="PZG75" s="643"/>
      <c r="PZH75" s="643"/>
      <c r="PZI75" s="643"/>
      <c r="PZJ75" s="643"/>
      <c r="PZK75" s="643"/>
      <c r="PZL75" s="643"/>
      <c r="PZM75" s="643"/>
      <c r="PZN75" s="643"/>
      <c r="PZO75" s="643"/>
      <c r="PZP75" s="917"/>
      <c r="PZQ75" s="917"/>
      <c r="PZR75" s="917"/>
      <c r="PZS75" s="574"/>
      <c r="PZT75" s="643"/>
      <c r="PZU75" s="643"/>
      <c r="PZV75" s="643"/>
      <c r="PZW75" s="644"/>
      <c r="PZX75" s="643"/>
      <c r="PZY75" s="643"/>
      <c r="PZZ75" s="643"/>
      <c r="QAA75" s="643"/>
      <c r="QAB75" s="643"/>
      <c r="QAC75" s="643"/>
      <c r="QAD75" s="643"/>
      <c r="QAE75" s="643"/>
      <c r="QAF75" s="643"/>
      <c r="QAG75" s="917"/>
      <c r="QAH75" s="917"/>
      <c r="QAI75" s="917"/>
      <c r="QAJ75" s="574"/>
      <c r="QAK75" s="643"/>
      <c r="QAL75" s="643"/>
      <c r="QAM75" s="643"/>
      <c r="QAN75" s="644"/>
      <c r="QAO75" s="643"/>
      <c r="QAP75" s="643"/>
      <c r="QAQ75" s="643"/>
      <c r="QAR75" s="643"/>
      <c r="QAS75" s="643"/>
      <c r="QAT75" s="643"/>
      <c r="QAU75" s="643"/>
      <c r="QAV75" s="643"/>
      <c r="QAW75" s="643"/>
      <c r="QAX75" s="917"/>
      <c r="QAY75" s="917"/>
      <c r="QAZ75" s="917"/>
      <c r="QBA75" s="574"/>
      <c r="QBB75" s="643"/>
      <c r="QBC75" s="643"/>
      <c r="QBD75" s="643"/>
      <c r="QBE75" s="644"/>
      <c r="QBF75" s="643"/>
      <c r="QBG75" s="643"/>
      <c r="QBH75" s="643"/>
      <c r="QBI75" s="643"/>
      <c r="QBJ75" s="643"/>
      <c r="QBK75" s="643"/>
      <c r="QBL75" s="643"/>
      <c r="QBM75" s="643"/>
      <c r="QBN75" s="643"/>
      <c r="QBO75" s="917"/>
      <c r="QBP75" s="917"/>
      <c r="QBQ75" s="917"/>
      <c r="QBR75" s="574"/>
      <c r="QBS75" s="643"/>
      <c r="QBT75" s="643"/>
      <c r="QBU75" s="643"/>
      <c r="QBV75" s="644"/>
      <c r="QBW75" s="643"/>
      <c r="QBX75" s="643"/>
      <c r="QBY75" s="643"/>
      <c r="QBZ75" s="643"/>
      <c r="QCA75" s="643"/>
      <c r="QCB75" s="643"/>
      <c r="QCC75" s="643"/>
      <c r="QCD75" s="643"/>
      <c r="QCE75" s="643"/>
      <c r="QCF75" s="917"/>
      <c r="QCG75" s="917"/>
      <c r="QCH75" s="917"/>
      <c r="QCI75" s="574"/>
      <c r="QCJ75" s="643"/>
      <c r="QCK75" s="643"/>
      <c r="QCL75" s="643"/>
      <c r="QCM75" s="644"/>
      <c r="QCN75" s="643"/>
      <c r="QCO75" s="643"/>
      <c r="QCP75" s="643"/>
      <c r="QCQ75" s="643"/>
      <c r="QCR75" s="643"/>
      <c r="QCS75" s="643"/>
      <c r="QCT75" s="643"/>
      <c r="QCU75" s="643"/>
      <c r="QCV75" s="643"/>
      <c r="QCW75" s="917"/>
      <c r="QCX75" s="917"/>
      <c r="QCY75" s="917"/>
      <c r="QCZ75" s="574"/>
      <c r="QDA75" s="643"/>
      <c r="QDB75" s="643"/>
      <c r="QDC75" s="643"/>
      <c r="QDD75" s="644"/>
      <c r="QDE75" s="643"/>
      <c r="QDF75" s="643"/>
      <c r="QDG75" s="643"/>
      <c r="QDH75" s="643"/>
      <c r="QDI75" s="643"/>
      <c r="QDJ75" s="643"/>
      <c r="QDK75" s="643"/>
      <c r="QDL75" s="643"/>
      <c r="QDM75" s="643"/>
      <c r="QDN75" s="917"/>
      <c r="QDO75" s="917"/>
      <c r="QDP75" s="917"/>
      <c r="QDQ75" s="574"/>
      <c r="QDR75" s="643"/>
      <c r="QDS75" s="643"/>
      <c r="QDT75" s="643"/>
      <c r="QDU75" s="644"/>
      <c r="QDV75" s="643"/>
      <c r="QDW75" s="643"/>
      <c r="QDX75" s="643"/>
      <c r="QDY75" s="643"/>
      <c r="QDZ75" s="643"/>
      <c r="QEA75" s="643"/>
      <c r="QEB75" s="643"/>
      <c r="QEC75" s="643"/>
      <c r="QED75" s="643"/>
      <c r="QEE75" s="917"/>
      <c r="QEF75" s="917"/>
      <c r="QEG75" s="917"/>
      <c r="QEH75" s="574"/>
      <c r="QEI75" s="643"/>
      <c r="QEJ75" s="643"/>
      <c r="QEK75" s="643"/>
      <c r="QEL75" s="644"/>
      <c r="QEM75" s="643"/>
      <c r="QEN75" s="643"/>
      <c r="QEO75" s="643"/>
      <c r="QEP75" s="643"/>
      <c r="QEQ75" s="643"/>
      <c r="QER75" s="643"/>
      <c r="QES75" s="643"/>
      <c r="QET75" s="643"/>
      <c r="QEU75" s="643"/>
      <c r="QEV75" s="917"/>
      <c r="QEW75" s="917"/>
      <c r="QEX75" s="917"/>
      <c r="QEY75" s="574"/>
      <c r="QEZ75" s="643"/>
      <c r="QFA75" s="643"/>
      <c r="QFB75" s="643"/>
      <c r="QFC75" s="644"/>
      <c r="QFD75" s="643"/>
      <c r="QFE75" s="643"/>
      <c r="QFF75" s="643"/>
      <c r="QFG75" s="643"/>
      <c r="QFH75" s="643"/>
      <c r="QFI75" s="643"/>
      <c r="QFJ75" s="643"/>
      <c r="QFK75" s="643"/>
      <c r="QFL75" s="643"/>
      <c r="QFM75" s="917"/>
      <c r="QFN75" s="917"/>
      <c r="QFO75" s="917"/>
      <c r="QFP75" s="574"/>
      <c r="QFQ75" s="643"/>
      <c r="QFR75" s="643"/>
      <c r="QFS75" s="643"/>
      <c r="QFT75" s="644"/>
      <c r="QFU75" s="643"/>
      <c r="QFV75" s="643"/>
      <c r="QFW75" s="643"/>
      <c r="QFX75" s="643"/>
      <c r="QFY75" s="643"/>
      <c r="QFZ75" s="643"/>
      <c r="QGA75" s="643"/>
      <c r="QGB75" s="643"/>
      <c r="QGC75" s="643"/>
      <c r="QGD75" s="917"/>
      <c r="QGE75" s="917"/>
      <c r="QGF75" s="917"/>
      <c r="QGG75" s="574"/>
      <c r="QGH75" s="643"/>
      <c r="QGI75" s="643"/>
      <c r="QGJ75" s="643"/>
      <c r="QGK75" s="644"/>
      <c r="QGL75" s="643"/>
      <c r="QGM75" s="643"/>
      <c r="QGN75" s="643"/>
      <c r="QGO75" s="643"/>
      <c r="QGP75" s="643"/>
      <c r="QGQ75" s="643"/>
      <c r="QGR75" s="643"/>
      <c r="QGS75" s="643"/>
      <c r="QGT75" s="643"/>
      <c r="QGU75" s="917"/>
      <c r="QGV75" s="917"/>
      <c r="QGW75" s="917"/>
      <c r="QGX75" s="574"/>
      <c r="QGY75" s="643"/>
      <c r="QGZ75" s="643"/>
      <c r="QHA75" s="643"/>
      <c r="QHB75" s="644"/>
      <c r="QHC75" s="643"/>
      <c r="QHD75" s="643"/>
      <c r="QHE75" s="643"/>
      <c r="QHF75" s="643"/>
      <c r="QHG75" s="643"/>
      <c r="QHH75" s="643"/>
      <c r="QHI75" s="643"/>
      <c r="QHJ75" s="643"/>
      <c r="QHK75" s="643"/>
      <c r="QHL75" s="917"/>
      <c r="QHM75" s="917"/>
      <c r="QHN75" s="917"/>
      <c r="QHO75" s="574"/>
      <c r="QHP75" s="643"/>
      <c r="QHQ75" s="643"/>
      <c r="QHR75" s="643"/>
      <c r="QHS75" s="644"/>
      <c r="QHT75" s="643"/>
      <c r="QHU75" s="643"/>
      <c r="QHV75" s="643"/>
      <c r="QHW75" s="643"/>
      <c r="QHX75" s="643"/>
      <c r="QHY75" s="643"/>
      <c r="QHZ75" s="643"/>
      <c r="QIA75" s="643"/>
      <c r="QIB75" s="643"/>
      <c r="QIC75" s="917"/>
      <c r="QID75" s="917"/>
      <c r="QIE75" s="917"/>
      <c r="QIF75" s="574"/>
      <c r="QIG75" s="643"/>
      <c r="QIH75" s="643"/>
      <c r="QII75" s="643"/>
      <c r="QIJ75" s="644"/>
      <c r="QIK75" s="643"/>
      <c r="QIL75" s="643"/>
      <c r="QIM75" s="643"/>
      <c r="QIN75" s="643"/>
      <c r="QIO75" s="643"/>
      <c r="QIP75" s="643"/>
      <c r="QIQ75" s="643"/>
      <c r="QIR75" s="643"/>
      <c r="QIS75" s="643"/>
      <c r="QIT75" s="917"/>
      <c r="QIU75" s="917"/>
      <c r="QIV75" s="917"/>
      <c r="QIW75" s="574"/>
      <c r="QIX75" s="643"/>
      <c r="QIY75" s="643"/>
      <c r="QIZ75" s="643"/>
      <c r="QJA75" s="644"/>
      <c r="QJB75" s="643"/>
      <c r="QJC75" s="643"/>
      <c r="QJD75" s="643"/>
      <c r="QJE75" s="643"/>
      <c r="QJF75" s="643"/>
      <c r="QJG75" s="643"/>
      <c r="QJH75" s="643"/>
      <c r="QJI75" s="643"/>
      <c r="QJJ75" s="643"/>
      <c r="QJK75" s="917"/>
      <c r="QJL75" s="917"/>
      <c r="QJM75" s="917"/>
      <c r="QJN75" s="574"/>
      <c r="QJO75" s="643"/>
      <c r="QJP75" s="643"/>
      <c r="QJQ75" s="643"/>
      <c r="QJR75" s="644"/>
      <c r="QJS75" s="643"/>
      <c r="QJT75" s="643"/>
      <c r="QJU75" s="643"/>
      <c r="QJV75" s="643"/>
      <c r="QJW75" s="643"/>
      <c r="QJX75" s="643"/>
      <c r="QJY75" s="643"/>
      <c r="QJZ75" s="643"/>
      <c r="QKA75" s="643"/>
      <c r="QKB75" s="917"/>
      <c r="QKC75" s="917"/>
      <c r="QKD75" s="917"/>
      <c r="QKE75" s="574"/>
      <c r="QKF75" s="643"/>
      <c r="QKG75" s="643"/>
      <c r="QKH75" s="643"/>
      <c r="QKI75" s="644"/>
      <c r="QKJ75" s="643"/>
      <c r="QKK75" s="643"/>
      <c r="QKL75" s="643"/>
      <c r="QKM75" s="643"/>
      <c r="QKN75" s="643"/>
      <c r="QKO75" s="643"/>
      <c r="QKP75" s="643"/>
      <c r="QKQ75" s="643"/>
      <c r="QKR75" s="643"/>
      <c r="QKS75" s="917"/>
      <c r="QKT75" s="917"/>
      <c r="QKU75" s="917"/>
      <c r="QKV75" s="574"/>
      <c r="QKW75" s="643"/>
      <c r="QKX75" s="643"/>
      <c r="QKY75" s="643"/>
      <c r="QKZ75" s="644"/>
      <c r="QLA75" s="643"/>
      <c r="QLB75" s="643"/>
      <c r="QLC75" s="643"/>
      <c r="QLD75" s="643"/>
      <c r="QLE75" s="643"/>
      <c r="QLF75" s="643"/>
      <c r="QLG75" s="643"/>
      <c r="QLH75" s="643"/>
      <c r="QLI75" s="643"/>
      <c r="QLJ75" s="917"/>
      <c r="QLK75" s="917"/>
      <c r="QLL75" s="917"/>
      <c r="QLM75" s="574"/>
      <c r="QLN75" s="643"/>
      <c r="QLO75" s="643"/>
      <c r="QLP75" s="643"/>
      <c r="QLQ75" s="644"/>
      <c r="QLR75" s="643"/>
      <c r="QLS75" s="643"/>
      <c r="QLT75" s="643"/>
      <c r="QLU75" s="643"/>
      <c r="QLV75" s="643"/>
      <c r="QLW75" s="643"/>
      <c r="QLX75" s="643"/>
      <c r="QLY75" s="643"/>
      <c r="QLZ75" s="643"/>
      <c r="QMA75" s="917"/>
      <c r="QMB75" s="917"/>
      <c r="QMC75" s="917"/>
      <c r="QMD75" s="574"/>
      <c r="QME75" s="643"/>
      <c r="QMF75" s="643"/>
      <c r="QMG75" s="643"/>
      <c r="QMH75" s="644"/>
      <c r="QMI75" s="643"/>
      <c r="QMJ75" s="643"/>
      <c r="QMK75" s="643"/>
      <c r="QML75" s="643"/>
      <c r="QMM75" s="643"/>
      <c r="QMN75" s="643"/>
      <c r="QMO75" s="643"/>
      <c r="QMP75" s="643"/>
      <c r="QMQ75" s="643"/>
      <c r="QMR75" s="917"/>
      <c r="QMS75" s="917"/>
      <c r="QMT75" s="917"/>
      <c r="QMU75" s="574"/>
      <c r="QMV75" s="643"/>
      <c r="QMW75" s="643"/>
      <c r="QMX75" s="643"/>
      <c r="QMY75" s="644"/>
      <c r="QMZ75" s="643"/>
      <c r="QNA75" s="643"/>
      <c r="QNB75" s="643"/>
      <c r="QNC75" s="643"/>
      <c r="QND75" s="643"/>
      <c r="QNE75" s="643"/>
      <c r="QNF75" s="643"/>
      <c r="QNG75" s="643"/>
      <c r="QNH75" s="643"/>
      <c r="QNI75" s="917"/>
      <c r="QNJ75" s="917"/>
      <c r="QNK75" s="917"/>
      <c r="QNL75" s="574"/>
      <c r="QNM75" s="643"/>
      <c r="QNN75" s="643"/>
      <c r="QNO75" s="643"/>
      <c r="QNP75" s="644"/>
      <c r="QNQ75" s="643"/>
      <c r="QNR75" s="643"/>
      <c r="QNS75" s="643"/>
      <c r="QNT75" s="643"/>
      <c r="QNU75" s="643"/>
      <c r="QNV75" s="643"/>
      <c r="QNW75" s="643"/>
      <c r="QNX75" s="643"/>
      <c r="QNY75" s="643"/>
      <c r="QNZ75" s="917"/>
      <c r="QOA75" s="917"/>
      <c r="QOB75" s="917"/>
      <c r="QOC75" s="574"/>
      <c r="QOD75" s="643"/>
      <c r="QOE75" s="643"/>
      <c r="QOF75" s="643"/>
      <c r="QOG75" s="644"/>
      <c r="QOH75" s="643"/>
      <c r="QOI75" s="643"/>
      <c r="QOJ75" s="643"/>
      <c r="QOK75" s="643"/>
      <c r="QOL75" s="643"/>
      <c r="QOM75" s="643"/>
      <c r="QON75" s="643"/>
      <c r="QOO75" s="643"/>
      <c r="QOP75" s="643"/>
      <c r="QOQ75" s="917"/>
      <c r="QOR75" s="917"/>
      <c r="QOS75" s="917"/>
      <c r="QOT75" s="574"/>
      <c r="QOU75" s="643"/>
      <c r="QOV75" s="643"/>
      <c r="QOW75" s="643"/>
      <c r="QOX75" s="644"/>
      <c r="QOY75" s="643"/>
      <c r="QOZ75" s="643"/>
      <c r="QPA75" s="643"/>
      <c r="QPB75" s="643"/>
      <c r="QPC75" s="643"/>
      <c r="QPD75" s="643"/>
      <c r="QPE75" s="643"/>
      <c r="QPF75" s="643"/>
      <c r="QPG75" s="643"/>
      <c r="QPH75" s="917"/>
      <c r="QPI75" s="917"/>
      <c r="QPJ75" s="917"/>
      <c r="QPK75" s="574"/>
      <c r="QPL75" s="643"/>
      <c r="QPM75" s="643"/>
      <c r="QPN75" s="643"/>
      <c r="QPO75" s="644"/>
      <c r="QPP75" s="643"/>
      <c r="QPQ75" s="643"/>
      <c r="QPR75" s="643"/>
      <c r="QPS75" s="643"/>
      <c r="QPT75" s="643"/>
      <c r="QPU75" s="643"/>
      <c r="QPV75" s="643"/>
      <c r="QPW75" s="643"/>
      <c r="QPX75" s="643"/>
      <c r="QPY75" s="917"/>
      <c r="QPZ75" s="917"/>
      <c r="QQA75" s="917"/>
      <c r="QQB75" s="574"/>
      <c r="QQC75" s="643"/>
      <c r="QQD75" s="643"/>
      <c r="QQE75" s="643"/>
      <c r="QQF75" s="644"/>
      <c r="QQG75" s="643"/>
      <c r="QQH75" s="643"/>
      <c r="QQI75" s="643"/>
      <c r="QQJ75" s="643"/>
      <c r="QQK75" s="643"/>
      <c r="QQL75" s="643"/>
      <c r="QQM75" s="643"/>
      <c r="QQN75" s="643"/>
      <c r="QQO75" s="643"/>
      <c r="QQP75" s="917"/>
      <c r="QQQ75" s="917"/>
      <c r="QQR75" s="917"/>
      <c r="QQS75" s="574"/>
      <c r="QQT75" s="643"/>
      <c r="QQU75" s="643"/>
      <c r="QQV75" s="643"/>
      <c r="QQW75" s="644"/>
      <c r="QQX75" s="643"/>
      <c r="QQY75" s="643"/>
      <c r="QQZ75" s="643"/>
      <c r="QRA75" s="643"/>
      <c r="QRB75" s="643"/>
      <c r="QRC75" s="643"/>
      <c r="QRD75" s="643"/>
      <c r="QRE75" s="643"/>
      <c r="QRF75" s="643"/>
      <c r="QRG75" s="917"/>
      <c r="QRH75" s="917"/>
      <c r="QRI75" s="917"/>
      <c r="QRJ75" s="574"/>
      <c r="QRK75" s="643"/>
      <c r="QRL75" s="643"/>
      <c r="QRM75" s="643"/>
      <c r="QRN75" s="644"/>
      <c r="QRO75" s="643"/>
      <c r="QRP75" s="643"/>
      <c r="QRQ75" s="643"/>
      <c r="QRR75" s="643"/>
      <c r="QRS75" s="643"/>
      <c r="QRT75" s="643"/>
      <c r="QRU75" s="643"/>
      <c r="QRV75" s="643"/>
      <c r="QRW75" s="643"/>
      <c r="QRX75" s="917"/>
      <c r="QRY75" s="917"/>
      <c r="QRZ75" s="917"/>
      <c r="QSA75" s="574"/>
      <c r="QSB75" s="643"/>
      <c r="QSC75" s="643"/>
      <c r="QSD75" s="643"/>
      <c r="QSE75" s="644"/>
      <c r="QSF75" s="643"/>
      <c r="QSG75" s="643"/>
      <c r="QSH75" s="643"/>
      <c r="QSI75" s="643"/>
      <c r="QSJ75" s="643"/>
      <c r="QSK75" s="643"/>
      <c r="QSL75" s="643"/>
      <c r="QSM75" s="643"/>
      <c r="QSN75" s="643"/>
      <c r="QSO75" s="917"/>
      <c r="QSP75" s="917"/>
      <c r="QSQ75" s="917"/>
      <c r="QSR75" s="574"/>
      <c r="QSS75" s="643"/>
      <c r="QST75" s="643"/>
      <c r="QSU75" s="643"/>
      <c r="QSV75" s="644"/>
      <c r="QSW75" s="643"/>
      <c r="QSX75" s="643"/>
      <c r="QSY75" s="643"/>
      <c r="QSZ75" s="643"/>
      <c r="QTA75" s="643"/>
      <c r="QTB75" s="643"/>
      <c r="QTC75" s="643"/>
      <c r="QTD75" s="643"/>
      <c r="QTE75" s="643"/>
      <c r="QTF75" s="917"/>
      <c r="QTG75" s="917"/>
      <c r="QTH75" s="917"/>
      <c r="QTI75" s="574"/>
      <c r="QTJ75" s="643"/>
      <c r="QTK75" s="643"/>
      <c r="QTL75" s="643"/>
      <c r="QTM75" s="644"/>
      <c r="QTN75" s="643"/>
      <c r="QTO75" s="643"/>
      <c r="QTP75" s="643"/>
      <c r="QTQ75" s="643"/>
      <c r="QTR75" s="643"/>
      <c r="QTS75" s="643"/>
      <c r="QTT75" s="643"/>
      <c r="QTU75" s="643"/>
      <c r="QTV75" s="643"/>
      <c r="QTW75" s="917"/>
      <c r="QTX75" s="917"/>
      <c r="QTY75" s="917"/>
      <c r="QTZ75" s="574"/>
      <c r="QUA75" s="643"/>
      <c r="QUB75" s="643"/>
      <c r="QUC75" s="643"/>
      <c r="QUD75" s="644"/>
      <c r="QUE75" s="643"/>
      <c r="QUF75" s="643"/>
      <c r="QUG75" s="643"/>
      <c r="QUH75" s="643"/>
      <c r="QUI75" s="643"/>
      <c r="QUJ75" s="643"/>
      <c r="QUK75" s="643"/>
      <c r="QUL75" s="643"/>
      <c r="QUM75" s="643"/>
      <c r="QUN75" s="917"/>
      <c r="QUO75" s="917"/>
      <c r="QUP75" s="917"/>
      <c r="QUQ75" s="574"/>
      <c r="QUR75" s="643"/>
      <c r="QUS75" s="643"/>
      <c r="QUT75" s="643"/>
      <c r="QUU75" s="644"/>
      <c r="QUV75" s="643"/>
      <c r="QUW75" s="643"/>
      <c r="QUX75" s="643"/>
      <c r="QUY75" s="643"/>
      <c r="QUZ75" s="643"/>
      <c r="QVA75" s="643"/>
      <c r="QVB75" s="643"/>
      <c r="QVC75" s="643"/>
      <c r="QVD75" s="643"/>
      <c r="QVE75" s="917"/>
      <c r="QVF75" s="917"/>
      <c r="QVG75" s="917"/>
      <c r="QVH75" s="574"/>
      <c r="QVI75" s="643"/>
      <c r="QVJ75" s="643"/>
      <c r="QVK75" s="643"/>
      <c r="QVL75" s="644"/>
      <c r="QVM75" s="643"/>
      <c r="QVN75" s="643"/>
      <c r="QVO75" s="643"/>
      <c r="QVP75" s="643"/>
      <c r="QVQ75" s="643"/>
      <c r="QVR75" s="643"/>
      <c r="QVS75" s="643"/>
      <c r="QVT75" s="643"/>
      <c r="QVU75" s="643"/>
      <c r="QVV75" s="917"/>
      <c r="QVW75" s="917"/>
      <c r="QVX75" s="917"/>
      <c r="QVY75" s="574"/>
      <c r="QVZ75" s="643"/>
      <c r="QWA75" s="643"/>
      <c r="QWB75" s="643"/>
      <c r="QWC75" s="644"/>
      <c r="QWD75" s="643"/>
      <c r="QWE75" s="643"/>
      <c r="QWF75" s="643"/>
      <c r="QWG75" s="643"/>
      <c r="QWH75" s="643"/>
      <c r="QWI75" s="643"/>
      <c r="QWJ75" s="643"/>
      <c r="QWK75" s="643"/>
      <c r="QWL75" s="643"/>
      <c r="QWM75" s="917"/>
      <c r="QWN75" s="917"/>
      <c r="QWO75" s="917"/>
      <c r="QWP75" s="574"/>
      <c r="QWQ75" s="643"/>
      <c r="QWR75" s="643"/>
      <c r="QWS75" s="643"/>
      <c r="QWT75" s="644"/>
      <c r="QWU75" s="643"/>
      <c r="QWV75" s="643"/>
      <c r="QWW75" s="643"/>
      <c r="QWX75" s="643"/>
      <c r="QWY75" s="643"/>
      <c r="QWZ75" s="643"/>
      <c r="QXA75" s="643"/>
      <c r="QXB75" s="643"/>
      <c r="QXC75" s="643"/>
      <c r="QXD75" s="917"/>
      <c r="QXE75" s="917"/>
      <c r="QXF75" s="917"/>
      <c r="QXG75" s="574"/>
      <c r="QXH75" s="643"/>
      <c r="QXI75" s="643"/>
      <c r="QXJ75" s="643"/>
      <c r="QXK75" s="644"/>
      <c r="QXL75" s="643"/>
      <c r="QXM75" s="643"/>
      <c r="QXN75" s="643"/>
      <c r="QXO75" s="643"/>
      <c r="QXP75" s="643"/>
      <c r="QXQ75" s="643"/>
      <c r="QXR75" s="643"/>
      <c r="QXS75" s="643"/>
      <c r="QXT75" s="643"/>
      <c r="QXU75" s="917"/>
      <c r="QXV75" s="917"/>
      <c r="QXW75" s="917"/>
      <c r="QXX75" s="574"/>
      <c r="QXY75" s="643"/>
      <c r="QXZ75" s="643"/>
      <c r="QYA75" s="643"/>
      <c r="QYB75" s="644"/>
      <c r="QYC75" s="643"/>
      <c r="QYD75" s="643"/>
      <c r="QYE75" s="643"/>
      <c r="QYF75" s="643"/>
      <c r="QYG75" s="643"/>
      <c r="QYH75" s="643"/>
      <c r="QYI75" s="643"/>
      <c r="QYJ75" s="643"/>
      <c r="QYK75" s="643"/>
      <c r="QYL75" s="917"/>
      <c r="QYM75" s="917"/>
      <c r="QYN75" s="917"/>
      <c r="QYO75" s="574"/>
      <c r="QYP75" s="643"/>
      <c r="QYQ75" s="643"/>
      <c r="QYR75" s="643"/>
      <c r="QYS75" s="644"/>
      <c r="QYT75" s="643"/>
      <c r="QYU75" s="643"/>
      <c r="QYV75" s="643"/>
      <c r="QYW75" s="643"/>
      <c r="QYX75" s="643"/>
      <c r="QYY75" s="643"/>
      <c r="QYZ75" s="643"/>
      <c r="QZA75" s="643"/>
      <c r="QZB75" s="643"/>
      <c r="QZC75" s="917"/>
      <c r="QZD75" s="917"/>
      <c r="QZE75" s="917"/>
      <c r="QZF75" s="574"/>
      <c r="QZG75" s="643"/>
      <c r="QZH75" s="643"/>
      <c r="QZI75" s="643"/>
      <c r="QZJ75" s="644"/>
      <c r="QZK75" s="643"/>
      <c r="QZL75" s="643"/>
      <c r="QZM75" s="643"/>
      <c r="QZN75" s="643"/>
      <c r="QZO75" s="643"/>
      <c r="QZP75" s="643"/>
      <c r="QZQ75" s="643"/>
      <c r="QZR75" s="643"/>
      <c r="QZS75" s="643"/>
      <c r="QZT75" s="917"/>
      <c r="QZU75" s="917"/>
      <c r="QZV75" s="917"/>
      <c r="QZW75" s="574"/>
      <c r="QZX75" s="643"/>
      <c r="QZY75" s="643"/>
      <c r="QZZ75" s="643"/>
      <c r="RAA75" s="644"/>
      <c r="RAB75" s="643"/>
      <c r="RAC75" s="643"/>
      <c r="RAD75" s="643"/>
      <c r="RAE75" s="643"/>
      <c r="RAF75" s="643"/>
      <c r="RAG75" s="643"/>
      <c r="RAH75" s="643"/>
      <c r="RAI75" s="643"/>
      <c r="RAJ75" s="643"/>
      <c r="RAK75" s="917"/>
      <c r="RAL75" s="917"/>
      <c r="RAM75" s="917"/>
      <c r="RAN75" s="574"/>
      <c r="RAO75" s="643"/>
      <c r="RAP75" s="643"/>
      <c r="RAQ75" s="643"/>
      <c r="RAR75" s="644"/>
      <c r="RAS75" s="643"/>
      <c r="RAT75" s="643"/>
      <c r="RAU75" s="643"/>
      <c r="RAV75" s="643"/>
      <c r="RAW75" s="643"/>
      <c r="RAX75" s="643"/>
      <c r="RAY75" s="643"/>
      <c r="RAZ75" s="643"/>
      <c r="RBA75" s="643"/>
      <c r="RBB75" s="917"/>
      <c r="RBC75" s="917"/>
      <c r="RBD75" s="917"/>
      <c r="RBE75" s="574"/>
      <c r="RBF75" s="643"/>
      <c r="RBG75" s="643"/>
      <c r="RBH75" s="643"/>
      <c r="RBI75" s="644"/>
      <c r="RBJ75" s="643"/>
      <c r="RBK75" s="643"/>
      <c r="RBL75" s="643"/>
      <c r="RBM75" s="643"/>
      <c r="RBN75" s="643"/>
      <c r="RBO75" s="643"/>
      <c r="RBP75" s="643"/>
      <c r="RBQ75" s="643"/>
      <c r="RBR75" s="643"/>
      <c r="RBS75" s="917"/>
      <c r="RBT75" s="917"/>
      <c r="RBU75" s="917"/>
      <c r="RBV75" s="574"/>
      <c r="RBW75" s="643"/>
      <c r="RBX75" s="643"/>
      <c r="RBY75" s="643"/>
      <c r="RBZ75" s="644"/>
      <c r="RCA75" s="643"/>
      <c r="RCB75" s="643"/>
      <c r="RCC75" s="643"/>
      <c r="RCD75" s="643"/>
      <c r="RCE75" s="643"/>
      <c r="RCF75" s="643"/>
      <c r="RCG75" s="643"/>
      <c r="RCH75" s="643"/>
      <c r="RCI75" s="643"/>
      <c r="RCJ75" s="917"/>
      <c r="RCK75" s="917"/>
      <c r="RCL75" s="917"/>
      <c r="RCM75" s="574"/>
      <c r="RCN75" s="643"/>
      <c r="RCO75" s="643"/>
      <c r="RCP75" s="643"/>
      <c r="RCQ75" s="644"/>
      <c r="RCR75" s="643"/>
      <c r="RCS75" s="643"/>
      <c r="RCT75" s="643"/>
      <c r="RCU75" s="643"/>
      <c r="RCV75" s="643"/>
      <c r="RCW75" s="643"/>
      <c r="RCX75" s="643"/>
      <c r="RCY75" s="643"/>
      <c r="RCZ75" s="643"/>
      <c r="RDA75" s="917"/>
      <c r="RDB75" s="917"/>
      <c r="RDC75" s="917"/>
      <c r="RDD75" s="574"/>
      <c r="RDE75" s="643"/>
      <c r="RDF75" s="643"/>
      <c r="RDG75" s="643"/>
      <c r="RDH75" s="644"/>
      <c r="RDI75" s="643"/>
      <c r="RDJ75" s="643"/>
      <c r="RDK75" s="643"/>
      <c r="RDL75" s="643"/>
      <c r="RDM75" s="643"/>
      <c r="RDN75" s="643"/>
      <c r="RDO75" s="643"/>
      <c r="RDP75" s="643"/>
      <c r="RDQ75" s="643"/>
      <c r="RDR75" s="917"/>
      <c r="RDS75" s="917"/>
      <c r="RDT75" s="917"/>
      <c r="RDU75" s="574"/>
      <c r="RDV75" s="643"/>
      <c r="RDW75" s="643"/>
      <c r="RDX75" s="643"/>
      <c r="RDY75" s="644"/>
      <c r="RDZ75" s="643"/>
      <c r="REA75" s="643"/>
      <c r="REB75" s="643"/>
      <c r="REC75" s="643"/>
      <c r="RED75" s="643"/>
      <c r="REE75" s="643"/>
      <c r="REF75" s="643"/>
      <c r="REG75" s="643"/>
      <c r="REH75" s="643"/>
      <c r="REI75" s="917"/>
      <c r="REJ75" s="917"/>
      <c r="REK75" s="917"/>
      <c r="REL75" s="574"/>
      <c r="REM75" s="643"/>
      <c r="REN75" s="643"/>
      <c r="REO75" s="643"/>
      <c r="REP75" s="644"/>
      <c r="REQ75" s="643"/>
      <c r="RER75" s="643"/>
      <c r="RES75" s="643"/>
      <c r="RET75" s="643"/>
      <c r="REU75" s="643"/>
      <c r="REV75" s="643"/>
      <c r="REW75" s="643"/>
      <c r="REX75" s="643"/>
      <c r="REY75" s="643"/>
      <c r="REZ75" s="917"/>
      <c r="RFA75" s="917"/>
      <c r="RFB75" s="917"/>
      <c r="RFC75" s="574"/>
      <c r="RFD75" s="643"/>
      <c r="RFE75" s="643"/>
      <c r="RFF75" s="643"/>
      <c r="RFG75" s="644"/>
      <c r="RFH75" s="643"/>
      <c r="RFI75" s="643"/>
      <c r="RFJ75" s="643"/>
      <c r="RFK75" s="643"/>
      <c r="RFL75" s="643"/>
      <c r="RFM75" s="643"/>
      <c r="RFN75" s="643"/>
      <c r="RFO75" s="643"/>
      <c r="RFP75" s="643"/>
      <c r="RFQ75" s="917"/>
      <c r="RFR75" s="917"/>
      <c r="RFS75" s="917"/>
      <c r="RFT75" s="574"/>
      <c r="RFU75" s="643"/>
      <c r="RFV75" s="643"/>
      <c r="RFW75" s="643"/>
      <c r="RFX75" s="644"/>
      <c r="RFY75" s="643"/>
      <c r="RFZ75" s="643"/>
      <c r="RGA75" s="643"/>
      <c r="RGB75" s="643"/>
      <c r="RGC75" s="643"/>
      <c r="RGD75" s="643"/>
      <c r="RGE75" s="643"/>
      <c r="RGF75" s="643"/>
      <c r="RGG75" s="643"/>
      <c r="RGH75" s="917"/>
      <c r="RGI75" s="917"/>
      <c r="RGJ75" s="917"/>
      <c r="RGK75" s="574"/>
      <c r="RGL75" s="643"/>
      <c r="RGM75" s="643"/>
      <c r="RGN75" s="643"/>
      <c r="RGO75" s="644"/>
      <c r="RGP75" s="643"/>
      <c r="RGQ75" s="643"/>
      <c r="RGR75" s="643"/>
      <c r="RGS75" s="643"/>
      <c r="RGT75" s="643"/>
      <c r="RGU75" s="643"/>
      <c r="RGV75" s="643"/>
      <c r="RGW75" s="643"/>
      <c r="RGX75" s="643"/>
      <c r="RGY75" s="917"/>
      <c r="RGZ75" s="917"/>
      <c r="RHA75" s="917"/>
      <c r="RHB75" s="574"/>
      <c r="RHC75" s="643"/>
      <c r="RHD75" s="643"/>
      <c r="RHE75" s="643"/>
      <c r="RHF75" s="644"/>
      <c r="RHG75" s="643"/>
      <c r="RHH75" s="643"/>
      <c r="RHI75" s="643"/>
      <c r="RHJ75" s="643"/>
      <c r="RHK75" s="643"/>
      <c r="RHL75" s="643"/>
      <c r="RHM75" s="643"/>
      <c r="RHN75" s="643"/>
      <c r="RHO75" s="643"/>
      <c r="RHP75" s="917"/>
      <c r="RHQ75" s="917"/>
      <c r="RHR75" s="917"/>
      <c r="RHS75" s="574"/>
      <c r="RHT75" s="643"/>
      <c r="RHU75" s="643"/>
      <c r="RHV75" s="643"/>
      <c r="RHW75" s="644"/>
      <c r="RHX75" s="643"/>
      <c r="RHY75" s="643"/>
      <c r="RHZ75" s="643"/>
      <c r="RIA75" s="643"/>
      <c r="RIB75" s="643"/>
      <c r="RIC75" s="643"/>
      <c r="RID75" s="643"/>
      <c r="RIE75" s="643"/>
      <c r="RIF75" s="643"/>
      <c r="RIG75" s="917"/>
      <c r="RIH75" s="917"/>
      <c r="RII75" s="917"/>
      <c r="RIJ75" s="574"/>
      <c r="RIK75" s="643"/>
      <c r="RIL75" s="643"/>
      <c r="RIM75" s="643"/>
      <c r="RIN75" s="644"/>
      <c r="RIO75" s="643"/>
      <c r="RIP75" s="643"/>
      <c r="RIQ75" s="643"/>
      <c r="RIR75" s="643"/>
      <c r="RIS75" s="643"/>
      <c r="RIT75" s="643"/>
      <c r="RIU75" s="643"/>
      <c r="RIV75" s="643"/>
      <c r="RIW75" s="643"/>
      <c r="RIX75" s="917"/>
      <c r="RIY75" s="917"/>
      <c r="RIZ75" s="917"/>
      <c r="RJA75" s="574"/>
      <c r="RJB75" s="643"/>
      <c r="RJC75" s="643"/>
      <c r="RJD75" s="643"/>
      <c r="RJE75" s="644"/>
      <c r="RJF75" s="643"/>
      <c r="RJG75" s="643"/>
      <c r="RJH75" s="643"/>
      <c r="RJI75" s="643"/>
      <c r="RJJ75" s="643"/>
      <c r="RJK75" s="643"/>
      <c r="RJL75" s="643"/>
      <c r="RJM75" s="643"/>
      <c r="RJN75" s="643"/>
      <c r="RJO75" s="917"/>
      <c r="RJP75" s="917"/>
      <c r="RJQ75" s="917"/>
      <c r="RJR75" s="574"/>
      <c r="RJS75" s="643"/>
      <c r="RJT75" s="643"/>
      <c r="RJU75" s="643"/>
      <c r="RJV75" s="644"/>
      <c r="RJW75" s="643"/>
      <c r="RJX75" s="643"/>
      <c r="RJY75" s="643"/>
      <c r="RJZ75" s="643"/>
      <c r="RKA75" s="643"/>
      <c r="RKB75" s="643"/>
      <c r="RKC75" s="643"/>
      <c r="RKD75" s="643"/>
      <c r="RKE75" s="643"/>
      <c r="RKF75" s="917"/>
      <c r="RKG75" s="917"/>
      <c r="RKH75" s="917"/>
      <c r="RKI75" s="574"/>
      <c r="RKJ75" s="643"/>
      <c r="RKK75" s="643"/>
      <c r="RKL75" s="643"/>
      <c r="RKM75" s="644"/>
      <c r="RKN75" s="643"/>
      <c r="RKO75" s="643"/>
      <c r="RKP75" s="643"/>
      <c r="RKQ75" s="643"/>
      <c r="RKR75" s="643"/>
      <c r="RKS75" s="643"/>
      <c r="RKT75" s="643"/>
      <c r="RKU75" s="643"/>
      <c r="RKV75" s="643"/>
      <c r="RKW75" s="917"/>
      <c r="RKX75" s="917"/>
      <c r="RKY75" s="917"/>
      <c r="RKZ75" s="574"/>
      <c r="RLA75" s="643"/>
      <c r="RLB75" s="643"/>
      <c r="RLC75" s="643"/>
      <c r="RLD75" s="644"/>
      <c r="RLE75" s="643"/>
      <c r="RLF75" s="643"/>
      <c r="RLG75" s="643"/>
      <c r="RLH75" s="643"/>
      <c r="RLI75" s="643"/>
      <c r="RLJ75" s="643"/>
      <c r="RLK75" s="643"/>
      <c r="RLL75" s="643"/>
      <c r="RLM75" s="643"/>
      <c r="RLN75" s="917"/>
      <c r="RLO75" s="917"/>
      <c r="RLP75" s="917"/>
      <c r="RLQ75" s="574"/>
      <c r="RLR75" s="643"/>
      <c r="RLS75" s="643"/>
      <c r="RLT75" s="643"/>
      <c r="RLU75" s="644"/>
      <c r="RLV75" s="643"/>
      <c r="RLW75" s="643"/>
      <c r="RLX75" s="643"/>
      <c r="RLY75" s="643"/>
      <c r="RLZ75" s="643"/>
      <c r="RMA75" s="643"/>
      <c r="RMB75" s="643"/>
      <c r="RMC75" s="643"/>
      <c r="RMD75" s="643"/>
      <c r="RME75" s="917"/>
      <c r="RMF75" s="917"/>
      <c r="RMG75" s="917"/>
      <c r="RMH75" s="574"/>
      <c r="RMI75" s="643"/>
      <c r="RMJ75" s="643"/>
      <c r="RMK75" s="643"/>
      <c r="RML75" s="644"/>
      <c r="RMM75" s="643"/>
      <c r="RMN75" s="643"/>
      <c r="RMO75" s="643"/>
      <c r="RMP75" s="643"/>
      <c r="RMQ75" s="643"/>
      <c r="RMR75" s="643"/>
      <c r="RMS75" s="643"/>
      <c r="RMT75" s="643"/>
      <c r="RMU75" s="643"/>
      <c r="RMV75" s="917"/>
      <c r="RMW75" s="917"/>
      <c r="RMX75" s="917"/>
      <c r="RMY75" s="574"/>
      <c r="RMZ75" s="643"/>
      <c r="RNA75" s="643"/>
      <c r="RNB75" s="643"/>
      <c r="RNC75" s="644"/>
      <c r="RND75" s="643"/>
      <c r="RNE75" s="643"/>
      <c r="RNF75" s="643"/>
      <c r="RNG75" s="643"/>
      <c r="RNH75" s="643"/>
      <c r="RNI75" s="643"/>
      <c r="RNJ75" s="643"/>
      <c r="RNK75" s="643"/>
      <c r="RNL75" s="643"/>
      <c r="RNM75" s="917"/>
      <c r="RNN75" s="917"/>
      <c r="RNO75" s="917"/>
      <c r="RNP75" s="574"/>
      <c r="RNQ75" s="643"/>
      <c r="RNR75" s="643"/>
      <c r="RNS75" s="643"/>
      <c r="RNT75" s="644"/>
      <c r="RNU75" s="643"/>
      <c r="RNV75" s="643"/>
      <c r="RNW75" s="643"/>
      <c r="RNX75" s="643"/>
      <c r="RNY75" s="643"/>
      <c r="RNZ75" s="643"/>
      <c r="ROA75" s="643"/>
      <c r="ROB75" s="643"/>
      <c r="ROC75" s="643"/>
      <c r="ROD75" s="917"/>
      <c r="ROE75" s="917"/>
      <c r="ROF75" s="917"/>
      <c r="ROG75" s="574"/>
      <c r="ROH75" s="643"/>
      <c r="ROI75" s="643"/>
      <c r="ROJ75" s="643"/>
      <c r="ROK75" s="644"/>
      <c r="ROL75" s="643"/>
      <c r="ROM75" s="643"/>
      <c r="RON75" s="643"/>
      <c r="ROO75" s="643"/>
      <c r="ROP75" s="643"/>
      <c r="ROQ75" s="643"/>
      <c r="ROR75" s="643"/>
      <c r="ROS75" s="643"/>
      <c r="ROT75" s="643"/>
      <c r="ROU75" s="917"/>
      <c r="ROV75" s="917"/>
      <c r="ROW75" s="917"/>
      <c r="ROX75" s="574"/>
      <c r="ROY75" s="643"/>
      <c r="ROZ75" s="643"/>
      <c r="RPA75" s="643"/>
      <c r="RPB75" s="644"/>
      <c r="RPC75" s="643"/>
      <c r="RPD75" s="643"/>
      <c r="RPE75" s="643"/>
      <c r="RPF75" s="643"/>
      <c r="RPG75" s="643"/>
      <c r="RPH75" s="643"/>
      <c r="RPI75" s="643"/>
      <c r="RPJ75" s="643"/>
      <c r="RPK75" s="643"/>
      <c r="RPL75" s="917"/>
      <c r="RPM75" s="917"/>
      <c r="RPN75" s="917"/>
      <c r="RPO75" s="574"/>
      <c r="RPP75" s="643"/>
      <c r="RPQ75" s="643"/>
      <c r="RPR75" s="643"/>
      <c r="RPS75" s="644"/>
      <c r="RPT75" s="643"/>
      <c r="RPU75" s="643"/>
      <c r="RPV75" s="643"/>
      <c r="RPW75" s="643"/>
      <c r="RPX75" s="643"/>
      <c r="RPY75" s="643"/>
      <c r="RPZ75" s="643"/>
      <c r="RQA75" s="643"/>
      <c r="RQB75" s="643"/>
      <c r="RQC75" s="917"/>
      <c r="RQD75" s="917"/>
      <c r="RQE75" s="917"/>
      <c r="RQF75" s="574"/>
      <c r="RQG75" s="643"/>
      <c r="RQH75" s="643"/>
      <c r="RQI75" s="643"/>
      <c r="RQJ75" s="644"/>
      <c r="RQK75" s="643"/>
      <c r="RQL75" s="643"/>
      <c r="RQM75" s="643"/>
      <c r="RQN75" s="643"/>
      <c r="RQO75" s="643"/>
      <c r="RQP75" s="643"/>
      <c r="RQQ75" s="643"/>
      <c r="RQR75" s="643"/>
      <c r="RQS75" s="643"/>
      <c r="RQT75" s="917"/>
      <c r="RQU75" s="917"/>
      <c r="RQV75" s="917"/>
      <c r="RQW75" s="574"/>
      <c r="RQX75" s="643"/>
      <c r="RQY75" s="643"/>
      <c r="RQZ75" s="643"/>
      <c r="RRA75" s="644"/>
      <c r="RRB75" s="643"/>
      <c r="RRC75" s="643"/>
      <c r="RRD75" s="643"/>
      <c r="RRE75" s="643"/>
      <c r="RRF75" s="643"/>
      <c r="RRG75" s="643"/>
      <c r="RRH75" s="643"/>
      <c r="RRI75" s="643"/>
      <c r="RRJ75" s="643"/>
      <c r="RRK75" s="917"/>
      <c r="RRL75" s="917"/>
      <c r="RRM75" s="917"/>
      <c r="RRN75" s="574"/>
      <c r="RRO75" s="643"/>
      <c r="RRP75" s="643"/>
      <c r="RRQ75" s="643"/>
      <c r="RRR75" s="644"/>
      <c r="RRS75" s="643"/>
      <c r="RRT75" s="643"/>
      <c r="RRU75" s="643"/>
      <c r="RRV75" s="643"/>
      <c r="RRW75" s="643"/>
      <c r="RRX75" s="643"/>
      <c r="RRY75" s="643"/>
      <c r="RRZ75" s="643"/>
      <c r="RSA75" s="643"/>
      <c r="RSB75" s="917"/>
      <c r="RSC75" s="917"/>
      <c r="RSD75" s="917"/>
      <c r="RSE75" s="574"/>
      <c r="RSF75" s="643"/>
      <c r="RSG75" s="643"/>
      <c r="RSH75" s="643"/>
      <c r="RSI75" s="644"/>
      <c r="RSJ75" s="643"/>
      <c r="RSK75" s="643"/>
      <c r="RSL75" s="643"/>
      <c r="RSM75" s="643"/>
      <c r="RSN75" s="643"/>
      <c r="RSO75" s="643"/>
      <c r="RSP75" s="643"/>
      <c r="RSQ75" s="643"/>
      <c r="RSR75" s="643"/>
      <c r="RSS75" s="917"/>
      <c r="RST75" s="917"/>
      <c r="RSU75" s="917"/>
      <c r="RSV75" s="574"/>
      <c r="RSW75" s="643"/>
      <c r="RSX75" s="643"/>
      <c r="RSY75" s="643"/>
      <c r="RSZ75" s="644"/>
      <c r="RTA75" s="643"/>
      <c r="RTB75" s="643"/>
      <c r="RTC75" s="643"/>
      <c r="RTD75" s="643"/>
      <c r="RTE75" s="643"/>
      <c r="RTF75" s="643"/>
      <c r="RTG75" s="643"/>
      <c r="RTH75" s="643"/>
      <c r="RTI75" s="643"/>
      <c r="RTJ75" s="917"/>
      <c r="RTK75" s="917"/>
      <c r="RTL75" s="917"/>
      <c r="RTM75" s="574"/>
      <c r="RTN75" s="643"/>
      <c r="RTO75" s="643"/>
      <c r="RTP75" s="643"/>
      <c r="RTQ75" s="644"/>
      <c r="RTR75" s="643"/>
      <c r="RTS75" s="643"/>
      <c r="RTT75" s="643"/>
      <c r="RTU75" s="643"/>
      <c r="RTV75" s="643"/>
      <c r="RTW75" s="643"/>
      <c r="RTX75" s="643"/>
      <c r="RTY75" s="643"/>
      <c r="RTZ75" s="643"/>
      <c r="RUA75" s="917"/>
      <c r="RUB75" s="917"/>
      <c r="RUC75" s="917"/>
      <c r="RUD75" s="574"/>
      <c r="RUE75" s="643"/>
      <c r="RUF75" s="643"/>
      <c r="RUG75" s="643"/>
      <c r="RUH75" s="644"/>
      <c r="RUI75" s="643"/>
      <c r="RUJ75" s="643"/>
      <c r="RUK75" s="643"/>
      <c r="RUL75" s="643"/>
      <c r="RUM75" s="643"/>
      <c r="RUN75" s="643"/>
      <c r="RUO75" s="643"/>
      <c r="RUP75" s="643"/>
      <c r="RUQ75" s="643"/>
      <c r="RUR75" s="917"/>
      <c r="RUS75" s="917"/>
      <c r="RUT75" s="917"/>
      <c r="RUU75" s="574"/>
      <c r="RUV75" s="643"/>
      <c r="RUW75" s="643"/>
      <c r="RUX75" s="643"/>
      <c r="RUY75" s="644"/>
      <c r="RUZ75" s="643"/>
      <c r="RVA75" s="643"/>
      <c r="RVB75" s="643"/>
      <c r="RVC75" s="643"/>
      <c r="RVD75" s="643"/>
      <c r="RVE75" s="643"/>
      <c r="RVF75" s="643"/>
      <c r="RVG75" s="643"/>
      <c r="RVH75" s="643"/>
      <c r="RVI75" s="917"/>
      <c r="RVJ75" s="917"/>
      <c r="RVK75" s="917"/>
      <c r="RVL75" s="574"/>
      <c r="RVM75" s="643"/>
      <c r="RVN75" s="643"/>
      <c r="RVO75" s="643"/>
      <c r="RVP75" s="644"/>
      <c r="RVQ75" s="643"/>
      <c r="RVR75" s="643"/>
      <c r="RVS75" s="643"/>
      <c r="RVT75" s="643"/>
      <c r="RVU75" s="643"/>
      <c r="RVV75" s="643"/>
      <c r="RVW75" s="643"/>
      <c r="RVX75" s="643"/>
      <c r="RVY75" s="643"/>
      <c r="RVZ75" s="917"/>
      <c r="RWA75" s="917"/>
      <c r="RWB75" s="917"/>
      <c r="RWC75" s="574"/>
      <c r="RWD75" s="643"/>
      <c r="RWE75" s="643"/>
      <c r="RWF75" s="643"/>
      <c r="RWG75" s="644"/>
      <c r="RWH75" s="643"/>
      <c r="RWI75" s="643"/>
      <c r="RWJ75" s="643"/>
      <c r="RWK75" s="643"/>
      <c r="RWL75" s="643"/>
      <c r="RWM75" s="643"/>
      <c r="RWN75" s="643"/>
      <c r="RWO75" s="643"/>
      <c r="RWP75" s="643"/>
      <c r="RWQ75" s="917"/>
      <c r="RWR75" s="917"/>
      <c r="RWS75" s="917"/>
      <c r="RWT75" s="574"/>
      <c r="RWU75" s="643"/>
      <c r="RWV75" s="643"/>
      <c r="RWW75" s="643"/>
      <c r="RWX75" s="644"/>
      <c r="RWY75" s="643"/>
      <c r="RWZ75" s="643"/>
      <c r="RXA75" s="643"/>
      <c r="RXB75" s="643"/>
      <c r="RXC75" s="643"/>
      <c r="RXD75" s="643"/>
      <c r="RXE75" s="643"/>
      <c r="RXF75" s="643"/>
      <c r="RXG75" s="643"/>
      <c r="RXH75" s="917"/>
      <c r="RXI75" s="917"/>
      <c r="RXJ75" s="917"/>
      <c r="RXK75" s="574"/>
      <c r="RXL75" s="643"/>
      <c r="RXM75" s="643"/>
      <c r="RXN75" s="643"/>
      <c r="RXO75" s="644"/>
      <c r="RXP75" s="643"/>
      <c r="RXQ75" s="643"/>
      <c r="RXR75" s="643"/>
      <c r="RXS75" s="643"/>
      <c r="RXT75" s="643"/>
      <c r="RXU75" s="643"/>
      <c r="RXV75" s="643"/>
      <c r="RXW75" s="643"/>
      <c r="RXX75" s="643"/>
      <c r="RXY75" s="917"/>
      <c r="RXZ75" s="917"/>
      <c r="RYA75" s="917"/>
      <c r="RYB75" s="574"/>
      <c r="RYC75" s="643"/>
      <c r="RYD75" s="643"/>
      <c r="RYE75" s="643"/>
      <c r="RYF75" s="644"/>
      <c r="RYG75" s="643"/>
      <c r="RYH75" s="643"/>
      <c r="RYI75" s="643"/>
      <c r="RYJ75" s="643"/>
      <c r="RYK75" s="643"/>
      <c r="RYL75" s="643"/>
      <c r="RYM75" s="643"/>
      <c r="RYN75" s="643"/>
      <c r="RYO75" s="643"/>
      <c r="RYP75" s="917"/>
      <c r="RYQ75" s="917"/>
      <c r="RYR75" s="917"/>
      <c r="RYS75" s="574"/>
      <c r="RYT75" s="643"/>
      <c r="RYU75" s="643"/>
      <c r="RYV75" s="643"/>
      <c r="RYW75" s="644"/>
      <c r="RYX75" s="643"/>
      <c r="RYY75" s="643"/>
      <c r="RYZ75" s="643"/>
      <c r="RZA75" s="643"/>
      <c r="RZB75" s="643"/>
      <c r="RZC75" s="643"/>
      <c r="RZD75" s="643"/>
      <c r="RZE75" s="643"/>
      <c r="RZF75" s="643"/>
      <c r="RZG75" s="917"/>
      <c r="RZH75" s="917"/>
      <c r="RZI75" s="917"/>
      <c r="RZJ75" s="574"/>
      <c r="RZK75" s="643"/>
      <c r="RZL75" s="643"/>
      <c r="RZM75" s="643"/>
      <c r="RZN75" s="644"/>
      <c r="RZO75" s="643"/>
      <c r="RZP75" s="643"/>
      <c r="RZQ75" s="643"/>
      <c r="RZR75" s="643"/>
      <c r="RZS75" s="643"/>
      <c r="RZT75" s="643"/>
      <c r="RZU75" s="643"/>
      <c r="RZV75" s="643"/>
      <c r="RZW75" s="643"/>
      <c r="RZX75" s="917"/>
      <c r="RZY75" s="917"/>
      <c r="RZZ75" s="917"/>
      <c r="SAA75" s="574"/>
      <c r="SAB75" s="643"/>
      <c r="SAC75" s="643"/>
      <c r="SAD75" s="643"/>
      <c r="SAE75" s="644"/>
      <c r="SAF75" s="643"/>
      <c r="SAG75" s="643"/>
      <c r="SAH75" s="643"/>
      <c r="SAI75" s="643"/>
      <c r="SAJ75" s="643"/>
      <c r="SAK75" s="643"/>
      <c r="SAL75" s="643"/>
      <c r="SAM75" s="643"/>
      <c r="SAN75" s="643"/>
      <c r="SAO75" s="917"/>
      <c r="SAP75" s="917"/>
      <c r="SAQ75" s="917"/>
      <c r="SAR75" s="574"/>
      <c r="SAS75" s="643"/>
      <c r="SAT75" s="643"/>
      <c r="SAU75" s="643"/>
      <c r="SAV75" s="644"/>
      <c r="SAW75" s="643"/>
      <c r="SAX75" s="643"/>
      <c r="SAY75" s="643"/>
      <c r="SAZ75" s="643"/>
      <c r="SBA75" s="643"/>
      <c r="SBB75" s="643"/>
      <c r="SBC75" s="643"/>
      <c r="SBD75" s="643"/>
      <c r="SBE75" s="643"/>
      <c r="SBF75" s="917"/>
      <c r="SBG75" s="917"/>
      <c r="SBH75" s="917"/>
      <c r="SBI75" s="574"/>
      <c r="SBJ75" s="643"/>
      <c r="SBK75" s="643"/>
      <c r="SBL75" s="643"/>
      <c r="SBM75" s="644"/>
      <c r="SBN75" s="643"/>
      <c r="SBO75" s="643"/>
      <c r="SBP75" s="643"/>
      <c r="SBQ75" s="643"/>
      <c r="SBR75" s="643"/>
      <c r="SBS75" s="643"/>
      <c r="SBT75" s="643"/>
      <c r="SBU75" s="643"/>
      <c r="SBV75" s="643"/>
      <c r="SBW75" s="917"/>
      <c r="SBX75" s="917"/>
      <c r="SBY75" s="917"/>
      <c r="SBZ75" s="574"/>
      <c r="SCA75" s="643"/>
      <c r="SCB75" s="643"/>
      <c r="SCC75" s="643"/>
      <c r="SCD75" s="644"/>
      <c r="SCE75" s="643"/>
      <c r="SCF75" s="643"/>
      <c r="SCG75" s="643"/>
      <c r="SCH75" s="643"/>
      <c r="SCI75" s="643"/>
      <c r="SCJ75" s="643"/>
      <c r="SCK75" s="643"/>
      <c r="SCL75" s="643"/>
      <c r="SCM75" s="643"/>
      <c r="SCN75" s="917"/>
      <c r="SCO75" s="917"/>
      <c r="SCP75" s="917"/>
      <c r="SCQ75" s="574"/>
      <c r="SCR75" s="643"/>
      <c r="SCS75" s="643"/>
      <c r="SCT75" s="643"/>
      <c r="SCU75" s="644"/>
      <c r="SCV75" s="643"/>
      <c r="SCW75" s="643"/>
      <c r="SCX75" s="643"/>
      <c r="SCY75" s="643"/>
      <c r="SCZ75" s="643"/>
      <c r="SDA75" s="643"/>
      <c r="SDB75" s="643"/>
      <c r="SDC75" s="643"/>
      <c r="SDD75" s="643"/>
      <c r="SDE75" s="917"/>
      <c r="SDF75" s="917"/>
      <c r="SDG75" s="917"/>
      <c r="SDH75" s="574"/>
      <c r="SDI75" s="643"/>
      <c r="SDJ75" s="643"/>
      <c r="SDK75" s="643"/>
      <c r="SDL75" s="644"/>
      <c r="SDM75" s="643"/>
      <c r="SDN75" s="643"/>
      <c r="SDO75" s="643"/>
      <c r="SDP75" s="643"/>
      <c r="SDQ75" s="643"/>
      <c r="SDR75" s="643"/>
      <c r="SDS75" s="643"/>
      <c r="SDT75" s="643"/>
      <c r="SDU75" s="643"/>
      <c r="SDV75" s="917"/>
      <c r="SDW75" s="917"/>
      <c r="SDX75" s="917"/>
      <c r="SDY75" s="574"/>
      <c r="SDZ75" s="643"/>
      <c r="SEA75" s="643"/>
      <c r="SEB75" s="643"/>
      <c r="SEC75" s="644"/>
      <c r="SED75" s="643"/>
      <c r="SEE75" s="643"/>
      <c r="SEF75" s="643"/>
      <c r="SEG75" s="643"/>
      <c r="SEH75" s="643"/>
      <c r="SEI75" s="643"/>
      <c r="SEJ75" s="643"/>
      <c r="SEK75" s="643"/>
      <c r="SEL75" s="643"/>
      <c r="SEM75" s="917"/>
      <c r="SEN75" s="917"/>
      <c r="SEO75" s="917"/>
      <c r="SEP75" s="574"/>
      <c r="SEQ75" s="643"/>
      <c r="SER75" s="643"/>
      <c r="SES75" s="643"/>
      <c r="SET75" s="644"/>
      <c r="SEU75" s="643"/>
      <c r="SEV75" s="643"/>
      <c r="SEW75" s="643"/>
      <c r="SEX75" s="643"/>
      <c r="SEY75" s="643"/>
      <c r="SEZ75" s="643"/>
      <c r="SFA75" s="643"/>
      <c r="SFB75" s="643"/>
      <c r="SFC75" s="643"/>
      <c r="SFD75" s="917"/>
      <c r="SFE75" s="917"/>
      <c r="SFF75" s="917"/>
      <c r="SFG75" s="574"/>
      <c r="SFH75" s="643"/>
      <c r="SFI75" s="643"/>
      <c r="SFJ75" s="643"/>
      <c r="SFK75" s="644"/>
      <c r="SFL75" s="643"/>
      <c r="SFM75" s="643"/>
      <c r="SFN75" s="643"/>
      <c r="SFO75" s="643"/>
      <c r="SFP75" s="643"/>
      <c r="SFQ75" s="643"/>
      <c r="SFR75" s="643"/>
      <c r="SFS75" s="643"/>
      <c r="SFT75" s="643"/>
      <c r="SFU75" s="917"/>
      <c r="SFV75" s="917"/>
      <c r="SFW75" s="917"/>
      <c r="SFX75" s="574"/>
      <c r="SFY75" s="643"/>
      <c r="SFZ75" s="643"/>
      <c r="SGA75" s="643"/>
      <c r="SGB75" s="644"/>
      <c r="SGC75" s="643"/>
      <c r="SGD75" s="643"/>
      <c r="SGE75" s="643"/>
      <c r="SGF75" s="643"/>
      <c r="SGG75" s="643"/>
      <c r="SGH75" s="643"/>
      <c r="SGI75" s="643"/>
      <c r="SGJ75" s="643"/>
      <c r="SGK75" s="643"/>
      <c r="SGL75" s="917"/>
      <c r="SGM75" s="917"/>
      <c r="SGN75" s="917"/>
      <c r="SGO75" s="574"/>
      <c r="SGP75" s="643"/>
      <c r="SGQ75" s="643"/>
      <c r="SGR75" s="643"/>
      <c r="SGS75" s="644"/>
      <c r="SGT75" s="643"/>
      <c r="SGU75" s="643"/>
      <c r="SGV75" s="643"/>
      <c r="SGW75" s="643"/>
      <c r="SGX75" s="643"/>
      <c r="SGY75" s="643"/>
      <c r="SGZ75" s="643"/>
      <c r="SHA75" s="643"/>
      <c r="SHB75" s="643"/>
      <c r="SHC75" s="917"/>
      <c r="SHD75" s="917"/>
      <c r="SHE75" s="917"/>
      <c r="SHF75" s="574"/>
      <c r="SHG75" s="643"/>
      <c r="SHH75" s="643"/>
      <c r="SHI75" s="643"/>
      <c r="SHJ75" s="644"/>
      <c r="SHK75" s="643"/>
      <c r="SHL75" s="643"/>
      <c r="SHM75" s="643"/>
      <c r="SHN75" s="643"/>
      <c r="SHO75" s="643"/>
      <c r="SHP75" s="643"/>
      <c r="SHQ75" s="643"/>
      <c r="SHR75" s="643"/>
      <c r="SHS75" s="643"/>
      <c r="SHT75" s="917"/>
      <c r="SHU75" s="917"/>
      <c r="SHV75" s="917"/>
      <c r="SHW75" s="574"/>
      <c r="SHX75" s="643"/>
      <c r="SHY75" s="643"/>
      <c r="SHZ75" s="643"/>
      <c r="SIA75" s="644"/>
      <c r="SIB75" s="643"/>
      <c r="SIC75" s="643"/>
      <c r="SID75" s="643"/>
      <c r="SIE75" s="643"/>
      <c r="SIF75" s="643"/>
      <c r="SIG75" s="643"/>
      <c r="SIH75" s="643"/>
      <c r="SII75" s="643"/>
      <c r="SIJ75" s="643"/>
      <c r="SIK75" s="917"/>
      <c r="SIL75" s="917"/>
      <c r="SIM75" s="917"/>
      <c r="SIN75" s="574"/>
      <c r="SIO75" s="643"/>
      <c r="SIP75" s="643"/>
      <c r="SIQ75" s="643"/>
      <c r="SIR75" s="644"/>
      <c r="SIS75" s="643"/>
      <c r="SIT75" s="643"/>
      <c r="SIU75" s="643"/>
      <c r="SIV75" s="643"/>
      <c r="SIW75" s="643"/>
      <c r="SIX75" s="643"/>
      <c r="SIY75" s="643"/>
      <c r="SIZ75" s="643"/>
      <c r="SJA75" s="643"/>
      <c r="SJB75" s="917"/>
      <c r="SJC75" s="917"/>
      <c r="SJD75" s="917"/>
      <c r="SJE75" s="574"/>
      <c r="SJF75" s="643"/>
      <c r="SJG75" s="643"/>
      <c r="SJH75" s="643"/>
      <c r="SJI75" s="644"/>
      <c r="SJJ75" s="643"/>
      <c r="SJK75" s="643"/>
      <c r="SJL75" s="643"/>
      <c r="SJM75" s="643"/>
      <c r="SJN75" s="643"/>
      <c r="SJO75" s="643"/>
      <c r="SJP75" s="643"/>
      <c r="SJQ75" s="643"/>
      <c r="SJR75" s="643"/>
      <c r="SJS75" s="917"/>
      <c r="SJT75" s="917"/>
      <c r="SJU75" s="917"/>
      <c r="SJV75" s="574"/>
      <c r="SJW75" s="643"/>
      <c r="SJX75" s="643"/>
      <c r="SJY75" s="643"/>
      <c r="SJZ75" s="644"/>
      <c r="SKA75" s="643"/>
      <c r="SKB75" s="643"/>
      <c r="SKC75" s="643"/>
      <c r="SKD75" s="643"/>
      <c r="SKE75" s="643"/>
      <c r="SKF75" s="643"/>
      <c r="SKG75" s="643"/>
      <c r="SKH75" s="643"/>
      <c r="SKI75" s="643"/>
      <c r="SKJ75" s="917"/>
      <c r="SKK75" s="917"/>
      <c r="SKL75" s="917"/>
      <c r="SKM75" s="574"/>
      <c r="SKN75" s="643"/>
      <c r="SKO75" s="643"/>
      <c r="SKP75" s="643"/>
      <c r="SKQ75" s="644"/>
      <c r="SKR75" s="643"/>
      <c r="SKS75" s="643"/>
      <c r="SKT75" s="643"/>
      <c r="SKU75" s="643"/>
      <c r="SKV75" s="643"/>
      <c r="SKW75" s="643"/>
      <c r="SKX75" s="643"/>
      <c r="SKY75" s="643"/>
      <c r="SKZ75" s="643"/>
      <c r="SLA75" s="917"/>
      <c r="SLB75" s="917"/>
      <c r="SLC75" s="917"/>
      <c r="SLD75" s="574"/>
      <c r="SLE75" s="643"/>
      <c r="SLF75" s="643"/>
      <c r="SLG75" s="643"/>
      <c r="SLH75" s="644"/>
      <c r="SLI75" s="643"/>
      <c r="SLJ75" s="643"/>
      <c r="SLK75" s="643"/>
      <c r="SLL75" s="643"/>
      <c r="SLM75" s="643"/>
      <c r="SLN75" s="643"/>
      <c r="SLO75" s="643"/>
      <c r="SLP75" s="643"/>
      <c r="SLQ75" s="643"/>
      <c r="SLR75" s="917"/>
      <c r="SLS75" s="917"/>
      <c r="SLT75" s="917"/>
      <c r="SLU75" s="574"/>
      <c r="SLV75" s="643"/>
      <c r="SLW75" s="643"/>
      <c r="SLX75" s="643"/>
      <c r="SLY75" s="644"/>
      <c r="SLZ75" s="643"/>
      <c r="SMA75" s="643"/>
      <c r="SMB75" s="643"/>
      <c r="SMC75" s="643"/>
      <c r="SMD75" s="643"/>
      <c r="SME75" s="643"/>
      <c r="SMF75" s="643"/>
      <c r="SMG75" s="643"/>
      <c r="SMH75" s="643"/>
      <c r="SMI75" s="917"/>
      <c r="SMJ75" s="917"/>
      <c r="SMK75" s="917"/>
      <c r="SML75" s="574"/>
      <c r="SMM75" s="643"/>
      <c r="SMN75" s="643"/>
      <c r="SMO75" s="643"/>
      <c r="SMP75" s="644"/>
      <c r="SMQ75" s="643"/>
      <c r="SMR75" s="643"/>
      <c r="SMS75" s="643"/>
      <c r="SMT75" s="643"/>
      <c r="SMU75" s="643"/>
      <c r="SMV75" s="643"/>
      <c r="SMW75" s="643"/>
      <c r="SMX75" s="643"/>
      <c r="SMY75" s="643"/>
      <c r="SMZ75" s="917"/>
      <c r="SNA75" s="917"/>
      <c r="SNB75" s="917"/>
      <c r="SNC75" s="574"/>
      <c r="SND75" s="643"/>
      <c r="SNE75" s="643"/>
      <c r="SNF75" s="643"/>
      <c r="SNG75" s="644"/>
      <c r="SNH75" s="643"/>
      <c r="SNI75" s="643"/>
      <c r="SNJ75" s="643"/>
      <c r="SNK75" s="643"/>
      <c r="SNL75" s="643"/>
      <c r="SNM75" s="643"/>
      <c r="SNN75" s="643"/>
      <c r="SNO75" s="643"/>
      <c r="SNP75" s="643"/>
      <c r="SNQ75" s="917"/>
      <c r="SNR75" s="917"/>
      <c r="SNS75" s="917"/>
      <c r="SNT75" s="574"/>
      <c r="SNU75" s="643"/>
      <c r="SNV75" s="643"/>
      <c r="SNW75" s="643"/>
      <c r="SNX75" s="644"/>
      <c r="SNY75" s="643"/>
      <c r="SNZ75" s="643"/>
      <c r="SOA75" s="643"/>
      <c r="SOB75" s="643"/>
      <c r="SOC75" s="643"/>
      <c r="SOD75" s="643"/>
      <c r="SOE75" s="643"/>
      <c r="SOF75" s="643"/>
      <c r="SOG75" s="643"/>
      <c r="SOH75" s="917"/>
      <c r="SOI75" s="917"/>
      <c r="SOJ75" s="917"/>
      <c r="SOK75" s="574"/>
      <c r="SOL75" s="643"/>
      <c r="SOM75" s="643"/>
      <c r="SON75" s="643"/>
      <c r="SOO75" s="644"/>
      <c r="SOP75" s="643"/>
      <c r="SOQ75" s="643"/>
      <c r="SOR75" s="643"/>
      <c r="SOS75" s="643"/>
      <c r="SOT75" s="643"/>
      <c r="SOU75" s="643"/>
      <c r="SOV75" s="643"/>
      <c r="SOW75" s="643"/>
      <c r="SOX75" s="643"/>
      <c r="SOY75" s="917"/>
      <c r="SOZ75" s="917"/>
      <c r="SPA75" s="917"/>
      <c r="SPB75" s="574"/>
      <c r="SPC75" s="643"/>
      <c r="SPD75" s="643"/>
      <c r="SPE75" s="643"/>
      <c r="SPF75" s="644"/>
      <c r="SPG75" s="643"/>
      <c r="SPH75" s="643"/>
      <c r="SPI75" s="643"/>
      <c r="SPJ75" s="643"/>
      <c r="SPK75" s="643"/>
      <c r="SPL75" s="643"/>
      <c r="SPM75" s="643"/>
      <c r="SPN75" s="643"/>
      <c r="SPO75" s="643"/>
      <c r="SPP75" s="917"/>
      <c r="SPQ75" s="917"/>
      <c r="SPR75" s="917"/>
      <c r="SPS75" s="574"/>
      <c r="SPT75" s="643"/>
      <c r="SPU75" s="643"/>
      <c r="SPV75" s="643"/>
      <c r="SPW75" s="644"/>
      <c r="SPX75" s="643"/>
      <c r="SPY75" s="643"/>
      <c r="SPZ75" s="643"/>
      <c r="SQA75" s="643"/>
      <c r="SQB75" s="643"/>
      <c r="SQC75" s="643"/>
      <c r="SQD75" s="643"/>
      <c r="SQE75" s="643"/>
      <c r="SQF75" s="643"/>
      <c r="SQG75" s="917"/>
      <c r="SQH75" s="917"/>
      <c r="SQI75" s="917"/>
      <c r="SQJ75" s="574"/>
      <c r="SQK75" s="643"/>
      <c r="SQL75" s="643"/>
      <c r="SQM75" s="643"/>
      <c r="SQN75" s="644"/>
      <c r="SQO75" s="643"/>
      <c r="SQP75" s="643"/>
      <c r="SQQ75" s="643"/>
      <c r="SQR75" s="643"/>
      <c r="SQS75" s="643"/>
      <c r="SQT75" s="643"/>
      <c r="SQU75" s="643"/>
      <c r="SQV75" s="643"/>
      <c r="SQW75" s="643"/>
      <c r="SQX75" s="917"/>
      <c r="SQY75" s="917"/>
      <c r="SQZ75" s="917"/>
      <c r="SRA75" s="574"/>
      <c r="SRB75" s="643"/>
      <c r="SRC75" s="643"/>
      <c r="SRD75" s="643"/>
      <c r="SRE75" s="644"/>
      <c r="SRF75" s="643"/>
      <c r="SRG75" s="643"/>
      <c r="SRH75" s="643"/>
      <c r="SRI75" s="643"/>
      <c r="SRJ75" s="643"/>
      <c r="SRK75" s="643"/>
      <c r="SRL75" s="643"/>
      <c r="SRM75" s="643"/>
      <c r="SRN75" s="643"/>
      <c r="SRO75" s="917"/>
      <c r="SRP75" s="917"/>
      <c r="SRQ75" s="917"/>
      <c r="SRR75" s="574"/>
      <c r="SRS75" s="643"/>
      <c r="SRT75" s="643"/>
      <c r="SRU75" s="643"/>
      <c r="SRV75" s="644"/>
      <c r="SRW75" s="643"/>
      <c r="SRX75" s="643"/>
      <c r="SRY75" s="643"/>
      <c r="SRZ75" s="643"/>
      <c r="SSA75" s="643"/>
      <c r="SSB75" s="643"/>
      <c r="SSC75" s="643"/>
      <c r="SSD75" s="643"/>
      <c r="SSE75" s="643"/>
      <c r="SSF75" s="917"/>
      <c r="SSG75" s="917"/>
      <c r="SSH75" s="917"/>
      <c r="SSI75" s="574"/>
      <c r="SSJ75" s="643"/>
      <c r="SSK75" s="643"/>
      <c r="SSL75" s="643"/>
      <c r="SSM75" s="644"/>
      <c r="SSN75" s="643"/>
      <c r="SSO75" s="643"/>
      <c r="SSP75" s="643"/>
      <c r="SSQ75" s="643"/>
      <c r="SSR75" s="643"/>
      <c r="SSS75" s="643"/>
      <c r="SST75" s="643"/>
      <c r="SSU75" s="643"/>
      <c r="SSV75" s="643"/>
      <c r="SSW75" s="917"/>
      <c r="SSX75" s="917"/>
      <c r="SSY75" s="917"/>
      <c r="SSZ75" s="574"/>
      <c r="STA75" s="643"/>
      <c r="STB75" s="643"/>
      <c r="STC75" s="643"/>
      <c r="STD75" s="644"/>
      <c r="STE75" s="643"/>
      <c r="STF75" s="643"/>
      <c r="STG75" s="643"/>
      <c r="STH75" s="643"/>
      <c r="STI75" s="643"/>
      <c r="STJ75" s="643"/>
      <c r="STK75" s="643"/>
      <c r="STL75" s="643"/>
      <c r="STM75" s="643"/>
      <c r="STN75" s="917"/>
      <c r="STO75" s="917"/>
      <c r="STP75" s="917"/>
      <c r="STQ75" s="574"/>
      <c r="STR75" s="643"/>
      <c r="STS75" s="643"/>
      <c r="STT75" s="643"/>
      <c r="STU75" s="644"/>
      <c r="STV75" s="643"/>
      <c r="STW75" s="643"/>
      <c r="STX75" s="643"/>
      <c r="STY75" s="643"/>
      <c r="STZ75" s="643"/>
      <c r="SUA75" s="643"/>
      <c r="SUB75" s="643"/>
      <c r="SUC75" s="643"/>
      <c r="SUD75" s="643"/>
      <c r="SUE75" s="917"/>
      <c r="SUF75" s="917"/>
      <c r="SUG75" s="917"/>
      <c r="SUH75" s="574"/>
      <c r="SUI75" s="643"/>
      <c r="SUJ75" s="643"/>
      <c r="SUK75" s="643"/>
      <c r="SUL75" s="644"/>
      <c r="SUM75" s="643"/>
      <c r="SUN75" s="643"/>
      <c r="SUO75" s="643"/>
      <c r="SUP75" s="643"/>
      <c r="SUQ75" s="643"/>
      <c r="SUR75" s="643"/>
      <c r="SUS75" s="643"/>
      <c r="SUT75" s="643"/>
      <c r="SUU75" s="643"/>
      <c r="SUV75" s="917"/>
      <c r="SUW75" s="917"/>
      <c r="SUX75" s="917"/>
      <c r="SUY75" s="574"/>
      <c r="SUZ75" s="643"/>
      <c r="SVA75" s="643"/>
      <c r="SVB75" s="643"/>
      <c r="SVC75" s="644"/>
      <c r="SVD75" s="643"/>
      <c r="SVE75" s="643"/>
      <c r="SVF75" s="643"/>
      <c r="SVG75" s="643"/>
      <c r="SVH75" s="643"/>
      <c r="SVI75" s="643"/>
      <c r="SVJ75" s="643"/>
      <c r="SVK75" s="643"/>
      <c r="SVL75" s="643"/>
      <c r="SVM75" s="917"/>
      <c r="SVN75" s="917"/>
      <c r="SVO75" s="917"/>
      <c r="SVP75" s="574"/>
      <c r="SVQ75" s="643"/>
      <c r="SVR75" s="643"/>
      <c r="SVS75" s="643"/>
      <c r="SVT75" s="644"/>
      <c r="SVU75" s="643"/>
      <c r="SVV75" s="643"/>
      <c r="SVW75" s="643"/>
      <c r="SVX75" s="643"/>
      <c r="SVY75" s="643"/>
      <c r="SVZ75" s="643"/>
      <c r="SWA75" s="643"/>
      <c r="SWB75" s="643"/>
      <c r="SWC75" s="643"/>
      <c r="SWD75" s="917"/>
      <c r="SWE75" s="917"/>
      <c r="SWF75" s="917"/>
      <c r="SWG75" s="574"/>
      <c r="SWH75" s="643"/>
      <c r="SWI75" s="643"/>
      <c r="SWJ75" s="643"/>
      <c r="SWK75" s="644"/>
      <c r="SWL75" s="643"/>
      <c r="SWM75" s="643"/>
      <c r="SWN75" s="643"/>
      <c r="SWO75" s="643"/>
      <c r="SWP75" s="643"/>
      <c r="SWQ75" s="643"/>
      <c r="SWR75" s="643"/>
      <c r="SWS75" s="643"/>
      <c r="SWT75" s="643"/>
      <c r="SWU75" s="917"/>
      <c r="SWV75" s="917"/>
      <c r="SWW75" s="917"/>
      <c r="SWX75" s="574"/>
      <c r="SWY75" s="643"/>
      <c r="SWZ75" s="643"/>
      <c r="SXA75" s="643"/>
      <c r="SXB75" s="644"/>
      <c r="SXC75" s="643"/>
      <c r="SXD75" s="643"/>
      <c r="SXE75" s="643"/>
      <c r="SXF75" s="643"/>
      <c r="SXG75" s="643"/>
      <c r="SXH75" s="643"/>
      <c r="SXI75" s="643"/>
      <c r="SXJ75" s="643"/>
      <c r="SXK75" s="643"/>
      <c r="SXL75" s="917"/>
      <c r="SXM75" s="917"/>
      <c r="SXN75" s="917"/>
      <c r="SXO75" s="574"/>
      <c r="SXP75" s="643"/>
      <c r="SXQ75" s="643"/>
      <c r="SXR75" s="643"/>
      <c r="SXS75" s="644"/>
      <c r="SXT75" s="643"/>
      <c r="SXU75" s="643"/>
      <c r="SXV75" s="643"/>
      <c r="SXW75" s="643"/>
      <c r="SXX75" s="643"/>
      <c r="SXY75" s="643"/>
      <c r="SXZ75" s="643"/>
      <c r="SYA75" s="643"/>
      <c r="SYB75" s="643"/>
      <c r="SYC75" s="917"/>
      <c r="SYD75" s="917"/>
      <c r="SYE75" s="917"/>
      <c r="SYF75" s="574"/>
      <c r="SYG75" s="643"/>
      <c r="SYH75" s="643"/>
      <c r="SYI75" s="643"/>
      <c r="SYJ75" s="644"/>
      <c r="SYK75" s="643"/>
      <c r="SYL75" s="643"/>
      <c r="SYM75" s="643"/>
      <c r="SYN75" s="643"/>
      <c r="SYO75" s="643"/>
      <c r="SYP75" s="643"/>
      <c r="SYQ75" s="643"/>
      <c r="SYR75" s="643"/>
      <c r="SYS75" s="643"/>
      <c r="SYT75" s="917"/>
      <c r="SYU75" s="917"/>
      <c r="SYV75" s="917"/>
      <c r="SYW75" s="574"/>
      <c r="SYX75" s="643"/>
      <c r="SYY75" s="643"/>
      <c r="SYZ75" s="643"/>
      <c r="SZA75" s="644"/>
      <c r="SZB75" s="643"/>
      <c r="SZC75" s="643"/>
      <c r="SZD75" s="643"/>
      <c r="SZE75" s="643"/>
      <c r="SZF75" s="643"/>
      <c r="SZG75" s="643"/>
      <c r="SZH75" s="643"/>
      <c r="SZI75" s="643"/>
      <c r="SZJ75" s="643"/>
      <c r="SZK75" s="917"/>
      <c r="SZL75" s="917"/>
      <c r="SZM75" s="917"/>
      <c r="SZN75" s="574"/>
      <c r="SZO75" s="643"/>
      <c r="SZP75" s="643"/>
      <c r="SZQ75" s="643"/>
      <c r="SZR75" s="644"/>
      <c r="SZS75" s="643"/>
      <c r="SZT75" s="643"/>
      <c r="SZU75" s="643"/>
      <c r="SZV75" s="643"/>
      <c r="SZW75" s="643"/>
      <c r="SZX75" s="643"/>
      <c r="SZY75" s="643"/>
      <c r="SZZ75" s="643"/>
      <c r="TAA75" s="643"/>
      <c r="TAB75" s="917"/>
      <c r="TAC75" s="917"/>
      <c r="TAD75" s="917"/>
      <c r="TAE75" s="574"/>
      <c r="TAF75" s="643"/>
      <c r="TAG75" s="643"/>
      <c r="TAH75" s="643"/>
      <c r="TAI75" s="644"/>
      <c r="TAJ75" s="643"/>
      <c r="TAK75" s="643"/>
      <c r="TAL75" s="643"/>
      <c r="TAM75" s="643"/>
      <c r="TAN75" s="643"/>
      <c r="TAO75" s="643"/>
      <c r="TAP75" s="643"/>
      <c r="TAQ75" s="643"/>
      <c r="TAR75" s="643"/>
      <c r="TAS75" s="917"/>
      <c r="TAT75" s="917"/>
      <c r="TAU75" s="917"/>
      <c r="TAV75" s="574"/>
      <c r="TAW75" s="643"/>
      <c r="TAX75" s="643"/>
      <c r="TAY75" s="643"/>
      <c r="TAZ75" s="644"/>
      <c r="TBA75" s="643"/>
      <c r="TBB75" s="643"/>
      <c r="TBC75" s="643"/>
      <c r="TBD75" s="643"/>
      <c r="TBE75" s="643"/>
      <c r="TBF75" s="643"/>
      <c r="TBG75" s="643"/>
      <c r="TBH75" s="643"/>
      <c r="TBI75" s="643"/>
      <c r="TBJ75" s="917"/>
      <c r="TBK75" s="917"/>
      <c r="TBL75" s="917"/>
      <c r="TBM75" s="574"/>
      <c r="TBN75" s="643"/>
      <c r="TBO75" s="643"/>
      <c r="TBP75" s="643"/>
      <c r="TBQ75" s="644"/>
      <c r="TBR75" s="643"/>
      <c r="TBS75" s="643"/>
      <c r="TBT75" s="643"/>
      <c r="TBU75" s="643"/>
      <c r="TBV75" s="643"/>
      <c r="TBW75" s="643"/>
      <c r="TBX75" s="643"/>
      <c r="TBY75" s="643"/>
      <c r="TBZ75" s="643"/>
      <c r="TCA75" s="917"/>
      <c r="TCB75" s="917"/>
      <c r="TCC75" s="917"/>
      <c r="TCD75" s="574"/>
      <c r="TCE75" s="643"/>
      <c r="TCF75" s="643"/>
      <c r="TCG75" s="643"/>
      <c r="TCH75" s="644"/>
      <c r="TCI75" s="643"/>
      <c r="TCJ75" s="643"/>
      <c r="TCK75" s="643"/>
      <c r="TCL75" s="643"/>
      <c r="TCM75" s="643"/>
      <c r="TCN75" s="643"/>
      <c r="TCO75" s="643"/>
      <c r="TCP75" s="643"/>
      <c r="TCQ75" s="643"/>
      <c r="TCR75" s="917"/>
      <c r="TCS75" s="917"/>
      <c r="TCT75" s="917"/>
      <c r="TCU75" s="574"/>
      <c r="TCV75" s="643"/>
      <c r="TCW75" s="643"/>
      <c r="TCX75" s="643"/>
      <c r="TCY75" s="644"/>
      <c r="TCZ75" s="643"/>
      <c r="TDA75" s="643"/>
      <c r="TDB75" s="643"/>
      <c r="TDC75" s="643"/>
      <c r="TDD75" s="643"/>
      <c r="TDE75" s="643"/>
      <c r="TDF75" s="643"/>
      <c r="TDG75" s="643"/>
      <c r="TDH75" s="643"/>
      <c r="TDI75" s="917"/>
      <c r="TDJ75" s="917"/>
      <c r="TDK75" s="917"/>
      <c r="TDL75" s="574"/>
      <c r="TDM75" s="643"/>
      <c r="TDN75" s="643"/>
      <c r="TDO75" s="643"/>
      <c r="TDP75" s="644"/>
      <c r="TDQ75" s="643"/>
      <c r="TDR75" s="643"/>
      <c r="TDS75" s="643"/>
      <c r="TDT75" s="643"/>
      <c r="TDU75" s="643"/>
      <c r="TDV75" s="643"/>
      <c r="TDW75" s="643"/>
      <c r="TDX75" s="643"/>
      <c r="TDY75" s="643"/>
      <c r="TDZ75" s="917"/>
      <c r="TEA75" s="917"/>
      <c r="TEB75" s="917"/>
      <c r="TEC75" s="574"/>
      <c r="TED75" s="643"/>
      <c r="TEE75" s="643"/>
      <c r="TEF75" s="643"/>
      <c r="TEG75" s="644"/>
      <c r="TEH75" s="643"/>
      <c r="TEI75" s="643"/>
      <c r="TEJ75" s="643"/>
      <c r="TEK75" s="643"/>
      <c r="TEL75" s="643"/>
      <c r="TEM75" s="643"/>
      <c r="TEN75" s="643"/>
      <c r="TEO75" s="643"/>
      <c r="TEP75" s="643"/>
      <c r="TEQ75" s="917"/>
      <c r="TER75" s="917"/>
      <c r="TES75" s="917"/>
      <c r="TET75" s="574"/>
      <c r="TEU75" s="643"/>
      <c r="TEV75" s="643"/>
      <c r="TEW75" s="643"/>
      <c r="TEX75" s="644"/>
      <c r="TEY75" s="643"/>
      <c r="TEZ75" s="643"/>
      <c r="TFA75" s="643"/>
      <c r="TFB75" s="643"/>
      <c r="TFC75" s="643"/>
      <c r="TFD75" s="643"/>
      <c r="TFE75" s="643"/>
      <c r="TFF75" s="643"/>
      <c r="TFG75" s="643"/>
      <c r="TFH75" s="917"/>
      <c r="TFI75" s="917"/>
      <c r="TFJ75" s="917"/>
      <c r="TFK75" s="574"/>
      <c r="TFL75" s="643"/>
      <c r="TFM75" s="643"/>
      <c r="TFN75" s="643"/>
      <c r="TFO75" s="644"/>
      <c r="TFP75" s="643"/>
      <c r="TFQ75" s="643"/>
      <c r="TFR75" s="643"/>
      <c r="TFS75" s="643"/>
      <c r="TFT75" s="643"/>
      <c r="TFU75" s="643"/>
      <c r="TFV75" s="643"/>
      <c r="TFW75" s="643"/>
      <c r="TFX75" s="643"/>
      <c r="TFY75" s="917"/>
      <c r="TFZ75" s="917"/>
      <c r="TGA75" s="917"/>
      <c r="TGB75" s="574"/>
      <c r="TGC75" s="643"/>
      <c r="TGD75" s="643"/>
      <c r="TGE75" s="643"/>
      <c r="TGF75" s="644"/>
      <c r="TGG75" s="643"/>
      <c r="TGH75" s="643"/>
      <c r="TGI75" s="643"/>
      <c r="TGJ75" s="643"/>
      <c r="TGK75" s="643"/>
      <c r="TGL75" s="643"/>
      <c r="TGM75" s="643"/>
      <c r="TGN75" s="643"/>
      <c r="TGO75" s="643"/>
      <c r="TGP75" s="917"/>
      <c r="TGQ75" s="917"/>
      <c r="TGR75" s="917"/>
      <c r="TGS75" s="574"/>
      <c r="TGT75" s="643"/>
      <c r="TGU75" s="643"/>
      <c r="TGV75" s="643"/>
      <c r="TGW75" s="644"/>
      <c r="TGX75" s="643"/>
      <c r="TGY75" s="643"/>
      <c r="TGZ75" s="643"/>
      <c r="THA75" s="643"/>
      <c r="THB75" s="643"/>
      <c r="THC75" s="643"/>
      <c r="THD75" s="643"/>
      <c r="THE75" s="643"/>
      <c r="THF75" s="643"/>
      <c r="THG75" s="917"/>
      <c r="THH75" s="917"/>
      <c r="THI75" s="917"/>
      <c r="THJ75" s="574"/>
      <c r="THK75" s="643"/>
      <c r="THL75" s="643"/>
      <c r="THM75" s="643"/>
      <c r="THN75" s="644"/>
      <c r="THO75" s="643"/>
      <c r="THP75" s="643"/>
      <c r="THQ75" s="643"/>
      <c r="THR75" s="643"/>
      <c r="THS75" s="643"/>
      <c r="THT75" s="643"/>
      <c r="THU75" s="643"/>
      <c r="THV75" s="643"/>
      <c r="THW75" s="643"/>
      <c r="THX75" s="917"/>
      <c r="THY75" s="917"/>
      <c r="THZ75" s="917"/>
      <c r="TIA75" s="574"/>
      <c r="TIB75" s="643"/>
      <c r="TIC75" s="643"/>
      <c r="TID75" s="643"/>
      <c r="TIE75" s="644"/>
      <c r="TIF75" s="643"/>
      <c r="TIG75" s="643"/>
      <c r="TIH75" s="643"/>
      <c r="TII75" s="643"/>
      <c r="TIJ75" s="643"/>
      <c r="TIK75" s="643"/>
      <c r="TIL75" s="643"/>
      <c r="TIM75" s="643"/>
      <c r="TIN75" s="643"/>
      <c r="TIO75" s="917"/>
      <c r="TIP75" s="917"/>
      <c r="TIQ75" s="917"/>
      <c r="TIR75" s="574"/>
      <c r="TIS75" s="643"/>
      <c r="TIT75" s="643"/>
      <c r="TIU75" s="643"/>
      <c r="TIV75" s="644"/>
      <c r="TIW75" s="643"/>
      <c r="TIX75" s="643"/>
      <c r="TIY75" s="643"/>
      <c r="TIZ75" s="643"/>
      <c r="TJA75" s="643"/>
      <c r="TJB75" s="643"/>
      <c r="TJC75" s="643"/>
      <c r="TJD75" s="643"/>
      <c r="TJE75" s="643"/>
      <c r="TJF75" s="917"/>
      <c r="TJG75" s="917"/>
      <c r="TJH75" s="917"/>
      <c r="TJI75" s="574"/>
      <c r="TJJ75" s="643"/>
      <c r="TJK75" s="643"/>
      <c r="TJL75" s="643"/>
      <c r="TJM75" s="644"/>
      <c r="TJN75" s="643"/>
      <c r="TJO75" s="643"/>
      <c r="TJP75" s="643"/>
      <c r="TJQ75" s="643"/>
      <c r="TJR75" s="643"/>
      <c r="TJS75" s="643"/>
      <c r="TJT75" s="643"/>
      <c r="TJU75" s="643"/>
      <c r="TJV75" s="643"/>
      <c r="TJW75" s="917"/>
      <c r="TJX75" s="917"/>
      <c r="TJY75" s="917"/>
      <c r="TJZ75" s="574"/>
      <c r="TKA75" s="643"/>
      <c r="TKB75" s="643"/>
      <c r="TKC75" s="643"/>
      <c r="TKD75" s="644"/>
      <c r="TKE75" s="643"/>
      <c r="TKF75" s="643"/>
      <c r="TKG75" s="643"/>
      <c r="TKH75" s="643"/>
      <c r="TKI75" s="643"/>
      <c r="TKJ75" s="643"/>
      <c r="TKK75" s="643"/>
      <c r="TKL75" s="643"/>
      <c r="TKM75" s="643"/>
      <c r="TKN75" s="917"/>
      <c r="TKO75" s="917"/>
      <c r="TKP75" s="917"/>
      <c r="TKQ75" s="574"/>
      <c r="TKR75" s="643"/>
      <c r="TKS75" s="643"/>
      <c r="TKT75" s="643"/>
      <c r="TKU75" s="644"/>
      <c r="TKV75" s="643"/>
      <c r="TKW75" s="643"/>
      <c r="TKX75" s="643"/>
      <c r="TKY75" s="643"/>
      <c r="TKZ75" s="643"/>
      <c r="TLA75" s="643"/>
      <c r="TLB75" s="643"/>
      <c r="TLC75" s="643"/>
      <c r="TLD75" s="643"/>
      <c r="TLE75" s="917"/>
      <c r="TLF75" s="917"/>
      <c r="TLG75" s="917"/>
      <c r="TLH75" s="574"/>
      <c r="TLI75" s="643"/>
      <c r="TLJ75" s="643"/>
      <c r="TLK75" s="643"/>
      <c r="TLL75" s="644"/>
      <c r="TLM75" s="643"/>
      <c r="TLN75" s="643"/>
      <c r="TLO75" s="643"/>
      <c r="TLP75" s="643"/>
      <c r="TLQ75" s="643"/>
      <c r="TLR75" s="643"/>
      <c r="TLS75" s="643"/>
      <c r="TLT75" s="643"/>
      <c r="TLU75" s="643"/>
      <c r="TLV75" s="917"/>
      <c r="TLW75" s="917"/>
      <c r="TLX75" s="917"/>
      <c r="TLY75" s="574"/>
      <c r="TLZ75" s="643"/>
      <c r="TMA75" s="643"/>
      <c r="TMB75" s="643"/>
      <c r="TMC75" s="644"/>
      <c r="TMD75" s="643"/>
      <c r="TME75" s="643"/>
      <c r="TMF75" s="643"/>
      <c r="TMG75" s="643"/>
      <c r="TMH75" s="643"/>
      <c r="TMI75" s="643"/>
      <c r="TMJ75" s="643"/>
      <c r="TMK75" s="643"/>
      <c r="TML75" s="643"/>
      <c r="TMM75" s="917"/>
      <c r="TMN75" s="917"/>
      <c r="TMO75" s="917"/>
      <c r="TMP75" s="574"/>
      <c r="TMQ75" s="643"/>
      <c r="TMR75" s="643"/>
      <c r="TMS75" s="643"/>
      <c r="TMT75" s="644"/>
      <c r="TMU75" s="643"/>
      <c r="TMV75" s="643"/>
      <c r="TMW75" s="643"/>
      <c r="TMX75" s="643"/>
      <c r="TMY75" s="643"/>
      <c r="TMZ75" s="643"/>
      <c r="TNA75" s="643"/>
      <c r="TNB75" s="643"/>
      <c r="TNC75" s="643"/>
      <c r="TND75" s="917"/>
      <c r="TNE75" s="917"/>
      <c r="TNF75" s="917"/>
      <c r="TNG75" s="574"/>
      <c r="TNH75" s="643"/>
      <c r="TNI75" s="643"/>
      <c r="TNJ75" s="643"/>
      <c r="TNK75" s="644"/>
      <c r="TNL75" s="643"/>
      <c r="TNM75" s="643"/>
      <c r="TNN75" s="643"/>
      <c r="TNO75" s="643"/>
      <c r="TNP75" s="643"/>
      <c r="TNQ75" s="643"/>
      <c r="TNR75" s="643"/>
      <c r="TNS75" s="643"/>
      <c r="TNT75" s="643"/>
      <c r="TNU75" s="917"/>
      <c r="TNV75" s="917"/>
      <c r="TNW75" s="917"/>
      <c r="TNX75" s="574"/>
      <c r="TNY75" s="643"/>
      <c r="TNZ75" s="643"/>
      <c r="TOA75" s="643"/>
      <c r="TOB75" s="644"/>
      <c r="TOC75" s="643"/>
      <c r="TOD75" s="643"/>
      <c r="TOE75" s="643"/>
      <c r="TOF75" s="643"/>
      <c r="TOG75" s="643"/>
      <c r="TOH75" s="643"/>
      <c r="TOI75" s="643"/>
      <c r="TOJ75" s="643"/>
      <c r="TOK75" s="643"/>
      <c r="TOL75" s="917"/>
      <c r="TOM75" s="917"/>
      <c r="TON75" s="917"/>
      <c r="TOO75" s="574"/>
      <c r="TOP75" s="643"/>
      <c r="TOQ75" s="643"/>
      <c r="TOR75" s="643"/>
      <c r="TOS75" s="644"/>
      <c r="TOT75" s="643"/>
      <c r="TOU75" s="643"/>
      <c r="TOV75" s="643"/>
      <c r="TOW75" s="643"/>
      <c r="TOX75" s="643"/>
      <c r="TOY75" s="643"/>
      <c r="TOZ75" s="643"/>
      <c r="TPA75" s="643"/>
      <c r="TPB75" s="643"/>
      <c r="TPC75" s="917"/>
      <c r="TPD75" s="917"/>
      <c r="TPE75" s="917"/>
      <c r="TPF75" s="574"/>
      <c r="TPG75" s="643"/>
      <c r="TPH75" s="643"/>
      <c r="TPI75" s="643"/>
      <c r="TPJ75" s="644"/>
      <c r="TPK75" s="643"/>
      <c r="TPL75" s="643"/>
      <c r="TPM75" s="643"/>
      <c r="TPN75" s="643"/>
      <c r="TPO75" s="643"/>
      <c r="TPP75" s="643"/>
      <c r="TPQ75" s="643"/>
      <c r="TPR75" s="643"/>
      <c r="TPS75" s="643"/>
      <c r="TPT75" s="917"/>
      <c r="TPU75" s="917"/>
      <c r="TPV75" s="917"/>
      <c r="TPW75" s="574"/>
      <c r="TPX75" s="643"/>
      <c r="TPY75" s="643"/>
      <c r="TPZ75" s="643"/>
      <c r="TQA75" s="644"/>
      <c r="TQB75" s="643"/>
      <c r="TQC75" s="643"/>
      <c r="TQD75" s="643"/>
      <c r="TQE75" s="643"/>
      <c r="TQF75" s="643"/>
      <c r="TQG75" s="643"/>
      <c r="TQH75" s="643"/>
      <c r="TQI75" s="643"/>
      <c r="TQJ75" s="643"/>
      <c r="TQK75" s="917"/>
      <c r="TQL75" s="917"/>
      <c r="TQM75" s="917"/>
      <c r="TQN75" s="574"/>
      <c r="TQO75" s="643"/>
      <c r="TQP75" s="643"/>
      <c r="TQQ75" s="643"/>
      <c r="TQR75" s="644"/>
      <c r="TQS75" s="643"/>
      <c r="TQT75" s="643"/>
      <c r="TQU75" s="643"/>
      <c r="TQV75" s="643"/>
      <c r="TQW75" s="643"/>
      <c r="TQX75" s="643"/>
      <c r="TQY75" s="643"/>
      <c r="TQZ75" s="643"/>
      <c r="TRA75" s="643"/>
      <c r="TRB75" s="917"/>
      <c r="TRC75" s="917"/>
      <c r="TRD75" s="917"/>
      <c r="TRE75" s="574"/>
      <c r="TRF75" s="643"/>
      <c r="TRG75" s="643"/>
      <c r="TRH75" s="643"/>
      <c r="TRI75" s="644"/>
      <c r="TRJ75" s="643"/>
      <c r="TRK75" s="643"/>
      <c r="TRL75" s="643"/>
      <c r="TRM75" s="643"/>
      <c r="TRN75" s="643"/>
      <c r="TRO75" s="643"/>
      <c r="TRP75" s="643"/>
      <c r="TRQ75" s="643"/>
      <c r="TRR75" s="643"/>
      <c r="TRS75" s="917"/>
      <c r="TRT75" s="917"/>
      <c r="TRU75" s="917"/>
      <c r="TRV75" s="574"/>
      <c r="TRW75" s="643"/>
      <c r="TRX75" s="643"/>
      <c r="TRY75" s="643"/>
      <c r="TRZ75" s="644"/>
      <c r="TSA75" s="643"/>
      <c r="TSB75" s="643"/>
      <c r="TSC75" s="643"/>
      <c r="TSD75" s="643"/>
      <c r="TSE75" s="643"/>
      <c r="TSF75" s="643"/>
      <c r="TSG75" s="643"/>
      <c r="TSH75" s="643"/>
      <c r="TSI75" s="643"/>
      <c r="TSJ75" s="917"/>
      <c r="TSK75" s="917"/>
      <c r="TSL75" s="917"/>
      <c r="TSM75" s="574"/>
      <c r="TSN75" s="643"/>
      <c r="TSO75" s="643"/>
      <c r="TSP75" s="643"/>
      <c r="TSQ75" s="644"/>
      <c r="TSR75" s="643"/>
      <c r="TSS75" s="643"/>
      <c r="TST75" s="643"/>
      <c r="TSU75" s="643"/>
      <c r="TSV75" s="643"/>
      <c r="TSW75" s="643"/>
      <c r="TSX75" s="643"/>
      <c r="TSY75" s="643"/>
      <c r="TSZ75" s="643"/>
      <c r="TTA75" s="917"/>
      <c r="TTB75" s="917"/>
      <c r="TTC75" s="917"/>
      <c r="TTD75" s="574"/>
      <c r="TTE75" s="643"/>
      <c r="TTF75" s="643"/>
      <c r="TTG75" s="643"/>
      <c r="TTH75" s="644"/>
      <c r="TTI75" s="643"/>
      <c r="TTJ75" s="643"/>
      <c r="TTK75" s="643"/>
      <c r="TTL75" s="643"/>
      <c r="TTM75" s="643"/>
      <c r="TTN75" s="643"/>
      <c r="TTO75" s="643"/>
      <c r="TTP75" s="643"/>
      <c r="TTQ75" s="643"/>
      <c r="TTR75" s="917"/>
      <c r="TTS75" s="917"/>
      <c r="TTT75" s="917"/>
      <c r="TTU75" s="574"/>
      <c r="TTV75" s="643"/>
      <c r="TTW75" s="643"/>
      <c r="TTX75" s="643"/>
      <c r="TTY75" s="644"/>
      <c r="TTZ75" s="643"/>
      <c r="TUA75" s="643"/>
      <c r="TUB75" s="643"/>
      <c r="TUC75" s="643"/>
      <c r="TUD75" s="643"/>
      <c r="TUE75" s="643"/>
      <c r="TUF75" s="643"/>
      <c r="TUG75" s="643"/>
      <c r="TUH75" s="643"/>
      <c r="TUI75" s="917"/>
      <c r="TUJ75" s="917"/>
      <c r="TUK75" s="917"/>
      <c r="TUL75" s="574"/>
      <c r="TUM75" s="643"/>
      <c r="TUN75" s="643"/>
      <c r="TUO75" s="643"/>
      <c r="TUP75" s="644"/>
      <c r="TUQ75" s="643"/>
      <c r="TUR75" s="643"/>
      <c r="TUS75" s="643"/>
      <c r="TUT75" s="643"/>
      <c r="TUU75" s="643"/>
      <c r="TUV75" s="643"/>
      <c r="TUW75" s="643"/>
      <c r="TUX75" s="643"/>
      <c r="TUY75" s="643"/>
      <c r="TUZ75" s="917"/>
      <c r="TVA75" s="917"/>
      <c r="TVB75" s="917"/>
      <c r="TVC75" s="574"/>
      <c r="TVD75" s="643"/>
      <c r="TVE75" s="643"/>
      <c r="TVF75" s="643"/>
      <c r="TVG75" s="644"/>
      <c r="TVH75" s="643"/>
      <c r="TVI75" s="643"/>
      <c r="TVJ75" s="643"/>
      <c r="TVK75" s="643"/>
      <c r="TVL75" s="643"/>
      <c r="TVM75" s="643"/>
      <c r="TVN75" s="643"/>
      <c r="TVO75" s="643"/>
      <c r="TVP75" s="643"/>
      <c r="TVQ75" s="917"/>
      <c r="TVR75" s="917"/>
      <c r="TVS75" s="917"/>
      <c r="TVT75" s="574"/>
      <c r="TVU75" s="643"/>
      <c r="TVV75" s="643"/>
      <c r="TVW75" s="643"/>
      <c r="TVX75" s="644"/>
      <c r="TVY75" s="643"/>
      <c r="TVZ75" s="643"/>
      <c r="TWA75" s="643"/>
      <c r="TWB75" s="643"/>
      <c r="TWC75" s="643"/>
      <c r="TWD75" s="643"/>
      <c r="TWE75" s="643"/>
      <c r="TWF75" s="643"/>
      <c r="TWG75" s="643"/>
      <c r="TWH75" s="917"/>
      <c r="TWI75" s="917"/>
      <c r="TWJ75" s="917"/>
      <c r="TWK75" s="574"/>
      <c r="TWL75" s="643"/>
      <c r="TWM75" s="643"/>
      <c r="TWN75" s="643"/>
      <c r="TWO75" s="644"/>
      <c r="TWP75" s="643"/>
      <c r="TWQ75" s="643"/>
      <c r="TWR75" s="643"/>
      <c r="TWS75" s="643"/>
      <c r="TWT75" s="643"/>
      <c r="TWU75" s="643"/>
      <c r="TWV75" s="643"/>
      <c r="TWW75" s="643"/>
      <c r="TWX75" s="643"/>
      <c r="TWY75" s="917"/>
      <c r="TWZ75" s="917"/>
      <c r="TXA75" s="917"/>
      <c r="TXB75" s="574"/>
      <c r="TXC75" s="643"/>
      <c r="TXD75" s="643"/>
      <c r="TXE75" s="643"/>
      <c r="TXF75" s="644"/>
      <c r="TXG75" s="643"/>
      <c r="TXH75" s="643"/>
      <c r="TXI75" s="643"/>
      <c r="TXJ75" s="643"/>
      <c r="TXK75" s="643"/>
      <c r="TXL75" s="643"/>
      <c r="TXM75" s="643"/>
      <c r="TXN75" s="643"/>
      <c r="TXO75" s="643"/>
      <c r="TXP75" s="917"/>
      <c r="TXQ75" s="917"/>
      <c r="TXR75" s="917"/>
      <c r="TXS75" s="574"/>
      <c r="TXT75" s="643"/>
      <c r="TXU75" s="643"/>
      <c r="TXV75" s="643"/>
      <c r="TXW75" s="644"/>
      <c r="TXX75" s="643"/>
      <c r="TXY75" s="643"/>
      <c r="TXZ75" s="643"/>
      <c r="TYA75" s="643"/>
      <c r="TYB75" s="643"/>
      <c r="TYC75" s="643"/>
      <c r="TYD75" s="643"/>
      <c r="TYE75" s="643"/>
      <c r="TYF75" s="643"/>
      <c r="TYG75" s="917"/>
      <c r="TYH75" s="917"/>
      <c r="TYI75" s="917"/>
      <c r="TYJ75" s="574"/>
      <c r="TYK75" s="643"/>
      <c r="TYL75" s="643"/>
      <c r="TYM75" s="643"/>
      <c r="TYN75" s="644"/>
      <c r="TYO75" s="643"/>
      <c r="TYP75" s="643"/>
      <c r="TYQ75" s="643"/>
      <c r="TYR75" s="643"/>
      <c r="TYS75" s="643"/>
      <c r="TYT75" s="643"/>
      <c r="TYU75" s="643"/>
      <c r="TYV75" s="643"/>
      <c r="TYW75" s="643"/>
      <c r="TYX75" s="917"/>
      <c r="TYY75" s="917"/>
      <c r="TYZ75" s="917"/>
      <c r="TZA75" s="574"/>
      <c r="TZB75" s="643"/>
      <c r="TZC75" s="643"/>
      <c r="TZD75" s="643"/>
      <c r="TZE75" s="644"/>
      <c r="TZF75" s="643"/>
      <c r="TZG75" s="643"/>
      <c r="TZH75" s="643"/>
      <c r="TZI75" s="643"/>
      <c r="TZJ75" s="643"/>
      <c r="TZK75" s="643"/>
      <c r="TZL75" s="643"/>
      <c r="TZM75" s="643"/>
      <c r="TZN75" s="643"/>
      <c r="TZO75" s="917"/>
      <c r="TZP75" s="917"/>
      <c r="TZQ75" s="917"/>
      <c r="TZR75" s="574"/>
      <c r="TZS75" s="643"/>
      <c r="TZT75" s="643"/>
      <c r="TZU75" s="643"/>
      <c r="TZV75" s="644"/>
      <c r="TZW75" s="643"/>
      <c r="TZX75" s="643"/>
      <c r="TZY75" s="643"/>
      <c r="TZZ75" s="643"/>
      <c r="UAA75" s="643"/>
      <c r="UAB75" s="643"/>
      <c r="UAC75" s="643"/>
      <c r="UAD75" s="643"/>
      <c r="UAE75" s="643"/>
      <c r="UAF75" s="917"/>
      <c r="UAG75" s="917"/>
      <c r="UAH75" s="917"/>
      <c r="UAI75" s="574"/>
      <c r="UAJ75" s="643"/>
      <c r="UAK75" s="643"/>
      <c r="UAL75" s="643"/>
      <c r="UAM75" s="644"/>
      <c r="UAN75" s="643"/>
      <c r="UAO75" s="643"/>
      <c r="UAP75" s="643"/>
      <c r="UAQ75" s="643"/>
      <c r="UAR75" s="643"/>
      <c r="UAS75" s="643"/>
      <c r="UAT75" s="643"/>
      <c r="UAU75" s="643"/>
      <c r="UAV75" s="643"/>
      <c r="UAW75" s="917"/>
      <c r="UAX75" s="917"/>
      <c r="UAY75" s="917"/>
      <c r="UAZ75" s="574"/>
      <c r="UBA75" s="643"/>
      <c r="UBB75" s="643"/>
      <c r="UBC75" s="643"/>
      <c r="UBD75" s="644"/>
      <c r="UBE75" s="643"/>
      <c r="UBF75" s="643"/>
      <c r="UBG75" s="643"/>
      <c r="UBH75" s="643"/>
      <c r="UBI75" s="643"/>
      <c r="UBJ75" s="643"/>
      <c r="UBK75" s="643"/>
      <c r="UBL75" s="643"/>
      <c r="UBM75" s="643"/>
      <c r="UBN75" s="917"/>
      <c r="UBO75" s="917"/>
      <c r="UBP75" s="917"/>
      <c r="UBQ75" s="574"/>
      <c r="UBR75" s="643"/>
      <c r="UBS75" s="643"/>
      <c r="UBT75" s="643"/>
      <c r="UBU75" s="644"/>
      <c r="UBV75" s="643"/>
      <c r="UBW75" s="643"/>
      <c r="UBX75" s="643"/>
      <c r="UBY75" s="643"/>
      <c r="UBZ75" s="643"/>
      <c r="UCA75" s="643"/>
      <c r="UCB75" s="643"/>
      <c r="UCC75" s="643"/>
      <c r="UCD75" s="643"/>
      <c r="UCE75" s="917"/>
      <c r="UCF75" s="917"/>
      <c r="UCG75" s="917"/>
      <c r="UCH75" s="574"/>
      <c r="UCI75" s="643"/>
      <c r="UCJ75" s="643"/>
      <c r="UCK75" s="643"/>
      <c r="UCL75" s="644"/>
      <c r="UCM75" s="643"/>
      <c r="UCN75" s="643"/>
      <c r="UCO75" s="643"/>
      <c r="UCP75" s="643"/>
      <c r="UCQ75" s="643"/>
      <c r="UCR75" s="643"/>
      <c r="UCS75" s="643"/>
      <c r="UCT75" s="643"/>
      <c r="UCU75" s="643"/>
      <c r="UCV75" s="917"/>
      <c r="UCW75" s="917"/>
      <c r="UCX75" s="917"/>
      <c r="UCY75" s="574"/>
      <c r="UCZ75" s="643"/>
      <c r="UDA75" s="643"/>
      <c r="UDB75" s="643"/>
      <c r="UDC75" s="644"/>
      <c r="UDD75" s="643"/>
      <c r="UDE75" s="643"/>
      <c r="UDF75" s="643"/>
      <c r="UDG75" s="643"/>
      <c r="UDH75" s="643"/>
      <c r="UDI75" s="643"/>
      <c r="UDJ75" s="643"/>
      <c r="UDK75" s="643"/>
      <c r="UDL75" s="643"/>
      <c r="UDM75" s="917"/>
      <c r="UDN75" s="917"/>
      <c r="UDO75" s="917"/>
      <c r="UDP75" s="574"/>
      <c r="UDQ75" s="643"/>
      <c r="UDR75" s="643"/>
      <c r="UDS75" s="643"/>
      <c r="UDT75" s="644"/>
      <c r="UDU75" s="643"/>
      <c r="UDV75" s="643"/>
      <c r="UDW75" s="643"/>
      <c r="UDX75" s="643"/>
      <c r="UDY75" s="643"/>
      <c r="UDZ75" s="643"/>
      <c r="UEA75" s="643"/>
      <c r="UEB75" s="643"/>
      <c r="UEC75" s="643"/>
      <c r="UED75" s="917"/>
      <c r="UEE75" s="917"/>
      <c r="UEF75" s="917"/>
      <c r="UEG75" s="574"/>
      <c r="UEH75" s="643"/>
      <c r="UEI75" s="643"/>
      <c r="UEJ75" s="643"/>
      <c r="UEK75" s="644"/>
      <c r="UEL75" s="643"/>
      <c r="UEM75" s="643"/>
      <c r="UEN75" s="643"/>
      <c r="UEO75" s="643"/>
      <c r="UEP75" s="643"/>
      <c r="UEQ75" s="643"/>
      <c r="UER75" s="643"/>
      <c r="UES75" s="643"/>
      <c r="UET75" s="643"/>
      <c r="UEU75" s="917"/>
      <c r="UEV75" s="917"/>
      <c r="UEW75" s="917"/>
      <c r="UEX75" s="574"/>
      <c r="UEY75" s="643"/>
      <c r="UEZ75" s="643"/>
      <c r="UFA75" s="643"/>
      <c r="UFB75" s="644"/>
      <c r="UFC75" s="643"/>
      <c r="UFD75" s="643"/>
      <c r="UFE75" s="643"/>
      <c r="UFF75" s="643"/>
      <c r="UFG75" s="643"/>
      <c r="UFH75" s="643"/>
      <c r="UFI75" s="643"/>
      <c r="UFJ75" s="643"/>
      <c r="UFK75" s="643"/>
      <c r="UFL75" s="917"/>
      <c r="UFM75" s="917"/>
      <c r="UFN75" s="917"/>
      <c r="UFO75" s="574"/>
      <c r="UFP75" s="643"/>
      <c r="UFQ75" s="643"/>
      <c r="UFR75" s="643"/>
      <c r="UFS75" s="644"/>
      <c r="UFT75" s="643"/>
      <c r="UFU75" s="643"/>
      <c r="UFV75" s="643"/>
      <c r="UFW75" s="643"/>
      <c r="UFX75" s="643"/>
      <c r="UFY75" s="643"/>
      <c r="UFZ75" s="643"/>
      <c r="UGA75" s="643"/>
      <c r="UGB75" s="643"/>
      <c r="UGC75" s="917"/>
      <c r="UGD75" s="917"/>
      <c r="UGE75" s="917"/>
      <c r="UGF75" s="574"/>
      <c r="UGG75" s="643"/>
      <c r="UGH75" s="643"/>
      <c r="UGI75" s="643"/>
      <c r="UGJ75" s="644"/>
      <c r="UGK75" s="643"/>
      <c r="UGL75" s="643"/>
      <c r="UGM75" s="643"/>
      <c r="UGN75" s="643"/>
      <c r="UGO75" s="643"/>
      <c r="UGP75" s="643"/>
      <c r="UGQ75" s="643"/>
      <c r="UGR75" s="643"/>
      <c r="UGS75" s="643"/>
      <c r="UGT75" s="917"/>
      <c r="UGU75" s="917"/>
      <c r="UGV75" s="917"/>
      <c r="UGW75" s="574"/>
      <c r="UGX75" s="643"/>
      <c r="UGY75" s="643"/>
      <c r="UGZ75" s="643"/>
      <c r="UHA75" s="644"/>
      <c r="UHB75" s="643"/>
      <c r="UHC75" s="643"/>
      <c r="UHD75" s="643"/>
      <c r="UHE75" s="643"/>
      <c r="UHF75" s="643"/>
      <c r="UHG75" s="643"/>
      <c r="UHH75" s="643"/>
      <c r="UHI75" s="643"/>
      <c r="UHJ75" s="643"/>
      <c r="UHK75" s="917"/>
      <c r="UHL75" s="917"/>
      <c r="UHM75" s="917"/>
      <c r="UHN75" s="574"/>
      <c r="UHO75" s="643"/>
      <c r="UHP75" s="643"/>
      <c r="UHQ75" s="643"/>
      <c r="UHR75" s="644"/>
      <c r="UHS75" s="643"/>
      <c r="UHT75" s="643"/>
      <c r="UHU75" s="643"/>
      <c r="UHV75" s="643"/>
      <c r="UHW75" s="643"/>
      <c r="UHX75" s="643"/>
      <c r="UHY75" s="643"/>
      <c r="UHZ75" s="643"/>
      <c r="UIA75" s="643"/>
      <c r="UIB75" s="917"/>
      <c r="UIC75" s="917"/>
      <c r="UID75" s="917"/>
      <c r="UIE75" s="574"/>
      <c r="UIF75" s="643"/>
      <c r="UIG75" s="643"/>
      <c r="UIH75" s="643"/>
      <c r="UII75" s="644"/>
      <c r="UIJ75" s="643"/>
      <c r="UIK75" s="643"/>
      <c r="UIL75" s="643"/>
      <c r="UIM75" s="643"/>
      <c r="UIN75" s="643"/>
      <c r="UIO75" s="643"/>
      <c r="UIP75" s="643"/>
      <c r="UIQ75" s="643"/>
      <c r="UIR75" s="643"/>
      <c r="UIS75" s="917"/>
      <c r="UIT75" s="917"/>
      <c r="UIU75" s="917"/>
      <c r="UIV75" s="574"/>
      <c r="UIW75" s="643"/>
      <c r="UIX75" s="643"/>
      <c r="UIY75" s="643"/>
      <c r="UIZ75" s="644"/>
      <c r="UJA75" s="643"/>
      <c r="UJB75" s="643"/>
      <c r="UJC75" s="643"/>
      <c r="UJD75" s="643"/>
      <c r="UJE75" s="643"/>
      <c r="UJF75" s="643"/>
      <c r="UJG75" s="643"/>
      <c r="UJH75" s="643"/>
      <c r="UJI75" s="643"/>
      <c r="UJJ75" s="917"/>
      <c r="UJK75" s="917"/>
      <c r="UJL75" s="917"/>
      <c r="UJM75" s="574"/>
      <c r="UJN75" s="643"/>
      <c r="UJO75" s="643"/>
      <c r="UJP75" s="643"/>
      <c r="UJQ75" s="644"/>
      <c r="UJR75" s="643"/>
      <c r="UJS75" s="643"/>
      <c r="UJT75" s="643"/>
      <c r="UJU75" s="643"/>
      <c r="UJV75" s="643"/>
      <c r="UJW75" s="643"/>
      <c r="UJX75" s="643"/>
      <c r="UJY75" s="643"/>
      <c r="UJZ75" s="643"/>
      <c r="UKA75" s="917"/>
      <c r="UKB75" s="917"/>
      <c r="UKC75" s="917"/>
      <c r="UKD75" s="574"/>
      <c r="UKE75" s="643"/>
      <c r="UKF75" s="643"/>
      <c r="UKG75" s="643"/>
      <c r="UKH75" s="644"/>
      <c r="UKI75" s="643"/>
      <c r="UKJ75" s="643"/>
      <c r="UKK75" s="643"/>
      <c r="UKL75" s="643"/>
      <c r="UKM75" s="643"/>
      <c r="UKN75" s="643"/>
      <c r="UKO75" s="643"/>
      <c r="UKP75" s="643"/>
      <c r="UKQ75" s="643"/>
      <c r="UKR75" s="917"/>
      <c r="UKS75" s="917"/>
      <c r="UKT75" s="917"/>
      <c r="UKU75" s="574"/>
      <c r="UKV75" s="643"/>
      <c r="UKW75" s="643"/>
      <c r="UKX75" s="643"/>
      <c r="UKY75" s="644"/>
      <c r="UKZ75" s="643"/>
      <c r="ULA75" s="643"/>
      <c r="ULB75" s="643"/>
      <c r="ULC75" s="643"/>
      <c r="ULD75" s="643"/>
      <c r="ULE75" s="643"/>
      <c r="ULF75" s="643"/>
      <c r="ULG75" s="643"/>
      <c r="ULH75" s="643"/>
      <c r="ULI75" s="917"/>
      <c r="ULJ75" s="917"/>
      <c r="ULK75" s="917"/>
      <c r="ULL75" s="574"/>
      <c r="ULM75" s="643"/>
      <c r="ULN75" s="643"/>
      <c r="ULO75" s="643"/>
      <c r="ULP75" s="644"/>
      <c r="ULQ75" s="643"/>
      <c r="ULR75" s="643"/>
      <c r="ULS75" s="643"/>
      <c r="ULT75" s="643"/>
      <c r="ULU75" s="643"/>
      <c r="ULV75" s="643"/>
      <c r="ULW75" s="643"/>
      <c r="ULX75" s="643"/>
      <c r="ULY75" s="643"/>
      <c r="ULZ75" s="917"/>
      <c r="UMA75" s="917"/>
      <c r="UMB75" s="917"/>
      <c r="UMC75" s="574"/>
      <c r="UMD75" s="643"/>
      <c r="UME75" s="643"/>
      <c r="UMF75" s="643"/>
      <c r="UMG75" s="644"/>
      <c r="UMH75" s="643"/>
      <c r="UMI75" s="643"/>
      <c r="UMJ75" s="643"/>
      <c r="UMK75" s="643"/>
      <c r="UML75" s="643"/>
      <c r="UMM75" s="643"/>
      <c r="UMN75" s="643"/>
      <c r="UMO75" s="643"/>
      <c r="UMP75" s="643"/>
      <c r="UMQ75" s="917"/>
      <c r="UMR75" s="917"/>
      <c r="UMS75" s="917"/>
      <c r="UMT75" s="574"/>
      <c r="UMU75" s="643"/>
      <c r="UMV75" s="643"/>
      <c r="UMW75" s="643"/>
      <c r="UMX75" s="644"/>
      <c r="UMY75" s="643"/>
      <c r="UMZ75" s="643"/>
      <c r="UNA75" s="643"/>
      <c r="UNB75" s="643"/>
      <c r="UNC75" s="643"/>
      <c r="UND75" s="643"/>
      <c r="UNE75" s="643"/>
      <c r="UNF75" s="643"/>
      <c r="UNG75" s="643"/>
      <c r="UNH75" s="917"/>
      <c r="UNI75" s="917"/>
      <c r="UNJ75" s="917"/>
      <c r="UNK75" s="574"/>
      <c r="UNL75" s="643"/>
      <c r="UNM75" s="643"/>
      <c r="UNN75" s="643"/>
      <c r="UNO75" s="644"/>
      <c r="UNP75" s="643"/>
      <c r="UNQ75" s="643"/>
      <c r="UNR75" s="643"/>
      <c r="UNS75" s="643"/>
      <c r="UNT75" s="643"/>
      <c r="UNU75" s="643"/>
      <c r="UNV75" s="643"/>
      <c r="UNW75" s="643"/>
      <c r="UNX75" s="643"/>
      <c r="UNY75" s="917"/>
      <c r="UNZ75" s="917"/>
      <c r="UOA75" s="917"/>
      <c r="UOB75" s="574"/>
      <c r="UOC75" s="643"/>
      <c r="UOD75" s="643"/>
      <c r="UOE75" s="643"/>
      <c r="UOF75" s="644"/>
      <c r="UOG75" s="643"/>
      <c r="UOH75" s="643"/>
      <c r="UOI75" s="643"/>
      <c r="UOJ75" s="643"/>
      <c r="UOK75" s="643"/>
      <c r="UOL75" s="643"/>
      <c r="UOM75" s="643"/>
      <c r="UON75" s="643"/>
      <c r="UOO75" s="643"/>
      <c r="UOP75" s="917"/>
      <c r="UOQ75" s="917"/>
      <c r="UOR75" s="917"/>
      <c r="UOS75" s="574"/>
      <c r="UOT75" s="643"/>
      <c r="UOU75" s="643"/>
      <c r="UOV75" s="643"/>
      <c r="UOW75" s="644"/>
      <c r="UOX75" s="643"/>
      <c r="UOY75" s="643"/>
      <c r="UOZ75" s="643"/>
      <c r="UPA75" s="643"/>
      <c r="UPB75" s="643"/>
      <c r="UPC75" s="643"/>
      <c r="UPD75" s="643"/>
      <c r="UPE75" s="643"/>
      <c r="UPF75" s="643"/>
      <c r="UPG75" s="917"/>
      <c r="UPH75" s="917"/>
      <c r="UPI75" s="917"/>
      <c r="UPJ75" s="574"/>
      <c r="UPK75" s="643"/>
      <c r="UPL75" s="643"/>
      <c r="UPM75" s="643"/>
      <c r="UPN75" s="644"/>
      <c r="UPO75" s="643"/>
      <c r="UPP75" s="643"/>
      <c r="UPQ75" s="643"/>
      <c r="UPR75" s="643"/>
      <c r="UPS75" s="643"/>
      <c r="UPT75" s="643"/>
      <c r="UPU75" s="643"/>
      <c r="UPV75" s="643"/>
      <c r="UPW75" s="643"/>
      <c r="UPX75" s="917"/>
      <c r="UPY75" s="917"/>
      <c r="UPZ75" s="917"/>
      <c r="UQA75" s="574"/>
      <c r="UQB75" s="643"/>
      <c r="UQC75" s="643"/>
      <c r="UQD75" s="643"/>
      <c r="UQE75" s="644"/>
      <c r="UQF75" s="643"/>
      <c r="UQG75" s="643"/>
      <c r="UQH75" s="643"/>
      <c r="UQI75" s="643"/>
      <c r="UQJ75" s="643"/>
      <c r="UQK75" s="643"/>
      <c r="UQL75" s="643"/>
      <c r="UQM75" s="643"/>
      <c r="UQN75" s="643"/>
      <c r="UQO75" s="917"/>
      <c r="UQP75" s="917"/>
      <c r="UQQ75" s="917"/>
      <c r="UQR75" s="574"/>
      <c r="UQS75" s="643"/>
      <c r="UQT75" s="643"/>
      <c r="UQU75" s="643"/>
      <c r="UQV75" s="644"/>
      <c r="UQW75" s="643"/>
      <c r="UQX75" s="643"/>
      <c r="UQY75" s="643"/>
      <c r="UQZ75" s="643"/>
      <c r="URA75" s="643"/>
      <c r="URB75" s="643"/>
      <c r="URC75" s="643"/>
      <c r="URD75" s="643"/>
      <c r="URE75" s="643"/>
      <c r="URF75" s="917"/>
      <c r="URG75" s="917"/>
      <c r="URH75" s="917"/>
      <c r="URI75" s="574"/>
      <c r="URJ75" s="643"/>
      <c r="URK75" s="643"/>
      <c r="URL75" s="643"/>
      <c r="URM75" s="644"/>
      <c r="URN75" s="643"/>
      <c r="URO75" s="643"/>
      <c r="URP75" s="643"/>
      <c r="URQ75" s="643"/>
      <c r="URR75" s="643"/>
      <c r="URS75" s="643"/>
      <c r="URT75" s="643"/>
      <c r="URU75" s="643"/>
      <c r="URV75" s="643"/>
      <c r="URW75" s="917"/>
      <c r="URX75" s="917"/>
      <c r="URY75" s="917"/>
      <c r="URZ75" s="574"/>
      <c r="USA75" s="643"/>
      <c r="USB75" s="643"/>
      <c r="USC75" s="643"/>
      <c r="USD75" s="644"/>
      <c r="USE75" s="643"/>
      <c r="USF75" s="643"/>
      <c r="USG75" s="643"/>
      <c r="USH75" s="643"/>
      <c r="USI75" s="643"/>
      <c r="USJ75" s="643"/>
      <c r="USK75" s="643"/>
      <c r="USL75" s="643"/>
      <c r="USM75" s="643"/>
      <c r="USN75" s="917"/>
      <c r="USO75" s="917"/>
      <c r="USP75" s="917"/>
      <c r="USQ75" s="574"/>
      <c r="USR75" s="643"/>
      <c r="USS75" s="643"/>
      <c r="UST75" s="643"/>
      <c r="USU75" s="644"/>
      <c r="USV75" s="643"/>
      <c r="USW75" s="643"/>
      <c r="USX75" s="643"/>
      <c r="USY75" s="643"/>
      <c r="USZ75" s="643"/>
      <c r="UTA75" s="643"/>
      <c r="UTB75" s="643"/>
      <c r="UTC75" s="643"/>
      <c r="UTD75" s="643"/>
      <c r="UTE75" s="917"/>
      <c r="UTF75" s="917"/>
      <c r="UTG75" s="917"/>
      <c r="UTH75" s="574"/>
      <c r="UTI75" s="643"/>
      <c r="UTJ75" s="643"/>
      <c r="UTK75" s="643"/>
      <c r="UTL75" s="644"/>
      <c r="UTM75" s="643"/>
      <c r="UTN75" s="643"/>
      <c r="UTO75" s="643"/>
      <c r="UTP75" s="643"/>
      <c r="UTQ75" s="643"/>
      <c r="UTR75" s="643"/>
      <c r="UTS75" s="643"/>
      <c r="UTT75" s="643"/>
      <c r="UTU75" s="643"/>
      <c r="UTV75" s="917"/>
      <c r="UTW75" s="917"/>
      <c r="UTX75" s="917"/>
      <c r="UTY75" s="574"/>
      <c r="UTZ75" s="643"/>
      <c r="UUA75" s="643"/>
      <c r="UUB75" s="643"/>
      <c r="UUC75" s="644"/>
      <c r="UUD75" s="643"/>
      <c r="UUE75" s="643"/>
      <c r="UUF75" s="643"/>
      <c r="UUG75" s="643"/>
      <c r="UUH75" s="643"/>
      <c r="UUI75" s="643"/>
      <c r="UUJ75" s="643"/>
      <c r="UUK75" s="643"/>
      <c r="UUL75" s="643"/>
      <c r="UUM75" s="917"/>
      <c r="UUN75" s="917"/>
      <c r="UUO75" s="917"/>
      <c r="UUP75" s="574"/>
      <c r="UUQ75" s="643"/>
      <c r="UUR75" s="643"/>
      <c r="UUS75" s="643"/>
      <c r="UUT75" s="644"/>
      <c r="UUU75" s="643"/>
      <c r="UUV75" s="643"/>
      <c r="UUW75" s="643"/>
      <c r="UUX75" s="643"/>
      <c r="UUY75" s="643"/>
      <c r="UUZ75" s="643"/>
      <c r="UVA75" s="643"/>
      <c r="UVB75" s="643"/>
      <c r="UVC75" s="643"/>
      <c r="UVD75" s="917"/>
      <c r="UVE75" s="917"/>
      <c r="UVF75" s="917"/>
      <c r="UVG75" s="574"/>
      <c r="UVH75" s="643"/>
      <c r="UVI75" s="643"/>
      <c r="UVJ75" s="643"/>
      <c r="UVK75" s="644"/>
      <c r="UVL75" s="643"/>
      <c r="UVM75" s="643"/>
      <c r="UVN75" s="643"/>
      <c r="UVO75" s="643"/>
      <c r="UVP75" s="643"/>
      <c r="UVQ75" s="643"/>
      <c r="UVR75" s="643"/>
      <c r="UVS75" s="643"/>
      <c r="UVT75" s="643"/>
      <c r="UVU75" s="917"/>
      <c r="UVV75" s="917"/>
      <c r="UVW75" s="917"/>
      <c r="UVX75" s="574"/>
      <c r="UVY75" s="643"/>
      <c r="UVZ75" s="643"/>
      <c r="UWA75" s="643"/>
      <c r="UWB75" s="644"/>
      <c r="UWC75" s="643"/>
      <c r="UWD75" s="643"/>
      <c r="UWE75" s="643"/>
      <c r="UWF75" s="643"/>
      <c r="UWG75" s="643"/>
      <c r="UWH75" s="643"/>
      <c r="UWI75" s="643"/>
      <c r="UWJ75" s="643"/>
      <c r="UWK75" s="643"/>
      <c r="UWL75" s="917"/>
      <c r="UWM75" s="917"/>
      <c r="UWN75" s="917"/>
      <c r="UWO75" s="574"/>
      <c r="UWP75" s="643"/>
      <c r="UWQ75" s="643"/>
      <c r="UWR75" s="643"/>
      <c r="UWS75" s="644"/>
      <c r="UWT75" s="643"/>
      <c r="UWU75" s="643"/>
      <c r="UWV75" s="643"/>
      <c r="UWW75" s="643"/>
      <c r="UWX75" s="643"/>
      <c r="UWY75" s="643"/>
      <c r="UWZ75" s="643"/>
      <c r="UXA75" s="643"/>
      <c r="UXB75" s="643"/>
      <c r="UXC75" s="917"/>
      <c r="UXD75" s="917"/>
      <c r="UXE75" s="917"/>
      <c r="UXF75" s="574"/>
      <c r="UXG75" s="643"/>
      <c r="UXH75" s="643"/>
      <c r="UXI75" s="643"/>
      <c r="UXJ75" s="644"/>
      <c r="UXK75" s="643"/>
      <c r="UXL75" s="643"/>
      <c r="UXM75" s="643"/>
      <c r="UXN75" s="643"/>
      <c r="UXO75" s="643"/>
      <c r="UXP75" s="643"/>
      <c r="UXQ75" s="643"/>
      <c r="UXR75" s="643"/>
      <c r="UXS75" s="643"/>
      <c r="UXT75" s="917"/>
      <c r="UXU75" s="917"/>
      <c r="UXV75" s="917"/>
      <c r="UXW75" s="574"/>
      <c r="UXX75" s="643"/>
      <c r="UXY75" s="643"/>
      <c r="UXZ75" s="643"/>
      <c r="UYA75" s="644"/>
      <c r="UYB75" s="643"/>
      <c r="UYC75" s="643"/>
      <c r="UYD75" s="643"/>
      <c r="UYE75" s="643"/>
      <c r="UYF75" s="643"/>
      <c r="UYG75" s="643"/>
      <c r="UYH75" s="643"/>
      <c r="UYI75" s="643"/>
      <c r="UYJ75" s="643"/>
      <c r="UYK75" s="917"/>
      <c r="UYL75" s="917"/>
      <c r="UYM75" s="917"/>
      <c r="UYN75" s="574"/>
      <c r="UYO75" s="643"/>
      <c r="UYP75" s="643"/>
      <c r="UYQ75" s="643"/>
      <c r="UYR75" s="644"/>
      <c r="UYS75" s="643"/>
      <c r="UYT75" s="643"/>
      <c r="UYU75" s="643"/>
      <c r="UYV75" s="643"/>
      <c r="UYW75" s="643"/>
      <c r="UYX75" s="643"/>
      <c r="UYY75" s="643"/>
      <c r="UYZ75" s="643"/>
      <c r="UZA75" s="643"/>
      <c r="UZB75" s="917"/>
      <c r="UZC75" s="917"/>
      <c r="UZD75" s="917"/>
      <c r="UZE75" s="574"/>
      <c r="UZF75" s="643"/>
      <c r="UZG75" s="643"/>
      <c r="UZH75" s="643"/>
      <c r="UZI75" s="644"/>
      <c r="UZJ75" s="643"/>
      <c r="UZK75" s="643"/>
      <c r="UZL75" s="643"/>
      <c r="UZM75" s="643"/>
      <c r="UZN75" s="643"/>
      <c r="UZO75" s="643"/>
      <c r="UZP75" s="643"/>
      <c r="UZQ75" s="643"/>
      <c r="UZR75" s="643"/>
      <c r="UZS75" s="917"/>
      <c r="UZT75" s="917"/>
      <c r="UZU75" s="917"/>
      <c r="UZV75" s="574"/>
      <c r="UZW75" s="643"/>
      <c r="UZX75" s="643"/>
      <c r="UZY75" s="643"/>
      <c r="UZZ75" s="644"/>
      <c r="VAA75" s="643"/>
      <c r="VAB75" s="643"/>
      <c r="VAC75" s="643"/>
      <c r="VAD75" s="643"/>
      <c r="VAE75" s="643"/>
      <c r="VAF75" s="643"/>
      <c r="VAG75" s="643"/>
      <c r="VAH75" s="643"/>
      <c r="VAI75" s="643"/>
      <c r="VAJ75" s="917"/>
      <c r="VAK75" s="917"/>
      <c r="VAL75" s="917"/>
      <c r="VAM75" s="574"/>
      <c r="VAN75" s="643"/>
      <c r="VAO75" s="643"/>
      <c r="VAP75" s="643"/>
      <c r="VAQ75" s="644"/>
      <c r="VAR75" s="643"/>
      <c r="VAS75" s="643"/>
      <c r="VAT75" s="643"/>
      <c r="VAU75" s="643"/>
      <c r="VAV75" s="643"/>
      <c r="VAW75" s="643"/>
      <c r="VAX75" s="643"/>
      <c r="VAY75" s="643"/>
      <c r="VAZ75" s="643"/>
      <c r="VBA75" s="917"/>
      <c r="VBB75" s="917"/>
      <c r="VBC75" s="917"/>
      <c r="VBD75" s="574"/>
      <c r="VBE75" s="643"/>
      <c r="VBF75" s="643"/>
      <c r="VBG75" s="643"/>
      <c r="VBH75" s="644"/>
      <c r="VBI75" s="643"/>
      <c r="VBJ75" s="643"/>
      <c r="VBK75" s="643"/>
      <c r="VBL75" s="643"/>
      <c r="VBM75" s="643"/>
      <c r="VBN75" s="643"/>
      <c r="VBO75" s="643"/>
      <c r="VBP75" s="643"/>
      <c r="VBQ75" s="643"/>
      <c r="VBR75" s="917"/>
      <c r="VBS75" s="917"/>
      <c r="VBT75" s="917"/>
      <c r="VBU75" s="574"/>
      <c r="VBV75" s="643"/>
      <c r="VBW75" s="643"/>
      <c r="VBX75" s="643"/>
      <c r="VBY75" s="644"/>
      <c r="VBZ75" s="643"/>
      <c r="VCA75" s="643"/>
      <c r="VCB75" s="643"/>
      <c r="VCC75" s="643"/>
      <c r="VCD75" s="643"/>
      <c r="VCE75" s="643"/>
      <c r="VCF75" s="643"/>
      <c r="VCG75" s="643"/>
      <c r="VCH75" s="643"/>
      <c r="VCI75" s="917"/>
      <c r="VCJ75" s="917"/>
      <c r="VCK75" s="917"/>
      <c r="VCL75" s="574"/>
      <c r="VCM75" s="643"/>
      <c r="VCN75" s="643"/>
      <c r="VCO75" s="643"/>
      <c r="VCP75" s="644"/>
      <c r="VCQ75" s="643"/>
      <c r="VCR75" s="643"/>
      <c r="VCS75" s="643"/>
      <c r="VCT75" s="643"/>
      <c r="VCU75" s="643"/>
      <c r="VCV75" s="643"/>
      <c r="VCW75" s="643"/>
      <c r="VCX75" s="643"/>
      <c r="VCY75" s="643"/>
      <c r="VCZ75" s="917"/>
      <c r="VDA75" s="917"/>
      <c r="VDB75" s="917"/>
      <c r="VDC75" s="574"/>
      <c r="VDD75" s="643"/>
      <c r="VDE75" s="643"/>
      <c r="VDF75" s="643"/>
      <c r="VDG75" s="644"/>
      <c r="VDH75" s="643"/>
      <c r="VDI75" s="643"/>
      <c r="VDJ75" s="643"/>
      <c r="VDK75" s="643"/>
      <c r="VDL75" s="643"/>
      <c r="VDM75" s="643"/>
      <c r="VDN75" s="643"/>
      <c r="VDO75" s="643"/>
      <c r="VDP75" s="643"/>
      <c r="VDQ75" s="917"/>
      <c r="VDR75" s="917"/>
      <c r="VDS75" s="917"/>
      <c r="VDT75" s="574"/>
      <c r="VDU75" s="643"/>
      <c r="VDV75" s="643"/>
      <c r="VDW75" s="643"/>
      <c r="VDX75" s="644"/>
      <c r="VDY75" s="643"/>
      <c r="VDZ75" s="643"/>
      <c r="VEA75" s="643"/>
      <c r="VEB75" s="643"/>
      <c r="VEC75" s="643"/>
      <c r="VED75" s="643"/>
      <c r="VEE75" s="643"/>
      <c r="VEF75" s="643"/>
      <c r="VEG75" s="643"/>
      <c r="VEH75" s="917"/>
      <c r="VEI75" s="917"/>
      <c r="VEJ75" s="917"/>
      <c r="VEK75" s="574"/>
      <c r="VEL75" s="643"/>
      <c r="VEM75" s="643"/>
      <c r="VEN75" s="643"/>
      <c r="VEO75" s="644"/>
      <c r="VEP75" s="643"/>
      <c r="VEQ75" s="643"/>
      <c r="VER75" s="643"/>
      <c r="VES75" s="643"/>
      <c r="VET75" s="643"/>
      <c r="VEU75" s="643"/>
      <c r="VEV75" s="643"/>
      <c r="VEW75" s="643"/>
      <c r="VEX75" s="643"/>
      <c r="VEY75" s="917"/>
      <c r="VEZ75" s="917"/>
      <c r="VFA75" s="917"/>
      <c r="VFB75" s="574"/>
      <c r="VFC75" s="643"/>
      <c r="VFD75" s="643"/>
      <c r="VFE75" s="643"/>
      <c r="VFF75" s="644"/>
      <c r="VFG75" s="643"/>
      <c r="VFH75" s="643"/>
      <c r="VFI75" s="643"/>
      <c r="VFJ75" s="643"/>
      <c r="VFK75" s="643"/>
      <c r="VFL75" s="643"/>
      <c r="VFM75" s="643"/>
      <c r="VFN75" s="643"/>
      <c r="VFO75" s="643"/>
      <c r="VFP75" s="917"/>
      <c r="VFQ75" s="917"/>
      <c r="VFR75" s="917"/>
      <c r="VFS75" s="574"/>
      <c r="VFT75" s="643"/>
      <c r="VFU75" s="643"/>
      <c r="VFV75" s="643"/>
      <c r="VFW75" s="644"/>
      <c r="VFX75" s="643"/>
      <c r="VFY75" s="643"/>
      <c r="VFZ75" s="643"/>
      <c r="VGA75" s="643"/>
      <c r="VGB75" s="643"/>
      <c r="VGC75" s="643"/>
      <c r="VGD75" s="643"/>
      <c r="VGE75" s="643"/>
      <c r="VGF75" s="643"/>
      <c r="VGG75" s="917"/>
      <c r="VGH75" s="917"/>
      <c r="VGI75" s="917"/>
      <c r="VGJ75" s="574"/>
      <c r="VGK75" s="643"/>
      <c r="VGL75" s="643"/>
      <c r="VGM75" s="643"/>
      <c r="VGN75" s="644"/>
      <c r="VGO75" s="643"/>
      <c r="VGP75" s="643"/>
      <c r="VGQ75" s="643"/>
      <c r="VGR75" s="643"/>
      <c r="VGS75" s="643"/>
      <c r="VGT75" s="643"/>
      <c r="VGU75" s="643"/>
      <c r="VGV75" s="643"/>
      <c r="VGW75" s="643"/>
      <c r="VGX75" s="917"/>
      <c r="VGY75" s="917"/>
      <c r="VGZ75" s="917"/>
      <c r="VHA75" s="574"/>
      <c r="VHB75" s="643"/>
      <c r="VHC75" s="643"/>
      <c r="VHD75" s="643"/>
      <c r="VHE75" s="644"/>
      <c r="VHF75" s="643"/>
      <c r="VHG75" s="643"/>
      <c r="VHH75" s="643"/>
      <c r="VHI75" s="643"/>
      <c r="VHJ75" s="643"/>
      <c r="VHK75" s="643"/>
      <c r="VHL75" s="643"/>
      <c r="VHM75" s="643"/>
      <c r="VHN75" s="643"/>
      <c r="VHO75" s="917"/>
      <c r="VHP75" s="917"/>
      <c r="VHQ75" s="917"/>
      <c r="VHR75" s="574"/>
      <c r="VHS75" s="643"/>
      <c r="VHT75" s="643"/>
      <c r="VHU75" s="643"/>
      <c r="VHV75" s="644"/>
      <c r="VHW75" s="643"/>
      <c r="VHX75" s="643"/>
      <c r="VHY75" s="643"/>
      <c r="VHZ75" s="643"/>
      <c r="VIA75" s="643"/>
      <c r="VIB75" s="643"/>
      <c r="VIC75" s="643"/>
      <c r="VID75" s="643"/>
      <c r="VIE75" s="643"/>
      <c r="VIF75" s="917"/>
      <c r="VIG75" s="917"/>
      <c r="VIH75" s="917"/>
      <c r="VII75" s="574"/>
      <c r="VIJ75" s="643"/>
      <c r="VIK75" s="643"/>
      <c r="VIL75" s="643"/>
      <c r="VIM75" s="644"/>
      <c r="VIN75" s="643"/>
      <c r="VIO75" s="643"/>
      <c r="VIP75" s="643"/>
      <c r="VIQ75" s="643"/>
      <c r="VIR75" s="643"/>
      <c r="VIS75" s="643"/>
      <c r="VIT75" s="643"/>
      <c r="VIU75" s="643"/>
      <c r="VIV75" s="643"/>
      <c r="VIW75" s="917"/>
      <c r="VIX75" s="917"/>
      <c r="VIY75" s="917"/>
      <c r="VIZ75" s="574"/>
      <c r="VJA75" s="643"/>
      <c r="VJB75" s="643"/>
      <c r="VJC75" s="643"/>
      <c r="VJD75" s="644"/>
      <c r="VJE75" s="643"/>
      <c r="VJF75" s="643"/>
      <c r="VJG75" s="643"/>
      <c r="VJH75" s="643"/>
      <c r="VJI75" s="643"/>
      <c r="VJJ75" s="643"/>
      <c r="VJK75" s="643"/>
      <c r="VJL75" s="643"/>
      <c r="VJM75" s="643"/>
      <c r="VJN75" s="917"/>
      <c r="VJO75" s="917"/>
      <c r="VJP75" s="917"/>
      <c r="VJQ75" s="574"/>
      <c r="VJR75" s="643"/>
      <c r="VJS75" s="643"/>
      <c r="VJT75" s="643"/>
      <c r="VJU75" s="644"/>
      <c r="VJV75" s="643"/>
      <c r="VJW75" s="643"/>
      <c r="VJX75" s="643"/>
      <c r="VJY75" s="643"/>
      <c r="VJZ75" s="643"/>
      <c r="VKA75" s="643"/>
      <c r="VKB75" s="643"/>
      <c r="VKC75" s="643"/>
      <c r="VKD75" s="643"/>
      <c r="VKE75" s="917"/>
      <c r="VKF75" s="917"/>
      <c r="VKG75" s="917"/>
      <c r="VKH75" s="574"/>
      <c r="VKI75" s="643"/>
      <c r="VKJ75" s="643"/>
      <c r="VKK75" s="643"/>
      <c r="VKL75" s="644"/>
      <c r="VKM75" s="643"/>
      <c r="VKN75" s="643"/>
      <c r="VKO75" s="643"/>
      <c r="VKP75" s="643"/>
      <c r="VKQ75" s="643"/>
      <c r="VKR75" s="643"/>
      <c r="VKS75" s="643"/>
      <c r="VKT75" s="643"/>
      <c r="VKU75" s="643"/>
      <c r="VKV75" s="917"/>
      <c r="VKW75" s="917"/>
      <c r="VKX75" s="917"/>
      <c r="VKY75" s="574"/>
      <c r="VKZ75" s="643"/>
      <c r="VLA75" s="643"/>
      <c r="VLB75" s="643"/>
      <c r="VLC75" s="644"/>
      <c r="VLD75" s="643"/>
      <c r="VLE75" s="643"/>
      <c r="VLF75" s="643"/>
      <c r="VLG75" s="643"/>
      <c r="VLH75" s="643"/>
      <c r="VLI75" s="643"/>
      <c r="VLJ75" s="643"/>
      <c r="VLK75" s="643"/>
      <c r="VLL75" s="643"/>
      <c r="VLM75" s="917"/>
      <c r="VLN75" s="917"/>
      <c r="VLO75" s="917"/>
      <c r="VLP75" s="574"/>
      <c r="VLQ75" s="643"/>
      <c r="VLR75" s="643"/>
      <c r="VLS75" s="643"/>
      <c r="VLT75" s="644"/>
      <c r="VLU75" s="643"/>
      <c r="VLV75" s="643"/>
      <c r="VLW75" s="643"/>
      <c r="VLX75" s="643"/>
      <c r="VLY75" s="643"/>
      <c r="VLZ75" s="643"/>
      <c r="VMA75" s="643"/>
      <c r="VMB75" s="643"/>
      <c r="VMC75" s="643"/>
      <c r="VMD75" s="917"/>
      <c r="VME75" s="917"/>
      <c r="VMF75" s="917"/>
      <c r="VMG75" s="574"/>
      <c r="VMH75" s="643"/>
      <c r="VMI75" s="643"/>
      <c r="VMJ75" s="643"/>
      <c r="VMK75" s="644"/>
      <c r="VML75" s="643"/>
      <c r="VMM75" s="643"/>
      <c r="VMN75" s="643"/>
      <c r="VMO75" s="643"/>
      <c r="VMP75" s="643"/>
      <c r="VMQ75" s="643"/>
      <c r="VMR75" s="643"/>
      <c r="VMS75" s="643"/>
      <c r="VMT75" s="643"/>
      <c r="VMU75" s="917"/>
      <c r="VMV75" s="917"/>
      <c r="VMW75" s="917"/>
      <c r="VMX75" s="574"/>
      <c r="VMY75" s="643"/>
      <c r="VMZ75" s="643"/>
      <c r="VNA75" s="643"/>
      <c r="VNB75" s="644"/>
      <c r="VNC75" s="643"/>
      <c r="VND75" s="643"/>
      <c r="VNE75" s="643"/>
      <c r="VNF75" s="643"/>
      <c r="VNG75" s="643"/>
      <c r="VNH75" s="643"/>
      <c r="VNI75" s="643"/>
      <c r="VNJ75" s="643"/>
      <c r="VNK75" s="643"/>
      <c r="VNL75" s="917"/>
      <c r="VNM75" s="917"/>
      <c r="VNN75" s="917"/>
      <c r="VNO75" s="574"/>
      <c r="VNP75" s="643"/>
      <c r="VNQ75" s="643"/>
      <c r="VNR75" s="643"/>
      <c r="VNS75" s="644"/>
      <c r="VNT75" s="643"/>
      <c r="VNU75" s="643"/>
      <c r="VNV75" s="643"/>
      <c r="VNW75" s="643"/>
      <c r="VNX75" s="643"/>
      <c r="VNY75" s="643"/>
      <c r="VNZ75" s="643"/>
      <c r="VOA75" s="643"/>
      <c r="VOB75" s="643"/>
      <c r="VOC75" s="917"/>
      <c r="VOD75" s="917"/>
      <c r="VOE75" s="917"/>
      <c r="VOF75" s="574"/>
      <c r="VOG75" s="643"/>
      <c r="VOH75" s="643"/>
      <c r="VOI75" s="643"/>
      <c r="VOJ75" s="644"/>
      <c r="VOK75" s="643"/>
      <c r="VOL75" s="643"/>
      <c r="VOM75" s="643"/>
      <c r="VON75" s="643"/>
      <c r="VOO75" s="643"/>
      <c r="VOP75" s="643"/>
      <c r="VOQ75" s="643"/>
      <c r="VOR75" s="643"/>
      <c r="VOS75" s="643"/>
      <c r="VOT75" s="917"/>
      <c r="VOU75" s="917"/>
      <c r="VOV75" s="917"/>
      <c r="VOW75" s="574"/>
      <c r="VOX75" s="643"/>
      <c r="VOY75" s="643"/>
      <c r="VOZ75" s="643"/>
      <c r="VPA75" s="644"/>
      <c r="VPB75" s="643"/>
      <c r="VPC75" s="643"/>
      <c r="VPD75" s="643"/>
      <c r="VPE75" s="643"/>
      <c r="VPF75" s="643"/>
      <c r="VPG75" s="643"/>
      <c r="VPH75" s="643"/>
      <c r="VPI75" s="643"/>
      <c r="VPJ75" s="643"/>
      <c r="VPK75" s="917"/>
      <c r="VPL75" s="917"/>
      <c r="VPM75" s="917"/>
      <c r="VPN75" s="574"/>
      <c r="VPO75" s="643"/>
      <c r="VPP75" s="643"/>
      <c r="VPQ75" s="643"/>
      <c r="VPR75" s="644"/>
      <c r="VPS75" s="643"/>
      <c r="VPT75" s="643"/>
      <c r="VPU75" s="643"/>
      <c r="VPV75" s="643"/>
      <c r="VPW75" s="643"/>
      <c r="VPX75" s="643"/>
      <c r="VPY75" s="643"/>
      <c r="VPZ75" s="643"/>
      <c r="VQA75" s="643"/>
      <c r="VQB75" s="917"/>
      <c r="VQC75" s="917"/>
      <c r="VQD75" s="917"/>
      <c r="VQE75" s="574"/>
      <c r="VQF75" s="643"/>
      <c r="VQG75" s="643"/>
      <c r="VQH75" s="643"/>
      <c r="VQI75" s="644"/>
      <c r="VQJ75" s="643"/>
      <c r="VQK75" s="643"/>
      <c r="VQL75" s="643"/>
      <c r="VQM75" s="643"/>
      <c r="VQN75" s="643"/>
      <c r="VQO75" s="643"/>
      <c r="VQP75" s="643"/>
      <c r="VQQ75" s="643"/>
      <c r="VQR75" s="643"/>
      <c r="VQS75" s="917"/>
      <c r="VQT75" s="917"/>
      <c r="VQU75" s="917"/>
      <c r="VQV75" s="574"/>
      <c r="VQW75" s="643"/>
      <c r="VQX75" s="643"/>
      <c r="VQY75" s="643"/>
      <c r="VQZ75" s="644"/>
      <c r="VRA75" s="643"/>
      <c r="VRB75" s="643"/>
      <c r="VRC75" s="643"/>
      <c r="VRD75" s="643"/>
      <c r="VRE75" s="643"/>
      <c r="VRF75" s="643"/>
      <c r="VRG75" s="643"/>
      <c r="VRH75" s="643"/>
      <c r="VRI75" s="643"/>
      <c r="VRJ75" s="917"/>
      <c r="VRK75" s="917"/>
      <c r="VRL75" s="917"/>
      <c r="VRM75" s="574"/>
      <c r="VRN75" s="643"/>
      <c r="VRO75" s="643"/>
      <c r="VRP75" s="643"/>
      <c r="VRQ75" s="644"/>
      <c r="VRR75" s="643"/>
      <c r="VRS75" s="643"/>
      <c r="VRT75" s="643"/>
      <c r="VRU75" s="643"/>
      <c r="VRV75" s="643"/>
      <c r="VRW75" s="643"/>
      <c r="VRX75" s="643"/>
      <c r="VRY75" s="643"/>
      <c r="VRZ75" s="643"/>
      <c r="VSA75" s="917"/>
      <c r="VSB75" s="917"/>
      <c r="VSC75" s="917"/>
      <c r="VSD75" s="574"/>
      <c r="VSE75" s="643"/>
      <c r="VSF75" s="643"/>
      <c r="VSG75" s="643"/>
      <c r="VSH75" s="644"/>
      <c r="VSI75" s="643"/>
      <c r="VSJ75" s="643"/>
      <c r="VSK75" s="643"/>
      <c r="VSL75" s="643"/>
      <c r="VSM75" s="643"/>
      <c r="VSN75" s="643"/>
      <c r="VSO75" s="643"/>
      <c r="VSP75" s="643"/>
      <c r="VSQ75" s="643"/>
      <c r="VSR75" s="917"/>
      <c r="VSS75" s="917"/>
      <c r="VST75" s="917"/>
      <c r="VSU75" s="574"/>
      <c r="VSV75" s="643"/>
      <c r="VSW75" s="643"/>
      <c r="VSX75" s="643"/>
      <c r="VSY75" s="644"/>
      <c r="VSZ75" s="643"/>
      <c r="VTA75" s="643"/>
      <c r="VTB75" s="643"/>
      <c r="VTC75" s="643"/>
      <c r="VTD75" s="643"/>
      <c r="VTE75" s="643"/>
      <c r="VTF75" s="643"/>
      <c r="VTG75" s="643"/>
      <c r="VTH75" s="643"/>
      <c r="VTI75" s="917"/>
      <c r="VTJ75" s="917"/>
      <c r="VTK75" s="917"/>
      <c r="VTL75" s="574"/>
      <c r="VTM75" s="643"/>
      <c r="VTN75" s="643"/>
      <c r="VTO75" s="643"/>
      <c r="VTP75" s="644"/>
      <c r="VTQ75" s="643"/>
      <c r="VTR75" s="643"/>
      <c r="VTS75" s="643"/>
      <c r="VTT75" s="643"/>
      <c r="VTU75" s="643"/>
      <c r="VTV75" s="643"/>
      <c r="VTW75" s="643"/>
      <c r="VTX75" s="643"/>
      <c r="VTY75" s="643"/>
      <c r="VTZ75" s="917"/>
      <c r="VUA75" s="917"/>
      <c r="VUB75" s="917"/>
      <c r="VUC75" s="574"/>
      <c r="VUD75" s="643"/>
      <c r="VUE75" s="643"/>
      <c r="VUF75" s="643"/>
      <c r="VUG75" s="644"/>
      <c r="VUH75" s="643"/>
      <c r="VUI75" s="643"/>
      <c r="VUJ75" s="643"/>
      <c r="VUK75" s="643"/>
      <c r="VUL75" s="643"/>
      <c r="VUM75" s="643"/>
      <c r="VUN75" s="643"/>
      <c r="VUO75" s="643"/>
      <c r="VUP75" s="643"/>
      <c r="VUQ75" s="917"/>
      <c r="VUR75" s="917"/>
      <c r="VUS75" s="917"/>
      <c r="VUT75" s="574"/>
      <c r="VUU75" s="643"/>
      <c r="VUV75" s="643"/>
      <c r="VUW75" s="643"/>
      <c r="VUX75" s="644"/>
      <c r="VUY75" s="643"/>
      <c r="VUZ75" s="643"/>
      <c r="VVA75" s="643"/>
      <c r="VVB75" s="643"/>
      <c r="VVC75" s="643"/>
      <c r="VVD75" s="643"/>
      <c r="VVE75" s="643"/>
      <c r="VVF75" s="643"/>
      <c r="VVG75" s="643"/>
      <c r="VVH75" s="917"/>
      <c r="VVI75" s="917"/>
      <c r="VVJ75" s="917"/>
      <c r="VVK75" s="574"/>
      <c r="VVL75" s="643"/>
      <c r="VVM75" s="643"/>
      <c r="VVN75" s="643"/>
      <c r="VVO75" s="644"/>
      <c r="VVP75" s="643"/>
      <c r="VVQ75" s="643"/>
      <c r="VVR75" s="643"/>
      <c r="VVS75" s="643"/>
      <c r="VVT75" s="643"/>
      <c r="VVU75" s="643"/>
      <c r="VVV75" s="643"/>
      <c r="VVW75" s="643"/>
      <c r="VVX75" s="643"/>
      <c r="VVY75" s="917"/>
      <c r="VVZ75" s="917"/>
      <c r="VWA75" s="917"/>
      <c r="VWB75" s="574"/>
      <c r="VWC75" s="643"/>
      <c r="VWD75" s="643"/>
      <c r="VWE75" s="643"/>
      <c r="VWF75" s="644"/>
      <c r="VWG75" s="643"/>
      <c r="VWH75" s="643"/>
      <c r="VWI75" s="643"/>
      <c r="VWJ75" s="643"/>
      <c r="VWK75" s="643"/>
      <c r="VWL75" s="643"/>
      <c r="VWM75" s="643"/>
      <c r="VWN75" s="643"/>
      <c r="VWO75" s="643"/>
      <c r="VWP75" s="917"/>
      <c r="VWQ75" s="917"/>
      <c r="VWR75" s="917"/>
      <c r="VWS75" s="574"/>
      <c r="VWT75" s="643"/>
      <c r="VWU75" s="643"/>
      <c r="VWV75" s="643"/>
      <c r="VWW75" s="644"/>
      <c r="VWX75" s="643"/>
      <c r="VWY75" s="643"/>
      <c r="VWZ75" s="643"/>
      <c r="VXA75" s="643"/>
      <c r="VXB75" s="643"/>
      <c r="VXC75" s="643"/>
      <c r="VXD75" s="643"/>
      <c r="VXE75" s="643"/>
      <c r="VXF75" s="643"/>
      <c r="VXG75" s="917"/>
      <c r="VXH75" s="917"/>
      <c r="VXI75" s="917"/>
      <c r="VXJ75" s="574"/>
      <c r="VXK75" s="643"/>
      <c r="VXL75" s="643"/>
      <c r="VXM75" s="643"/>
      <c r="VXN75" s="644"/>
      <c r="VXO75" s="643"/>
      <c r="VXP75" s="643"/>
      <c r="VXQ75" s="643"/>
      <c r="VXR75" s="643"/>
      <c r="VXS75" s="643"/>
      <c r="VXT75" s="643"/>
      <c r="VXU75" s="643"/>
      <c r="VXV75" s="643"/>
      <c r="VXW75" s="643"/>
      <c r="VXX75" s="917"/>
      <c r="VXY75" s="917"/>
      <c r="VXZ75" s="917"/>
      <c r="VYA75" s="574"/>
      <c r="VYB75" s="643"/>
      <c r="VYC75" s="643"/>
      <c r="VYD75" s="643"/>
      <c r="VYE75" s="644"/>
      <c r="VYF75" s="643"/>
      <c r="VYG75" s="643"/>
      <c r="VYH75" s="643"/>
      <c r="VYI75" s="643"/>
      <c r="VYJ75" s="643"/>
      <c r="VYK75" s="643"/>
      <c r="VYL75" s="643"/>
      <c r="VYM75" s="643"/>
      <c r="VYN75" s="643"/>
      <c r="VYO75" s="917"/>
      <c r="VYP75" s="917"/>
      <c r="VYQ75" s="917"/>
      <c r="VYR75" s="574"/>
      <c r="VYS75" s="643"/>
      <c r="VYT75" s="643"/>
      <c r="VYU75" s="643"/>
      <c r="VYV75" s="644"/>
      <c r="VYW75" s="643"/>
      <c r="VYX75" s="643"/>
      <c r="VYY75" s="643"/>
      <c r="VYZ75" s="643"/>
      <c r="VZA75" s="643"/>
      <c r="VZB75" s="643"/>
      <c r="VZC75" s="643"/>
      <c r="VZD75" s="643"/>
      <c r="VZE75" s="643"/>
      <c r="VZF75" s="917"/>
      <c r="VZG75" s="917"/>
      <c r="VZH75" s="917"/>
      <c r="VZI75" s="574"/>
      <c r="VZJ75" s="643"/>
      <c r="VZK75" s="643"/>
      <c r="VZL75" s="643"/>
      <c r="VZM75" s="644"/>
      <c r="VZN75" s="643"/>
      <c r="VZO75" s="643"/>
      <c r="VZP75" s="643"/>
      <c r="VZQ75" s="643"/>
      <c r="VZR75" s="643"/>
      <c r="VZS75" s="643"/>
      <c r="VZT75" s="643"/>
      <c r="VZU75" s="643"/>
      <c r="VZV75" s="643"/>
      <c r="VZW75" s="917"/>
      <c r="VZX75" s="917"/>
      <c r="VZY75" s="917"/>
      <c r="VZZ75" s="574"/>
      <c r="WAA75" s="643"/>
      <c r="WAB75" s="643"/>
      <c r="WAC75" s="643"/>
      <c r="WAD75" s="644"/>
      <c r="WAE75" s="643"/>
      <c r="WAF75" s="643"/>
      <c r="WAG75" s="643"/>
      <c r="WAH75" s="643"/>
      <c r="WAI75" s="643"/>
      <c r="WAJ75" s="643"/>
      <c r="WAK75" s="643"/>
      <c r="WAL75" s="643"/>
      <c r="WAM75" s="643"/>
      <c r="WAN75" s="917"/>
      <c r="WAO75" s="917"/>
      <c r="WAP75" s="917"/>
      <c r="WAQ75" s="574"/>
      <c r="WAR75" s="643"/>
      <c r="WAS75" s="643"/>
      <c r="WAT75" s="643"/>
      <c r="WAU75" s="644"/>
      <c r="WAV75" s="643"/>
      <c r="WAW75" s="643"/>
      <c r="WAX75" s="643"/>
      <c r="WAY75" s="643"/>
      <c r="WAZ75" s="643"/>
      <c r="WBA75" s="643"/>
      <c r="WBB75" s="643"/>
      <c r="WBC75" s="643"/>
      <c r="WBD75" s="643"/>
      <c r="WBE75" s="917"/>
      <c r="WBF75" s="917"/>
      <c r="WBG75" s="917"/>
      <c r="WBH75" s="574"/>
      <c r="WBI75" s="643"/>
      <c r="WBJ75" s="643"/>
      <c r="WBK75" s="643"/>
      <c r="WBL75" s="644"/>
      <c r="WBM75" s="643"/>
      <c r="WBN75" s="643"/>
      <c r="WBO75" s="643"/>
      <c r="WBP75" s="643"/>
      <c r="WBQ75" s="643"/>
      <c r="WBR75" s="643"/>
      <c r="WBS75" s="643"/>
      <c r="WBT75" s="643"/>
      <c r="WBU75" s="643"/>
      <c r="WBV75" s="917"/>
      <c r="WBW75" s="917"/>
      <c r="WBX75" s="917"/>
      <c r="WBY75" s="574"/>
      <c r="WBZ75" s="643"/>
      <c r="WCA75" s="643"/>
      <c r="WCB75" s="643"/>
      <c r="WCC75" s="644"/>
      <c r="WCD75" s="643"/>
      <c r="WCE75" s="643"/>
      <c r="WCF75" s="643"/>
      <c r="WCG75" s="643"/>
      <c r="WCH75" s="643"/>
      <c r="WCI75" s="643"/>
      <c r="WCJ75" s="643"/>
      <c r="WCK75" s="643"/>
      <c r="WCL75" s="643"/>
      <c r="WCM75" s="917"/>
      <c r="WCN75" s="917"/>
      <c r="WCO75" s="917"/>
      <c r="WCP75" s="574"/>
      <c r="WCQ75" s="643"/>
      <c r="WCR75" s="643"/>
      <c r="WCS75" s="643"/>
      <c r="WCT75" s="644"/>
      <c r="WCU75" s="643"/>
      <c r="WCV75" s="643"/>
      <c r="WCW75" s="643"/>
      <c r="WCX75" s="643"/>
      <c r="WCY75" s="643"/>
      <c r="WCZ75" s="643"/>
      <c r="WDA75" s="643"/>
      <c r="WDB75" s="643"/>
      <c r="WDC75" s="643"/>
      <c r="WDD75" s="917"/>
      <c r="WDE75" s="917"/>
      <c r="WDF75" s="917"/>
      <c r="WDG75" s="574"/>
      <c r="WDH75" s="643"/>
      <c r="WDI75" s="643"/>
      <c r="WDJ75" s="643"/>
      <c r="WDK75" s="644"/>
      <c r="WDL75" s="643"/>
      <c r="WDM75" s="643"/>
      <c r="WDN75" s="643"/>
      <c r="WDO75" s="643"/>
      <c r="WDP75" s="643"/>
      <c r="WDQ75" s="643"/>
      <c r="WDR75" s="643"/>
      <c r="WDS75" s="643"/>
      <c r="WDT75" s="643"/>
      <c r="WDU75" s="917"/>
      <c r="WDV75" s="917"/>
      <c r="WDW75" s="917"/>
      <c r="WDX75" s="574"/>
      <c r="WDY75" s="643"/>
      <c r="WDZ75" s="643"/>
      <c r="WEA75" s="643"/>
      <c r="WEB75" s="644"/>
      <c r="WEC75" s="643"/>
      <c r="WED75" s="643"/>
      <c r="WEE75" s="643"/>
      <c r="WEF75" s="643"/>
      <c r="WEG75" s="643"/>
      <c r="WEH75" s="643"/>
      <c r="WEI75" s="643"/>
      <c r="WEJ75" s="643"/>
      <c r="WEK75" s="643"/>
      <c r="WEL75" s="917"/>
      <c r="WEM75" s="917"/>
      <c r="WEN75" s="917"/>
      <c r="WEO75" s="574"/>
      <c r="WEP75" s="643"/>
      <c r="WEQ75" s="643"/>
      <c r="WER75" s="643"/>
      <c r="WES75" s="644"/>
      <c r="WET75" s="643"/>
      <c r="WEU75" s="643"/>
      <c r="WEV75" s="643"/>
      <c r="WEW75" s="643"/>
      <c r="WEX75" s="643"/>
      <c r="WEY75" s="643"/>
      <c r="WEZ75" s="643"/>
      <c r="WFA75" s="643"/>
      <c r="WFB75" s="643"/>
      <c r="WFC75" s="917"/>
      <c r="WFD75" s="917"/>
      <c r="WFE75" s="917"/>
      <c r="WFF75" s="574"/>
      <c r="WFG75" s="643"/>
      <c r="WFH75" s="643"/>
      <c r="WFI75" s="643"/>
      <c r="WFJ75" s="644"/>
      <c r="WFK75" s="643"/>
      <c r="WFL75" s="643"/>
      <c r="WFM75" s="643"/>
      <c r="WFN75" s="643"/>
      <c r="WFO75" s="643"/>
      <c r="WFP75" s="643"/>
      <c r="WFQ75" s="643"/>
      <c r="WFR75" s="643"/>
      <c r="WFS75" s="643"/>
      <c r="WFT75" s="917"/>
      <c r="WFU75" s="917"/>
      <c r="WFV75" s="917"/>
      <c r="WFW75" s="574"/>
      <c r="WFX75" s="643"/>
      <c r="WFY75" s="643"/>
      <c r="WFZ75" s="643"/>
      <c r="WGA75" s="644"/>
      <c r="WGB75" s="643"/>
      <c r="WGC75" s="643"/>
      <c r="WGD75" s="643"/>
      <c r="WGE75" s="643"/>
      <c r="WGF75" s="643"/>
      <c r="WGG75" s="643"/>
      <c r="WGH75" s="643"/>
      <c r="WGI75" s="643"/>
      <c r="WGJ75" s="643"/>
      <c r="WGK75" s="917"/>
      <c r="WGL75" s="917"/>
      <c r="WGM75" s="917"/>
      <c r="WGN75" s="574"/>
      <c r="WGO75" s="643"/>
      <c r="WGP75" s="643"/>
      <c r="WGQ75" s="643"/>
      <c r="WGR75" s="644"/>
      <c r="WGS75" s="643"/>
      <c r="WGT75" s="643"/>
      <c r="WGU75" s="643"/>
      <c r="WGV75" s="643"/>
      <c r="WGW75" s="643"/>
      <c r="WGX75" s="643"/>
      <c r="WGY75" s="643"/>
      <c r="WGZ75" s="643"/>
      <c r="WHA75" s="643"/>
      <c r="WHB75" s="917"/>
      <c r="WHC75" s="917"/>
      <c r="WHD75" s="917"/>
      <c r="WHE75" s="574"/>
      <c r="WHF75" s="643"/>
      <c r="WHG75" s="643"/>
      <c r="WHH75" s="643"/>
      <c r="WHI75" s="644"/>
      <c r="WHJ75" s="643"/>
      <c r="WHK75" s="643"/>
      <c r="WHL75" s="643"/>
      <c r="WHM75" s="643"/>
      <c r="WHN75" s="643"/>
      <c r="WHO75" s="643"/>
      <c r="WHP75" s="643"/>
      <c r="WHQ75" s="643"/>
      <c r="WHR75" s="643"/>
      <c r="WHS75" s="917"/>
      <c r="WHT75" s="917"/>
      <c r="WHU75" s="917"/>
      <c r="WHV75" s="574"/>
      <c r="WHW75" s="643"/>
      <c r="WHX75" s="643"/>
      <c r="WHY75" s="643"/>
      <c r="WHZ75" s="644"/>
      <c r="WIA75" s="643"/>
      <c r="WIB75" s="643"/>
      <c r="WIC75" s="643"/>
      <c r="WID75" s="643"/>
      <c r="WIE75" s="643"/>
      <c r="WIF75" s="643"/>
      <c r="WIG75" s="643"/>
      <c r="WIH75" s="643"/>
      <c r="WII75" s="643"/>
      <c r="WIJ75" s="917"/>
      <c r="WIK75" s="917"/>
      <c r="WIL75" s="917"/>
      <c r="WIM75" s="574"/>
      <c r="WIN75" s="643"/>
      <c r="WIO75" s="643"/>
      <c r="WIP75" s="643"/>
      <c r="WIQ75" s="644"/>
      <c r="WIR75" s="643"/>
      <c r="WIS75" s="643"/>
      <c r="WIT75" s="643"/>
      <c r="WIU75" s="643"/>
      <c r="WIV75" s="643"/>
      <c r="WIW75" s="643"/>
      <c r="WIX75" s="643"/>
      <c r="WIY75" s="643"/>
      <c r="WIZ75" s="643"/>
      <c r="WJA75" s="917"/>
      <c r="WJB75" s="917"/>
      <c r="WJC75" s="917"/>
      <c r="WJD75" s="574"/>
      <c r="WJE75" s="643"/>
      <c r="WJF75" s="643"/>
      <c r="WJG75" s="643"/>
      <c r="WJH75" s="644"/>
      <c r="WJI75" s="643"/>
      <c r="WJJ75" s="643"/>
      <c r="WJK75" s="643"/>
      <c r="WJL75" s="643"/>
      <c r="WJM75" s="643"/>
      <c r="WJN75" s="643"/>
      <c r="WJO75" s="643"/>
      <c r="WJP75" s="643"/>
      <c r="WJQ75" s="643"/>
      <c r="WJR75" s="917"/>
      <c r="WJS75" s="917"/>
      <c r="WJT75" s="917"/>
      <c r="WJU75" s="574"/>
      <c r="WJV75" s="643"/>
      <c r="WJW75" s="643"/>
      <c r="WJX75" s="643"/>
      <c r="WJY75" s="644"/>
      <c r="WJZ75" s="643"/>
      <c r="WKA75" s="643"/>
      <c r="WKB75" s="643"/>
      <c r="WKC75" s="643"/>
      <c r="WKD75" s="643"/>
      <c r="WKE75" s="643"/>
      <c r="WKF75" s="643"/>
      <c r="WKG75" s="643"/>
      <c r="WKH75" s="643"/>
      <c r="WKI75" s="917"/>
      <c r="WKJ75" s="917"/>
      <c r="WKK75" s="917"/>
      <c r="WKL75" s="574"/>
      <c r="WKM75" s="643"/>
      <c r="WKN75" s="643"/>
      <c r="WKO75" s="643"/>
      <c r="WKP75" s="644"/>
      <c r="WKQ75" s="643"/>
      <c r="WKR75" s="643"/>
      <c r="WKS75" s="643"/>
      <c r="WKT75" s="643"/>
      <c r="WKU75" s="643"/>
      <c r="WKV75" s="643"/>
      <c r="WKW75" s="643"/>
      <c r="WKX75" s="643"/>
      <c r="WKY75" s="643"/>
      <c r="WKZ75" s="917"/>
      <c r="WLA75" s="917"/>
      <c r="WLB75" s="917"/>
      <c r="WLC75" s="574"/>
      <c r="WLD75" s="643"/>
      <c r="WLE75" s="643"/>
      <c r="WLF75" s="643"/>
      <c r="WLG75" s="644"/>
      <c r="WLH75" s="643"/>
      <c r="WLI75" s="643"/>
      <c r="WLJ75" s="643"/>
      <c r="WLK75" s="643"/>
      <c r="WLL75" s="643"/>
      <c r="WLM75" s="643"/>
      <c r="WLN75" s="643"/>
      <c r="WLO75" s="643"/>
      <c r="WLP75" s="643"/>
      <c r="WLQ75" s="917"/>
      <c r="WLR75" s="917"/>
      <c r="WLS75" s="917"/>
      <c r="WLT75" s="574"/>
      <c r="WLU75" s="643"/>
      <c r="WLV75" s="643"/>
      <c r="WLW75" s="643"/>
      <c r="WLX75" s="644"/>
      <c r="WLY75" s="643"/>
      <c r="WLZ75" s="643"/>
      <c r="WMA75" s="643"/>
      <c r="WMB75" s="643"/>
      <c r="WMC75" s="643"/>
      <c r="WMD75" s="643"/>
      <c r="WME75" s="643"/>
      <c r="WMF75" s="643"/>
      <c r="WMG75" s="643"/>
      <c r="WMH75" s="917"/>
      <c r="WMI75" s="917"/>
      <c r="WMJ75" s="917"/>
      <c r="WMK75" s="574"/>
      <c r="WML75" s="643"/>
      <c r="WMM75" s="643"/>
      <c r="WMN75" s="643"/>
      <c r="WMO75" s="644"/>
      <c r="WMP75" s="643"/>
      <c r="WMQ75" s="643"/>
      <c r="WMR75" s="643"/>
      <c r="WMS75" s="643"/>
      <c r="WMT75" s="643"/>
      <c r="WMU75" s="643"/>
      <c r="WMV75" s="643"/>
      <c r="WMW75" s="643"/>
      <c r="WMX75" s="643"/>
      <c r="WMY75" s="917"/>
      <c r="WMZ75" s="917"/>
      <c r="WNA75" s="917"/>
      <c r="WNB75" s="574"/>
      <c r="WNC75" s="643"/>
      <c r="WND75" s="643"/>
      <c r="WNE75" s="643"/>
      <c r="WNF75" s="644"/>
      <c r="WNG75" s="643"/>
      <c r="WNH75" s="643"/>
      <c r="WNI75" s="643"/>
      <c r="WNJ75" s="643"/>
      <c r="WNK75" s="643"/>
      <c r="WNL75" s="643"/>
      <c r="WNM75" s="643"/>
      <c r="WNN75" s="643"/>
      <c r="WNO75" s="643"/>
      <c r="WNP75" s="917"/>
      <c r="WNQ75" s="917"/>
      <c r="WNR75" s="917"/>
      <c r="WNS75" s="574"/>
      <c r="WNT75" s="643"/>
      <c r="WNU75" s="643"/>
      <c r="WNV75" s="643"/>
      <c r="WNW75" s="644"/>
      <c r="WNX75" s="643"/>
      <c r="WNY75" s="643"/>
      <c r="WNZ75" s="643"/>
      <c r="WOA75" s="643"/>
      <c r="WOB75" s="643"/>
      <c r="WOC75" s="643"/>
      <c r="WOD75" s="643"/>
      <c r="WOE75" s="643"/>
      <c r="WOF75" s="643"/>
      <c r="WOG75" s="917"/>
      <c r="WOH75" s="917"/>
      <c r="WOI75" s="917"/>
      <c r="WOJ75" s="574"/>
      <c r="WOK75" s="643"/>
      <c r="WOL75" s="643"/>
      <c r="WOM75" s="643"/>
      <c r="WON75" s="644"/>
      <c r="WOO75" s="643"/>
      <c r="WOP75" s="643"/>
      <c r="WOQ75" s="643"/>
      <c r="WOR75" s="643"/>
      <c r="WOS75" s="643"/>
      <c r="WOT75" s="643"/>
      <c r="WOU75" s="643"/>
      <c r="WOV75" s="643"/>
      <c r="WOW75" s="643"/>
      <c r="WOX75" s="917"/>
      <c r="WOY75" s="917"/>
      <c r="WOZ75" s="917"/>
      <c r="WPA75" s="574"/>
      <c r="WPB75" s="643"/>
      <c r="WPC75" s="643"/>
      <c r="WPD75" s="643"/>
      <c r="WPE75" s="644"/>
      <c r="WPF75" s="643"/>
      <c r="WPG75" s="643"/>
      <c r="WPH75" s="643"/>
      <c r="WPI75" s="643"/>
      <c r="WPJ75" s="643"/>
      <c r="WPK75" s="643"/>
      <c r="WPL75" s="643"/>
      <c r="WPM75" s="643"/>
      <c r="WPN75" s="643"/>
      <c r="WPO75" s="917"/>
      <c r="WPP75" s="917"/>
      <c r="WPQ75" s="917"/>
      <c r="WPR75" s="574"/>
      <c r="WPS75" s="643"/>
      <c r="WPT75" s="643"/>
      <c r="WPU75" s="643"/>
      <c r="WPV75" s="644"/>
      <c r="WPW75" s="643"/>
      <c r="WPX75" s="643"/>
      <c r="WPY75" s="643"/>
      <c r="WPZ75" s="643"/>
      <c r="WQA75" s="643"/>
      <c r="WQB75" s="643"/>
      <c r="WQC75" s="643"/>
      <c r="WQD75" s="643"/>
      <c r="WQE75" s="643"/>
      <c r="WQF75" s="917"/>
      <c r="WQG75" s="917"/>
      <c r="WQH75" s="917"/>
      <c r="WQI75" s="574"/>
      <c r="WQJ75" s="643"/>
      <c r="WQK75" s="643"/>
      <c r="WQL75" s="643"/>
      <c r="WQM75" s="644"/>
      <c r="WQN75" s="643"/>
      <c r="WQO75" s="643"/>
      <c r="WQP75" s="643"/>
      <c r="WQQ75" s="643"/>
      <c r="WQR75" s="643"/>
      <c r="WQS75" s="643"/>
      <c r="WQT75" s="643"/>
      <c r="WQU75" s="643"/>
      <c r="WQV75" s="643"/>
      <c r="WQW75" s="917"/>
      <c r="WQX75" s="917"/>
      <c r="WQY75" s="917"/>
      <c r="WQZ75" s="574"/>
      <c r="WRA75" s="643"/>
      <c r="WRB75" s="643"/>
      <c r="WRC75" s="643"/>
      <c r="WRD75" s="644"/>
      <c r="WRE75" s="643"/>
      <c r="WRF75" s="643"/>
      <c r="WRG75" s="643"/>
      <c r="WRH75" s="643"/>
      <c r="WRI75" s="643"/>
      <c r="WRJ75" s="643"/>
      <c r="WRK75" s="643"/>
      <c r="WRL75" s="643"/>
      <c r="WRM75" s="643"/>
      <c r="WRN75" s="917"/>
      <c r="WRO75" s="917"/>
      <c r="WRP75" s="917"/>
      <c r="WRQ75" s="574"/>
      <c r="WRR75" s="643"/>
      <c r="WRS75" s="643"/>
      <c r="WRT75" s="643"/>
      <c r="WRU75" s="644"/>
      <c r="WRV75" s="643"/>
      <c r="WRW75" s="643"/>
      <c r="WRX75" s="643"/>
      <c r="WRY75" s="643"/>
      <c r="WRZ75" s="643"/>
      <c r="WSA75" s="643"/>
      <c r="WSB75" s="643"/>
      <c r="WSC75" s="643"/>
      <c r="WSD75" s="643"/>
      <c r="WSE75" s="917"/>
      <c r="WSF75" s="917"/>
      <c r="WSG75" s="917"/>
      <c r="WSH75" s="574"/>
      <c r="WSI75" s="643"/>
      <c r="WSJ75" s="643"/>
      <c r="WSK75" s="643"/>
      <c r="WSL75" s="644"/>
      <c r="WSM75" s="643"/>
      <c r="WSN75" s="643"/>
      <c r="WSO75" s="643"/>
      <c r="WSP75" s="643"/>
      <c r="WSQ75" s="643"/>
      <c r="WSR75" s="643"/>
      <c r="WSS75" s="643"/>
      <c r="WST75" s="643"/>
      <c r="WSU75" s="643"/>
      <c r="WSV75" s="917"/>
      <c r="WSW75" s="917"/>
      <c r="WSX75" s="917"/>
      <c r="WSY75" s="574"/>
      <c r="WSZ75" s="643"/>
      <c r="WTA75" s="643"/>
      <c r="WTB75" s="643"/>
      <c r="WTC75" s="644"/>
      <c r="WTD75" s="643"/>
      <c r="WTE75" s="643"/>
      <c r="WTF75" s="643"/>
      <c r="WTG75" s="643"/>
      <c r="WTH75" s="643"/>
      <c r="WTI75" s="643"/>
      <c r="WTJ75" s="643"/>
      <c r="WTK75" s="643"/>
      <c r="WTL75" s="643"/>
      <c r="WTM75" s="917"/>
      <c r="WTN75" s="917"/>
      <c r="WTO75" s="917"/>
      <c r="WTP75" s="574"/>
      <c r="WTQ75" s="643"/>
      <c r="WTR75" s="643"/>
      <c r="WTS75" s="643"/>
      <c r="WTT75" s="644"/>
      <c r="WTU75" s="643"/>
      <c r="WTV75" s="643"/>
      <c r="WTW75" s="643"/>
      <c r="WTX75" s="643"/>
      <c r="WTY75" s="643"/>
      <c r="WTZ75" s="643"/>
      <c r="WUA75" s="643"/>
      <c r="WUB75" s="643"/>
      <c r="WUC75" s="643"/>
      <c r="WUD75" s="917"/>
      <c r="WUE75" s="917"/>
      <c r="WUF75" s="917"/>
      <c r="WUG75" s="574"/>
      <c r="WUH75" s="643"/>
      <c r="WUI75" s="643"/>
      <c r="WUJ75" s="643"/>
      <c r="WUK75" s="644"/>
      <c r="WUL75" s="643"/>
      <c r="WUM75" s="643"/>
      <c r="WUN75" s="643"/>
      <c r="WUO75" s="643"/>
      <c r="WUP75" s="643"/>
      <c r="WUQ75" s="643"/>
      <c r="WUR75" s="643"/>
      <c r="WUS75" s="643"/>
      <c r="WUT75" s="643"/>
      <c r="WUU75" s="917"/>
      <c r="WUV75" s="917"/>
      <c r="WUW75" s="917"/>
      <c r="WUX75" s="574"/>
      <c r="WUY75" s="643"/>
      <c r="WUZ75" s="643"/>
      <c r="WVA75" s="643"/>
      <c r="WVB75" s="644"/>
      <c r="WVC75" s="643"/>
      <c r="WVD75" s="643"/>
      <c r="WVE75" s="643"/>
      <c r="WVF75" s="643"/>
      <c r="WVG75" s="643"/>
      <c r="WVH75" s="643"/>
      <c r="WVI75" s="643"/>
      <c r="WVJ75" s="643"/>
      <c r="WVK75" s="643"/>
      <c r="WVL75" s="917"/>
      <c r="WVM75" s="917"/>
      <c r="WVN75" s="917"/>
      <c r="WVO75" s="574"/>
      <c r="WVP75" s="643"/>
      <c r="WVQ75" s="643"/>
      <c r="WVR75" s="643"/>
      <c r="WVS75" s="644"/>
      <c r="WVT75" s="643"/>
      <c r="WVU75" s="643"/>
      <c r="WVV75" s="643"/>
      <c r="WVW75" s="643"/>
      <c r="WVX75" s="643"/>
      <c r="WVY75" s="643"/>
      <c r="WVZ75" s="643"/>
      <c r="WWA75" s="643"/>
      <c r="WWB75" s="643"/>
      <c r="WWC75" s="917"/>
      <c r="WWD75" s="917"/>
      <c r="WWE75" s="917"/>
      <c r="WWF75" s="574"/>
      <c r="WWG75" s="643"/>
      <c r="WWH75" s="643"/>
      <c r="WWI75" s="643"/>
      <c r="WWJ75" s="644"/>
      <c r="WWK75" s="643"/>
      <c r="WWL75" s="643"/>
      <c r="WWM75" s="643"/>
      <c r="WWN75" s="643"/>
      <c r="WWO75" s="643"/>
      <c r="WWP75" s="643"/>
      <c r="WWQ75" s="643"/>
      <c r="WWR75" s="643"/>
      <c r="WWS75" s="643"/>
      <c r="WWT75" s="917"/>
      <c r="WWU75" s="917"/>
      <c r="WWV75" s="917"/>
      <c r="WWW75" s="574"/>
      <c r="WWX75" s="643"/>
      <c r="WWY75" s="643"/>
      <c r="WWZ75" s="643"/>
      <c r="WXA75" s="644"/>
      <c r="WXB75" s="643"/>
      <c r="WXC75" s="643"/>
      <c r="WXD75" s="643"/>
      <c r="WXE75" s="643"/>
      <c r="WXF75" s="643"/>
      <c r="WXG75" s="643"/>
      <c r="WXH75" s="643"/>
      <c r="WXI75" s="643"/>
      <c r="WXJ75" s="643"/>
      <c r="WXK75" s="917"/>
      <c r="WXL75" s="917"/>
      <c r="WXM75" s="917"/>
      <c r="WXN75" s="574"/>
      <c r="WXO75" s="643"/>
      <c r="WXP75" s="643"/>
      <c r="WXQ75" s="643"/>
      <c r="WXR75" s="644"/>
      <c r="WXS75" s="643"/>
      <c r="WXT75" s="643"/>
      <c r="WXU75" s="643"/>
      <c r="WXV75" s="643"/>
      <c r="WXW75" s="643"/>
      <c r="WXX75" s="643"/>
      <c r="WXY75" s="643"/>
      <c r="WXZ75" s="643"/>
      <c r="WYA75" s="643"/>
      <c r="WYB75" s="917"/>
      <c r="WYC75" s="917"/>
      <c r="WYD75" s="917"/>
      <c r="WYE75" s="574"/>
      <c r="WYF75" s="643"/>
      <c r="WYG75" s="643"/>
      <c r="WYH75" s="643"/>
      <c r="WYI75" s="644"/>
      <c r="WYJ75" s="643"/>
      <c r="WYK75" s="643"/>
      <c r="WYL75" s="643"/>
      <c r="WYM75" s="643"/>
      <c r="WYN75" s="643"/>
      <c r="WYO75" s="643"/>
      <c r="WYP75" s="643"/>
      <c r="WYQ75" s="643"/>
      <c r="WYR75" s="643"/>
      <c r="WYS75" s="917"/>
      <c r="WYT75" s="917"/>
      <c r="WYU75" s="917"/>
      <c r="WYV75" s="574"/>
      <c r="WYW75" s="643"/>
      <c r="WYX75" s="643"/>
      <c r="WYY75" s="643"/>
      <c r="WYZ75" s="644"/>
      <c r="WZA75" s="643"/>
      <c r="WZB75" s="643"/>
      <c r="WZC75" s="643"/>
      <c r="WZD75" s="643"/>
      <c r="WZE75" s="643"/>
      <c r="WZF75" s="643"/>
      <c r="WZG75" s="643"/>
      <c r="WZH75" s="643"/>
      <c r="WZI75" s="643"/>
      <c r="WZJ75" s="917"/>
      <c r="WZK75" s="917"/>
      <c r="WZL75" s="917"/>
      <c r="WZM75" s="574"/>
      <c r="WZN75" s="643"/>
      <c r="WZO75" s="643"/>
      <c r="WZP75" s="643"/>
      <c r="WZQ75" s="644"/>
      <c r="WZR75" s="643"/>
      <c r="WZS75" s="643"/>
      <c r="WZT75" s="643"/>
      <c r="WZU75" s="643"/>
      <c r="WZV75" s="643"/>
      <c r="WZW75" s="643"/>
      <c r="WZX75" s="643"/>
      <c r="WZY75" s="643"/>
      <c r="WZZ75" s="643"/>
      <c r="XAA75" s="917"/>
      <c r="XAB75" s="917"/>
      <c r="XAC75" s="917"/>
      <c r="XAD75" s="574"/>
      <c r="XAE75" s="643"/>
      <c r="XAF75" s="643"/>
      <c r="XAG75" s="643"/>
      <c r="XAH75" s="644"/>
      <c r="XAI75" s="643"/>
      <c r="XAJ75" s="643"/>
      <c r="XAK75" s="643"/>
      <c r="XAL75" s="643"/>
      <c r="XAM75" s="643"/>
      <c r="XAN75" s="643"/>
      <c r="XAO75" s="643"/>
      <c r="XAP75" s="643"/>
      <c r="XAQ75" s="643"/>
      <c r="XAR75" s="917"/>
      <c r="XAS75" s="917"/>
      <c r="XAT75" s="917"/>
      <c r="XAU75" s="574"/>
      <c r="XAV75" s="643"/>
      <c r="XAW75" s="643"/>
      <c r="XAX75" s="643"/>
      <c r="XAY75" s="644"/>
      <c r="XAZ75" s="643"/>
      <c r="XBA75" s="643"/>
      <c r="XBB75" s="643"/>
      <c r="XBC75" s="643"/>
      <c r="XBD75" s="643"/>
      <c r="XBE75" s="643"/>
      <c r="XBF75" s="643"/>
      <c r="XBG75" s="643"/>
      <c r="XBH75" s="643"/>
      <c r="XBI75" s="917"/>
      <c r="XBJ75" s="917"/>
      <c r="XBK75" s="917"/>
      <c r="XBL75" s="574"/>
      <c r="XBM75" s="643"/>
      <c r="XBN75" s="643"/>
      <c r="XBO75" s="643"/>
      <c r="XBP75" s="644"/>
      <c r="XBQ75" s="643"/>
      <c r="XBR75" s="643"/>
      <c r="XBS75" s="643"/>
      <c r="XBT75" s="643"/>
      <c r="XBU75" s="643"/>
      <c r="XBV75" s="643"/>
      <c r="XBW75" s="643"/>
      <c r="XBX75" s="643"/>
      <c r="XBY75" s="643"/>
      <c r="XBZ75" s="917"/>
      <c r="XCA75" s="917"/>
      <c r="XCB75" s="917"/>
      <c r="XCC75" s="574"/>
      <c r="XCD75" s="643"/>
      <c r="XCE75" s="643"/>
      <c r="XCF75" s="643"/>
      <c r="XCG75" s="644"/>
      <c r="XCH75" s="643"/>
      <c r="XCI75" s="643"/>
      <c r="XCJ75" s="643"/>
      <c r="XCK75" s="643"/>
      <c r="XCL75" s="643"/>
      <c r="XCM75" s="643"/>
      <c r="XCN75" s="643"/>
      <c r="XCO75" s="643"/>
      <c r="XCP75" s="643"/>
      <c r="XCQ75" s="917"/>
      <c r="XCR75" s="917"/>
      <c r="XCS75" s="917"/>
      <c r="XCT75" s="574"/>
      <c r="XCU75" s="643"/>
      <c r="XCV75" s="643"/>
      <c r="XCW75" s="643"/>
      <c r="XCX75" s="644"/>
      <c r="XCY75" s="643"/>
      <c r="XCZ75" s="643"/>
      <c r="XDA75" s="643"/>
      <c r="XDB75" s="643"/>
      <c r="XDC75" s="643"/>
      <c r="XDD75" s="643"/>
      <c r="XDE75" s="643"/>
      <c r="XDF75" s="643"/>
      <c r="XDG75" s="643"/>
      <c r="XDH75" s="917"/>
      <c r="XDI75" s="917"/>
      <c r="XDJ75" s="917"/>
      <c r="XDK75" s="574"/>
      <c r="XDL75" s="643"/>
      <c r="XDM75" s="643"/>
      <c r="XDN75" s="643"/>
      <c r="XDO75" s="644"/>
      <c r="XDP75" s="643"/>
      <c r="XDQ75" s="643"/>
      <c r="XDR75" s="643"/>
      <c r="XDS75" s="643"/>
      <c r="XDT75" s="643"/>
      <c r="XDU75" s="643"/>
      <c r="XDV75" s="643"/>
      <c r="XDW75" s="643"/>
      <c r="XDX75" s="643"/>
      <c r="XDY75" s="917"/>
      <c r="XDZ75" s="917"/>
      <c r="XEA75" s="917"/>
      <c r="XEB75" s="574"/>
      <c r="XEC75" s="643"/>
      <c r="XED75" s="643"/>
      <c r="XEE75" s="643"/>
      <c r="XEF75" s="644"/>
      <c r="XEG75" s="643"/>
      <c r="XEH75" s="643"/>
      <c r="XEI75" s="643"/>
      <c r="XEJ75" s="643"/>
      <c r="XEK75" s="643"/>
      <c r="XEL75" s="643"/>
      <c r="XEM75" s="643"/>
      <c r="XEN75" s="643"/>
      <c r="XEO75" s="643"/>
      <c r="XEP75" s="917"/>
      <c r="XEQ75" s="917"/>
      <c r="XER75" s="917"/>
      <c r="XES75" s="574"/>
      <c r="XET75" s="643"/>
      <c r="XEU75" s="643"/>
      <c r="XEV75" s="643"/>
      <c r="XEW75" s="644"/>
      <c r="XEX75" s="643"/>
      <c r="XEY75" s="643"/>
      <c r="XEZ75" s="643"/>
      <c r="XFA75" s="643"/>
      <c r="XFB75" s="643"/>
    </row>
    <row r="76" spans="1:16382" s="47" customFormat="1" x14ac:dyDescent="0.25">
      <c r="A76" s="6" t="s">
        <v>134</v>
      </c>
      <c r="B76" s="921" t="s">
        <v>158</v>
      </c>
      <c r="C76" s="921"/>
      <c r="D76" s="445">
        <f t="shared" si="21"/>
        <v>0</v>
      </c>
      <c r="E76" s="445">
        <f t="shared" ref="E76" si="43">+H76+K76+N76</f>
        <v>0</v>
      </c>
      <c r="F76" s="445">
        <f t="shared" ref="F76" si="44">+I76+L76+O76</f>
        <v>0</v>
      </c>
      <c r="G76" s="445">
        <f>+'6.a. mell. PH'!D82</f>
        <v>0</v>
      </c>
      <c r="H76" s="445">
        <f>+'6.a. mell. PH'!E82</f>
        <v>0</v>
      </c>
      <c r="I76" s="445">
        <f>+G76+H76</f>
        <v>0</v>
      </c>
      <c r="J76" s="445">
        <f>+'6.b. mell. Óvoda'!D83</f>
        <v>0</v>
      </c>
      <c r="K76" s="445">
        <f>+'6.b. mell. Óvoda'!E83</f>
        <v>0</v>
      </c>
      <c r="L76" s="445">
        <f>+J76+K76</f>
        <v>0</v>
      </c>
      <c r="M76" s="445">
        <f>+'6.c. mell. BBKP'!D84</f>
        <v>0</v>
      </c>
      <c r="N76" s="445">
        <f>+'6.c. mell. BBKP'!E84</f>
        <v>0</v>
      </c>
      <c r="O76" s="445">
        <f>+'6.c. mell. BBKP'!F84</f>
        <v>0</v>
      </c>
    </row>
    <row r="77" spans="1:16382" s="47" customFormat="1" x14ac:dyDescent="0.25">
      <c r="A77" s="917"/>
      <c r="B77" s="917"/>
      <c r="C77" s="917"/>
      <c r="D77" s="643"/>
      <c r="E77" s="643"/>
      <c r="F77" s="643"/>
      <c r="G77" s="643"/>
      <c r="H77" s="643"/>
      <c r="I77" s="643"/>
      <c r="J77" s="643"/>
      <c r="K77" s="643"/>
      <c r="L77" s="643"/>
      <c r="M77" s="643"/>
      <c r="N77" s="643"/>
      <c r="O77" s="643"/>
      <c r="P77" s="917"/>
      <c r="Q77" s="917"/>
      <c r="R77" s="917"/>
      <c r="S77" s="574"/>
      <c r="T77" s="643"/>
      <c r="U77" s="643"/>
      <c r="V77" s="643"/>
      <c r="W77" s="644"/>
      <c r="X77" s="643"/>
      <c r="Y77" s="643"/>
      <c r="Z77" s="643"/>
      <c r="AA77" s="643"/>
      <c r="AB77" s="643"/>
      <c r="AC77" s="643"/>
      <c r="AD77" s="643"/>
      <c r="AE77" s="643"/>
      <c r="AF77" s="643"/>
      <c r="AG77" s="917"/>
      <c r="AH77" s="917"/>
      <c r="AI77" s="917"/>
      <c r="AJ77" s="574"/>
      <c r="AK77" s="643"/>
      <c r="AL77" s="643"/>
      <c r="AM77" s="643"/>
      <c r="AN77" s="644"/>
      <c r="AO77" s="643"/>
      <c r="AP77" s="643"/>
      <c r="AQ77" s="643"/>
      <c r="AR77" s="643"/>
      <c r="AS77" s="643"/>
      <c r="AT77" s="643"/>
      <c r="AU77" s="643"/>
      <c r="AV77" s="643"/>
      <c r="AW77" s="643"/>
      <c r="AX77" s="917"/>
      <c r="AY77" s="917"/>
      <c r="AZ77" s="917"/>
      <c r="BA77" s="574"/>
      <c r="BB77" s="643"/>
      <c r="BC77" s="643"/>
      <c r="BD77" s="643"/>
      <c r="BE77" s="644"/>
      <c r="BF77" s="643"/>
      <c r="BG77" s="643"/>
      <c r="BH77" s="643"/>
      <c r="BI77" s="643"/>
      <c r="BJ77" s="643"/>
      <c r="BK77" s="643"/>
      <c r="BL77" s="643"/>
      <c r="BM77" s="643"/>
      <c r="BN77" s="643"/>
      <c r="BO77" s="917"/>
      <c r="BP77" s="917"/>
      <c r="BQ77" s="917"/>
      <c r="BR77" s="574"/>
      <c r="BS77" s="643"/>
      <c r="BT77" s="643"/>
      <c r="BU77" s="643"/>
      <c r="BV77" s="644"/>
      <c r="BW77" s="643"/>
      <c r="BX77" s="643"/>
      <c r="BY77" s="643"/>
      <c r="BZ77" s="643"/>
      <c r="CA77" s="643"/>
      <c r="CB77" s="643"/>
      <c r="CC77" s="643"/>
      <c r="CD77" s="643"/>
      <c r="CE77" s="643"/>
      <c r="CF77" s="917"/>
      <c r="CG77" s="917"/>
      <c r="CH77" s="917"/>
      <c r="CI77" s="574"/>
      <c r="CJ77" s="643"/>
      <c r="CK77" s="643"/>
      <c r="CL77" s="643"/>
      <c r="CM77" s="644"/>
      <c r="CN77" s="643"/>
      <c r="CO77" s="643"/>
      <c r="CP77" s="643"/>
      <c r="CQ77" s="643"/>
      <c r="CR77" s="643"/>
      <c r="CS77" s="643"/>
      <c r="CT77" s="643"/>
      <c r="CU77" s="643"/>
      <c r="CV77" s="643"/>
      <c r="CW77" s="917"/>
      <c r="CX77" s="917"/>
      <c r="CY77" s="917"/>
      <c r="CZ77" s="574"/>
      <c r="DA77" s="643"/>
      <c r="DB77" s="643"/>
      <c r="DC77" s="643"/>
      <c r="DD77" s="644"/>
      <c r="DE77" s="643"/>
      <c r="DF77" s="643"/>
      <c r="DG77" s="643"/>
      <c r="DH77" s="643"/>
      <c r="DI77" s="643"/>
      <c r="DJ77" s="643"/>
      <c r="DK77" s="643"/>
      <c r="DL77" s="643"/>
      <c r="DM77" s="643"/>
      <c r="DN77" s="917"/>
      <c r="DO77" s="917"/>
      <c r="DP77" s="917"/>
      <c r="DQ77" s="574"/>
      <c r="DR77" s="643"/>
      <c r="DS77" s="643"/>
      <c r="DT77" s="643"/>
      <c r="DU77" s="644"/>
      <c r="DV77" s="643"/>
      <c r="DW77" s="643"/>
      <c r="DX77" s="643"/>
      <c r="DY77" s="643"/>
      <c r="DZ77" s="643"/>
      <c r="EA77" s="643"/>
      <c r="EB77" s="643"/>
      <c r="EC77" s="643"/>
      <c r="ED77" s="643"/>
      <c r="EE77" s="917"/>
      <c r="EF77" s="917"/>
      <c r="EG77" s="917"/>
      <c r="EH77" s="574"/>
      <c r="EI77" s="643"/>
      <c r="EJ77" s="643"/>
      <c r="EK77" s="643"/>
      <c r="EL77" s="644"/>
      <c r="EM77" s="643"/>
      <c r="EN77" s="643"/>
      <c r="EO77" s="643"/>
      <c r="EP77" s="643"/>
      <c r="EQ77" s="643"/>
      <c r="ER77" s="643"/>
      <c r="ES77" s="643"/>
      <c r="ET77" s="643"/>
      <c r="EU77" s="643"/>
      <c r="EV77" s="917"/>
      <c r="EW77" s="917"/>
      <c r="EX77" s="917"/>
      <c r="EY77" s="574"/>
      <c r="EZ77" s="643"/>
      <c r="FA77" s="643"/>
      <c r="FB77" s="643"/>
      <c r="FC77" s="644"/>
      <c r="FD77" s="643"/>
      <c r="FE77" s="643"/>
      <c r="FF77" s="643"/>
      <c r="FG77" s="643"/>
      <c r="FH77" s="643"/>
      <c r="FI77" s="643"/>
      <c r="FJ77" s="643"/>
      <c r="FK77" s="643"/>
      <c r="FL77" s="643"/>
      <c r="FM77" s="917"/>
      <c r="FN77" s="917"/>
      <c r="FO77" s="917"/>
      <c r="FP77" s="574"/>
      <c r="FQ77" s="643"/>
      <c r="FR77" s="643"/>
      <c r="FS77" s="643"/>
      <c r="FT77" s="644"/>
      <c r="FU77" s="643"/>
      <c r="FV77" s="643"/>
      <c r="FW77" s="643"/>
      <c r="FX77" s="643"/>
      <c r="FY77" s="643"/>
      <c r="FZ77" s="643"/>
      <c r="GA77" s="643"/>
      <c r="GB77" s="643"/>
      <c r="GC77" s="643"/>
      <c r="GD77" s="917"/>
      <c r="GE77" s="917"/>
      <c r="GF77" s="917"/>
      <c r="GG77" s="574"/>
      <c r="GH77" s="643"/>
      <c r="GI77" s="643"/>
      <c r="GJ77" s="643"/>
      <c r="GK77" s="644"/>
      <c r="GL77" s="643"/>
      <c r="GM77" s="643"/>
      <c r="GN77" s="643"/>
      <c r="GO77" s="643"/>
      <c r="GP77" s="643"/>
      <c r="GQ77" s="643"/>
      <c r="GR77" s="643"/>
      <c r="GS77" s="643"/>
      <c r="GT77" s="643"/>
      <c r="GU77" s="917"/>
      <c r="GV77" s="917"/>
      <c r="GW77" s="917"/>
      <c r="GX77" s="574"/>
      <c r="GY77" s="643"/>
      <c r="GZ77" s="643"/>
      <c r="HA77" s="643"/>
      <c r="HB77" s="644"/>
      <c r="HC77" s="643"/>
      <c r="HD77" s="643"/>
      <c r="HE77" s="643"/>
      <c r="HF77" s="643"/>
      <c r="HG77" s="643"/>
      <c r="HH77" s="643"/>
      <c r="HI77" s="643"/>
      <c r="HJ77" s="643"/>
      <c r="HK77" s="643"/>
      <c r="HL77" s="917"/>
      <c r="HM77" s="917"/>
      <c r="HN77" s="917"/>
      <c r="HO77" s="574"/>
      <c r="HP77" s="643"/>
      <c r="HQ77" s="643"/>
      <c r="HR77" s="643"/>
      <c r="HS77" s="644"/>
      <c r="HT77" s="643"/>
      <c r="HU77" s="643"/>
      <c r="HV77" s="643"/>
      <c r="HW77" s="643"/>
      <c r="HX77" s="643"/>
      <c r="HY77" s="643"/>
      <c r="HZ77" s="643"/>
      <c r="IA77" s="643"/>
      <c r="IB77" s="643"/>
      <c r="IC77" s="917"/>
      <c r="ID77" s="917"/>
      <c r="IE77" s="917"/>
      <c r="IF77" s="574"/>
      <c r="IG77" s="643"/>
      <c r="IH77" s="643"/>
      <c r="II77" s="643"/>
      <c r="IJ77" s="644"/>
      <c r="IK77" s="643"/>
      <c r="IL77" s="643"/>
      <c r="IM77" s="643"/>
      <c r="IN77" s="643"/>
      <c r="IO77" s="643"/>
      <c r="IP77" s="643"/>
      <c r="IQ77" s="643"/>
      <c r="IR77" s="643"/>
      <c r="IS77" s="643"/>
      <c r="IT77" s="917"/>
      <c r="IU77" s="917"/>
      <c r="IV77" s="917"/>
      <c r="IW77" s="574"/>
      <c r="IX77" s="643"/>
      <c r="IY77" s="643"/>
      <c r="IZ77" s="643"/>
      <c r="JA77" s="644"/>
      <c r="JB77" s="643"/>
      <c r="JC77" s="643"/>
      <c r="JD77" s="643"/>
      <c r="JE77" s="643"/>
      <c r="JF77" s="643"/>
      <c r="JG77" s="643"/>
      <c r="JH77" s="643"/>
      <c r="JI77" s="643"/>
      <c r="JJ77" s="643"/>
      <c r="JK77" s="917"/>
      <c r="JL77" s="917"/>
      <c r="JM77" s="917"/>
      <c r="JN77" s="574"/>
      <c r="JO77" s="643"/>
      <c r="JP77" s="643"/>
      <c r="JQ77" s="643"/>
      <c r="JR77" s="644"/>
      <c r="JS77" s="643"/>
      <c r="JT77" s="643"/>
      <c r="JU77" s="643"/>
      <c r="JV77" s="643"/>
      <c r="JW77" s="643"/>
      <c r="JX77" s="643"/>
      <c r="JY77" s="643"/>
      <c r="JZ77" s="643"/>
      <c r="KA77" s="643"/>
      <c r="KB77" s="917"/>
      <c r="KC77" s="917"/>
      <c r="KD77" s="917"/>
      <c r="KE77" s="574"/>
      <c r="KF77" s="643"/>
      <c r="KG77" s="643"/>
      <c r="KH77" s="643"/>
      <c r="KI77" s="644"/>
      <c r="KJ77" s="643"/>
      <c r="KK77" s="643"/>
      <c r="KL77" s="643"/>
      <c r="KM77" s="643"/>
      <c r="KN77" s="643"/>
      <c r="KO77" s="643"/>
      <c r="KP77" s="643"/>
      <c r="KQ77" s="643"/>
      <c r="KR77" s="643"/>
      <c r="KS77" s="917"/>
      <c r="KT77" s="917"/>
      <c r="KU77" s="917"/>
      <c r="KV77" s="574"/>
      <c r="KW77" s="643"/>
      <c r="KX77" s="643"/>
      <c r="KY77" s="643"/>
      <c r="KZ77" s="644"/>
      <c r="LA77" s="643"/>
      <c r="LB77" s="643"/>
      <c r="LC77" s="643"/>
      <c r="LD77" s="643"/>
      <c r="LE77" s="643"/>
      <c r="LF77" s="643"/>
      <c r="LG77" s="643"/>
      <c r="LH77" s="643"/>
      <c r="LI77" s="643"/>
      <c r="LJ77" s="917"/>
      <c r="LK77" s="917"/>
      <c r="LL77" s="917"/>
      <c r="LM77" s="574"/>
      <c r="LN77" s="643"/>
      <c r="LO77" s="643"/>
      <c r="LP77" s="643"/>
      <c r="LQ77" s="644"/>
      <c r="LR77" s="643"/>
      <c r="LS77" s="643"/>
      <c r="LT77" s="643"/>
      <c r="LU77" s="643"/>
      <c r="LV77" s="643"/>
      <c r="LW77" s="643"/>
      <c r="LX77" s="643"/>
      <c r="LY77" s="643"/>
      <c r="LZ77" s="643"/>
      <c r="MA77" s="917"/>
      <c r="MB77" s="917"/>
      <c r="MC77" s="917"/>
      <c r="MD77" s="574"/>
      <c r="ME77" s="643"/>
      <c r="MF77" s="643"/>
      <c r="MG77" s="643"/>
      <c r="MH77" s="644"/>
      <c r="MI77" s="643"/>
      <c r="MJ77" s="643"/>
      <c r="MK77" s="643"/>
      <c r="ML77" s="643"/>
      <c r="MM77" s="643"/>
      <c r="MN77" s="643"/>
      <c r="MO77" s="643"/>
      <c r="MP77" s="643"/>
      <c r="MQ77" s="643"/>
      <c r="MR77" s="917"/>
      <c r="MS77" s="917"/>
      <c r="MT77" s="917"/>
      <c r="MU77" s="574"/>
      <c r="MV77" s="643"/>
      <c r="MW77" s="643"/>
      <c r="MX77" s="643"/>
      <c r="MY77" s="644"/>
      <c r="MZ77" s="643"/>
      <c r="NA77" s="643"/>
      <c r="NB77" s="643"/>
      <c r="NC77" s="643"/>
      <c r="ND77" s="643"/>
      <c r="NE77" s="643"/>
      <c r="NF77" s="643"/>
      <c r="NG77" s="643"/>
      <c r="NH77" s="643"/>
      <c r="NI77" s="917"/>
      <c r="NJ77" s="917"/>
      <c r="NK77" s="917"/>
      <c r="NL77" s="574"/>
      <c r="NM77" s="643"/>
      <c r="NN77" s="643"/>
      <c r="NO77" s="643"/>
      <c r="NP77" s="644"/>
      <c r="NQ77" s="643"/>
      <c r="NR77" s="643"/>
      <c r="NS77" s="643"/>
      <c r="NT77" s="643"/>
      <c r="NU77" s="643"/>
      <c r="NV77" s="643"/>
      <c r="NW77" s="643"/>
      <c r="NX77" s="643"/>
      <c r="NY77" s="643"/>
      <c r="NZ77" s="917"/>
      <c r="OA77" s="917"/>
      <c r="OB77" s="917"/>
      <c r="OC77" s="574"/>
      <c r="OD77" s="643"/>
      <c r="OE77" s="643"/>
      <c r="OF77" s="643"/>
      <c r="OG77" s="644"/>
      <c r="OH77" s="643"/>
      <c r="OI77" s="643"/>
      <c r="OJ77" s="643"/>
      <c r="OK77" s="643"/>
      <c r="OL77" s="643"/>
      <c r="OM77" s="643"/>
      <c r="ON77" s="643"/>
      <c r="OO77" s="643"/>
      <c r="OP77" s="643"/>
      <c r="OQ77" s="917"/>
      <c r="OR77" s="917"/>
      <c r="OS77" s="917"/>
      <c r="OT77" s="574"/>
      <c r="OU77" s="643"/>
      <c r="OV77" s="643"/>
      <c r="OW77" s="643"/>
      <c r="OX77" s="644"/>
      <c r="OY77" s="643"/>
      <c r="OZ77" s="643"/>
      <c r="PA77" s="643"/>
      <c r="PB77" s="643"/>
      <c r="PC77" s="643"/>
      <c r="PD77" s="643"/>
      <c r="PE77" s="643"/>
      <c r="PF77" s="643"/>
      <c r="PG77" s="643"/>
      <c r="PH77" s="917"/>
      <c r="PI77" s="917"/>
      <c r="PJ77" s="917"/>
      <c r="PK77" s="574"/>
      <c r="PL77" s="643"/>
      <c r="PM77" s="643"/>
      <c r="PN77" s="643"/>
      <c r="PO77" s="644"/>
      <c r="PP77" s="643"/>
      <c r="PQ77" s="643"/>
      <c r="PR77" s="643"/>
      <c r="PS77" s="643"/>
      <c r="PT77" s="643"/>
      <c r="PU77" s="643"/>
      <c r="PV77" s="643"/>
      <c r="PW77" s="643"/>
      <c r="PX77" s="643"/>
      <c r="PY77" s="917"/>
      <c r="PZ77" s="917"/>
      <c r="QA77" s="917"/>
      <c r="QB77" s="574"/>
      <c r="QC77" s="643"/>
      <c r="QD77" s="643"/>
      <c r="QE77" s="643"/>
      <c r="QF77" s="644"/>
      <c r="QG77" s="643"/>
      <c r="QH77" s="643"/>
      <c r="QI77" s="643"/>
      <c r="QJ77" s="643"/>
      <c r="QK77" s="643"/>
      <c r="QL77" s="643"/>
      <c r="QM77" s="643"/>
      <c r="QN77" s="643"/>
      <c r="QO77" s="643"/>
      <c r="QP77" s="917"/>
      <c r="QQ77" s="917"/>
      <c r="QR77" s="917"/>
      <c r="QS77" s="574"/>
      <c r="QT77" s="643"/>
      <c r="QU77" s="643"/>
      <c r="QV77" s="643"/>
      <c r="QW77" s="644"/>
      <c r="QX77" s="643"/>
      <c r="QY77" s="643"/>
      <c r="QZ77" s="643"/>
      <c r="RA77" s="643"/>
      <c r="RB77" s="643"/>
      <c r="RC77" s="643"/>
      <c r="RD77" s="643"/>
      <c r="RE77" s="643"/>
      <c r="RF77" s="643"/>
      <c r="RG77" s="917"/>
      <c r="RH77" s="917"/>
      <c r="RI77" s="917"/>
      <c r="RJ77" s="574"/>
      <c r="RK77" s="643"/>
      <c r="RL77" s="643"/>
      <c r="RM77" s="643"/>
      <c r="RN77" s="644"/>
      <c r="RO77" s="643"/>
      <c r="RP77" s="643"/>
      <c r="RQ77" s="643"/>
      <c r="RR77" s="643"/>
      <c r="RS77" s="643"/>
      <c r="RT77" s="643"/>
      <c r="RU77" s="643"/>
      <c r="RV77" s="643"/>
      <c r="RW77" s="643"/>
      <c r="RX77" s="917"/>
      <c r="RY77" s="917"/>
      <c r="RZ77" s="917"/>
      <c r="SA77" s="574"/>
      <c r="SB77" s="643"/>
      <c r="SC77" s="643"/>
      <c r="SD77" s="643"/>
      <c r="SE77" s="644"/>
      <c r="SF77" s="643"/>
      <c r="SG77" s="643"/>
      <c r="SH77" s="643"/>
      <c r="SI77" s="643"/>
      <c r="SJ77" s="643"/>
      <c r="SK77" s="643"/>
      <c r="SL77" s="643"/>
      <c r="SM77" s="643"/>
      <c r="SN77" s="643"/>
      <c r="SO77" s="917"/>
      <c r="SP77" s="917"/>
      <c r="SQ77" s="917"/>
      <c r="SR77" s="574"/>
      <c r="SS77" s="643"/>
      <c r="ST77" s="643"/>
      <c r="SU77" s="643"/>
      <c r="SV77" s="644"/>
      <c r="SW77" s="643"/>
      <c r="SX77" s="643"/>
      <c r="SY77" s="643"/>
      <c r="SZ77" s="643"/>
      <c r="TA77" s="643"/>
      <c r="TB77" s="643"/>
      <c r="TC77" s="643"/>
      <c r="TD77" s="643"/>
      <c r="TE77" s="643"/>
      <c r="TF77" s="917"/>
      <c r="TG77" s="917"/>
      <c r="TH77" s="917"/>
      <c r="TI77" s="574"/>
      <c r="TJ77" s="643"/>
      <c r="TK77" s="643"/>
      <c r="TL77" s="643"/>
      <c r="TM77" s="644"/>
      <c r="TN77" s="643"/>
      <c r="TO77" s="643"/>
      <c r="TP77" s="643"/>
      <c r="TQ77" s="643"/>
      <c r="TR77" s="643"/>
      <c r="TS77" s="643"/>
      <c r="TT77" s="643"/>
      <c r="TU77" s="643"/>
      <c r="TV77" s="643"/>
      <c r="TW77" s="917"/>
      <c r="TX77" s="917"/>
      <c r="TY77" s="917"/>
      <c r="TZ77" s="574"/>
      <c r="UA77" s="643"/>
      <c r="UB77" s="643"/>
      <c r="UC77" s="643"/>
      <c r="UD77" s="644"/>
      <c r="UE77" s="643"/>
      <c r="UF77" s="643"/>
      <c r="UG77" s="643"/>
      <c r="UH77" s="643"/>
      <c r="UI77" s="643"/>
      <c r="UJ77" s="643"/>
      <c r="UK77" s="643"/>
      <c r="UL77" s="643"/>
      <c r="UM77" s="643"/>
      <c r="UN77" s="917"/>
      <c r="UO77" s="917"/>
      <c r="UP77" s="917"/>
      <c r="UQ77" s="574"/>
      <c r="UR77" s="643"/>
      <c r="US77" s="643"/>
      <c r="UT77" s="643"/>
      <c r="UU77" s="644"/>
      <c r="UV77" s="643"/>
      <c r="UW77" s="643"/>
      <c r="UX77" s="643"/>
      <c r="UY77" s="643"/>
      <c r="UZ77" s="643"/>
      <c r="VA77" s="643"/>
      <c r="VB77" s="643"/>
      <c r="VC77" s="643"/>
      <c r="VD77" s="643"/>
      <c r="VE77" s="917"/>
      <c r="VF77" s="917"/>
      <c r="VG77" s="917"/>
      <c r="VH77" s="574"/>
      <c r="VI77" s="643"/>
      <c r="VJ77" s="643"/>
      <c r="VK77" s="643"/>
      <c r="VL77" s="644"/>
      <c r="VM77" s="643"/>
      <c r="VN77" s="643"/>
      <c r="VO77" s="643"/>
      <c r="VP77" s="643"/>
      <c r="VQ77" s="643"/>
      <c r="VR77" s="643"/>
      <c r="VS77" s="643"/>
      <c r="VT77" s="643"/>
      <c r="VU77" s="643"/>
      <c r="VV77" s="917"/>
      <c r="VW77" s="917"/>
      <c r="VX77" s="917"/>
      <c r="VY77" s="574"/>
      <c r="VZ77" s="643"/>
      <c r="WA77" s="643"/>
      <c r="WB77" s="643"/>
      <c r="WC77" s="644"/>
      <c r="WD77" s="643"/>
      <c r="WE77" s="643"/>
      <c r="WF77" s="643"/>
      <c r="WG77" s="643"/>
      <c r="WH77" s="643"/>
      <c r="WI77" s="643"/>
      <c r="WJ77" s="643"/>
      <c r="WK77" s="643"/>
      <c r="WL77" s="643"/>
      <c r="WM77" s="917"/>
      <c r="WN77" s="917"/>
      <c r="WO77" s="917"/>
      <c r="WP77" s="574"/>
      <c r="WQ77" s="643"/>
      <c r="WR77" s="643"/>
      <c r="WS77" s="643"/>
      <c r="WT77" s="644"/>
      <c r="WU77" s="643"/>
      <c r="WV77" s="643"/>
      <c r="WW77" s="643"/>
      <c r="WX77" s="643"/>
      <c r="WY77" s="643"/>
      <c r="WZ77" s="643"/>
      <c r="XA77" s="643"/>
      <c r="XB77" s="643"/>
      <c r="XC77" s="643"/>
      <c r="XD77" s="917"/>
      <c r="XE77" s="917"/>
      <c r="XF77" s="917"/>
      <c r="XG77" s="574"/>
      <c r="XH77" s="643"/>
      <c r="XI77" s="643"/>
      <c r="XJ77" s="643"/>
      <c r="XK77" s="644"/>
      <c r="XL77" s="643"/>
      <c r="XM77" s="643"/>
      <c r="XN77" s="643"/>
      <c r="XO77" s="643"/>
      <c r="XP77" s="643"/>
      <c r="XQ77" s="643"/>
      <c r="XR77" s="643"/>
      <c r="XS77" s="643"/>
      <c r="XT77" s="643"/>
      <c r="XU77" s="917"/>
      <c r="XV77" s="917"/>
      <c r="XW77" s="917"/>
      <c r="XX77" s="574"/>
      <c r="XY77" s="643"/>
      <c r="XZ77" s="643"/>
      <c r="YA77" s="643"/>
      <c r="YB77" s="644"/>
      <c r="YC77" s="643"/>
      <c r="YD77" s="643"/>
      <c r="YE77" s="643"/>
      <c r="YF77" s="643"/>
      <c r="YG77" s="643"/>
      <c r="YH77" s="643"/>
      <c r="YI77" s="643"/>
      <c r="YJ77" s="643"/>
      <c r="YK77" s="643"/>
      <c r="YL77" s="917"/>
      <c r="YM77" s="917"/>
      <c r="YN77" s="917"/>
      <c r="YO77" s="574"/>
      <c r="YP77" s="643"/>
      <c r="YQ77" s="643"/>
      <c r="YR77" s="643"/>
      <c r="YS77" s="644"/>
      <c r="YT77" s="643"/>
      <c r="YU77" s="643"/>
      <c r="YV77" s="643"/>
      <c r="YW77" s="643"/>
      <c r="YX77" s="643"/>
      <c r="YY77" s="643"/>
      <c r="YZ77" s="643"/>
      <c r="ZA77" s="643"/>
      <c r="ZB77" s="643"/>
      <c r="ZC77" s="917"/>
      <c r="ZD77" s="917"/>
      <c r="ZE77" s="917"/>
      <c r="ZF77" s="574"/>
      <c r="ZG77" s="643"/>
      <c r="ZH77" s="643"/>
      <c r="ZI77" s="643"/>
      <c r="ZJ77" s="644"/>
      <c r="ZK77" s="643"/>
      <c r="ZL77" s="643"/>
      <c r="ZM77" s="643"/>
      <c r="ZN77" s="643"/>
      <c r="ZO77" s="643"/>
      <c r="ZP77" s="643"/>
      <c r="ZQ77" s="643"/>
      <c r="ZR77" s="643"/>
      <c r="ZS77" s="643"/>
      <c r="ZT77" s="917"/>
      <c r="ZU77" s="917"/>
      <c r="ZV77" s="917"/>
      <c r="ZW77" s="574"/>
      <c r="ZX77" s="643"/>
      <c r="ZY77" s="643"/>
      <c r="ZZ77" s="643"/>
      <c r="AAA77" s="644"/>
      <c r="AAB77" s="643"/>
      <c r="AAC77" s="643"/>
      <c r="AAD77" s="643"/>
      <c r="AAE77" s="643"/>
      <c r="AAF77" s="643"/>
      <c r="AAG77" s="643"/>
      <c r="AAH77" s="643"/>
      <c r="AAI77" s="643"/>
      <c r="AAJ77" s="643"/>
      <c r="AAK77" s="917"/>
      <c r="AAL77" s="917"/>
      <c r="AAM77" s="917"/>
      <c r="AAN77" s="574"/>
      <c r="AAO77" s="643"/>
      <c r="AAP77" s="643"/>
      <c r="AAQ77" s="643"/>
      <c r="AAR77" s="644"/>
      <c r="AAS77" s="643"/>
      <c r="AAT77" s="643"/>
      <c r="AAU77" s="643"/>
      <c r="AAV77" s="643"/>
      <c r="AAW77" s="643"/>
      <c r="AAX77" s="643"/>
      <c r="AAY77" s="643"/>
      <c r="AAZ77" s="643"/>
      <c r="ABA77" s="643"/>
      <c r="ABB77" s="917"/>
      <c r="ABC77" s="917"/>
      <c r="ABD77" s="917"/>
      <c r="ABE77" s="574"/>
      <c r="ABF77" s="643"/>
      <c r="ABG77" s="643"/>
      <c r="ABH77" s="643"/>
      <c r="ABI77" s="644"/>
      <c r="ABJ77" s="643"/>
      <c r="ABK77" s="643"/>
      <c r="ABL77" s="643"/>
      <c r="ABM77" s="643"/>
      <c r="ABN77" s="643"/>
      <c r="ABO77" s="643"/>
      <c r="ABP77" s="643"/>
      <c r="ABQ77" s="643"/>
      <c r="ABR77" s="643"/>
      <c r="ABS77" s="917"/>
      <c r="ABT77" s="917"/>
      <c r="ABU77" s="917"/>
      <c r="ABV77" s="574"/>
      <c r="ABW77" s="643"/>
      <c r="ABX77" s="643"/>
      <c r="ABY77" s="643"/>
      <c r="ABZ77" s="644"/>
      <c r="ACA77" s="643"/>
      <c r="ACB77" s="643"/>
      <c r="ACC77" s="643"/>
      <c r="ACD77" s="643"/>
      <c r="ACE77" s="643"/>
      <c r="ACF77" s="643"/>
      <c r="ACG77" s="643"/>
      <c r="ACH77" s="643"/>
      <c r="ACI77" s="643"/>
      <c r="ACJ77" s="917"/>
      <c r="ACK77" s="917"/>
      <c r="ACL77" s="917"/>
      <c r="ACM77" s="574"/>
      <c r="ACN77" s="643"/>
      <c r="ACO77" s="643"/>
      <c r="ACP77" s="643"/>
      <c r="ACQ77" s="644"/>
      <c r="ACR77" s="643"/>
      <c r="ACS77" s="643"/>
      <c r="ACT77" s="643"/>
      <c r="ACU77" s="643"/>
      <c r="ACV77" s="643"/>
      <c r="ACW77" s="643"/>
      <c r="ACX77" s="643"/>
      <c r="ACY77" s="643"/>
      <c r="ACZ77" s="643"/>
      <c r="ADA77" s="917"/>
      <c r="ADB77" s="917"/>
      <c r="ADC77" s="917"/>
      <c r="ADD77" s="574"/>
      <c r="ADE77" s="643"/>
      <c r="ADF77" s="643"/>
      <c r="ADG77" s="643"/>
      <c r="ADH77" s="644"/>
      <c r="ADI77" s="643"/>
      <c r="ADJ77" s="643"/>
      <c r="ADK77" s="643"/>
      <c r="ADL77" s="643"/>
      <c r="ADM77" s="643"/>
      <c r="ADN77" s="643"/>
      <c r="ADO77" s="643"/>
      <c r="ADP77" s="643"/>
      <c r="ADQ77" s="643"/>
      <c r="ADR77" s="917"/>
      <c r="ADS77" s="917"/>
      <c r="ADT77" s="917"/>
      <c r="ADU77" s="574"/>
      <c r="ADV77" s="643"/>
      <c r="ADW77" s="643"/>
      <c r="ADX77" s="643"/>
      <c r="ADY77" s="644"/>
      <c r="ADZ77" s="643"/>
      <c r="AEA77" s="643"/>
      <c r="AEB77" s="643"/>
      <c r="AEC77" s="643"/>
      <c r="AED77" s="643"/>
      <c r="AEE77" s="643"/>
      <c r="AEF77" s="643"/>
      <c r="AEG77" s="643"/>
      <c r="AEH77" s="643"/>
      <c r="AEI77" s="917"/>
      <c r="AEJ77" s="917"/>
      <c r="AEK77" s="917"/>
      <c r="AEL77" s="574"/>
      <c r="AEM77" s="643"/>
      <c r="AEN77" s="643"/>
      <c r="AEO77" s="643"/>
      <c r="AEP77" s="644"/>
      <c r="AEQ77" s="643"/>
      <c r="AER77" s="643"/>
      <c r="AES77" s="643"/>
      <c r="AET77" s="643"/>
      <c r="AEU77" s="643"/>
      <c r="AEV77" s="643"/>
      <c r="AEW77" s="643"/>
      <c r="AEX77" s="643"/>
      <c r="AEY77" s="643"/>
      <c r="AEZ77" s="917"/>
      <c r="AFA77" s="917"/>
      <c r="AFB77" s="917"/>
      <c r="AFC77" s="574"/>
      <c r="AFD77" s="643"/>
      <c r="AFE77" s="643"/>
      <c r="AFF77" s="643"/>
      <c r="AFG77" s="644"/>
      <c r="AFH77" s="643"/>
      <c r="AFI77" s="643"/>
      <c r="AFJ77" s="643"/>
      <c r="AFK77" s="643"/>
      <c r="AFL77" s="643"/>
      <c r="AFM77" s="643"/>
      <c r="AFN77" s="643"/>
      <c r="AFO77" s="643"/>
      <c r="AFP77" s="643"/>
      <c r="AFQ77" s="917"/>
      <c r="AFR77" s="917"/>
      <c r="AFS77" s="917"/>
      <c r="AFT77" s="574"/>
      <c r="AFU77" s="643"/>
      <c r="AFV77" s="643"/>
      <c r="AFW77" s="643"/>
      <c r="AFX77" s="644"/>
      <c r="AFY77" s="643"/>
      <c r="AFZ77" s="643"/>
      <c r="AGA77" s="643"/>
      <c r="AGB77" s="643"/>
      <c r="AGC77" s="643"/>
      <c r="AGD77" s="643"/>
      <c r="AGE77" s="643"/>
      <c r="AGF77" s="643"/>
      <c r="AGG77" s="643"/>
      <c r="AGH77" s="917"/>
      <c r="AGI77" s="917"/>
      <c r="AGJ77" s="917"/>
      <c r="AGK77" s="574"/>
      <c r="AGL77" s="643"/>
      <c r="AGM77" s="643"/>
      <c r="AGN77" s="643"/>
      <c r="AGO77" s="644"/>
      <c r="AGP77" s="643"/>
      <c r="AGQ77" s="643"/>
      <c r="AGR77" s="643"/>
      <c r="AGS77" s="643"/>
      <c r="AGT77" s="643"/>
      <c r="AGU77" s="643"/>
      <c r="AGV77" s="643"/>
      <c r="AGW77" s="643"/>
      <c r="AGX77" s="643"/>
      <c r="AGY77" s="917"/>
      <c r="AGZ77" s="917"/>
      <c r="AHA77" s="917"/>
      <c r="AHB77" s="574"/>
      <c r="AHC77" s="643"/>
      <c r="AHD77" s="643"/>
      <c r="AHE77" s="643"/>
      <c r="AHF77" s="644"/>
      <c r="AHG77" s="643"/>
      <c r="AHH77" s="643"/>
      <c r="AHI77" s="643"/>
      <c r="AHJ77" s="643"/>
      <c r="AHK77" s="643"/>
      <c r="AHL77" s="643"/>
      <c r="AHM77" s="643"/>
      <c r="AHN77" s="643"/>
      <c r="AHO77" s="643"/>
      <c r="AHP77" s="917"/>
      <c r="AHQ77" s="917"/>
      <c r="AHR77" s="917"/>
      <c r="AHS77" s="574"/>
      <c r="AHT77" s="643"/>
      <c r="AHU77" s="643"/>
      <c r="AHV77" s="643"/>
      <c r="AHW77" s="644"/>
      <c r="AHX77" s="643"/>
      <c r="AHY77" s="643"/>
      <c r="AHZ77" s="643"/>
      <c r="AIA77" s="643"/>
      <c r="AIB77" s="643"/>
      <c r="AIC77" s="643"/>
      <c r="AID77" s="643"/>
      <c r="AIE77" s="643"/>
      <c r="AIF77" s="643"/>
      <c r="AIG77" s="917"/>
      <c r="AIH77" s="917"/>
      <c r="AII77" s="917"/>
      <c r="AIJ77" s="574"/>
      <c r="AIK77" s="643"/>
      <c r="AIL77" s="643"/>
      <c r="AIM77" s="643"/>
      <c r="AIN77" s="644"/>
      <c r="AIO77" s="643"/>
      <c r="AIP77" s="643"/>
      <c r="AIQ77" s="643"/>
      <c r="AIR77" s="643"/>
      <c r="AIS77" s="643"/>
      <c r="AIT77" s="643"/>
      <c r="AIU77" s="643"/>
      <c r="AIV77" s="643"/>
      <c r="AIW77" s="643"/>
      <c r="AIX77" s="917"/>
      <c r="AIY77" s="917"/>
      <c r="AIZ77" s="917"/>
      <c r="AJA77" s="574"/>
      <c r="AJB77" s="643"/>
      <c r="AJC77" s="643"/>
      <c r="AJD77" s="643"/>
      <c r="AJE77" s="644"/>
      <c r="AJF77" s="643"/>
      <c r="AJG77" s="643"/>
      <c r="AJH77" s="643"/>
      <c r="AJI77" s="643"/>
      <c r="AJJ77" s="643"/>
      <c r="AJK77" s="643"/>
      <c r="AJL77" s="643"/>
      <c r="AJM77" s="643"/>
      <c r="AJN77" s="643"/>
      <c r="AJO77" s="917"/>
      <c r="AJP77" s="917"/>
      <c r="AJQ77" s="917"/>
      <c r="AJR77" s="574"/>
      <c r="AJS77" s="643"/>
      <c r="AJT77" s="643"/>
      <c r="AJU77" s="643"/>
      <c r="AJV77" s="644"/>
      <c r="AJW77" s="643"/>
      <c r="AJX77" s="643"/>
      <c r="AJY77" s="643"/>
      <c r="AJZ77" s="643"/>
      <c r="AKA77" s="643"/>
      <c r="AKB77" s="643"/>
      <c r="AKC77" s="643"/>
      <c r="AKD77" s="643"/>
      <c r="AKE77" s="643"/>
      <c r="AKF77" s="917"/>
      <c r="AKG77" s="917"/>
      <c r="AKH77" s="917"/>
      <c r="AKI77" s="574"/>
      <c r="AKJ77" s="643"/>
      <c r="AKK77" s="643"/>
      <c r="AKL77" s="643"/>
      <c r="AKM77" s="644"/>
      <c r="AKN77" s="643"/>
      <c r="AKO77" s="643"/>
      <c r="AKP77" s="643"/>
      <c r="AKQ77" s="643"/>
      <c r="AKR77" s="643"/>
      <c r="AKS77" s="643"/>
      <c r="AKT77" s="643"/>
      <c r="AKU77" s="643"/>
      <c r="AKV77" s="643"/>
      <c r="AKW77" s="917"/>
      <c r="AKX77" s="917"/>
      <c r="AKY77" s="917"/>
      <c r="AKZ77" s="574"/>
      <c r="ALA77" s="643"/>
      <c r="ALB77" s="643"/>
      <c r="ALC77" s="643"/>
      <c r="ALD77" s="644"/>
      <c r="ALE77" s="643"/>
      <c r="ALF77" s="643"/>
      <c r="ALG77" s="643"/>
      <c r="ALH77" s="643"/>
      <c r="ALI77" s="643"/>
      <c r="ALJ77" s="643"/>
      <c r="ALK77" s="643"/>
      <c r="ALL77" s="643"/>
      <c r="ALM77" s="643"/>
      <c r="ALN77" s="917"/>
      <c r="ALO77" s="917"/>
      <c r="ALP77" s="917"/>
      <c r="ALQ77" s="574"/>
      <c r="ALR77" s="643"/>
      <c r="ALS77" s="643"/>
      <c r="ALT77" s="643"/>
      <c r="ALU77" s="644"/>
      <c r="ALV77" s="643"/>
      <c r="ALW77" s="643"/>
      <c r="ALX77" s="643"/>
      <c r="ALY77" s="643"/>
      <c r="ALZ77" s="643"/>
      <c r="AMA77" s="643"/>
      <c r="AMB77" s="643"/>
      <c r="AMC77" s="643"/>
      <c r="AMD77" s="643"/>
      <c r="AME77" s="917"/>
      <c r="AMF77" s="917"/>
      <c r="AMG77" s="917"/>
      <c r="AMH77" s="574"/>
      <c r="AMI77" s="643"/>
      <c r="AMJ77" s="643"/>
      <c r="AMK77" s="643"/>
      <c r="AML77" s="644"/>
      <c r="AMM77" s="643"/>
      <c r="AMN77" s="643"/>
      <c r="AMO77" s="643"/>
      <c r="AMP77" s="643"/>
      <c r="AMQ77" s="643"/>
      <c r="AMR77" s="643"/>
      <c r="AMS77" s="643"/>
      <c r="AMT77" s="643"/>
      <c r="AMU77" s="643"/>
      <c r="AMV77" s="917"/>
      <c r="AMW77" s="917"/>
      <c r="AMX77" s="917"/>
      <c r="AMY77" s="574"/>
      <c r="AMZ77" s="643"/>
      <c r="ANA77" s="643"/>
      <c r="ANB77" s="643"/>
      <c r="ANC77" s="644"/>
      <c r="AND77" s="643"/>
      <c r="ANE77" s="643"/>
      <c r="ANF77" s="643"/>
      <c r="ANG77" s="643"/>
      <c r="ANH77" s="643"/>
      <c r="ANI77" s="643"/>
      <c r="ANJ77" s="643"/>
      <c r="ANK77" s="643"/>
      <c r="ANL77" s="643"/>
      <c r="ANM77" s="917"/>
      <c r="ANN77" s="917"/>
      <c r="ANO77" s="917"/>
      <c r="ANP77" s="574"/>
      <c r="ANQ77" s="643"/>
      <c r="ANR77" s="643"/>
      <c r="ANS77" s="643"/>
      <c r="ANT77" s="644"/>
      <c r="ANU77" s="643"/>
      <c r="ANV77" s="643"/>
      <c r="ANW77" s="643"/>
      <c r="ANX77" s="643"/>
      <c r="ANY77" s="643"/>
      <c r="ANZ77" s="643"/>
      <c r="AOA77" s="643"/>
      <c r="AOB77" s="643"/>
      <c r="AOC77" s="643"/>
      <c r="AOD77" s="917"/>
      <c r="AOE77" s="917"/>
      <c r="AOF77" s="917"/>
      <c r="AOG77" s="574"/>
      <c r="AOH77" s="643"/>
      <c r="AOI77" s="643"/>
      <c r="AOJ77" s="643"/>
      <c r="AOK77" s="644"/>
      <c r="AOL77" s="643"/>
      <c r="AOM77" s="643"/>
      <c r="AON77" s="643"/>
      <c r="AOO77" s="643"/>
      <c r="AOP77" s="643"/>
      <c r="AOQ77" s="643"/>
      <c r="AOR77" s="643"/>
      <c r="AOS77" s="643"/>
      <c r="AOT77" s="643"/>
      <c r="AOU77" s="917"/>
      <c r="AOV77" s="917"/>
      <c r="AOW77" s="917"/>
      <c r="AOX77" s="574"/>
      <c r="AOY77" s="643"/>
      <c r="AOZ77" s="643"/>
      <c r="APA77" s="643"/>
      <c r="APB77" s="644"/>
      <c r="APC77" s="643"/>
      <c r="APD77" s="643"/>
      <c r="APE77" s="643"/>
      <c r="APF77" s="643"/>
      <c r="APG77" s="643"/>
      <c r="APH77" s="643"/>
      <c r="API77" s="643"/>
      <c r="APJ77" s="643"/>
      <c r="APK77" s="643"/>
      <c r="APL77" s="917"/>
      <c r="APM77" s="917"/>
      <c r="APN77" s="917"/>
      <c r="APO77" s="574"/>
      <c r="APP77" s="643"/>
      <c r="APQ77" s="643"/>
      <c r="APR77" s="643"/>
      <c r="APS77" s="644"/>
      <c r="APT77" s="643"/>
      <c r="APU77" s="643"/>
      <c r="APV77" s="643"/>
      <c r="APW77" s="643"/>
      <c r="APX77" s="643"/>
      <c r="APY77" s="643"/>
      <c r="APZ77" s="643"/>
      <c r="AQA77" s="643"/>
      <c r="AQB77" s="643"/>
      <c r="AQC77" s="917"/>
      <c r="AQD77" s="917"/>
      <c r="AQE77" s="917"/>
      <c r="AQF77" s="574"/>
      <c r="AQG77" s="643"/>
      <c r="AQH77" s="643"/>
      <c r="AQI77" s="643"/>
      <c r="AQJ77" s="644"/>
      <c r="AQK77" s="643"/>
      <c r="AQL77" s="643"/>
      <c r="AQM77" s="643"/>
      <c r="AQN77" s="643"/>
      <c r="AQO77" s="643"/>
      <c r="AQP77" s="643"/>
      <c r="AQQ77" s="643"/>
      <c r="AQR77" s="643"/>
      <c r="AQS77" s="643"/>
      <c r="AQT77" s="917"/>
      <c r="AQU77" s="917"/>
      <c r="AQV77" s="917"/>
      <c r="AQW77" s="574"/>
      <c r="AQX77" s="643"/>
      <c r="AQY77" s="643"/>
      <c r="AQZ77" s="643"/>
      <c r="ARA77" s="644"/>
      <c r="ARB77" s="643"/>
      <c r="ARC77" s="643"/>
      <c r="ARD77" s="643"/>
      <c r="ARE77" s="643"/>
      <c r="ARF77" s="643"/>
      <c r="ARG77" s="643"/>
      <c r="ARH77" s="643"/>
      <c r="ARI77" s="643"/>
      <c r="ARJ77" s="643"/>
      <c r="ARK77" s="917"/>
      <c r="ARL77" s="917"/>
      <c r="ARM77" s="917"/>
      <c r="ARN77" s="574"/>
      <c r="ARO77" s="643"/>
      <c r="ARP77" s="643"/>
      <c r="ARQ77" s="643"/>
      <c r="ARR77" s="644"/>
      <c r="ARS77" s="643"/>
      <c r="ART77" s="643"/>
      <c r="ARU77" s="643"/>
      <c r="ARV77" s="643"/>
      <c r="ARW77" s="643"/>
      <c r="ARX77" s="643"/>
      <c r="ARY77" s="643"/>
      <c r="ARZ77" s="643"/>
      <c r="ASA77" s="643"/>
      <c r="ASB77" s="917"/>
      <c r="ASC77" s="917"/>
      <c r="ASD77" s="917"/>
      <c r="ASE77" s="574"/>
      <c r="ASF77" s="643"/>
      <c r="ASG77" s="643"/>
      <c r="ASH77" s="643"/>
      <c r="ASI77" s="644"/>
      <c r="ASJ77" s="643"/>
      <c r="ASK77" s="643"/>
      <c r="ASL77" s="643"/>
      <c r="ASM77" s="643"/>
      <c r="ASN77" s="643"/>
      <c r="ASO77" s="643"/>
      <c r="ASP77" s="643"/>
      <c r="ASQ77" s="643"/>
      <c r="ASR77" s="643"/>
      <c r="ASS77" s="917"/>
      <c r="AST77" s="917"/>
      <c r="ASU77" s="917"/>
      <c r="ASV77" s="574"/>
      <c r="ASW77" s="643"/>
      <c r="ASX77" s="643"/>
      <c r="ASY77" s="643"/>
      <c r="ASZ77" s="644"/>
      <c r="ATA77" s="643"/>
      <c r="ATB77" s="643"/>
      <c r="ATC77" s="643"/>
      <c r="ATD77" s="643"/>
      <c r="ATE77" s="643"/>
      <c r="ATF77" s="643"/>
      <c r="ATG77" s="643"/>
      <c r="ATH77" s="643"/>
      <c r="ATI77" s="643"/>
      <c r="ATJ77" s="917"/>
      <c r="ATK77" s="917"/>
      <c r="ATL77" s="917"/>
      <c r="ATM77" s="574"/>
      <c r="ATN77" s="643"/>
      <c r="ATO77" s="643"/>
      <c r="ATP77" s="643"/>
      <c r="ATQ77" s="644"/>
      <c r="ATR77" s="643"/>
      <c r="ATS77" s="643"/>
      <c r="ATT77" s="643"/>
      <c r="ATU77" s="643"/>
      <c r="ATV77" s="643"/>
      <c r="ATW77" s="643"/>
      <c r="ATX77" s="643"/>
      <c r="ATY77" s="643"/>
      <c r="ATZ77" s="643"/>
      <c r="AUA77" s="917"/>
      <c r="AUB77" s="917"/>
      <c r="AUC77" s="917"/>
      <c r="AUD77" s="574"/>
      <c r="AUE77" s="643"/>
      <c r="AUF77" s="643"/>
      <c r="AUG77" s="643"/>
      <c r="AUH77" s="644"/>
      <c r="AUI77" s="643"/>
      <c r="AUJ77" s="643"/>
      <c r="AUK77" s="643"/>
      <c r="AUL77" s="643"/>
      <c r="AUM77" s="643"/>
      <c r="AUN77" s="643"/>
      <c r="AUO77" s="643"/>
      <c r="AUP77" s="643"/>
      <c r="AUQ77" s="643"/>
      <c r="AUR77" s="917"/>
      <c r="AUS77" s="917"/>
      <c r="AUT77" s="917"/>
      <c r="AUU77" s="574"/>
      <c r="AUV77" s="643"/>
      <c r="AUW77" s="643"/>
      <c r="AUX77" s="643"/>
      <c r="AUY77" s="644"/>
      <c r="AUZ77" s="643"/>
      <c r="AVA77" s="643"/>
      <c r="AVB77" s="643"/>
      <c r="AVC77" s="643"/>
      <c r="AVD77" s="643"/>
      <c r="AVE77" s="643"/>
      <c r="AVF77" s="643"/>
      <c r="AVG77" s="643"/>
      <c r="AVH77" s="643"/>
      <c r="AVI77" s="917"/>
      <c r="AVJ77" s="917"/>
      <c r="AVK77" s="917"/>
      <c r="AVL77" s="574"/>
      <c r="AVM77" s="643"/>
      <c r="AVN77" s="643"/>
      <c r="AVO77" s="643"/>
      <c r="AVP77" s="644"/>
      <c r="AVQ77" s="643"/>
      <c r="AVR77" s="643"/>
      <c r="AVS77" s="643"/>
      <c r="AVT77" s="643"/>
      <c r="AVU77" s="643"/>
      <c r="AVV77" s="643"/>
      <c r="AVW77" s="643"/>
      <c r="AVX77" s="643"/>
      <c r="AVY77" s="643"/>
      <c r="AVZ77" s="917"/>
      <c r="AWA77" s="917"/>
      <c r="AWB77" s="917"/>
      <c r="AWC77" s="574"/>
      <c r="AWD77" s="643"/>
      <c r="AWE77" s="643"/>
      <c r="AWF77" s="643"/>
      <c r="AWG77" s="644"/>
      <c r="AWH77" s="643"/>
      <c r="AWI77" s="643"/>
      <c r="AWJ77" s="643"/>
      <c r="AWK77" s="643"/>
      <c r="AWL77" s="643"/>
      <c r="AWM77" s="643"/>
      <c r="AWN77" s="643"/>
      <c r="AWO77" s="643"/>
      <c r="AWP77" s="643"/>
      <c r="AWQ77" s="917"/>
      <c r="AWR77" s="917"/>
      <c r="AWS77" s="917"/>
      <c r="AWT77" s="574"/>
      <c r="AWU77" s="643"/>
      <c r="AWV77" s="643"/>
      <c r="AWW77" s="643"/>
      <c r="AWX77" s="644"/>
      <c r="AWY77" s="643"/>
      <c r="AWZ77" s="643"/>
      <c r="AXA77" s="643"/>
      <c r="AXB77" s="643"/>
      <c r="AXC77" s="643"/>
      <c r="AXD77" s="643"/>
      <c r="AXE77" s="643"/>
      <c r="AXF77" s="643"/>
      <c r="AXG77" s="643"/>
      <c r="AXH77" s="917"/>
      <c r="AXI77" s="917"/>
      <c r="AXJ77" s="917"/>
      <c r="AXK77" s="574"/>
      <c r="AXL77" s="643"/>
      <c r="AXM77" s="643"/>
      <c r="AXN77" s="643"/>
      <c r="AXO77" s="644"/>
      <c r="AXP77" s="643"/>
      <c r="AXQ77" s="643"/>
      <c r="AXR77" s="643"/>
      <c r="AXS77" s="643"/>
      <c r="AXT77" s="643"/>
      <c r="AXU77" s="643"/>
      <c r="AXV77" s="643"/>
      <c r="AXW77" s="643"/>
      <c r="AXX77" s="643"/>
      <c r="AXY77" s="917"/>
      <c r="AXZ77" s="917"/>
      <c r="AYA77" s="917"/>
      <c r="AYB77" s="574"/>
      <c r="AYC77" s="643"/>
      <c r="AYD77" s="643"/>
      <c r="AYE77" s="643"/>
      <c r="AYF77" s="644"/>
      <c r="AYG77" s="643"/>
      <c r="AYH77" s="643"/>
      <c r="AYI77" s="643"/>
      <c r="AYJ77" s="643"/>
      <c r="AYK77" s="643"/>
      <c r="AYL77" s="643"/>
      <c r="AYM77" s="643"/>
      <c r="AYN77" s="643"/>
      <c r="AYO77" s="643"/>
      <c r="AYP77" s="917"/>
      <c r="AYQ77" s="917"/>
      <c r="AYR77" s="917"/>
      <c r="AYS77" s="574"/>
      <c r="AYT77" s="643"/>
      <c r="AYU77" s="643"/>
      <c r="AYV77" s="643"/>
      <c r="AYW77" s="644"/>
      <c r="AYX77" s="643"/>
      <c r="AYY77" s="643"/>
      <c r="AYZ77" s="643"/>
      <c r="AZA77" s="643"/>
      <c r="AZB77" s="643"/>
      <c r="AZC77" s="643"/>
      <c r="AZD77" s="643"/>
      <c r="AZE77" s="643"/>
      <c r="AZF77" s="643"/>
      <c r="AZG77" s="917"/>
      <c r="AZH77" s="917"/>
      <c r="AZI77" s="917"/>
      <c r="AZJ77" s="574"/>
      <c r="AZK77" s="643"/>
      <c r="AZL77" s="643"/>
      <c r="AZM77" s="643"/>
      <c r="AZN77" s="644"/>
      <c r="AZO77" s="643"/>
      <c r="AZP77" s="643"/>
      <c r="AZQ77" s="643"/>
      <c r="AZR77" s="643"/>
      <c r="AZS77" s="643"/>
      <c r="AZT77" s="643"/>
      <c r="AZU77" s="643"/>
      <c r="AZV77" s="643"/>
      <c r="AZW77" s="643"/>
      <c r="AZX77" s="917"/>
      <c r="AZY77" s="917"/>
      <c r="AZZ77" s="917"/>
      <c r="BAA77" s="574"/>
      <c r="BAB77" s="643"/>
      <c r="BAC77" s="643"/>
      <c r="BAD77" s="643"/>
      <c r="BAE77" s="644"/>
      <c r="BAF77" s="643"/>
      <c r="BAG77" s="643"/>
      <c r="BAH77" s="643"/>
      <c r="BAI77" s="643"/>
      <c r="BAJ77" s="643"/>
      <c r="BAK77" s="643"/>
      <c r="BAL77" s="643"/>
      <c r="BAM77" s="643"/>
      <c r="BAN77" s="643"/>
      <c r="BAO77" s="917"/>
      <c r="BAP77" s="917"/>
      <c r="BAQ77" s="917"/>
      <c r="BAR77" s="574"/>
      <c r="BAS77" s="643"/>
      <c r="BAT77" s="643"/>
      <c r="BAU77" s="643"/>
      <c r="BAV77" s="644"/>
      <c r="BAW77" s="643"/>
      <c r="BAX77" s="643"/>
      <c r="BAY77" s="643"/>
      <c r="BAZ77" s="643"/>
      <c r="BBA77" s="643"/>
      <c r="BBB77" s="643"/>
      <c r="BBC77" s="643"/>
      <c r="BBD77" s="643"/>
      <c r="BBE77" s="643"/>
      <c r="BBF77" s="917"/>
      <c r="BBG77" s="917"/>
      <c r="BBH77" s="917"/>
      <c r="BBI77" s="574"/>
      <c r="BBJ77" s="643"/>
      <c r="BBK77" s="643"/>
      <c r="BBL77" s="643"/>
      <c r="BBM77" s="644"/>
      <c r="BBN77" s="643"/>
      <c r="BBO77" s="643"/>
      <c r="BBP77" s="643"/>
      <c r="BBQ77" s="643"/>
      <c r="BBR77" s="643"/>
      <c r="BBS77" s="643"/>
      <c r="BBT77" s="643"/>
      <c r="BBU77" s="643"/>
      <c r="BBV77" s="643"/>
      <c r="BBW77" s="917"/>
      <c r="BBX77" s="917"/>
      <c r="BBY77" s="917"/>
      <c r="BBZ77" s="574"/>
      <c r="BCA77" s="643"/>
      <c r="BCB77" s="643"/>
      <c r="BCC77" s="643"/>
      <c r="BCD77" s="644"/>
      <c r="BCE77" s="643"/>
      <c r="BCF77" s="643"/>
      <c r="BCG77" s="643"/>
      <c r="BCH77" s="643"/>
      <c r="BCI77" s="643"/>
      <c r="BCJ77" s="643"/>
      <c r="BCK77" s="643"/>
      <c r="BCL77" s="643"/>
      <c r="BCM77" s="643"/>
      <c r="BCN77" s="917"/>
      <c r="BCO77" s="917"/>
      <c r="BCP77" s="917"/>
      <c r="BCQ77" s="574"/>
      <c r="BCR77" s="643"/>
      <c r="BCS77" s="643"/>
      <c r="BCT77" s="643"/>
      <c r="BCU77" s="644"/>
      <c r="BCV77" s="643"/>
      <c r="BCW77" s="643"/>
      <c r="BCX77" s="643"/>
      <c r="BCY77" s="643"/>
      <c r="BCZ77" s="643"/>
      <c r="BDA77" s="643"/>
      <c r="BDB77" s="643"/>
      <c r="BDC77" s="643"/>
      <c r="BDD77" s="643"/>
      <c r="BDE77" s="917"/>
      <c r="BDF77" s="917"/>
      <c r="BDG77" s="917"/>
      <c r="BDH77" s="574"/>
      <c r="BDI77" s="643"/>
      <c r="BDJ77" s="643"/>
      <c r="BDK77" s="643"/>
      <c r="BDL77" s="644"/>
      <c r="BDM77" s="643"/>
      <c r="BDN77" s="643"/>
      <c r="BDO77" s="643"/>
      <c r="BDP77" s="643"/>
      <c r="BDQ77" s="643"/>
      <c r="BDR77" s="643"/>
      <c r="BDS77" s="643"/>
      <c r="BDT77" s="643"/>
      <c r="BDU77" s="643"/>
      <c r="BDV77" s="917"/>
      <c r="BDW77" s="917"/>
      <c r="BDX77" s="917"/>
      <c r="BDY77" s="574"/>
      <c r="BDZ77" s="643"/>
      <c r="BEA77" s="643"/>
      <c r="BEB77" s="643"/>
      <c r="BEC77" s="644"/>
      <c r="BED77" s="643"/>
      <c r="BEE77" s="643"/>
      <c r="BEF77" s="643"/>
      <c r="BEG77" s="643"/>
      <c r="BEH77" s="643"/>
      <c r="BEI77" s="643"/>
      <c r="BEJ77" s="643"/>
      <c r="BEK77" s="643"/>
      <c r="BEL77" s="643"/>
      <c r="BEM77" s="917"/>
      <c r="BEN77" s="917"/>
      <c r="BEO77" s="917"/>
      <c r="BEP77" s="574"/>
      <c r="BEQ77" s="643"/>
      <c r="BER77" s="643"/>
      <c r="BES77" s="643"/>
      <c r="BET77" s="644"/>
      <c r="BEU77" s="643"/>
      <c r="BEV77" s="643"/>
      <c r="BEW77" s="643"/>
      <c r="BEX77" s="643"/>
      <c r="BEY77" s="643"/>
      <c r="BEZ77" s="643"/>
      <c r="BFA77" s="643"/>
      <c r="BFB77" s="643"/>
      <c r="BFC77" s="643"/>
      <c r="BFD77" s="917"/>
      <c r="BFE77" s="917"/>
      <c r="BFF77" s="917"/>
      <c r="BFG77" s="574"/>
      <c r="BFH77" s="643"/>
      <c r="BFI77" s="643"/>
      <c r="BFJ77" s="643"/>
      <c r="BFK77" s="644"/>
      <c r="BFL77" s="643"/>
      <c r="BFM77" s="643"/>
      <c r="BFN77" s="643"/>
      <c r="BFO77" s="643"/>
      <c r="BFP77" s="643"/>
      <c r="BFQ77" s="643"/>
      <c r="BFR77" s="643"/>
      <c r="BFS77" s="643"/>
      <c r="BFT77" s="643"/>
      <c r="BFU77" s="917"/>
      <c r="BFV77" s="917"/>
      <c r="BFW77" s="917"/>
      <c r="BFX77" s="574"/>
      <c r="BFY77" s="643"/>
      <c r="BFZ77" s="643"/>
      <c r="BGA77" s="643"/>
      <c r="BGB77" s="644"/>
      <c r="BGC77" s="643"/>
      <c r="BGD77" s="643"/>
      <c r="BGE77" s="643"/>
      <c r="BGF77" s="643"/>
      <c r="BGG77" s="643"/>
      <c r="BGH77" s="643"/>
      <c r="BGI77" s="643"/>
      <c r="BGJ77" s="643"/>
      <c r="BGK77" s="643"/>
      <c r="BGL77" s="917"/>
      <c r="BGM77" s="917"/>
      <c r="BGN77" s="917"/>
      <c r="BGO77" s="574"/>
      <c r="BGP77" s="643"/>
      <c r="BGQ77" s="643"/>
      <c r="BGR77" s="643"/>
      <c r="BGS77" s="644"/>
      <c r="BGT77" s="643"/>
      <c r="BGU77" s="643"/>
      <c r="BGV77" s="643"/>
      <c r="BGW77" s="643"/>
      <c r="BGX77" s="643"/>
      <c r="BGY77" s="643"/>
      <c r="BGZ77" s="643"/>
      <c r="BHA77" s="643"/>
      <c r="BHB77" s="643"/>
      <c r="BHC77" s="917"/>
      <c r="BHD77" s="917"/>
      <c r="BHE77" s="917"/>
      <c r="BHF77" s="574"/>
      <c r="BHG77" s="643"/>
      <c r="BHH77" s="643"/>
      <c r="BHI77" s="643"/>
      <c r="BHJ77" s="644"/>
      <c r="BHK77" s="643"/>
      <c r="BHL77" s="643"/>
      <c r="BHM77" s="643"/>
      <c r="BHN77" s="643"/>
      <c r="BHO77" s="643"/>
      <c r="BHP77" s="643"/>
      <c r="BHQ77" s="643"/>
      <c r="BHR77" s="643"/>
      <c r="BHS77" s="643"/>
      <c r="BHT77" s="917"/>
      <c r="BHU77" s="917"/>
      <c r="BHV77" s="917"/>
      <c r="BHW77" s="574"/>
      <c r="BHX77" s="643"/>
      <c r="BHY77" s="643"/>
      <c r="BHZ77" s="643"/>
      <c r="BIA77" s="644"/>
      <c r="BIB77" s="643"/>
      <c r="BIC77" s="643"/>
      <c r="BID77" s="643"/>
      <c r="BIE77" s="643"/>
      <c r="BIF77" s="643"/>
      <c r="BIG77" s="643"/>
      <c r="BIH77" s="643"/>
      <c r="BII77" s="643"/>
      <c r="BIJ77" s="643"/>
      <c r="BIK77" s="917"/>
      <c r="BIL77" s="917"/>
      <c r="BIM77" s="917"/>
      <c r="BIN77" s="574"/>
      <c r="BIO77" s="643"/>
      <c r="BIP77" s="643"/>
      <c r="BIQ77" s="643"/>
      <c r="BIR77" s="644"/>
      <c r="BIS77" s="643"/>
      <c r="BIT77" s="643"/>
      <c r="BIU77" s="643"/>
      <c r="BIV77" s="643"/>
      <c r="BIW77" s="643"/>
      <c r="BIX77" s="643"/>
      <c r="BIY77" s="643"/>
      <c r="BIZ77" s="643"/>
      <c r="BJA77" s="643"/>
      <c r="BJB77" s="917"/>
      <c r="BJC77" s="917"/>
      <c r="BJD77" s="917"/>
      <c r="BJE77" s="574"/>
      <c r="BJF77" s="643"/>
      <c r="BJG77" s="643"/>
      <c r="BJH77" s="643"/>
      <c r="BJI77" s="644"/>
      <c r="BJJ77" s="643"/>
      <c r="BJK77" s="643"/>
      <c r="BJL77" s="643"/>
      <c r="BJM77" s="643"/>
      <c r="BJN77" s="643"/>
      <c r="BJO77" s="643"/>
      <c r="BJP77" s="643"/>
      <c r="BJQ77" s="643"/>
      <c r="BJR77" s="643"/>
      <c r="BJS77" s="917"/>
      <c r="BJT77" s="917"/>
      <c r="BJU77" s="917"/>
      <c r="BJV77" s="574"/>
      <c r="BJW77" s="643"/>
      <c r="BJX77" s="643"/>
      <c r="BJY77" s="643"/>
      <c r="BJZ77" s="644"/>
      <c r="BKA77" s="643"/>
      <c r="BKB77" s="643"/>
      <c r="BKC77" s="643"/>
      <c r="BKD77" s="643"/>
      <c r="BKE77" s="643"/>
      <c r="BKF77" s="643"/>
      <c r="BKG77" s="643"/>
      <c r="BKH77" s="643"/>
      <c r="BKI77" s="643"/>
      <c r="BKJ77" s="917"/>
      <c r="BKK77" s="917"/>
      <c r="BKL77" s="917"/>
      <c r="BKM77" s="574"/>
      <c r="BKN77" s="643"/>
      <c r="BKO77" s="643"/>
      <c r="BKP77" s="643"/>
      <c r="BKQ77" s="644"/>
      <c r="BKR77" s="643"/>
      <c r="BKS77" s="643"/>
      <c r="BKT77" s="643"/>
      <c r="BKU77" s="643"/>
      <c r="BKV77" s="643"/>
      <c r="BKW77" s="643"/>
      <c r="BKX77" s="643"/>
      <c r="BKY77" s="643"/>
      <c r="BKZ77" s="643"/>
      <c r="BLA77" s="917"/>
      <c r="BLB77" s="917"/>
      <c r="BLC77" s="917"/>
      <c r="BLD77" s="574"/>
      <c r="BLE77" s="643"/>
      <c r="BLF77" s="643"/>
      <c r="BLG77" s="643"/>
      <c r="BLH77" s="644"/>
      <c r="BLI77" s="643"/>
      <c r="BLJ77" s="643"/>
      <c r="BLK77" s="643"/>
      <c r="BLL77" s="643"/>
      <c r="BLM77" s="643"/>
      <c r="BLN77" s="643"/>
      <c r="BLO77" s="643"/>
      <c r="BLP77" s="643"/>
      <c r="BLQ77" s="643"/>
      <c r="BLR77" s="917"/>
      <c r="BLS77" s="917"/>
      <c r="BLT77" s="917"/>
      <c r="BLU77" s="574"/>
      <c r="BLV77" s="643"/>
      <c r="BLW77" s="643"/>
      <c r="BLX77" s="643"/>
      <c r="BLY77" s="644"/>
      <c r="BLZ77" s="643"/>
      <c r="BMA77" s="643"/>
      <c r="BMB77" s="643"/>
      <c r="BMC77" s="643"/>
      <c r="BMD77" s="643"/>
      <c r="BME77" s="643"/>
      <c r="BMF77" s="643"/>
      <c r="BMG77" s="643"/>
      <c r="BMH77" s="643"/>
      <c r="BMI77" s="917"/>
      <c r="BMJ77" s="917"/>
      <c r="BMK77" s="917"/>
      <c r="BML77" s="574"/>
      <c r="BMM77" s="643"/>
      <c r="BMN77" s="643"/>
      <c r="BMO77" s="643"/>
      <c r="BMP77" s="644"/>
      <c r="BMQ77" s="643"/>
      <c r="BMR77" s="643"/>
      <c r="BMS77" s="643"/>
      <c r="BMT77" s="643"/>
      <c r="BMU77" s="643"/>
      <c r="BMV77" s="643"/>
      <c r="BMW77" s="643"/>
      <c r="BMX77" s="643"/>
      <c r="BMY77" s="643"/>
      <c r="BMZ77" s="917"/>
      <c r="BNA77" s="917"/>
      <c r="BNB77" s="917"/>
      <c r="BNC77" s="574"/>
      <c r="BND77" s="643"/>
      <c r="BNE77" s="643"/>
      <c r="BNF77" s="643"/>
      <c r="BNG77" s="644"/>
      <c r="BNH77" s="643"/>
      <c r="BNI77" s="643"/>
      <c r="BNJ77" s="643"/>
      <c r="BNK77" s="643"/>
      <c r="BNL77" s="643"/>
      <c r="BNM77" s="643"/>
      <c r="BNN77" s="643"/>
      <c r="BNO77" s="643"/>
      <c r="BNP77" s="643"/>
      <c r="BNQ77" s="917"/>
      <c r="BNR77" s="917"/>
      <c r="BNS77" s="917"/>
      <c r="BNT77" s="574"/>
      <c r="BNU77" s="643"/>
      <c r="BNV77" s="643"/>
      <c r="BNW77" s="643"/>
      <c r="BNX77" s="644"/>
      <c r="BNY77" s="643"/>
      <c r="BNZ77" s="643"/>
      <c r="BOA77" s="643"/>
      <c r="BOB77" s="643"/>
      <c r="BOC77" s="643"/>
      <c r="BOD77" s="643"/>
      <c r="BOE77" s="643"/>
      <c r="BOF77" s="643"/>
      <c r="BOG77" s="643"/>
      <c r="BOH77" s="917"/>
      <c r="BOI77" s="917"/>
      <c r="BOJ77" s="917"/>
      <c r="BOK77" s="574"/>
      <c r="BOL77" s="643"/>
      <c r="BOM77" s="643"/>
      <c r="BON77" s="643"/>
      <c r="BOO77" s="644"/>
      <c r="BOP77" s="643"/>
      <c r="BOQ77" s="643"/>
      <c r="BOR77" s="643"/>
      <c r="BOS77" s="643"/>
      <c r="BOT77" s="643"/>
      <c r="BOU77" s="643"/>
      <c r="BOV77" s="643"/>
      <c r="BOW77" s="643"/>
      <c r="BOX77" s="643"/>
      <c r="BOY77" s="917"/>
      <c r="BOZ77" s="917"/>
      <c r="BPA77" s="917"/>
      <c r="BPB77" s="574"/>
      <c r="BPC77" s="643"/>
      <c r="BPD77" s="643"/>
      <c r="BPE77" s="643"/>
      <c r="BPF77" s="644"/>
      <c r="BPG77" s="643"/>
      <c r="BPH77" s="643"/>
      <c r="BPI77" s="643"/>
      <c r="BPJ77" s="643"/>
      <c r="BPK77" s="643"/>
      <c r="BPL77" s="643"/>
      <c r="BPM77" s="643"/>
      <c r="BPN77" s="643"/>
      <c r="BPO77" s="643"/>
      <c r="BPP77" s="917"/>
      <c r="BPQ77" s="917"/>
      <c r="BPR77" s="917"/>
      <c r="BPS77" s="574"/>
      <c r="BPT77" s="643"/>
      <c r="BPU77" s="643"/>
      <c r="BPV77" s="643"/>
      <c r="BPW77" s="644"/>
      <c r="BPX77" s="643"/>
      <c r="BPY77" s="643"/>
      <c r="BPZ77" s="643"/>
      <c r="BQA77" s="643"/>
      <c r="BQB77" s="643"/>
      <c r="BQC77" s="643"/>
      <c r="BQD77" s="643"/>
      <c r="BQE77" s="643"/>
      <c r="BQF77" s="643"/>
      <c r="BQG77" s="917"/>
      <c r="BQH77" s="917"/>
      <c r="BQI77" s="917"/>
      <c r="BQJ77" s="574"/>
      <c r="BQK77" s="643"/>
      <c r="BQL77" s="643"/>
      <c r="BQM77" s="643"/>
      <c r="BQN77" s="644"/>
      <c r="BQO77" s="643"/>
      <c r="BQP77" s="643"/>
      <c r="BQQ77" s="643"/>
      <c r="BQR77" s="643"/>
      <c r="BQS77" s="643"/>
      <c r="BQT77" s="643"/>
      <c r="BQU77" s="643"/>
      <c r="BQV77" s="643"/>
      <c r="BQW77" s="643"/>
      <c r="BQX77" s="917"/>
      <c r="BQY77" s="917"/>
      <c r="BQZ77" s="917"/>
      <c r="BRA77" s="574"/>
      <c r="BRB77" s="643"/>
      <c r="BRC77" s="643"/>
      <c r="BRD77" s="643"/>
      <c r="BRE77" s="644"/>
      <c r="BRF77" s="643"/>
      <c r="BRG77" s="643"/>
      <c r="BRH77" s="643"/>
      <c r="BRI77" s="643"/>
      <c r="BRJ77" s="643"/>
      <c r="BRK77" s="643"/>
      <c r="BRL77" s="643"/>
      <c r="BRM77" s="643"/>
      <c r="BRN77" s="643"/>
      <c r="BRO77" s="917"/>
      <c r="BRP77" s="917"/>
      <c r="BRQ77" s="917"/>
      <c r="BRR77" s="574"/>
      <c r="BRS77" s="643"/>
      <c r="BRT77" s="643"/>
      <c r="BRU77" s="643"/>
      <c r="BRV77" s="644"/>
      <c r="BRW77" s="643"/>
      <c r="BRX77" s="643"/>
      <c r="BRY77" s="643"/>
      <c r="BRZ77" s="643"/>
      <c r="BSA77" s="643"/>
      <c r="BSB77" s="643"/>
      <c r="BSC77" s="643"/>
      <c r="BSD77" s="643"/>
      <c r="BSE77" s="643"/>
      <c r="BSF77" s="917"/>
      <c r="BSG77" s="917"/>
      <c r="BSH77" s="917"/>
      <c r="BSI77" s="574"/>
      <c r="BSJ77" s="643"/>
      <c r="BSK77" s="643"/>
      <c r="BSL77" s="643"/>
      <c r="BSM77" s="644"/>
      <c r="BSN77" s="643"/>
      <c r="BSO77" s="643"/>
      <c r="BSP77" s="643"/>
      <c r="BSQ77" s="643"/>
      <c r="BSR77" s="643"/>
      <c r="BSS77" s="643"/>
      <c r="BST77" s="643"/>
      <c r="BSU77" s="643"/>
      <c r="BSV77" s="643"/>
      <c r="BSW77" s="917"/>
      <c r="BSX77" s="917"/>
      <c r="BSY77" s="917"/>
      <c r="BSZ77" s="574"/>
      <c r="BTA77" s="643"/>
      <c r="BTB77" s="643"/>
      <c r="BTC77" s="643"/>
      <c r="BTD77" s="644"/>
      <c r="BTE77" s="643"/>
      <c r="BTF77" s="643"/>
      <c r="BTG77" s="643"/>
      <c r="BTH77" s="643"/>
      <c r="BTI77" s="643"/>
      <c r="BTJ77" s="643"/>
      <c r="BTK77" s="643"/>
      <c r="BTL77" s="643"/>
      <c r="BTM77" s="643"/>
      <c r="BTN77" s="917"/>
      <c r="BTO77" s="917"/>
      <c r="BTP77" s="917"/>
      <c r="BTQ77" s="574"/>
      <c r="BTR77" s="643"/>
      <c r="BTS77" s="643"/>
      <c r="BTT77" s="643"/>
      <c r="BTU77" s="644"/>
      <c r="BTV77" s="643"/>
      <c r="BTW77" s="643"/>
      <c r="BTX77" s="643"/>
      <c r="BTY77" s="643"/>
      <c r="BTZ77" s="643"/>
      <c r="BUA77" s="643"/>
      <c r="BUB77" s="643"/>
      <c r="BUC77" s="643"/>
      <c r="BUD77" s="643"/>
      <c r="BUE77" s="917"/>
      <c r="BUF77" s="917"/>
      <c r="BUG77" s="917"/>
      <c r="BUH77" s="574"/>
      <c r="BUI77" s="643"/>
      <c r="BUJ77" s="643"/>
      <c r="BUK77" s="643"/>
      <c r="BUL77" s="644"/>
      <c r="BUM77" s="643"/>
      <c r="BUN77" s="643"/>
      <c r="BUO77" s="643"/>
      <c r="BUP77" s="643"/>
      <c r="BUQ77" s="643"/>
      <c r="BUR77" s="643"/>
      <c r="BUS77" s="643"/>
      <c r="BUT77" s="643"/>
      <c r="BUU77" s="643"/>
      <c r="BUV77" s="917"/>
      <c r="BUW77" s="917"/>
      <c r="BUX77" s="917"/>
      <c r="BUY77" s="574"/>
      <c r="BUZ77" s="643"/>
      <c r="BVA77" s="643"/>
      <c r="BVB77" s="643"/>
      <c r="BVC77" s="644"/>
      <c r="BVD77" s="643"/>
      <c r="BVE77" s="643"/>
      <c r="BVF77" s="643"/>
      <c r="BVG77" s="643"/>
      <c r="BVH77" s="643"/>
      <c r="BVI77" s="643"/>
      <c r="BVJ77" s="643"/>
      <c r="BVK77" s="643"/>
      <c r="BVL77" s="643"/>
      <c r="BVM77" s="917"/>
      <c r="BVN77" s="917"/>
      <c r="BVO77" s="917"/>
      <c r="BVP77" s="574"/>
      <c r="BVQ77" s="643"/>
      <c r="BVR77" s="643"/>
      <c r="BVS77" s="643"/>
      <c r="BVT77" s="644"/>
      <c r="BVU77" s="643"/>
      <c r="BVV77" s="643"/>
      <c r="BVW77" s="643"/>
      <c r="BVX77" s="643"/>
      <c r="BVY77" s="643"/>
      <c r="BVZ77" s="643"/>
      <c r="BWA77" s="643"/>
      <c r="BWB77" s="643"/>
      <c r="BWC77" s="643"/>
      <c r="BWD77" s="917"/>
      <c r="BWE77" s="917"/>
      <c r="BWF77" s="917"/>
      <c r="BWG77" s="574"/>
      <c r="BWH77" s="643"/>
      <c r="BWI77" s="643"/>
      <c r="BWJ77" s="643"/>
      <c r="BWK77" s="644"/>
      <c r="BWL77" s="643"/>
      <c r="BWM77" s="643"/>
      <c r="BWN77" s="643"/>
      <c r="BWO77" s="643"/>
      <c r="BWP77" s="643"/>
      <c r="BWQ77" s="643"/>
      <c r="BWR77" s="643"/>
      <c r="BWS77" s="643"/>
      <c r="BWT77" s="643"/>
      <c r="BWU77" s="917"/>
      <c r="BWV77" s="917"/>
      <c r="BWW77" s="917"/>
      <c r="BWX77" s="574"/>
      <c r="BWY77" s="643"/>
      <c r="BWZ77" s="643"/>
      <c r="BXA77" s="643"/>
      <c r="BXB77" s="644"/>
      <c r="BXC77" s="643"/>
      <c r="BXD77" s="643"/>
      <c r="BXE77" s="643"/>
      <c r="BXF77" s="643"/>
      <c r="BXG77" s="643"/>
      <c r="BXH77" s="643"/>
      <c r="BXI77" s="643"/>
      <c r="BXJ77" s="643"/>
      <c r="BXK77" s="643"/>
      <c r="BXL77" s="917"/>
      <c r="BXM77" s="917"/>
      <c r="BXN77" s="917"/>
      <c r="BXO77" s="574"/>
      <c r="BXP77" s="643"/>
      <c r="BXQ77" s="643"/>
      <c r="BXR77" s="643"/>
      <c r="BXS77" s="644"/>
      <c r="BXT77" s="643"/>
      <c r="BXU77" s="643"/>
      <c r="BXV77" s="643"/>
      <c r="BXW77" s="643"/>
      <c r="BXX77" s="643"/>
      <c r="BXY77" s="643"/>
      <c r="BXZ77" s="643"/>
      <c r="BYA77" s="643"/>
      <c r="BYB77" s="643"/>
      <c r="BYC77" s="917"/>
      <c r="BYD77" s="917"/>
      <c r="BYE77" s="917"/>
      <c r="BYF77" s="574"/>
      <c r="BYG77" s="643"/>
      <c r="BYH77" s="643"/>
      <c r="BYI77" s="643"/>
      <c r="BYJ77" s="644"/>
      <c r="BYK77" s="643"/>
      <c r="BYL77" s="643"/>
      <c r="BYM77" s="643"/>
      <c r="BYN77" s="643"/>
      <c r="BYO77" s="643"/>
      <c r="BYP77" s="643"/>
      <c r="BYQ77" s="643"/>
      <c r="BYR77" s="643"/>
      <c r="BYS77" s="643"/>
      <c r="BYT77" s="917"/>
      <c r="BYU77" s="917"/>
      <c r="BYV77" s="917"/>
      <c r="BYW77" s="574"/>
      <c r="BYX77" s="643"/>
      <c r="BYY77" s="643"/>
      <c r="BYZ77" s="643"/>
      <c r="BZA77" s="644"/>
      <c r="BZB77" s="643"/>
      <c r="BZC77" s="643"/>
      <c r="BZD77" s="643"/>
      <c r="BZE77" s="643"/>
      <c r="BZF77" s="643"/>
      <c r="BZG77" s="643"/>
      <c r="BZH77" s="643"/>
      <c r="BZI77" s="643"/>
      <c r="BZJ77" s="643"/>
      <c r="BZK77" s="917"/>
      <c r="BZL77" s="917"/>
      <c r="BZM77" s="917"/>
      <c r="BZN77" s="574"/>
      <c r="BZO77" s="643"/>
      <c r="BZP77" s="643"/>
      <c r="BZQ77" s="643"/>
      <c r="BZR77" s="644"/>
      <c r="BZS77" s="643"/>
      <c r="BZT77" s="643"/>
      <c r="BZU77" s="643"/>
      <c r="BZV77" s="643"/>
      <c r="BZW77" s="643"/>
      <c r="BZX77" s="643"/>
      <c r="BZY77" s="643"/>
      <c r="BZZ77" s="643"/>
      <c r="CAA77" s="643"/>
      <c r="CAB77" s="917"/>
      <c r="CAC77" s="917"/>
      <c r="CAD77" s="917"/>
      <c r="CAE77" s="574"/>
      <c r="CAF77" s="643"/>
      <c r="CAG77" s="643"/>
      <c r="CAH77" s="643"/>
      <c r="CAI77" s="644"/>
      <c r="CAJ77" s="643"/>
      <c r="CAK77" s="643"/>
      <c r="CAL77" s="643"/>
      <c r="CAM77" s="643"/>
      <c r="CAN77" s="643"/>
      <c r="CAO77" s="643"/>
      <c r="CAP77" s="643"/>
      <c r="CAQ77" s="643"/>
      <c r="CAR77" s="643"/>
      <c r="CAS77" s="917"/>
      <c r="CAT77" s="917"/>
      <c r="CAU77" s="917"/>
      <c r="CAV77" s="574"/>
      <c r="CAW77" s="643"/>
      <c r="CAX77" s="643"/>
      <c r="CAY77" s="643"/>
      <c r="CAZ77" s="644"/>
      <c r="CBA77" s="643"/>
      <c r="CBB77" s="643"/>
      <c r="CBC77" s="643"/>
      <c r="CBD77" s="643"/>
      <c r="CBE77" s="643"/>
      <c r="CBF77" s="643"/>
      <c r="CBG77" s="643"/>
      <c r="CBH77" s="643"/>
      <c r="CBI77" s="643"/>
      <c r="CBJ77" s="917"/>
      <c r="CBK77" s="917"/>
      <c r="CBL77" s="917"/>
      <c r="CBM77" s="574"/>
      <c r="CBN77" s="643"/>
      <c r="CBO77" s="643"/>
      <c r="CBP77" s="643"/>
      <c r="CBQ77" s="644"/>
      <c r="CBR77" s="643"/>
      <c r="CBS77" s="643"/>
      <c r="CBT77" s="643"/>
      <c r="CBU77" s="643"/>
      <c r="CBV77" s="643"/>
      <c r="CBW77" s="643"/>
      <c r="CBX77" s="643"/>
      <c r="CBY77" s="643"/>
      <c r="CBZ77" s="643"/>
      <c r="CCA77" s="917"/>
      <c r="CCB77" s="917"/>
      <c r="CCC77" s="917"/>
      <c r="CCD77" s="574"/>
      <c r="CCE77" s="643"/>
      <c r="CCF77" s="643"/>
      <c r="CCG77" s="643"/>
      <c r="CCH77" s="644"/>
      <c r="CCI77" s="643"/>
      <c r="CCJ77" s="643"/>
      <c r="CCK77" s="643"/>
      <c r="CCL77" s="643"/>
      <c r="CCM77" s="643"/>
      <c r="CCN77" s="643"/>
      <c r="CCO77" s="643"/>
      <c r="CCP77" s="643"/>
      <c r="CCQ77" s="643"/>
      <c r="CCR77" s="917"/>
      <c r="CCS77" s="917"/>
      <c r="CCT77" s="917"/>
      <c r="CCU77" s="574"/>
      <c r="CCV77" s="643"/>
      <c r="CCW77" s="643"/>
      <c r="CCX77" s="643"/>
      <c r="CCY77" s="644"/>
      <c r="CCZ77" s="643"/>
      <c r="CDA77" s="643"/>
      <c r="CDB77" s="643"/>
      <c r="CDC77" s="643"/>
      <c r="CDD77" s="643"/>
      <c r="CDE77" s="643"/>
      <c r="CDF77" s="643"/>
      <c r="CDG77" s="643"/>
      <c r="CDH77" s="643"/>
      <c r="CDI77" s="917"/>
      <c r="CDJ77" s="917"/>
      <c r="CDK77" s="917"/>
      <c r="CDL77" s="574"/>
      <c r="CDM77" s="643"/>
      <c r="CDN77" s="643"/>
      <c r="CDO77" s="643"/>
      <c r="CDP77" s="644"/>
      <c r="CDQ77" s="643"/>
      <c r="CDR77" s="643"/>
      <c r="CDS77" s="643"/>
      <c r="CDT77" s="643"/>
      <c r="CDU77" s="643"/>
      <c r="CDV77" s="643"/>
      <c r="CDW77" s="643"/>
      <c r="CDX77" s="643"/>
      <c r="CDY77" s="643"/>
      <c r="CDZ77" s="917"/>
      <c r="CEA77" s="917"/>
      <c r="CEB77" s="917"/>
      <c r="CEC77" s="574"/>
      <c r="CED77" s="643"/>
      <c r="CEE77" s="643"/>
      <c r="CEF77" s="643"/>
      <c r="CEG77" s="644"/>
      <c r="CEH77" s="643"/>
      <c r="CEI77" s="643"/>
      <c r="CEJ77" s="643"/>
      <c r="CEK77" s="643"/>
      <c r="CEL77" s="643"/>
      <c r="CEM77" s="643"/>
      <c r="CEN77" s="643"/>
      <c r="CEO77" s="643"/>
      <c r="CEP77" s="643"/>
      <c r="CEQ77" s="917"/>
      <c r="CER77" s="917"/>
      <c r="CES77" s="917"/>
      <c r="CET77" s="574"/>
      <c r="CEU77" s="643"/>
      <c r="CEV77" s="643"/>
      <c r="CEW77" s="643"/>
      <c r="CEX77" s="644"/>
      <c r="CEY77" s="643"/>
      <c r="CEZ77" s="643"/>
      <c r="CFA77" s="643"/>
      <c r="CFB77" s="643"/>
      <c r="CFC77" s="643"/>
      <c r="CFD77" s="643"/>
      <c r="CFE77" s="643"/>
      <c r="CFF77" s="643"/>
      <c r="CFG77" s="643"/>
      <c r="CFH77" s="917"/>
      <c r="CFI77" s="917"/>
      <c r="CFJ77" s="917"/>
      <c r="CFK77" s="574"/>
      <c r="CFL77" s="643"/>
      <c r="CFM77" s="643"/>
      <c r="CFN77" s="643"/>
      <c r="CFO77" s="644"/>
      <c r="CFP77" s="643"/>
      <c r="CFQ77" s="643"/>
      <c r="CFR77" s="643"/>
      <c r="CFS77" s="643"/>
      <c r="CFT77" s="643"/>
      <c r="CFU77" s="643"/>
      <c r="CFV77" s="643"/>
      <c r="CFW77" s="643"/>
      <c r="CFX77" s="643"/>
      <c r="CFY77" s="917"/>
      <c r="CFZ77" s="917"/>
      <c r="CGA77" s="917"/>
      <c r="CGB77" s="574"/>
      <c r="CGC77" s="643"/>
      <c r="CGD77" s="643"/>
      <c r="CGE77" s="643"/>
      <c r="CGF77" s="644"/>
      <c r="CGG77" s="643"/>
      <c r="CGH77" s="643"/>
      <c r="CGI77" s="643"/>
      <c r="CGJ77" s="643"/>
      <c r="CGK77" s="643"/>
      <c r="CGL77" s="643"/>
      <c r="CGM77" s="643"/>
      <c r="CGN77" s="643"/>
      <c r="CGO77" s="643"/>
      <c r="CGP77" s="917"/>
      <c r="CGQ77" s="917"/>
      <c r="CGR77" s="917"/>
      <c r="CGS77" s="574"/>
      <c r="CGT77" s="643"/>
      <c r="CGU77" s="643"/>
      <c r="CGV77" s="643"/>
      <c r="CGW77" s="644"/>
      <c r="CGX77" s="643"/>
      <c r="CGY77" s="643"/>
      <c r="CGZ77" s="643"/>
      <c r="CHA77" s="643"/>
      <c r="CHB77" s="643"/>
      <c r="CHC77" s="643"/>
      <c r="CHD77" s="643"/>
      <c r="CHE77" s="643"/>
      <c r="CHF77" s="643"/>
      <c r="CHG77" s="917"/>
      <c r="CHH77" s="917"/>
      <c r="CHI77" s="917"/>
      <c r="CHJ77" s="574"/>
      <c r="CHK77" s="643"/>
      <c r="CHL77" s="643"/>
      <c r="CHM77" s="643"/>
      <c r="CHN77" s="644"/>
      <c r="CHO77" s="643"/>
      <c r="CHP77" s="643"/>
      <c r="CHQ77" s="643"/>
      <c r="CHR77" s="643"/>
      <c r="CHS77" s="643"/>
      <c r="CHT77" s="643"/>
      <c r="CHU77" s="643"/>
      <c r="CHV77" s="643"/>
      <c r="CHW77" s="643"/>
      <c r="CHX77" s="917"/>
      <c r="CHY77" s="917"/>
      <c r="CHZ77" s="917"/>
      <c r="CIA77" s="574"/>
      <c r="CIB77" s="643"/>
      <c r="CIC77" s="643"/>
      <c r="CID77" s="643"/>
      <c r="CIE77" s="644"/>
      <c r="CIF77" s="643"/>
      <c r="CIG77" s="643"/>
      <c r="CIH77" s="643"/>
      <c r="CII77" s="643"/>
      <c r="CIJ77" s="643"/>
      <c r="CIK77" s="643"/>
      <c r="CIL77" s="643"/>
      <c r="CIM77" s="643"/>
      <c r="CIN77" s="643"/>
      <c r="CIO77" s="917"/>
      <c r="CIP77" s="917"/>
      <c r="CIQ77" s="917"/>
      <c r="CIR77" s="574"/>
      <c r="CIS77" s="643"/>
      <c r="CIT77" s="643"/>
      <c r="CIU77" s="643"/>
      <c r="CIV77" s="644"/>
      <c r="CIW77" s="643"/>
      <c r="CIX77" s="643"/>
      <c r="CIY77" s="643"/>
      <c r="CIZ77" s="643"/>
      <c r="CJA77" s="643"/>
      <c r="CJB77" s="643"/>
      <c r="CJC77" s="643"/>
      <c r="CJD77" s="643"/>
      <c r="CJE77" s="643"/>
      <c r="CJF77" s="917"/>
      <c r="CJG77" s="917"/>
      <c r="CJH77" s="917"/>
      <c r="CJI77" s="574"/>
      <c r="CJJ77" s="643"/>
      <c r="CJK77" s="643"/>
      <c r="CJL77" s="643"/>
      <c r="CJM77" s="644"/>
      <c r="CJN77" s="643"/>
      <c r="CJO77" s="643"/>
      <c r="CJP77" s="643"/>
      <c r="CJQ77" s="643"/>
      <c r="CJR77" s="643"/>
      <c r="CJS77" s="643"/>
      <c r="CJT77" s="643"/>
      <c r="CJU77" s="643"/>
      <c r="CJV77" s="643"/>
      <c r="CJW77" s="917"/>
      <c r="CJX77" s="917"/>
      <c r="CJY77" s="917"/>
      <c r="CJZ77" s="574"/>
      <c r="CKA77" s="643"/>
      <c r="CKB77" s="643"/>
      <c r="CKC77" s="643"/>
      <c r="CKD77" s="644"/>
      <c r="CKE77" s="643"/>
      <c r="CKF77" s="643"/>
      <c r="CKG77" s="643"/>
      <c r="CKH77" s="643"/>
      <c r="CKI77" s="643"/>
      <c r="CKJ77" s="643"/>
      <c r="CKK77" s="643"/>
      <c r="CKL77" s="643"/>
      <c r="CKM77" s="643"/>
      <c r="CKN77" s="917"/>
      <c r="CKO77" s="917"/>
      <c r="CKP77" s="917"/>
      <c r="CKQ77" s="574"/>
      <c r="CKR77" s="643"/>
      <c r="CKS77" s="643"/>
      <c r="CKT77" s="643"/>
      <c r="CKU77" s="644"/>
      <c r="CKV77" s="643"/>
      <c r="CKW77" s="643"/>
      <c r="CKX77" s="643"/>
      <c r="CKY77" s="643"/>
      <c r="CKZ77" s="643"/>
      <c r="CLA77" s="643"/>
      <c r="CLB77" s="643"/>
      <c r="CLC77" s="643"/>
      <c r="CLD77" s="643"/>
      <c r="CLE77" s="917"/>
      <c r="CLF77" s="917"/>
      <c r="CLG77" s="917"/>
      <c r="CLH77" s="574"/>
      <c r="CLI77" s="643"/>
      <c r="CLJ77" s="643"/>
      <c r="CLK77" s="643"/>
      <c r="CLL77" s="644"/>
      <c r="CLM77" s="643"/>
      <c r="CLN77" s="643"/>
      <c r="CLO77" s="643"/>
      <c r="CLP77" s="643"/>
      <c r="CLQ77" s="643"/>
      <c r="CLR77" s="643"/>
      <c r="CLS77" s="643"/>
      <c r="CLT77" s="643"/>
      <c r="CLU77" s="643"/>
      <c r="CLV77" s="917"/>
      <c r="CLW77" s="917"/>
      <c r="CLX77" s="917"/>
      <c r="CLY77" s="574"/>
      <c r="CLZ77" s="643"/>
      <c r="CMA77" s="643"/>
      <c r="CMB77" s="643"/>
      <c r="CMC77" s="644"/>
      <c r="CMD77" s="643"/>
      <c r="CME77" s="643"/>
      <c r="CMF77" s="643"/>
      <c r="CMG77" s="643"/>
      <c r="CMH77" s="643"/>
      <c r="CMI77" s="643"/>
      <c r="CMJ77" s="643"/>
      <c r="CMK77" s="643"/>
      <c r="CML77" s="643"/>
      <c r="CMM77" s="917"/>
      <c r="CMN77" s="917"/>
      <c r="CMO77" s="917"/>
      <c r="CMP77" s="574"/>
      <c r="CMQ77" s="643"/>
      <c r="CMR77" s="643"/>
      <c r="CMS77" s="643"/>
      <c r="CMT77" s="644"/>
      <c r="CMU77" s="643"/>
      <c r="CMV77" s="643"/>
      <c r="CMW77" s="643"/>
      <c r="CMX77" s="643"/>
      <c r="CMY77" s="643"/>
      <c r="CMZ77" s="643"/>
      <c r="CNA77" s="643"/>
      <c r="CNB77" s="643"/>
      <c r="CNC77" s="643"/>
      <c r="CND77" s="917"/>
      <c r="CNE77" s="917"/>
      <c r="CNF77" s="917"/>
      <c r="CNG77" s="574"/>
      <c r="CNH77" s="643"/>
      <c r="CNI77" s="643"/>
      <c r="CNJ77" s="643"/>
      <c r="CNK77" s="644"/>
      <c r="CNL77" s="643"/>
      <c r="CNM77" s="643"/>
      <c r="CNN77" s="643"/>
      <c r="CNO77" s="643"/>
      <c r="CNP77" s="643"/>
      <c r="CNQ77" s="643"/>
      <c r="CNR77" s="643"/>
      <c r="CNS77" s="643"/>
      <c r="CNT77" s="643"/>
      <c r="CNU77" s="917"/>
      <c r="CNV77" s="917"/>
      <c r="CNW77" s="917"/>
      <c r="CNX77" s="574"/>
      <c r="CNY77" s="643"/>
      <c r="CNZ77" s="643"/>
      <c r="COA77" s="643"/>
      <c r="COB77" s="644"/>
      <c r="COC77" s="643"/>
      <c r="COD77" s="643"/>
      <c r="COE77" s="643"/>
      <c r="COF77" s="643"/>
      <c r="COG77" s="643"/>
      <c r="COH77" s="643"/>
      <c r="COI77" s="643"/>
      <c r="COJ77" s="643"/>
      <c r="COK77" s="643"/>
      <c r="COL77" s="917"/>
      <c r="COM77" s="917"/>
      <c r="CON77" s="917"/>
      <c r="COO77" s="574"/>
      <c r="COP77" s="643"/>
      <c r="COQ77" s="643"/>
      <c r="COR77" s="643"/>
      <c r="COS77" s="644"/>
      <c r="COT77" s="643"/>
      <c r="COU77" s="643"/>
      <c r="COV77" s="643"/>
      <c r="COW77" s="643"/>
      <c r="COX77" s="643"/>
      <c r="COY77" s="643"/>
      <c r="COZ77" s="643"/>
      <c r="CPA77" s="643"/>
      <c r="CPB77" s="643"/>
      <c r="CPC77" s="917"/>
      <c r="CPD77" s="917"/>
      <c r="CPE77" s="917"/>
      <c r="CPF77" s="574"/>
      <c r="CPG77" s="643"/>
      <c r="CPH77" s="643"/>
      <c r="CPI77" s="643"/>
      <c r="CPJ77" s="644"/>
      <c r="CPK77" s="643"/>
      <c r="CPL77" s="643"/>
      <c r="CPM77" s="643"/>
      <c r="CPN77" s="643"/>
      <c r="CPO77" s="643"/>
      <c r="CPP77" s="643"/>
      <c r="CPQ77" s="643"/>
      <c r="CPR77" s="643"/>
      <c r="CPS77" s="643"/>
      <c r="CPT77" s="917"/>
      <c r="CPU77" s="917"/>
      <c r="CPV77" s="917"/>
      <c r="CPW77" s="574"/>
      <c r="CPX77" s="643"/>
      <c r="CPY77" s="643"/>
      <c r="CPZ77" s="643"/>
      <c r="CQA77" s="644"/>
      <c r="CQB77" s="643"/>
      <c r="CQC77" s="643"/>
      <c r="CQD77" s="643"/>
      <c r="CQE77" s="643"/>
      <c r="CQF77" s="643"/>
      <c r="CQG77" s="643"/>
      <c r="CQH77" s="643"/>
      <c r="CQI77" s="643"/>
      <c r="CQJ77" s="643"/>
      <c r="CQK77" s="917"/>
      <c r="CQL77" s="917"/>
      <c r="CQM77" s="917"/>
      <c r="CQN77" s="574"/>
      <c r="CQO77" s="643"/>
      <c r="CQP77" s="643"/>
      <c r="CQQ77" s="643"/>
      <c r="CQR77" s="644"/>
      <c r="CQS77" s="643"/>
      <c r="CQT77" s="643"/>
      <c r="CQU77" s="643"/>
      <c r="CQV77" s="643"/>
      <c r="CQW77" s="643"/>
      <c r="CQX77" s="643"/>
      <c r="CQY77" s="643"/>
      <c r="CQZ77" s="643"/>
      <c r="CRA77" s="643"/>
      <c r="CRB77" s="917"/>
      <c r="CRC77" s="917"/>
      <c r="CRD77" s="917"/>
      <c r="CRE77" s="574"/>
      <c r="CRF77" s="643"/>
      <c r="CRG77" s="643"/>
      <c r="CRH77" s="643"/>
      <c r="CRI77" s="644"/>
      <c r="CRJ77" s="643"/>
      <c r="CRK77" s="643"/>
      <c r="CRL77" s="643"/>
      <c r="CRM77" s="643"/>
      <c r="CRN77" s="643"/>
      <c r="CRO77" s="643"/>
      <c r="CRP77" s="643"/>
      <c r="CRQ77" s="643"/>
      <c r="CRR77" s="643"/>
      <c r="CRS77" s="917"/>
      <c r="CRT77" s="917"/>
      <c r="CRU77" s="917"/>
      <c r="CRV77" s="574"/>
      <c r="CRW77" s="643"/>
      <c r="CRX77" s="643"/>
      <c r="CRY77" s="643"/>
      <c r="CRZ77" s="644"/>
      <c r="CSA77" s="643"/>
      <c r="CSB77" s="643"/>
      <c r="CSC77" s="643"/>
      <c r="CSD77" s="643"/>
      <c r="CSE77" s="643"/>
      <c r="CSF77" s="643"/>
      <c r="CSG77" s="643"/>
      <c r="CSH77" s="643"/>
      <c r="CSI77" s="643"/>
      <c r="CSJ77" s="917"/>
      <c r="CSK77" s="917"/>
      <c r="CSL77" s="917"/>
      <c r="CSM77" s="574"/>
      <c r="CSN77" s="643"/>
      <c r="CSO77" s="643"/>
      <c r="CSP77" s="643"/>
      <c r="CSQ77" s="644"/>
      <c r="CSR77" s="643"/>
      <c r="CSS77" s="643"/>
      <c r="CST77" s="643"/>
      <c r="CSU77" s="643"/>
      <c r="CSV77" s="643"/>
      <c r="CSW77" s="643"/>
      <c r="CSX77" s="643"/>
      <c r="CSY77" s="643"/>
      <c r="CSZ77" s="643"/>
      <c r="CTA77" s="917"/>
      <c r="CTB77" s="917"/>
      <c r="CTC77" s="917"/>
      <c r="CTD77" s="574"/>
      <c r="CTE77" s="643"/>
      <c r="CTF77" s="643"/>
      <c r="CTG77" s="643"/>
      <c r="CTH77" s="644"/>
      <c r="CTI77" s="643"/>
      <c r="CTJ77" s="643"/>
      <c r="CTK77" s="643"/>
      <c r="CTL77" s="643"/>
      <c r="CTM77" s="643"/>
      <c r="CTN77" s="643"/>
      <c r="CTO77" s="643"/>
      <c r="CTP77" s="643"/>
      <c r="CTQ77" s="643"/>
      <c r="CTR77" s="917"/>
      <c r="CTS77" s="917"/>
      <c r="CTT77" s="917"/>
      <c r="CTU77" s="574"/>
      <c r="CTV77" s="643"/>
      <c r="CTW77" s="643"/>
      <c r="CTX77" s="643"/>
      <c r="CTY77" s="644"/>
      <c r="CTZ77" s="643"/>
      <c r="CUA77" s="643"/>
      <c r="CUB77" s="643"/>
      <c r="CUC77" s="643"/>
      <c r="CUD77" s="643"/>
      <c r="CUE77" s="643"/>
      <c r="CUF77" s="643"/>
      <c r="CUG77" s="643"/>
      <c r="CUH77" s="643"/>
      <c r="CUI77" s="917"/>
      <c r="CUJ77" s="917"/>
      <c r="CUK77" s="917"/>
      <c r="CUL77" s="574"/>
      <c r="CUM77" s="643"/>
      <c r="CUN77" s="643"/>
      <c r="CUO77" s="643"/>
      <c r="CUP77" s="644"/>
      <c r="CUQ77" s="643"/>
      <c r="CUR77" s="643"/>
      <c r="CUS77" s="643"/>
      <c r="CUT77" s="643"/>
      <c r="CUU77" s="643"/>
      <c r="CUV77" s="643"/>
      <c r="CUW77" s="643"/>
      <c r="CUX77" s="643"/>
      <c r="CUY77" s="643"/>
      <c r="CUZ77" s="917"/>
      <c r="CVA77" s="917"/>
      <c r="CVB77" s="917"/>
      <c r="CVC77" s="574"/>
      <c r="CVD77" s="643"/>
      <c r="CVE77" s="643"/>
      <c r="CVF77" s="643"/>
      <c r="CVG77" s="644"/>
      <c r="CVH77" s="643"/>
      <c r="CVI77" s="643"/>
      <c r="CVJ77" s="643"/>
      <c r="CVK77" s="643"/>
      <c r="CVL77" s="643"/>
      <c r="CVM77" s="643"/>
      <c r="CVN77" s="643"/>
      <c r="CVO77" s="643"/>
      <c r="CVP77" s="643"/>
      <c r="CVQ77" s="917"/>
      <c r="CVR77" s="917"/>
      <c r="CVS77" s="917"/>
      <c r="CVT77" s="574"/>
      <c r="CVU77" s="643"/>
      <c r="CVV77" s="643"/>
      <c r="CVW77" s="643"/>
      <c r="CVX77" s="644"/>
      <c r="CVY77" s="643"/>
      <c r="CVZ77" s="643"/>
      <c r="CWA77" s="643"/>
      <c r="CWB77" s="643"/>
      <c r="CWC77" s="643"/>
      <c r="CWD77" s="643"/>
      <c r="CWE77" s="643"/>
      <c r="CWF77" s="643"/>
      <c r="CWG77" s="643"/>
      <c r="CWH77" s="917"/>
      <c r="CWI77" s="917"/>
      <c r="CWJ77" s="917"/>
      <c r="CWK77" s="574"/>
      <c r="CWL77" s="643"/>
      <c r="CWM77" s="643"/>
      <c r="CWN77" s="643"/>
      <c r="CWO77" s="644"/>
      <c r="CWP77" s="643"/>
      <c r="CWQ77" s="643"/>
      <c r="CWR77" s="643"/>
      <c r="CWS77" s="643"/>
      <c r="CWT77" s="643"/>
      <c r="CWU77" s="643"/>
      <c r="CWV77" s="643"/>
      <c r="CWW77" s="643"/>
      <c r="CWX77" s="643"/>
      <c r="CWY77" s="917"/>
      <c r="CWZ77" s="917"/>
      <c r="CXA77" s="917"/>
      <c r="CXB77" s="574"/>
      <c r="CXC77" s="643"/>
      <c r="CXD77" s="643"/>
      <c r="CXE77" s="643"/>
      <c r="CXF77" s="644"/>
      <c r="CXG77" s="643"/>
      <c r="CXH77" s="643"/>
      <c r="CXI77" s="643"/>
      <c r="CXJ77" s="643"/>
      <c r="CXK77" s="643"/>
      <c r="CXL77" s="643"/>
      <c r="CXM77" s="643"/>
      <c r="CXN77" s="643"/>
      <c r="CXO77" s="643"/>
      <c r="CXP77" s="917"/>
      <c r="CXQ77" s="917"/>
      <c r="CXR77" s="917"/>
      <c r="CXS77" s="574"/>
      <c r="CXT77" s="643"/>
      <c r="CXU77" s="643"/>
      <c r="CXV77" s="643"/>
      <c r="CXW77" s="644"/>
      <c r="CXX77" s="643"/>
      <c r="CXY77" s="643"/>
      <c r="CXZ77" s="643"/>
      <c r="CYA77" s="643"/>
      <c r="CYB77" s="643"/>
      <c r="CYC77" s="643"/>
      <c r="CYD77" s="643"/>
      <c r="CYE77" s="643"/>
      <c r="CYF77" s="643"/>
      <c r="CYG77" s="917"/>
      <c r="CYH77" s="917"/>
      <c r="CYI77" s="917"/>
      <c r="CYJ77" s="574"/>
      <c r="CYK77" s="643"/>
      <c r="CYL77" s="643"/>
      <c r="CYM77" s="643"/>
      <c r="CYN77" s="644"/>
      <c r="CYO77" s="643"/>
      <c r="CYP77" s="643"/>
      <c r="CYQ77" s="643"/>
      <c r="CYR77" s="643"/>
      <c r="CYS77" s="643"/>
      <c r="CYT77" s="643"/>
      <c r="CYU77" s="643"/>
      <c r="CYV77" s="643"/>
      <c r="CYW77" s="643"/>
      <c r="CYX77" s="917"/>
      <c r="CYY77" s="917"/>
      <c r="CYZ77" s="917"/>
      <c r="CZA77" s="574"/>
      <c r="CZB77" s="643"/>
      <c r="CZC77" s="643"/>
      <c r="CZD77" s="643"/>
      <c r="CZE77" s="644"/>
      <c r="CZF77" s="643"/>
      <c r="CZG77" s="643"/>
      <c r="CZH77" s="643"/>
      <c r="CZI77" s="643"/>
      <c r="CZJ77" s="643"/>
      <c r="CZK77" s="643"/>
      <c r="CZL77" s="643"/>
      <c r="CZM77" s="643"/>
      <c r="CZN77" s="643"/>
      <c r="CZO77" s="917"/>
      <c r="CZP77" s="917"/>
      <c r="CZQ77" s="917"/>
      <c r="CZR77" s="574"/>
      <c r="CZS77" s="643"/>
      <c r="CZT77" s="643"/>
      <c r="CZU77" s="643"/>
      <c r="CZV77" s="644"/>
      <c r="CZW77" s="643"/>
      <c r="CZX77" s="643"/>
      <c r="CZY77" s="643"/>
      <c r="CZZ77" s="643"/>
      <c r="DAA77" s="643"/>
      <c r="DAB77" s="643"/>
      <c r="DAC77" s="643"/>
      <c r="DAD77" s="643"/>
      <c r="DAE77" s="643"/>
      <c r="DAF77" s="917"/>
      <c r="DAG77" s="917"/>
      <c r="DAH77" s="917"/>
      <c r="DAI77" s="574"/>
      <c r="DAJ77" s="643"/>
      <c r="DAK77" s="643"/>
      <c r="DAL77" s="643"/>
      <c r="DAM77" s="644"/>
      <c r="DAN77" s="643"/>
      <c r="DAO77" s="643"/>
      <c r="DAP77" s="643"/>
      <c r="DAQ77" s="643"/>
      <c r="DAR77" s="643"/>
      <c r="DAS77" s="643"/>
      <c r="DAT77" s="643"/>
      <c r="DAU77" s="643"/>
      <c r="DAV77" s="643"/>
      <c r="DAW77" s="917"/>
      <c r="DAX77" s="917"/>
      <c r="DAY77" s="917"/>
      <c r="DAZ77" s="574"/>
      <c r="DBA77" s="643"/>
      <c r="DBB77" s="643"/>
      <c r="DBC77" s="643"/>
      <c r="DBD77" s="644"/>
      <c r="DBE77" s="643"/>
      <c r="DBF77" s="643"/>
      <c r="DBG77" s="643"/>
      <c r="DBH77" s="643"/>
      <c r="DBI77" s="643"/>
      <c r="DBJ77" s="643"/>
      <c r="DBK77" s="643"/>
      <c r="DBL77" s="643"/>
      <c r="DBM77" s="643"/>
      <c r="DBN77" s="917"/>
      <c r="DBO77" s="917"/>
      <c r="DBP77" s="917"/>
      <c r="DBQ77" s="574"/>
      <c r="DBR77" s="643"/>
      <c r="DBS77" s="643"/>
      <c r="DBT77" s="643"/>
      <c r="DBU77" s="644"/>
      <c r="DBV77" s="643"/>
      <c r="DBW77" s="643"/>
      <c r="DBX77" s="643"/>
      <c r="DBY77" s="643"/>
      <c r="DBZ77" s="643"/>
      <c r="DCA77" s="643"/>
      <c r="DCB77" s="643"/>
      <c r="DCC77" s="643"/>
      <c r="DCD77" s="643"/>
      <c r="DCE77" s="917"/>
      <c r="DCF77" s="917"/>
      <c r="DCG77" s="917"/>
      <c r="DCH77" s="574"/>
      <c r="DCI77" s="643"/>
      <c r="DCJ77" s="643"/>
      <c r="DCK77" s="643"/>
      <c r="DCL77" s="644"/>
      <c r="DCM77" s="643"/>
      <c r="DCN77" s="643"/>
      <c r="DCO77" s="643"/>
      <c r="DCP77" s="643"/>
      <c r="DCQ77" s="643"/>
      <c r="DCR77" s="643"/>
      <c r="DCS77" s="643"/>
      <c r="DCT77" s="643"/>
      <c r="DCU77" s="643"/>
      <c r="DCV77" s="917"/>
      <c r="DCW77" s="917"/>
      <c r="DCX77" s="917"/>
      <c r="DCY77" s="574"/>
      <c r="DCZ77" s="643"/>
      <c r="DDA77" s="643"/>
      <c r="DDB77" s="643"/>
      <c r="DDC77" s="644"/>
      <c r="DDD77" s="643"/>
      <c r="DDE77" s="643"/>
      <c r="DDF77" s="643"/>
      <c r="DDG77" s="643"/>
      <c r="DDH77" s="643"/>
      <c r="DDI77" s="643"/>
      <c r="DDJ77" s="643"/>
      <c r="DDK77" s="643"/>
      <c r="DDL77" s="643"/>
      <c r="DDM77" s="917"/>
      <c r="DDN77" s="917"/>
      <c r="DDO77" s="917"/>
      <c r="DDP77" s="574"/>
      <c r="DDQ77" s="643"/>
      <c r="DDR77" s="643"/>
      <c r="DDS77" s="643"/>
      <c r="DDT77" s="644"/>
      <c r="DDU77" s="643"/>
      <c r="DDV77" s="643"/>
      <c r="DDW77" s="643"/>
      <c r="DDX77" s="643"/>
      <c r="DDY77" s="643"/>
      <c r="DDZ77" s="643"/>
      <c r="DEA77" s="643"/>
      <c r="DEB77" s="643"/>
      <c r="DEC77" s="643"/>
      <c r="DED77" s="917"/>
      <c r="DEE77" s="917"/>
      <c r="DEF77" s="917"/>
      <c r="DEG77" s="574"/>
      <c r="DEH77" s="643"/>
      <c r="DEI77" s="643"/>
      <c r="DEJ77" s="643"/>
      <c r="DEK77" s="644"/>
      <c r="DEL77" s="643"/>
      <c r="DEM77" s="643"/>
      <c r="DEN77" s="643"/>
      <c r="DEO77" s="643"/>
      <c r="DEP77" s="643"/>
      <c r="DEQ77" s="643"/>
      <c r="DER77" s="643"/>
      <c r="DES77" s="643"/>
      <c r="DET77" s="643"/>
      <c r="DEU77" s="917"/>
      <c r="DEV77" s="917"/>
      <c r="DEW77" s="917"/>
      <c r="DEX77" s="574"/>
      <c r="DEY77" s="643"/>
      <c r="DEZ77" s="643"/>
      <c r="DFA77" s="643"/>
      <c r="DFB77" s="644"/>
      <c r="DFC77" s="643"/>
      <c r="DFD77" s="643"/>
      <c r="DFE77" s="643"/>
      <c r="DFF77" s="643"/>
      <c r="DFG77" s="643"/>
      <c r="DFH77" s="643"/>
      <c r="DFI77" s="643"/>
      <c r="DFJ77" s="643"/>
      <c r="DFK77" s="643"/>
      <c r="DFL77" s="917"/>
      <c r="DFM77" s="917"/>
      <c r="DFN77" s="917"/>
      <c r="DFO77" s="574"/>
      <c r="DFP77" s="643"/>
      <c r="DFQ77" s="643"/>
      <c r="DFR77" s="643"/>
      <c r="DFS77" s="644"/>
      <c r="DFT77" s="643"/>
      <c r="DFU77" s="643"/>
      <c r="DFV77" s="643"/>
      <c r="DFW77" s="643"/>
      <c r="DFX77" s="643"/>
      <c r="DFY77" s="643"/>
      <c r="DFZ77" s="643"/>
      <c r="DGA77" s="643"/>
      <c r="DGB77" s="643"/>
      <c r="DGC77" s="917"/>
      <c r="DGD77" s="917"/>
      <c r="DGE77" s="917"/>
      <c r="DGF77" s="574"/>
      <c r="DGG77" s="643"/>
      <c r="DGH77" s="643"/>
      <c r="DGI77" s="643"/>
      <c r="DGJ77" s="644"/>
      <c r="DGK77" s="643"/>
      <c r="DGL77" s="643"/>
      <c r="DGM77" s="643"/>
      <c r="DGN77" s="643"/>
      <c r="DGO77" s="643"/>
      <c r="DGP77" s="643"/>
      <c r="DGQ77" s="643"/>
      <c r="DGR77" s="643"/>
      <c r="DGS77" s="643"/>
      <c r="DGT77" s="917"/>
      <c r="DGU77" s="917"/>
      <c r="DGV77" s="917"/>
      <c r="DGW77" s="574"/>
      <c r="DGX77" s="643"/>
      <c r="DGY77" s="643"/>
      <c r="DGZ77" s="643"/>
      <c r="DHA77" s="644"/>
      <c r="DHB77" s="643"/>
      <c r="DHC77" s="643"/>
      <c r="DHD77" s="643"/>
      <c r="DHE77" s="643"/>
      <c r="DHF77" s="643"/>
      <c r="DHG77" s="643"/>
      <c r="DHH77" s="643"/>
      <c r="DHI77" s="643"/>
      <c r="DHJ77" s="643"/>
      <c r="DHK77" s="917"/>
      <c r="DHL77" s="917"/>
      <c r="DHM77" s="917"/>
      <c r="DHN77" s="574"/>
      <c r="DHO77" s="643"/>
      <c r="DHP77" s="643"/>
      <c r="DHQ77" s="643"/>
      <c r="DHR77" s="644"/>
      <c r="DHS77" s="643"/>
      <c r="DHT77" s="643"/>
      <c r="DHU77" s="643"/>
      <c r="DHV77" s="643"/>
      <c r="DHW77" s="643"/>
      <c r="DHX77" s="643"/>
      <c r="DHY77" s="643"/>
      <c r="DHZ77" s="643"/>
      <c r="DIA77" s="643"/>
      <c r="DIB77" s="917"/>
      <c r="DIC77" s="917"/>
      <c r="DID77" s="917"/>
      <c r="DIE77" s="574"/>
      <c r="DIF77" s="643"/>
      <c r="DIG77" s="643"/>
      <c r="DIH77" s="643"/>
      <c r="DII77" s="644"/>
      <c r="DIJ77" s="643"/>
      <c r="DIK77" s="643"/>
      <c r="DIL77" s="643"/>
      <c r="DIM77" s="643"/>
      <c r="DIN77" s="643"/>
      <c r="DIO77" s="643"/>
      <c r="DIP77" s="643"/>
      <c r="DIQ77" s="643"/>
      <c r="DIR77" s="643"/>
      <c r="DIS77" s="917"/>
      <c r="DIT77" s="917"/>
      <c r="DIU77" s="917"/>
      <c r="DIV77" s="574"/>
      <c r="DIW77" s="643"/>
      <c r="DIX77" s="643"/>
      <c r="DIY77" s="643"/>
      <c r="DIZ77" s="644"/>
      <c r="DJA77" s="643"/>
      <c r="DJB77" s="643"/>
      <c r="DJC77" s="643"/>
      <c r="DJD77" s="643"/>
      <c r="DJE77" s="643"/>
      <c r="DJF77" s="643"/>
      <c r="DJG77" s="643"/>
      <c r="DJH77" s="643"/>
      <c r="DJI77" s="643"/>
      <c r="DJJ77" s="917"/>
      <c r="DJK77" s="917"/>
      <c r="DJL77" s="917"/>
      <c r="DJM77" s="574"/>
      <c r="DJN77" s="643"/>
      <c r="DJO77" s="643"/>
      <c r="DJP77" s="643"/>
      <c r="DJQ77" s="644"/>
      <c r="DJR77" s="643"/>
      <c r="DJS77" s="643"/>
      <c r="DJT77" s="643"/>
      <c r="DJU77" s="643"/>
      <c r="DJV77" s="643"/>
      <c r="DJW77" s="643"/>
      <c r="DJX77" s="643"/>
      <c r="DJY77" s="643"/>
      <c r="DJZ77" s="643"/>
      <c r="DKA77" s="917"/>
      <c r="DKB77" s="917"/>
      <c r="DKC77" s="917"/>
      <c r="DKD77" s="574"/>
      <c r="DKE77" s="643"/>
      <c r="DKF77" s="643"/>
      <c r="DKG77" s="643"/>
      <c r="DKH77" s="644"/>
      <c r="DKI77" s="643"/>
      <c r="DKJ77" s="643"/>
      <c r="DKK77" s="643"/>
      <c r="DKL77" s="643"/>
      <c r="DKM77" s="643"/>
      <c r="DKN77" s="643"/>
      <c r="DKO77" s="643"/>
      <c r="DKP77" s="643"/>
      <c r="DKQ77" s="643"/>
      <c r="DKR77" s="917"/>
      <c r="DKS77" s="917"/>
      <c r="DKT77" s="917"/>
      <c r="DKU77" s="574"/>
      <c r="DKV77" s="643"/>
      <c r="DKW77" s="643"/>
      <c r="DKX77" s="643"/>
      <c r="DKY77" s="644"/>
      <c r="DKZ77" s="643"/>
      <c r="DLA77" s="643"/>
      <c r="DLB77" s="643"/>
      <c r="DLC77" s="643"/>
      <c r="DLD77" s="643"/>
      <c r="DLE77" s="643"/>
      <c r="DLF77" s="643"/>
      <c r="DLG77" s="643"/>
      <c r="DLH77" s="643"/>
      <c r="DLI77" s="917"/>
      <c r="DLJ77" s="917"/>
      <c r="DLK77" s="917"/>
      <c r="DLL77" s="574"/>
      <c r="DLM77" s="643"/>
      <c r="DLN77" s="643"/>
      <c r="DLO77" s="643"/>
      <c r="DLP77" s="644"/>
      <c r="DLQ77" s="643"/>
      <c r="DLR77" s="643"/>
      <c r="DLS77" s="643"/>
      <c r="DLT77" s="643"/>
      <c r="DLU77" s="643"/>
      <c r="DLV77" s="643"/>
      <c r="DLW77" s="643"/>
      <c r="DLX77" s="643"/>
      <c r="DLY77" s="643"/>
      <c r="DLZ77" s="917"/>
      <c r="DMA77" s="917"/>
      <c r="DMB77" s="917"/>
      <c r="DMC77" s="574"/>
      <c r="DMD77" s="643"/>
      <c r="DME77" s="643"/>
      <c r="DMF77" s="643"/>
      <c r="DMG77" s="644"/>
      <c r="DMH77" s="643"/>
      <c r="DMI77" s="643"/>
      <c r="DMJ77" s="643"/>
      <c r="DMK77" s="643"/>
      <c r="DML77" s="643"/>
      <c r="DMM77" s="643"/>
      <c r="DMN77" s="643"/>
      <c r="DMO77" s="643"/>
      <c r="DMP77" s="643"/>
      <c r="DMQ77" s="917"/>
      <c r="DMR77" s="917"/>
      <c r="DMS77" s="917"/>
      <c r="DMT77" s="574"/>
      <c r="DMU77" s="643"/>
      <c r="DMV77" s="643"/>
      <c r="DMW77" s="643"/>
      <c r="DMX77" s="644"/>
      <c r="DMY77" s="643"/>
      <c r="DMZ77" s="643"/>
      <c r="DNA77" s="643"/>
      <c r="DNB77" s="643"/>
      <c r="DNC77" s="643"/>
      <c r="DND77" s="643"/>
      <c r="DNE77" s="643"/>
      <c r="DNF77" s="643"/>
      <c r="DNG77" s="643"/>
      <c r="DNH77" s="917"/>
      <c r="DNI77" s="917"/>
      <c r="DNJ77" s="917"/>
      <c r="DNK77" s="574"/>
      <c r="DNL77" s="643"/>
      <c r="DNM77" s="643"/>
      <c r="DNN77" s="643"/>
      <c r="DNO77" s="644"/>
      <c r="DNP77" s="643"/>
      <c r="DNQ77" s="643"/>
      <c r="DNR77" s="643"/>
      <c r="DNS77" s="643"/>
      <c r="DNT77" s="643"/>
      <c r="DNU77" s="643"/>
      <c r="DNV77" s="643"/>
      <c r="DNW77" s="643"/>
      <c r="DNX77" s="643"/>
      <c r="DNY77" s="917"/>
      <c r="DNZ77" s="917"/>
      <c r="DOA77" s="917"/>
      <c r="DOB77" s="574"/>
      <c r="DOC77" s="643"/>
      <c r="DOD77" s="643"/>
      <c r="DOE77" s="643"/>
      <c r="DOF77" s="644"/>
      <c r="DOG77" s="643"/>
      <c r="DOH77" s="643"/>
      <c r="DOI77" s="643"/>
      <c r="DOJ77" s="643"/>
      <c r="DOK77" s="643"/>
      <c r="DOL77" s="643"/>
      <c r="DOM77" s="643"/>
      <c r="DON77" s="643"/>
      <c r="DOO77" s="643"/>
      <c r="DOP77" s="917"/>
      <c r="DOQ77" s="917"/>
      <c r="DOR77" s="917"/>
      <c r="DOS77" s="574"/>
      <c r="DOT77" s="643"/>
      <c r="DOU77" s="643"/>
      <c r="DOV77" s="643"/>
      <c r="DOW77" s="644"/>
      <c r="DOX77" s="643"/>
      <c r="DOY77" s="643"/>
      <c r="DOZ77" s="643"/>
      <c r="DPA77" s="643"/>
      <c r="DPB77" s="643"/>
      <c r="DPC77" s="643"/>
      <c r="DPD77" s="643"/>
      <c r="DPE77" s="643"/>
      <c r="DPF77" s="643"/>
      <c r="DPG77" s="917"/>
      <c r="DPH77" s="917"/>
      <c r="DPI77" s="917"/>
      <c r="DPJ77" s="574"/>
      <c r="DPK77" s="643"/>
      <c r="DPL77" s="643"/>
      <c r="DPM77" s="643"/>
      <c r="DPN77" s="644"/>
      <c r="DPO77" s="643"/>
      <c r="DPP77" s="643"/>
      <c r="DPQ77" s="643"/>
      <c r="DPR77" s="643"/>
      <c r="DPS77" s="643"/>
      <c r="DPT77" s="643"/>
      <c r="DPU77" s="643"/>
      <c r="DPV77" s="643"/>
      <c r="DPW77" s="643"/>
      <c r="DPX77" s="917"/>
      <c r="DPY77" s="917"/>
      <c r="DPZ77" s="917"/>
      <c r="DQA77" s="574"/>
      <c r="DQB77" s="643"/>
      <c r="DQC77" s="643"/>
      <c r="DQD77" s="643"/>
      <c r="DQE77" s="644"/>
      <c r="DQF77" s="643"/>
      <c r="DQG77" s="643"/>
      <c r="DQH77" s="643"/>
      <c r="DQI77" s="643"/>
      <c r="DQJ77" s="643"/>
      <c r="DQK77" s="643"/>
      <c r="DQL77" s="643"/>
      <c r="DQM77" s="643"/>
      <c r="DQN77" s="643"/>
      <c r="DQO77" s="917"/>
      <c r="DQP77" s="917"/>
      <c r="DQQ77" s="917"/>
      <c r="DQR77" s="574"/>
      <c r="DQS77" s="643"/>
      <c r="DQT77" s="643"/>
      <c r="DQU77" s="643"/>
      <c r="DQV77" s="644"/>
      <c r="DQW77" s="643"/>
      <c r="DQX77" s="643"/>
      <c r="DQY77" s="643"/>
      <c r="DQZ77" s="643"/>
      <c r="DRA77" s="643"/>
      <c r="DRB77" s="643"/>
      <c r="DRC77" s="643"/>
      <c r="DRD77" s="643"/>
      <c r="DRE77" s="643"/>
      <c r="DRF77" s="917"/>
      <c r="DRG77" s="917"/>
      <c r="DRH77" s="917"/>
      <c r="DRI77" s="574"/>
      <c r="DRJ77" s="643"/>
      <c r="DRK77" s="643"/>
      <c r="DRL77" s="643"/>
      <c r="DRM77" s="644"/>
      <c r="DRN77" s="643"/>
      <c r="DRO77" s="643"/>
      <c r="DRP77" s="643"/>
      <c r="DRQ77" s="643"/>
      <c r="DRR77" s="643"/>
      <c r="DRS77" s="643"/>
      <c r="DRT77" s="643"/>
      <c r="DRU77" s="643"/>
      <c r="DRV77" s="643"/>
      <c r="DRW77" s="917"/>
      <c r="DRX77" s="917"/>
      <c r="DRY77" s="917"/>
      <c r="DRZ77" s="574"/>
      <c r="DSA77" s="643"/>
      <c r="DSB77" s="643"/>
      <c r="DSC77" s="643"/>
      <c r="DSD77" s="644"/>
      <c r="DSE77" s="643"/>
      <c r="DSF77" s="643"/>
      <c r="DSG77" s="643"/>
      <c r="DSH77" s="643"/>
      <c r="DSI77" s="643"/>
      <c r="DSJ77" s="643"/>
      <c r="DSK77" s="643"/>
      <c r="DSL77" s="643"/>
      <c r="DSM77" s="643"/>
      <c r="DSN77" s="917"/>
      <c r="DSO77" s="917"/>
      <c r="DSP77" s="917"/>
      <c r="DSQ77" s="574"/>
      <c r="DSR77" s="643"/>
      <c r="DSS77" s="643"/>
      <c r="DST77" s="643"/>
      <c r="DSU77" s="644"/>
      <c r="DSV77" s="643"/>
      <c r="DSW77" s="643"/>
      <c r="DSX77" s="643"/>
      <c r="DSY77" s="643"/>
      <c r="DSZ77" s="643"/>
      <c r="DTA77" s="643"/>
      <c r="DTB77" s="643"/>
      <c r="DTC77" s="643"/>
      <c r="DTD77" s="643"/>
      <c r="DTE77" s="917"/>
      <c r="DTF77" s="917"/>
      <c r="DTG77" s="917"/>
      <c r="DTH77" s="574"/>
      <c r="DTI77" s="643"/>
      <c r="DTJ77" s="643"/>
      <c r="DTK77" s="643"/>
      <c r="DTL77" s="644"/>
      <c r="DTM77" s="643"/>
      <c r="DTN77" s="643"/>
      <c r="DTO77" s="643"/>
      <c r="DTP77" s="643"/>
      <c r="DTQ77" s="643"/>
      <c r="DTR77" s="643"/>
      <c r="DTS77" s="643"/>
      <c r="DTT77" s="643"/>
      <c r="DTU77" s="643"/>
      <c r="DTV77" s="917"/>
      <c r="DTW77" s="917"/>
      <c r="DTX77" s="917"/>
      <c r="DTY77" s="574"/>
      <c r="DTZ77" s="643"/>
      <c r="DUA77" s="643"/>
      <c r="DUB77" s="643"/>
      <c r="DUC77" s="644"/>
      <c r="DUD77" s="643"/>
      <c r="DUE77" s="643"/>
      <c r="DUF77" s="643"/>
      <c r="DUG77" s="643"/>
      <c r="DUH77" s="643"/>
      <c r="DUI77" s="643"/>
      <c r="DUJ77" s="643"/>
      <c r="DUK77" s="643"/>
      <c r="DUL77" s="643"/>
      <c r="DUM77" s="917"/>
      <c r="DUN77" s="917"/>
      <c r="DUO77" s="917"/>
      <c r="DUP77" s="574"/>
      <c r="DUQ77" s="643"/>
      <c r="DUR77" s="643"/>
      <c r="DUS77" s="643"/>
      <c r="DUT77" s="644"/>
      <c r="DUU77" s="643"/>
      <c r="DUV77" s="643"/>
      <c r="DUW77" s="643"/>
      <c r="DUX77" s="643"/>
      <c r="DUY77" s="643"/>
      <c r="DUZ77" s="643"/>
      <c r="DVA77" s="643"/>
      <c r="DVB77" s="643"/>
      <c r="DVC77" s="643"/>
      <c r="DVD77" s="917"/>
      <c r="DVE77" s="917"/>
      <c r="DVF77" s="917"/>
      <c r="DVG77" s="574"/>
      <c r="DVH77" s="643"/>
      <c r="DVI77" s="643"/>
      <c r="DVJ77" s="643"/>
      <c r="DVK77" s="644"/>
      <c r="DVL77" s="643"/>
      <c r="DVM77" s="643"/>
      <c r="DVN77" s="643"/>
      <c r="DVO77" s="643"/>
      <c r="DVP77" s="643"/>
      <c r="DVQ77" s="643"/>
      <c r="DVR77" s="643"/>
      <c r="DVS77" s="643"/>
      <c r="DVT77" s="643"/>
      <c r="DVU77" s="917"/>
      <c r="DVV77" s="917"/>
      <c r="DVW77" s="917"/>
      <c r="DVX77" s="574"/>
      <c r="DVY77" s="643"/>
      <c r="DVZ77" s="643"/>
      <c r="DWA77" s="643"/>
      <c r="DWB77" s="644"/>
      <c r="DWC77" s="643"/>
      <c r="DWD77" s="643"/>
      <c r="DWE77" s="643"/>
      <c r="DWF77" s="643"/>
      <c r="DWG77" s="643"/>
      <c r="DWH77" s="643"/>
      <c r="DWI77" s="643"/>
      <c r="DWJ77" s="643"/>
      <c r="DWK77" s="643"/>
      <c r="DWL77" s="917"/>
      <c r="DWM77" s="917"/>
      <c r="DWN77" s="917"/>
      <c r="DWO77" s="574"/>
      <c r="DWP77" s="643"/>
      <c r="DWQ77" s="643"/>
      <c r="DWR77" s="643"/>
      <c r="DWS77" s="644"/>
      <c r="DWT77" s="643"/>
      <c r="DWU77" s="643"/>
      <c r="DWV77" s="643"/>
      <c r="DWW77" s="643"/>
      <c r="DWX77" s="643"/>
      <c r="DWY77" s="643"/>
      <c r="DWZ77" s="643"/>
      <c r="DXA77" s="643"/>
      <c r="DXB77" s="643"/>
      <c r="DXC77" s="917"/>
      <c r="DXD77" s="917"/>
      <c r="DXE77" s="917"/>
      <c r="DXF77" s="574"/>
      <c r="DXG77" s="643"/>
      <c r="DXH77" s="643"/>
      <c r="DXI77" s="643"/>
      <c r="DXJ77" s="644"/>
      <c r="DXK77" s="643"/>
      <c r="DXL77" s="643"/>
      <c r="DXM77" s="643"/>
      <c r="DXN77" s="643"/>
      <c r="DXO77" s="643"/>
      <c r="DXP77" s="643"/>
      <c r="DXQ77" s="643"/>
      <c r="DXR77" s="643"/>
      <c r="DXS77" s="643"/>
      <c r="DXT77" s="917"/>
      <c r="DXU77" s="917"/>
      <c r="DXV77" s="917"/>
      <c r="DXW77" s="574"/>
      <c r="DXX77" s="643"/>
      <c r="DXY77" s="643"/>
      <c r="DXZ77" s="643"/>
      <c r="DYA77" s="644"/>
      <c r="DYB77" s="643"/>
      <c r="DYC77" s="643"/>
      <c r="DYD77" s="643"/>
      <c r="DYE77" s="643"/>
      <c r="DYF77" s="643"/>
      <c r="DYG77" s="643"/>
      <c r="DYH77" s="643"/>
      <c r="DYI77" s="643"/>
      <c r="DYJ77" s="643"/>
      <c r="DYK77" s="917"/>
      <c r="DYL77" s="917"/>
      <c r="DYM77" s="917"/>
      <c r="DYN77" s="574"/>
      <c r="DYO77" s="643"/>
      <c r="DYP77" s="643"/>
      <c r="DYQ77" s="643"/>
      <c r="DYR77" s="644"/>
      <c r="DYS77" s="643"/>
      <c r="DYT77" s="643"/>
      <c r="DYU77" s="643"/>
      <c r="DYV77" s="643"/>
      <c r="DYW77" s="643"/>
      <c r="DYX77" s="643"/>
      <c r="DYY77" s="643"/>
      <c r="DYZ77" s="643"/>
      <c r="DZA77" s="643"/>
      <c r="DZB77" s="917"/>
      <c r="DZC77" s="917"/>
      <c r="DZD77" s="917"/>
      <c r="DZE77" s="574"/>
      <c r="DZF77" s="643"/>
      <c r="DZG77" s="643"/>
      <c r="DZH77" s="643"/>
      <c r="DZI77" s="644"/>
      <c r="DZJ77" s="643"/>
      <c r="DZK77" s="643"/>
      <c r="DZL77" s="643"/>
      <c r="DZM77" s="643"/>
      <c r="DZN77" s="643"/>
      <c r="DZO77" s="643"/>
      <c r="DZP77" s="643"/>
      <c r="DZQ77" s="643"/>
      <c r="DZR77" s="643"/>
      <c r="DZS77" s="917"/>
      <c r="DZT77" s="917"/>
      <c r="DZU77" s="917"/>
      <c r="DZV77" s="574"/>
      <c r="DZW77" s="643"/>
      <c r="DZX77" s="643"/>
      <c r="DZY77" s="643"/>
      <c r="DZZ77" s="644"/>
      <c r="EAA77" s="643"/>
      <c r="EAB77" s="643"/>
      <c r="EAC77" s="643"/>
      <c r="EAD77" s="643"/>
      <c r="EAE77" s="643"/>
      <c r="EAF77" s="643"/>
      <c r="EAG77" s="643"/>
      <c r="EAH77" s="643"/>
      <c r="EAI77" s="643"/>
      <c r="EAJ77" s="917"/>
      <c r="EAK77" s="917"/>
      <c r="EAL77" s="917"/>
      <c r="EAM77" s="574"/>
      <c r="EAN77" s="643"/>
      <c r="EAO77" s="643"/>
      <c r="EAP77" s="643"/>
      <c r="EAQ77" s="644"/>
      <c r="EAR77" s="643"/>
      <c r="EAS77" s="643"/>
      <c r="EAT77" s="643"/>
      <c r="EAU77" s="643"/>
      <c r="EAV77" s="643"/>
      <c r="EAW77" s="643"/>
      <c r="EAX77" s="643"/>
      <c r="EAY77" s="643"/>
      <c r="EAZ77" s="643"/>
      <c r="EBA77" s="917"/>
      <c r="EBB77" s="917"/>
      <c r="EBC77" s="917"/>
      <c r="EBD77" s="574"/>
      <c r="EBE77" s="643"/>
      <c r="EBF77" s="643"/>
      <c r="EBG77" s="643"/>
      <c r="EBH77" s="644"/>
      <c r="EBI77" s="643"/>
      <c r="EBJ77" s="643"/>
      <c r="EBK77" s="643"/>
      <c r="EBL77" s="643"/>
      <c r="EBM77" s="643"/>
      <c r="EBN77" s="643"/>
      <c r="EBO77" s="643"/>
      <c r="EBP77" s="643"/>
      <c r="EBQ77" s="643"/>
      <c r="EBR77" s="917"/>
      <c r="EBS77" s="917"/>
      <c r="EBT77" s="917"/>
      <c r="EBU77" s="574"/>
      <c r="EBV77" s="643"/>
      <c r="EBW77" s="643"/>
      <c r="EBX77" s="643"/>
      <c r="EBY77" s="644"/>
      <c r="EBZ77" s="643"/>
      <c r="ECA77" s="643"/>
      <c r="ECB77" s="643"/>
      <c r="ECC77" s="643"/>
      <c r="ECD77" s="643"/>
      <c r="ECE77" s="643"/>
      <c r="ECF77" s="643"/>
      <c r="ECG77" s="643"/>
      <c r="ECH77" s="643"/>
      <c r="ECI77" s="917"/>
      <c r="ECJ77" s="917"/>
      <c r="ECK77" s="917"/>
      <c r="ECL77" s="574"/>
      <c r="ECM77" s="643"/>
      <c r="ECN77" s="643"/>
      <c r="ECO77" s="643"/>
      <c r="ECP77" s="644"/>
      <c r="ECQ77" s="643"/>
      <c r="ECR77" s="643"/>
      <c r="ECS77" s="643"/>
      <c r="ECT77" s="643"/>
      <c r="ECU77" s="643"/>
      <c r="ECV77" s="643"/>
      <c r="ECW77" s="643"/>
      <c r="ECX77" s="643"/>
      <c r="ECY77" s="643"/>
      <c r="ECZ77" s="917"/>
      <c r="EDA77" s="917"/>
      <c r="EDB77" s="917"/>
      <c r="EDC77" s="574"/>
      <c r="EDD77" s="643"/>
      <c r="EDE77" s="643"/>
      <c r="EDF77" s="643"/>
      <c r="EDG77" s="644"/>
      <c r="EDH77" s="643"/>
      <c r="EDI77" s="643"/>
      <c r="EDJ77" s="643"/>
      <c r="EDK77" s="643"/>
      <c r="EDL77" s="643"/>
      <c r="EDM77" s="643"/>
      <c r="EDN77" s="643"/>
      <c r="EDO77" s="643"/>
      <c r="EDP77" s="643"/>
      <c r="EDQ77" s="917"/>
      <c r="EDR77" s="917"/>
      <c r="EDS77" s="917"/>
      <c r="EDT77" s="574"/>
      <c r="EDU77" s="643"/>
      <c r="EDV77" s="643"/>
      <c r="EDW77" s="643"/>
      <c r="EDX77" s="644"/>
      <c r="EDY77" s="643"/>
      <c r="EDZ77" s="643"/>
      <c r="EEA77" s="643"/>
      <c r="EEB77" s="643"/>
      <c r="EEC77" s="643"/>
      <c r="EED77" s="643"/>
      <c r="EEE77" s="643"/>
      <c r="EEF77" s="643"/>
      <c r="EEG77" s="643"/>
      <c r="EEH77" s="917"/>
      <c r="EEI77" s="917"/>
      <c r="EEJ77" s="917"/>
      <c r="EEK77" s="574"/>
      <c r="EEL77" s="643"/>
      <c r="EEM77" s="643"/>
      <c r="EEN77" s="643"/>
      <c r="EEO77" s="644"/>
      <c r="EEP77" s="643"/>
      <c r="EEQ77" s="643"/>
      <c r="EER77" s="643"/>
      <c r="EES77" s="643"/>
      <c r="EET77" s="643"/>
      <c r="EEU77" s="643"/>
      <c r="EEV77" s="643"/>
      <c r="EEW77" s="643"/>
      <c r="EEX77" s="643"/>
      <c r="EEY77" s="917"/>
      <c r="EEZ77" s="917"/>
      <c r="EFA77" s="917"/>
      <c r="EFB77" s="574"/>
      <c r="EFC77" s="643"/>
      <c r="EFD77" s="643"/>
      <c r="EFE77" s="643"/>
      <c r="EFF77" s="644"/>
      <c r="EFG77" s="643"/>
      <c r="EFH77" s="643"/>
      <c r="EFI77" s="643"/>
      <c r="EFJ77" s="643"/>
      <c r="EFK77" s="643"/>
      <c r="EFL77" s="643"/>
      <c r="EFM77" s="643"/>
      <c r="EFN77" s="643"/>
      <c r="EFO77" s="643"/>
      <c r="EFP77" s="917"/>
      <c r="EFQ77" s="917"/>
      <c r="EFR77" s="917"/>
      <c r="EFS77" s="574"/>
      <c r="EFT77" s="643"/>
      <c r="EFU77" s="643"/>
      <c r="EFV77" s="643"/>
      <c r="EFW77" s="644"/>
      <c r="EFX77" s="643"/>
      <c r="EFY77" s="643"/>
      <c r="EFZ77" s="643"/>
      <c r="EGA77" s="643"/>
      <c r="EGB77" s="643"/>
      <c r="EGC77" s="643"/>
      <c r="EGD77" s="643"/>
      <c r="EGE77" s="643"/>
      <c r="EGF77" s="643"/>
      <c r="EGG77" s="917"/>
      <c r="EGH77" s="917"/>
      <c r="EGI77" s="917"/>
      <c r="EGJ77" s="574"/>
      <c r="EGK77" s="643"/>
      <c r="EGL77" s="643"/>
      <c r="EGM77" s="643"/>
      <c r="EGN77" s="644"/>
      <c r="EGO77" s="643"/>
      <c r="EGP77" s="643"/>
      <c r="EGQ77" s="643"/>
      <c r="EGR77" s="643"/>
      <c r="EGS77" s="643"/>
      <c r="EGT77" s="643"/>
      <c r="EGU77" s="643"/>
      <c r="EGV77" s="643"/>
      <c r="EGW77" s="643"/>
      <c r="EGX77" s="917"/>
      <c r="EGY77" s="917"/>
      <c r="EGZ77" s="917"/>
      <c r="EHA77" s="574"/>
      <c r="EHB77" s="643"/>
      <c r="EHC77" s="643"/>
      <c r="EHD77" s="643"/>
      <c r="EHE77" s="644"/>
      <c r="EHF77" s="643"/>
      <c r="EHG77" s="643"/>
      <c r="EHH77" s="643"/>
      <c r="EHI77" s="643"/>
      <c r="EHJ77" s="643"/>
      <c r="EHK77" s="643"/>
      <c r="EHL77" s="643"/>
      <c r="EHM77" s="643"/>
      <c r="EHN77" s="643"/>
      <c r="EHO77" s="917"/>
      <c r="EHP77" s="917"/>
      <c r="EHQ77" s="917"/>
      <c r="EHR77" s="574"/>
      <c r="EHS77" s="643"/>
      <c r="EHT77" s="643"/>
      <c r="EHU77" s="643"/>
      <c r="EHV77" s="644"/>
      <c r="EHW77" s="643"/>
      <c r="EHX77" s="643"/>
      <c r="EHY77" s="643"/>
      <c r="EHZ77" s="643"/>
      <c r="EIA77" s="643"/>
      <c r="EIB77" s="643"/>
      <c r="EIC77" s="643"/>
      <c r="EID77" s="643"/>
      <c r="EIE77" s="643"/>
      <c r="EIF77" s="917"/>
      <c r="EIG77" s="917"/>
      <c r="EIH77" s="917"/>
      <c r="EII77" s="574"/>
      <c r="EIJ77" s="643"/>
      <c r="EIK77" s="643"/>
      <c r="EIL77" s="643"/>
      <c r="EIM77" s="644"/>
      <c r="EIN77" s="643"/>
      <c r="EIO77" s="643"/>
      <c r="EIP77" s="643"/>
      <c r="EIQ77" s="643"/>
      <c r="EIR77" s="643"/>
      <c r="EIS77" s="643"/>
      <c r="EIT77" s="643"/>
      <c r="EIU77" s="643"/>
      <c r="EIV77" s="643"/>
      <c r="EIW77" s="917"/>
      <c r="EIX77" s="917"/>
      <c r="EIY77" s="917"/>
      <c r="EIZ77" s="574"/>
      <c r="EJA77" s="643"/>
      <c r="EJB77" s="643"/>
      <c r="EJC77" s="643"/>
      <c r="EJD77" s="644"/>
      <c r="EJE77" s="643"/>
      <c r="EJF77" s="643"/>
      <c r="EJG77" s="643"/>
      <c r="EJH77" s="643"/>
      <c r="EJI77" s="643"/>
      <c r="EJJ77" s="643"/>
      <c r="EJK77" s="643"/>
      <c r="EJL77" s="643"/>
      <c r="EJM77" s="643"/>
      <c r="EJN77" s="917"/>
      <c r="EJO77" s="917"/>
      <c r="EJP77" s="917"/>
      <c r="EJQ77" s="574"/>
      <c r="EJR77" s="643"/>
      <c r="EJS77" s="643"/>
      <c r="EJT77" s="643"/>
      <c r="EJU77" s="644"/>
      <c r="EJV77" s="643"/>
      <c r="EJW77" s="643"/>
      <c r="EJX77" s="643"/>
      <c r="EJY77" s="643"/>
      <c r="EJZ77" s="643"/>
      <c r="EKA77" s="643"/>
      <c r="EKB77" s="643"/>
      <c r="EKC77" s="643"/>
      <c r="EKD77" s="643"/>
      <c r="EKE77" s="917"/>
      <c r="EKF77" s="917"/>
      <c r="EKG77" s="917"/>
      <c r="EKH77" s="574"/>
      <c r="EKI77" s="643"/>
      <c r="EKJ77" s="643"/>
      <c r="EKK77" s="643"/>
      <c r="EKL77" s="644"/>
      <c r="EKM77" s="643"/>
      <c r="EKN77" s="643"/>
      <c r="EKO77" s="643"/>
      <c r="EKP77" s="643"/>
      <c r="EKQ77" s="643"/>
      <c r="EKR77" s="643"/>
      <c r="EKS77" s="643"/>
      <c r="EKT77" s="643"/>
      <c r="EKU77" s="643"/>
      <c r="EKV77" s="917"/>
      <c r="EKW77" s="917"/>
      <c r="EKX77" s="917"/>
      <c r="EKY77" s="574"/>
      <c r="EKZ77" s="643"/>
      <c r="ELA77" s="643"/>
      <c r="ELB77" s="643"/>
      <c r="ELC77" s="644"/>
      <c r="ELD77" s="643"/>
      <c r="ELE77" s="643"/>
      <c r="ELF77" s="643"/>
      <c r="ELG77" s="643"/>
      <c r="ELH77" s="643"/>
      <c r="ELI77" s="643"/>
      <c r="ELJ77" s="643"/>
      <c r="ELK77" s="643"/>
      <c r="ELL77" s="643"/>
      <c r="ELM77" s="917"/>
      <c r="ELN77" s="917"/>
      <c r="ELO77" s="917"/>
      <c r="ELP77" s="574"/>
      <c r="ELQ77" s="643"/>
      <c r="ELR77" s="643"/>
      <c r="ELS77" s="643"/>
      <c r="ELT77" s="644"/>
      <c r="ELU77" s="643"/>
      <c r="ELV77" s="643"/>
      <c r="ELW77" s="643"/>
      <c r="ELX77" s="643"/>
      <c r="ELY77" s="643"/>
      <c r="ELZ77" s="643"/>
      <c r="EMA77" s="643"/>
      <c r="EMB77" s="643"/>
      <c r="EMC77" s="643"/>
      <c r="EMD77" s="917"/>
      <c r="EME77" s="917"/>
      <c r="EMF77" s="917"/>
      <c r="EMG77" s="574"/>
      <c r="EMH77" s="643"/>
      <c r="EMI77" s="643"/>
      <c r="EMJ77" s="643"/>
      <c r="EMK77" s="644"/>
      <c r="EML77" s="643"/>
      <c r="EMM77" s="643"/>
      <c r="EMN77" s="643"/>
      <c r="EMO77" s="643"/>
      <c r="EMP77" s="643"/>
      <c r="EMQ77" s="643"/>
      <c r="EMR77" s="643"/>
      <c r="EMS77" s="643"/>
      <c r="EMT77" s="643"/>
      <c r="EMU77" s="917"/>
      <c r="EMV77" s="917"/>
      <c r="EMW77" s="917"/>
      <c r="EMX77" s="574"/>
      <c r="EMY77" s="643"/>
      <c r="EMZ77" s="643"/>
      <c r="ENA77" s="643"/>
      <c r="ENB77" s="644"/>
      <c r="ENC77" s="643"/>
      <c r="END77" s="643"/>
      <c r="ENE77" s="643"/>
      <c r="ENF77" s="643"/>
      <c r="ENG77" s="643"/>
      <c r="ENH77" s="643"/>
      <c r="ENI77" s="643"/>
      <c r="ENJ77" s="643"/>
      <c r="ENK77" s="643"/>
      <c r="ENL77" s="917"/>
      <c r="ENM77" s="917"/>
      <c r="ENN77" s="917"/>
      <c r="ENO77" s="574"/>
      <c r="ENP77" s="643"/>
      <c r="ENQ77" s="643"/>
      <c r="ENR77" s="643"/>
      <c r="ENS77" s="644"/>
      <c r="ENT77" s="643"/>
      <c r="ENU77" s="643"/>
      <c r="ENV77" s="643"/>
      <c r="ENW77" s="643"/>
      <c r="ENX77" s="643"/>
      <c r="ENY77" s="643"/>
      <c r="ENZ77" s="643"/>
      <c r="EOA77" s="643"/>
      <c r="EOB77" s="643"/>
      <c r="EOC77" s="917"/>
      <c r="EOD77" s="917"/>
      <c r="EOE77" s="917"/>
      <c r="EOF77" s="574"/>
      <c r="EOG77" s="643"/>
      <c r="EOH77" s="643"/>
      <c r="EOI77" s="643"/>
      <c r="EOJ77" s="644"/>
      <c r="EOK77" s="643"/>
      <c r="EOL77" s="643"/>
      <c r="EOM77" s="643"/>
      <c r="EON77" s="643"/>
      <c r="EOO77" s="643"/>
      <c r="EOP77" s="643"/>
      <c r="EOQ77" s="643"/>
      <c r="EOR77" s="643"/>
      <c r="EOS77" s="643"/>
      <c r="EOT77" s="917"/>
      <c r="EOU77" s="917"/>
      <c r="EOV77" s="917"/>
      <c r="EOW77" s="574"/>
      <c r="EOX77" s="643"/>
      <c r="EOY77" s="643"/>
      <c r="EOZ77" s="643"/>
      <c r="EPA77" s="644"/>
      <c r="EPB77" s="643"/>
      <c r="EPC77" s="643"/>
      <c r="EPD77" s="643"/>
      <c r="EPE77" s="643"/>
      <c r="EPF77" s="643"/>
      <c r="EPG77" s="643"/>
      <c r="EPH77" s="643"/>
      <c r="EPI77" s="643"/>
      <c r="EPJ77" s="643"/>
      <c r="EPK77" s="917"/>
      <c r="EPL77" s="917"/>
      <c r="EPM77" s="917"/>
      <c r="EPN77" s="574"/>
      <c r="EPO77" s="643"/>
      <c r="EPP77" s="643"/>
      <c r="EPQ77" s="643"/>
      <c r="EPR77" s="644"/>
      <c r="EPS77" s="643"/>
      <c r="EPT77" s="643"/>
      <c r="EPU77" s="643"/>
      <c r="EPV77" s="643"/>
      <c r="EPW77" s="643"/>
      <c r="EPX77" s="643"/>
      <c r="EPY77" s="643"/>
      <c r="EPZ77" s="643"/>
      <c r="EQA77" s="643"/>
      <c r="EQB77" s="917"/>
      <c r="EQC77" s="917"/>
      <c r="EQD77" s="917"/>
      <c r="EQE77" s="574"/>
      <c r="EQF77" s="643"/>
      <c r="EQG77" s="643"/>
      <c r="EQH77" s="643"/>
      <c r="EQI77" s="644"/>
      <c r="EQJ77" s="643"/>
      <c r="EQK77" s="643"/>
      <c r="EQL77" s="643"/>
      <c r="EQM77" s="643"/>
      <c r="EQN77" s="643"/>
      <c r="EQO77" s="643"/>
      <c r="EQP77" s="643"/>
      <c r="EQQ77" s="643"/>
      <c r="EQR77" s="643"/>
      <c r="EQS77" s="917"/>
      <c r="EQT77" s="917"/>
      <c r="EQU77" s="917"/>
      <c r="EQV77" s="574"/>
      <c r="EQW77" s="643"/>
      <c r="EQX77" s="643"/>
      <c r="EQY77" s="643"/>
      <c r="EQZ77" s="644"/>
      <c r="ERA77" s="643"/>
      <c r="ERB77" s="643"/>
      <c r="ERC77" s="643"/>
      <c r="ERD77" s="643"/>
      <c r="ERE77" s="643"/>
      <c r="ERF77" s="643"/>
      <c r="ERG77" s="643"/>
      <c r="ERH77" s="643"/>
      <c r="ERI77" s="643"/>
      <c r="ERJ77" s="917"/>
      <c r="ERK77" s="917"/>
      <c r="ERL77" s="917"/>
      <c r="ERM77" s="574"/>
      <c r="ERN77" s="643"/>
      <c r="ERO77" s="643"/>
      <c r="ERP77" s="643"/>
      <c r="ERQ77" s="644"/>
      <c r="ERR77" s="643"/>
      <c r="ERS77" s="643"/>
      <c r="ERT77" s="643"/>
      <c r="ERU77" s="643"/>
      <c r="ERV77" s="643"/>
      <c r="ERW77" s="643"/>
      <c r="ERX77" s="643"/>
      <c r="ERY77" s="643"/>
      <c r="ERZ77" s="643"/>
      <c r="ESA77" s="917"/>
      <c r="ESB77" s="917"/>
      <c r="ESC77" s="917"/>
      <c r="ESD77" s="574"/>
      <c r="ESE77" s="643"/>
      <c r="ESF77" s="643"/>
      <c r="ESG77" s="643"/>
      <c r="ESH77" s="644"/>
      <c r="ESI77" s="643"/>
      <c r="ESJ77" s="643"/>
      <c r="ESK77" s="643"/>
      <c r="ESL77" s="643"/>
      <c r="ESM77" s="643"/>
      <c r="ESN77" s="643"/>
      <c r="ESO77" s="643"/>
      <c r="ESP77" s="643"/>
      <c r="ESQ77" s="643"/>
      <c r="ESR77" s="917"/>
      <c r="ESS77" s="917"/>
      <c r="EST77" s="917"/>
      <c r="ESU77" s="574"/>
      <c r="ESV77" s="643"/>
      <c r="ESW77" s="643"/>
      <c r="ESX77" s="643"/>
      <c r="ESY77" s="644"/>
      <c r="ESZ77" s="643"/>
      <c r="ETA77" s="643"/>
      <c r="ETB77" s="643"/>
      <c r="ETC77" s="643"/>
      <c r="ETD77" s="643"/>
      <c r="ETE77" s="643"/>
      <c r="ETF77" s="643"/>
      <c r="ETG77" s="643"/>
      <c r="ETH77" s="643"/>
      <c r="ETI77" s="917"/>
      <c r="ETJ77" s="917"/>
      <c r="ETK77" s="917"/>
      <c r="ETL77" s="574"/>
      <c r="ETM77" s="643"/>
      <c r="ETN77" s="643"/>
      <c r="ETO77" s="643"/>
      <c r="ETP77" s="644"/>
      <c r="ETQ77" s="643"/>
      <c r="ETR77" s="643"/>
      <c r="ETS77" s="643"/>
      <c r="ETT77" s="643"/>
      <c r="ETU77" s="643"/>
      <c r="ETV77" s="643"/>
      <c r="ETW77" s="643"/>
      <c r="ETX77" s="643"/>
      <c r="ETY77" s="643"/>
      <c r="ETZ77" s="917"/>
      <c r="EUA77" s="917"/>
      <c r="EUB77" s="917"/>
      <c r="EUC77" s="574"/>
      <c r="EUD77" s="643"/>
      <c r="EUE77" s="643"/>
      <c r="EUF77" s="643"/>
      <c r="EUG77" s="644"/>
      <c r="EUH77" s="643"/>
      <c r="EUI77" s="643"/>
      <c r="EUJ77" s="643"/>
      <c r="EUK77" s="643"/>
      <c r="EUL77" s="643"/>
      <c r="EUM77" s="643"/>
      <c r="EUN77" s="643"/>
      <c r="EUO77" s="643"/>
      <c r="EUP77" s="643"/>
      <c r="EUQ77" s="917"/>
      <c r="EUR77" s="917"/>
      <c r="EUS77" s="917"/>
      <c r="EUT77" s="574"/>
      <c r="EUU77" s="643"/>
      <c r="EUV77" s="643"/>
      <c r="EUW77" s="643"/>
      <c r="EUX77" s="644"/>
      <c r="EUY77" s="643"/>
      <c r="EUZ77" s="643"/>
      <c r="EVA77" s="643"/>
      <c r="EVB77" s="643"/>
      <c r="EVC77" s="643"/>
      <c r="EVD77" s="643"/>
      <c r="EVE77" s="643"/>
      <c r="EVF77" s="643"/>
      <c r="EVG77" s="643"/>
      <c r="EVH77" s="917"/>
      <c r="EVI77" s="917"/>
      <c r="EVJ77" s="917"/>
      <c r="EVK77" s="574"/>
      <c r="EVL77" s="643"/>
      <c r="EVM77" s="643"/>
      <c r="EVN77" s="643"/>
      <c r="EVO77" s="644"/>
      <c r="EVP77" s="643"/>
      <c r="EVQ77" s="643"/>
      <c r="EVR77" s="643"/>
      <c r="EVS77" s="643"/>
      <c r="EVT77" s="643"/>
      <c r="EVU77" s="643"/>
      <c r="EVV77" s="643"/>
      <c r="EVW77" s="643"/>
      <c r="EVX77" s="643"/>
      <c r="EVY77" s="917"/>
      <c r="EVZ77" s="917"/>
      <c r="EWA77" s="917"/>
      <c r="EWB77" s="574"/>
      <c r="EWC77" s="643"/>
      <c r="EWD77" s="643"/>
      <c r="EWE77" s="643"/>
      <c r="EWF77" s="644"/>
      <c r="EWG77" s="643"/>
      <c r="EWH77" s="643"/>
      <c r="EWI77" s="643"/>
      <c r="EWJ77" s="643"/>
      <c r="EWK77" s="643"/>
      <c r="EWL77" s="643"/>
      <c r="EWM77" s="643"/>
      <c r="EWN77" s="643"/>
      <c r="EWO77" s="643"/>
      <c r="EWP77" s="917"/>
      <c r="EWQ77" s="917"/>
      <c r="EWR77" s="917"/>
      <c r="EWS77" s="574"/>
      <c r="EWT77" s="643"/>
      <c r="EWU77" s="643"/>
      <c r="EWV77" s="643"/>
      <c r="EWW77" s="644"/>
      <c r="EWX77" s="643"/>
      <c r="EWY77" s="643"/>
      <c r="EWZ77" s="643"/>
      <c r="EXA77" s="643"/>
      <c r="EXB77" s="643"/>
      <c r="EXC77" s="643"/>
      <c r="EXD77" s="643"/>
      <c r="EXE77" s="643"/>
      <c r="EXF77" s="643"/>
      <c r="EXG77" s="917"/>
      <c r="EXH77" s="917"/>
      <c r="EXI77" s="917"/>
      <c r="EXJ77" s="574"/>
      <c r="EXK77" s="643"/>
      <c r="EXL77" s="643"/>
      <c r="EXM77" s="643"/>
      <c r="EXN77" s="644"/>
      <c r="EXO77" s="643"/>
      <c r="EXP77" s="643"/>
      <c r="EXQ77" s="643"/>
      <c r="EXR77" s="643"/>
      <c r="EXS77" s="643"/>
      <c r="EXT77" s="643"/>
      <c r="EXU77" s="643"/>
      <c r="EXV77" s="643"/>
      <c r="EXW77" s="643"/>
      <c r="EXX77" s="917"/>
      <c r="EXY77" s="917"/>
      <c r="EXZ77" s="917"/>
      <c r="EYA77" s="574"/>
      <c r="EYB77" s="643"/>
      <c r="EYC77" s="643"/>
      <c r="EYD77" s="643"/>
      <c r="EYE77" s="644"/>
      <c r="EYF77" s="643"/>
      <c r="EYG77" s="643"/>
      <c r="EYH77" s="643"/>
      <c r="EYI77" s="643"/>
      <c r="EYJ77" s="643"/>
      <c r="EYK77" s="643"/>
      <c r="EYL77" s="643"/>
      <c r="EYM77" s="643"/>
      <c r="EYN77" s="643"/>
      <c r="EYO77" s="917"/>
      <c r="EYP77" s="917"/>
      <c r="EYQ77" s="917"/>
      <c r="EYR77" s="574"/>
      <c r="EYS77" s="643"/>
      <c r="EYT77" s="643"/>
      <c r="EYU77" s="643"/>
      <c r="EYV77" s="644"/>
      <c r="EYW77" s="643"/>
      <c r="EYX77" s="643"/>
      <c r="EYY77" s="643"/>
      <c r="EYZ77" s="643"/>
      <c r="EZA77" s="643"/>
      <c r="EZB77" s="643"/>
      <c r="EZC77" s="643"/>
      <c r="EZD77" s="643"/>
      <c r="EZE77" s="643"/>
      <c r="EZF77" s="917"/>
      <c r="EZG77" s="917"/>
      <c r="EZH77" s="917"/>
      <c r="EZI77" s="574"/>
      <c r="EZJ77" s="643"/>
      <c r="EZK77" s="643"/>
      <c r="EZL77" s="643"/>
      <c r="EZM77" s="644"/>
      <c r="EZN77" s="643"/>
      <c r="EZO77" s="643"/>
      <c r="EZP77" s="643"/>
      <c r="EZQ77" s="643"/>
      <c r="EZR77" s="643"/>
      <c r="EZS77" s="643"/>
      <c r="EZT77" s="643"/>
      <c r="EZU77" s="643"/>
      <c r="EZV77" s="643"/>
      <c r="EZW77" s="917"/>
      <c r="EZX77" s="917"/>
      <c r="EZY77" s="917"/>
      <c r="EZZ77" s="574"/>
      <c r="FAA77" s="643"/>
      <c r="FAB77" s="643"/>
      <c r="FAC77" s="643"/>
      <c r="FAD77" s="644"/>
      <c r="FAE77" s="643"/>
      <c r="FAF77" s="643"/>
      <c r="FAG77" s="643"/>
      <c r="FAH77" s="643"/>
      <c r="FAI77" s="643"/>
      <c r="FAJ77" s="643"/>
      <c r="FAK77" s="643"/>
      <c r="FAL77" s="643"/>
      <c r="FAM77" s="643"/>
      <c r="FAN77" s="917"/>
      <c r="FAO77" s="917"/>
      <c r="FAP77" s="917"/>
      <c r="FAQ77" s="574"/>
      <c r="FAR77" s="643"/>
      <c r="FAS77" s="643"/>
      <c r="FAT77" s="643"/>
      <c r="FAU77" s="644"/>
      <c r="FAV77" s="643"/>
      <c r="FAW77" s="643"/>
      <c r="FAX77" s="643"/>
      <c r="FAY77" s="643"/>
      <c r="FAZ77" s="643"/>
      <c r="FBA77" s="643"/>
      <c r="FBB77" s="643"/>
      <c r="FBC77" s="643"/>
      <c r="FBD77" s="643"/>
      <c r="FBE77" s="917"/>
      <c r="FBF77" s="917"/>
      <c r="FBG77" s="917"/>
      <c r="FBH77" s="574"/>
      <c r="FBI77" s="643"/>
      <c r="FBJ77" s="643"/>
      <c r="FBK77" s="643"/>
      <c r="FBL77" s="644"/>
      <c r="FBM77" s="643"/>
      <c r="FBN77" s="643"/>
      <c r="FBO77" s="643"/>
      <c r="FBP77" s="643"/>
      <c r="FBQ77" s="643"/>
      <c r="FBR77" s="643"/>
      <c r="FBS77" s="643"/>
      <c r="FBT77" s="643"/>
      <c r="FBU77" s="643"/>
      <c r="FBV77" s="917"/>
      <c r="FBW77" s="917"/>
      <c r="FBX77" s="917"/>
      <c r="FBY77" s="574"/>
      <c r="FBZ77" s="643"/>
      <c r="FCA77" s="643"/>
      <c r="FCB77" s="643"/>
      <c r="FCC77" s="644"/>
      <c r="FCD77" s="643"/>
      <c r="FCE77" s="643"/>
      <c r="FCF77" s="643"/>
      <c r="FCG77" s="643"/>
      <c r="FCH77" s="643"/>
      <c r="FCI77" s="643"/>
      <c r="FCJ77" s="643"/>
      <c r="FCK77" s="643"/>
      <c r="FCL77" s="643"/>
      <c r="FCM77" s="917"/>
      <c r="FCN77" s="917"/>
      <c r="FCO77" s="917"/>
      <c r="FCP77" s="574"/>
      <c r="FCQ77" s="643"/>
      <c r="FCR77" s="643"/>
      <c r="FCS77" s="643"/>
      <c r="FCT77" s="644"/>
      <c r="FCU77" s="643"/>
      <c r="FCV77" s="643"/>
      <c r="FCW77" s="643"/>
      <c r="FCX77" s="643"/>
      <c r="FCY77" s="643"/>
      <c r="FCZ77" s="643"/>
      <c r="FDA77" s="643"/>
      <c r="FDB77" s="643"/>
      <c r="FDC77" s="643"/>
      <c r="FDD77" s="917"/>
      <c r="FDE77" s="917"/>
      <c r="FDF77" s="917"/>
      <c r="FDG77" s="574"/>
      <c r="FDH77" s="643"/>
      <c r="FDI77" s="643"/>
      <c r="FDJ77" s="643"/>
      <c r="FDK77" s="644"/>
      <c r="FDL77" s="643"/>
      <c r="FDM77" s="643"/>
      <c r="FDN77" s="643"/>
      <c r="FDO77" s="643"/>
      <c r="FDP77" s="643"/>
      <c r="FDQ77" s="643"/>
      <c r="FDR77" s="643"/>
      <c r="FDS77" s="643"/>
      <c r="FDT77" s="643"/>
      <c r="FDU77" s="917"/>
      <c r="FDV77" s="917"/>
      <c r="FDW77" s="917"/>
      <c r="FDX77" s="574"/>
      <c r="FDY77" s="643"/>
      <c r="FDZ77" s="643"/>
      <c r="FEA77" s="643"/>
      <c r="FEB77" s="644"/>
      <c r="FEC77" s="643"/>
      <c r="FED77" s="643"/>
      <c r="FEE77" s="643"/>
      <c r="FEF77" s="643"/>
      <c r="FEG77" s="643"/>
      <c r="FEH77" s="643"/>
      <c r="FEI77" s="643"/>
      <c r="FEJ77" s="643"/>
      <c r="FEK77" s="643"/>
      <c r="FEL77" s="917"/>
      <c r="FEM77" s="917"/>
      <c r="FEN77" s="917"/>
      <c r="FEO77" s="574"/>
      <c r="FEP77" s="643"/>
      <c r="FEQ77" s="643"/>
      <c r="FER77" s="643"/>
      <c r="FES77" s="644"/>
      <c r="FET77" s="643"/>
      <c r="FEU77" s="643"/>
      <c r="FEV77" s="643"/>
      <c r="FEW77" s="643"/>
      <c r="FEX77" s="643"/>
      <c r="FEY77" s="643"/>
      <c r="FEZ77" s="643"/>
      <c r="FFA77" s="643"/>
      <c r="FFB77" s="643"/>
      <c r="FFC77" s="917"/>
      <c r="FFD77" s="917"/>
      <c r="FFE77" s="917"/>
      <c r="FFF77" s="574"/>
      <c r="FFG77" s="643"/>
      <c r="FFH77" s="643"/>
      <c r="FFI77" s="643"/>
      <c r="FFJ77" s="644"/>
      <c r="FFK77" s="643"/>
      <c r="FFL77" s="643"/>
      <c r="FFM77" s="643"/>
      <c r="FFN77" s="643"/>
      <c r="FFO77" s="643"/>
      <c r="FFP77" s="643"/>
      <c r="FFQ77" s="643"/>
      <c r="FFR77" s="643"/>
      <c r="FFS77" s="643"/>
      <c r="FFT77" s="917"/>
      <c r="FFU77" s="917"/>
      <c r="FFV77" s="917"/>
      <c r="FFW77" s="574"/>
      <c r="FFX77" s="643"/>
      <c r="FFY77" s="643"/>
      <c r="FFZ77" s="643"/>
      <c r="FGA77" s="644"/>
      <c r="FGB77" s="643"/>
      <c r="FGC77" s="643"/>
      <c r="FGD77" s="643"/>
      <c r="FGE77" s="643"/>
      <c r="FGF77" s="643"/>
      <c r="FGG77" s="643"/>
      <c r="FGH77" s="643"/>
      <c r="FGI77" s="643"/>
      <c r="FGJ77" s="643"/>
      <c r="FGK77" s="917"/>
      <c r="FGL77" s="917"/>
      <c r="FGM77" s="917"/>
      <c r="FGN77" s="574"/>
      <c r="FGO77" s="643"/>
      <c r="FGP77" s="643"/>
      <c r="FGQ77" s="643"/>
      <c r="FGR77" s="644"/>
      <c r="FGS77" s="643"/>
      <c r="FGT77" s="643"/>
      <c r="FGU77" s="643"/>
      <c r="FGV77" s="643"/>
      <c r="FGW77" s="643"/>
      <c r="FGX77" s="643"/>
      <c r="FGY77" s="643"/>
      <c r="FGZ77" s="643"/>
      <c r="FHA77" s="643"/>
      <c r="FHB77" s="917"/>
      <c r="FHC77" s="917"/>
      <c r="FHD77" s="917"/>
      <c r="FHE77" s="574"/>
      <c r="FHF77" s="643"/>
      <c r="FHG77" s="643"/>
      <c r="FHH77" s="643"/>
      <c r="FHI77" s="644"/>
      <c r="FHJ77" s="643"/>
      <c r="FHK77" s="643"/>
      <c r="FHL77" s="643"/>
      <c r="FHM77" s="643"/>
      <c r="FHN77" s="643"/>
      <c r="FHO77" s="643"/>
      <c r="FHP77" s="643"/>
      <c r="FHQ77" s="643"/>
      <c r="FHR77" s="643"/>
      <c r="FHS77" s="917"/>
      <c r="FHT77" s="917"/>
      <c r="FHU77" s="917"/>
      <c r="FHV77" s="574"/>
      <c r="FHW77" s="643"/>
      <c r="FHX77" s="643"/>
      <c r="FHY77" s="643"/>
      <c r="FHZ77" s="644"/>
      <c r="FIA77" s="643"/>
      <c r="FIB77" s="643"/>
      <c r="FIC77" s="643"/>
      <c r="FID77" s="643"/>
      <c r="FIE77" s="643"/>
      <c r="FIF77" s="643"/>
      <c r="FIG77" s="643"/>
      <c r="FIH77" s="643"/>
      <c r="FII77" s="643"/>
      <c r="FIJ77" s="917"/>
      <c r="FIK77" s="917"/>
      <c r="FIL77" s="917"/>
      <c r="FIM77" s="574"/>
      <c r="FIN77" s="643"/>
      <c r="FIO77" s="643"/>
      <c r="FIP77" s="643"/>
      <c r="FIQ77" s="644"/>
      <c r="FIR77" s="643"/>
      <c r="FIS77" s="643"/>
      <c r="FIT77" s="643"/>
      <c r="FIU77" s="643"/>
      <c r="FIV77" s="643"/>
      <c r="FIW77" s="643"/>
      <c r="FIX77" s="643"/>
      <c r="FIY77" s="643"/>
      <c r="FIZ77" s="643"/>
      <c r="FJA77" s="917"/>
      <c r="FJB77" s="917"/>
      <c r="FJC77" s="917"/>
      <c r="FJD77" s="574"/>
      <c r="FJE77" s="643"/>
      <c r="FJF77" s="643"/>
      <c r="FJG77" s="643"/>
      <c r="FJH77" s="644"/>
      <c r="FJI77" s="643"/>
      <c r="FJJ77" s="643"/>
      <c r="FJK77" s="643"/>
      <c r="FJL77" s="643"/>
      <c r="FJM77" s="643"/>
      <c r="FJN77" s="643"/>
      <c r="FJO77" s="643"/>
      <c r="FJP77" s="643"/>
      <c r="FJQ77" s="643"/>
      <c r="FJR77" s="917"/>
      <c r="FJS77" s="917"/>
      <c r="FJT77" s="917"/>
      <c r="FJU77" s="574"/>
      <c r="FJV77" s="643"/>
      <c r="FJW77" s="643"/>
      <c r="FJX77" s="643"/>
      <c r="FJY77" s="644"/>
      <c r="FJZ77" s="643"/>
      <c r="FKA77" s="643"/>
      <c r="FKB77" s="643"/>
      <c r="FKC77" s="643"/>
      <c r="FKD77" s="643"/>
      <c r="FKE77" s="643"/>
      <c r="FKF77" s="643"/>
      <c r="FKG77" s="643"/>
      <c r="FKH77" s="643"/>
      <c r="FKI77" s="917"/>
      <c r="FKJ77" s="917"/>
      <c r="FKK77" s="917"/>
      <c r="FKL77" s="574"/>
      <c r="FKM77" s="643"/>
      <c r="FKN77" s="643"/>
      <c r="FKO77" s="643"/>
      <c r="FKP77" s="644"/>
      <c r="FKQ77" s="643"/>
      <c r="FKR77" s="643"/>
      <c r="FKS77" s="643"/>
      <c r="FKT77" s="643"/>
      <c r="FKU77" s="643"/>
      <c r="FKV77" s="643"/>
      <c r="FKW77" s="643"/>
      <c r="FKX77" s="643"/>
      <c r="FKY77" s="643"/>
      <c r="FKZ77" s="917"/>
      <c r="FLA77" s="917"/>
      <c r="FLB77" s="917"/>
      <c r="FLC77" s="574"/>
      <c r="FLD77" s="643"/>
      <c r="FLE77" s="643"/>
      <c r="FLF77" s="643"/>
      <c r="FLG77" s="644"/>
      <c r="FLH77" s="643"/>
      <c r="FLI77" s="643"/>
      <c r="FLJ77" s="643"/>
      <c r="FLK77" s="643"/>
      <c r="FLL77" s="643"/>
      <c r="FLM77" s="643"/>
      <c r="FLN77" s="643"/>
      <c r="FLO77" s="643"/>
      <c r="FLP77" s="643"/>
      <c r="FLQ77" s="917"/>
      <c r="FLR77" s="917"/>
      <c r="FLS77" s="917"/>
      <c r="FLT77" s="574"/>
      <c r="FLU77" s="643"/>
      <c r="FLV77" s="643"/>
      <c r="FLW77" s="643"/>
      <c r="FLX77" s="644"/>
      <c r="FLY77" s="643"/>
      <c r="FLZ77" s="643"/>
      <c r="FMA77" s="643"/>
      <c r="FMB77" s="643"/>
      <c r="FMC77" s="643"/>
      <c r="FMD77" s="643"/>
      <c r="FME77" s="643"/>
      <c r="FMF77" s="643"/>
      <c r="FMG77" s="643"/>
      <c r="FMH77" s="917"/>
      <c r="FMI77" s="917"/>
      <c r="FMJ77" s="917"/>
      <c r="FMK77" s="574"/>
      <c r="FML77" s="643"/>
      <c r="FMM77" s="643"/>
      <c r="FMN77" s="643"/>
      <c r="FMO77" s="644"/>
      <c r="FMP77" s="643"/>
      <c r="FMQ77" s="643"/>
      <c r="FMR77" s="643"/>
      <c r="FMS77" s="643"/>
      <c r="FMT77" s="643"/>
      <c r="FMU77" s="643"/>
      <c r="FMV77" s="643"/>
      <c r="FMW77" s="643"/>
      <c r="FMX77" s="643"/>
      <c r="FMY77" s="917"/>
      <c r="FMZ77" s="917"/>
      <c r="FNA77" s="917"/>
      <c r="FNB77" s="574"/>
      <c r="FNC77" s="643"/>
      <c r="FND77" s="643"/>
      <c r="FNE77" s="643"/>
      <c r="FNF77" s="644"/>
      <c r="FNG77" s="643"/>
      <c r="FNH77" s="643"/>
      <c r="FNI77" s="643"/>
      <c r="FNJ77" s="643"/>
      <c r="FNK77" s="643"/>
      <c r="FNL77" s="643"/>
      <c r="FNM77" s="643"/>
      <c r="FNN77" s="643"/>
      <c r="FNO77" s="643"/>
      <c r="FNP77" s="917"/>
      <c r="FNQ77" s="917"/>
      <c r="FNR77" s="917"/>
      <c r="FNS77" s="574"/>
      <c r="FNT77" s="643"/>
      <c r="FNU77" s="643"/>
      <c r="FNV77" s="643"/>
      <c r="FNW77" s="644"/>
      <c r="FNX77" s="643"/>
      <c r="FNY77" s="643"/>
      <c r="FNZ77" s="643"/>
      <c r="FOA77" s="643"/>
      <c r="FOB77" s="643"/>
      <c r="FOC77" s="643"/>
      <c r="FOD77" s="643"/>
      <c r="FOE77" s="643"/>
      <c r="FOF77" s="643"/>
      <c r="FOG77" s="917"/>
      <c r="FOH77" s="917"/>
      <c r="FOI77" s="917"/>
      <c r="FOJ77" s="574"/>
      <c r="FOK77" s="643"/>
      <c r="FOL77" s="643"/>
      <c r="FOM77" s="643"/>
      <c r="FON77" s="644"/>
      <c r="FOO77" s="643"/>
      <c r="FOP77" s="643"/>
      <c r="FOQ77" s="643"/>
      <c r="FOR77" s="643"/>
      <c r="FOS77" s="643"/>
      <c r="FOT77" s="643"/>
      <c r="FOU77" s="643"/>
      <c r="FOV77" s="643"/>
      <c r="FOW77" s="643"/>
      <c r="FOX77" s="917"/>
      <c r="FOY77" s="917"/>
      <c r="FOZ77" s="917"/>
      <c r="FPA77" s="574"/>
      <c r="FPB77" s="643"/>
      <c r="FPC77" s="643"/>
      <c r="FPD77" s="643"/>
      <c r="FPE77" s="644"/>
      <c r="FPF77" s="643"/>
      <c r="FPG77" s="643"/>
      <c r="FPH77" s="643"/>
      <c r="FPI77" s="643"/>
      <c r="FPJ77" s="643"/>
      <c r="FPK77" s="643"/>
      <c r="FPL77" s="643"/>
      <c r="FPM77" s="643"/>
      <c r="FPN77" s="643"/>
      <c r="FPO77" s="917"/>
      <c r="FPP77" s="917"/>
      <c r="FPQ77" s="917"/>
      <c r="FPR77" s="574"/>
      <c r="FPS77" s="643"/>
      <c r="FPT77" s="643"/>
      <c r="FPU77" s="643"/>
      <c r="FPV77" s="644"/>
      <c r="FPW77" s="643"/>
      <c r="FPX77" s="643"/>
      <c r="FPY77" s="643"/>
      <c r="FPZ77" s="643"/>
      <c r="FQA77" s="643"/>
      <c r="FQB77" s="643"/>
      <c r="FQC77" s="643"/>
      <c r="FQD77" s="643"/>
      <c r="FQE77" s="643"/>
      <c r="FQF77" s="917"/>
      <c r="FQG77" s="917"/>
      <c r="FQH77" s="917"/>
      <c r="FQI77" s="574"/>
      <c r="FQJ77" s="643"/>
      <c r="FQK77" s="643"/>
      <c r="FQL77" s="643"/>
      <c r="FQM77" s="644"/>
      <c r="FQN77" s="643"/>
      <c r="FQO77" s="643"/>
      <c r="FQP77" s="643"/>
      <c r="FQQ77" s="643"/>
      <c r="FQR77" s="643"/>
      <c r="FQS77" s="643"/>
      <c r="FQT77" s="643"/>
      <c r="FQU77" s="643"/>
      <c r="FQV77" s="643"/>
      <c r="FQW77" s="917"/>
      <c r="FQX77" s="917"/>
      <c r="FQY77" s="917"/>
      <c r="FQZ77" s="574"/>
      <c r="FRA77" s="643"/>
      <c r="FRB77" s="643"/>
      <c r="FRC77" s="643"/>
      <c r="FRD77" s="644"/>
      <c r="FRE77" s="643"/>
      <c r="FRF77" s="643"/>
      <c r="FRG77" s="643"/>
      <c r="FRH77" s="643"/>
      <c r="FRI77" s="643"/>
      <c r="FRJ77" s="643"/>
      <c r="FRK77" s="643"/>
      <c r="FRL77" s="643"/>
      <c r="FRM77" s="643"/>
      <c r="FRN77" s="917"/>
      <c r="FRO77" s="917"/>
      <c r="FRP77" s="917"/>
      <c r="FRQ77" s="574"/>
      <c r="FRR77" s="643"/>
      <c r="FRS77" s="643"/>
      <c r="FRT77" s="643"/>
      <c r="FRU77" s="644"/>
      <c r="FRV77" s="643"/>
      <c r="FRW77" s="643"/>
      <c r="FRX77" s="643"/>
      <c r="FRY77" s="643"/>
      <c r="FRZ77" s="643"/>
      <c r="FSA77" s="643"/>
      <c r="FSB77" s="643"/>
      <c r="FSC77" s="643"/>
      <c r="FSD77" s="643"/>
      <c r="FSE77" s="917"/>
      <c r="FSF77" s="917"/>
      <c r="FSG77" s="917"/>
      <c r="FSH77" s="574"/>
      <c r="FSI77" s="643"/>
      <c r="FSJ77" s="643"/>
      <c r="FSK77" s="643"/>
      <c r="FSL77" s="644"/>
      <c r="FSM77" s="643"/>
      <c r="FSN77" s="643"/>
      <c r="FSO77" s="643"/>
      <c r="FSP77" s="643"/>
      <c r="FSQ77" s="643"/>
      <c r="FSR77" s="643"/>
      <c r="FSS77" s="643"/>
      <c r="FST77" s="643"/>
      <c r="FSU77" s="643"/>
      <c r="FSV77" s="917"/>
      <c r="FSW77" s="917"/>
      <c r="FSX77" s="917"/>
      <c r="FSY77" s="574"/>
      <c r="FSZ77" s="643"/>
      <c r="FTA77" s="643"/>
      <c r="FTB77" s="643"/>
      <c r="FTC77" s="644"/>
      <c r="FTD77" s="643"/>
      <c r="FTE77" s="643"/>
      <c r="FTF77" s="643"/>
      <c r="FTG77" s="643"/>
      <c r="FTH77" s="643"/>
      <c r="FTI77" s="643"/>
      <c r="FTJ77" s="643"/>
      <c r="FTK77" s="643"/>
      <c r="FTL77" s="643"/>
      <c r="FTM77" s="917"/>
      <c r="FTN77" s="917"/>
      <c r="FTO77" s="917"/>
      <c r="FTP77" s="574"/>
      <c r="FTQ77" s="643"/>
      <c r="FTR77" s="643"/>
      <c r="FTS77" s="643"/>
      <c r="FTT77" s="644"/>
      <c r="FTU77" s="643"/>
      <c r="FTV77" s="643"/>
      <c r="FTW77" s="643"/>
      <c r="FTX77" s="643"/>
      <c r="FTY77" s="643"/>
      <c r="FTZ77" s="643"/>
      <c r="FUA77" s="643"/>
      <c r="FUB77" s="643"/>
      <c r="FUC77" s="643"/>
      <c r="FUD77" s="917"/>
      <c r="FUE77" s="917"/>
      <c r="FUF77" s="917"/>
      <c r="FUG77" s="574"/>
      <c r="FUH77" s="643"/>
      <c r="FUI77" s="643"/>
      <c r="FUJ77" s="643"/>
      <c r="FUK77" s="644"/>
      <c r="FUL77" s="643"/>
      <c r="FUM77" s="643"/>
      <c r="FUN77" s="643"/>
      <c r="FUO77" s="643"/>
      <c r="FUP77" s="643"/>
      <c r="FUQ77" s="643"/>
      <c r="FUR77" s="643"/>
      <c r="FUS77" s="643"/>
      <c r="FUT77" s="643"/>
      <c r="FUU77" s="917"/>
      <c r="FUV77" s="917"/>
      <c r="FUW77" s="917"/>
      <c r="FUX77" s="574"/>
      <c r="FUY77" s="643"/>
      <c r="FUZ77" s="643"/>
      <c r="FVA77" s="643"/>
      <c r="FVB77" s="644"/>
      <c r="FVC77" s="643"/>
      <c r="FVD77" s="643"/>
      <c r="FVE77" s="643"/>
      <c r="FVF77" s="643"/>
      <c r="FVG77" s="643"/>
      <c r="FVH77" s="643"/>
      <c r="FVI77" s="643"/>
      <c r="FVJ77" s="643"/>
      <c r="FVK77" s="643"/>
      <c r="FVL77" s="917"/>
      <c r="FVM77" s="917"/>
      <c r="FVN77" s="917"/>
      <c r="FVO77" s="574"/>
      <c r="FVP77" s="643"/>
      <c r="FVQ77" s="643"/>
      <c r="FVR77" s="643"/>
      <c r="FVS77" s="644"/>
      <c r="FVT77" s="643"/>
      <c r="FVU77" s="643"/>
      <c r="FVV77" s="643"/>
      <c r="FVW77" s="643"/>
      <c r="FVX77" s="643"/>
      <c r="FVY77" s="643"/>
      <c r="FVZ77" s="643"/>
      <c r="FWA77" s="643"/>
      <c r="FWB77" s="643"/>
      <c r="FWC77" s="917"/>
      <c r="FWD77" s="917"/>
      <c r="FWE77" s="917"/>
      <c r="FWF77" s="574"/>
      <c r="FWG77" s="643"/>
      <c r="FWH77" s="643"/>
      <c r="FWI77" s="643"/>
      <c r="FWJ77" s="644"/>
      <c r="FWK77" s="643"/>
      <c r="FWL77" s="643"/>
      <c r="FWM77" s="643"/>
      <c r="FWN77" s="643"/>
      <c r="FWO77" s="643"/>
      <c r="FWP77" s="643"/>
      <c r="FWQ77" s="643"/>
      <c r="FWR77" s="643"/>
      <c r="FWS77" s="643"/>
      <c r="FWT77" s="917"/>
      <c r="FWU77" s="917"/>
      <c r="FWV77" s="917"/>
      <c r="FWW77" s="574"/>
      <c r="FWX77" s="643"/>
      <c r="FWY77" s="643"/>
      <c r="FWZ77" s="643"/>
      <c r="FXA77" s="644"/>
      <c r="FXB77" s="643"/>
      <c r="FXC77" s="643"/>
      <c r="FXD77" s="643"/>
      <c r="FXE77" s="643"/>
      <c r="FXF77" s="643"/>
      <c r="FXG77" s="643"/>
      <c r="FXH77" s="643"/>
      <c r="FXI77" s="643"/>
      <c r="FXJ77" s="643"/>
      <c r="FXK77" s="917"/>
      <c r="FXL77" s="917"/>
      <c r="FXM77" s="917"/>
      <c r="FXN77" s="574"/>
      <c r="FXO77" s="643"/>
      <c r="FXP77" s="643"/>
      <c r="FXQ77" s="643"/>
      <c r="FXR77" s="644"/>
      <c r="FXS77" s="643"/>
      <c r="FXT77" s="643"/>
      <c r="FXU77" s="643"/>
      <c r="FXV77" s="643"/>
      <c r="FXW77" s="643"/>
      <c r="FXX77" s="643"/>
      <c r="FXY77" s="643"/>
      <c r="FXZ77" s="643"/>
      <c r="FYA77" s="643"/>
      <c r="FYB77" s="917"/>
      <c r="FYC77" s="917"/>
      <c r="FYD77" s="917"/>
      <c r="FYE77" s="574"/>
      <c r="FYF77" s="643"/>
      <c r="FYG77" s="643"/>
      <c r="FYH77" s="643"/>
      <c r="FYI77" s="644"/>
      <c r="FYJ77" s="643"/>
      <c r="FYK77" s="643"/>
      <c r="FYL77" s="643"/>
      <c r="FYM77" s="643"/>
      <c r="FYN77" s="643"/>
      <c r="FYO77" s="643"/>
      <c r="FYP77" s="643"/>
      <c r="FYQ77" s="643"/>
      <c r="FYR77" s="643"/>
      <c r="FYS77" s="917"/>
      <c r="FYT77" s="917"/>
      <c r="FYU77" s="917"/>
      <c r="FYV77" s="574"/>
      <c r="FYW77" s="643"/>
      <c r="FYX77" s="643"/>
      <c r="FYY77" s="643"/>
      <c r="FYZ77" s="644"/>
      <c r="FZA77" s="643"/>
      <c r="FZB77" s="643"/>
      <c r="FZC77" s="643"/>
      <c r="FZD77" s="643"/>
      <c r="FZE77" s="643"/>
      <c r="FZF77" s="643"/>
      <c r="FZG77" s="643"/>
      <c r="FZH77" s="643"/>
      <c r="FZI77" s="643"/>
      <c r="FZJ77" s="917"/>
      <c r="FZK77" s="917"/>
      <c r="FZL77" s="917"/>
      <c r="FZM77" s="574"/>
      <c r="FZN77" s="643"/>
      <c r="FZO77" s="643"/>
      <c r="FZP77" s="643"/>
      <c r="FZQ77" s="644"/>
      <c r="FZR77" s="643"/>
      <c r="FZS77" s="643"/>
      <c r="FZT77" s="643"/>
      <c r="FZU77" s="643"/>
      <c r="FZV77" s="643"/>
      <c r="FZW77" s="643"/>
      <c r="FZX77" s="643"/>
      <c r="FZY77" s="643"/>
      <c r="FZZ77" s="643"/>
      <c r="GAA77" s="917"/>
      <c r="GAB77" s="917"/>
      <c r="GAC77" s="917"/>
      <c r="GAD77" s="574"/>
      <c r="GAE77" s="643"/>
      <c r="GAF77" s="643"/>
      <c r="GAG77" s="643"/>
      <c r="GAH77" s="644"/>
      <c r="GAI77" s="643"/>
      <c r="GAJ77" s="643"/>
      <c r="GAK77" s="643"/>
      <c r="GAL77" s="643"/>
      <c r="GAM77" s="643"/>
      <c r="GAN77" s="643"/>
      <c r="GAO77" s="643"/>
      <c r="GAP77" s="643"/>
      <c r="GAQ77" s="643"/>
      <c r="GAR77" s="917"/>
      <c r="GAS77" s="917"/>
      <c r="GAT77" s="917"/>
      <c r="GAU77" s="574"/>
      <c r="GAV77" s="643"/>
      <c r="GAW77" s="643"/>
      <c r="GAX77" s="643"/>
      <c r="GAY77" s="644"/>
      <c r="GAZ77" s="643"/>
      <c r="GBA77" s="643"/>
      <c r="GBB77" s="643"/>
      <c r="GBC77" s="643"/>
      <c r="GBD77" s="643"/>
      <c r="GBE77" s="643"/>
      <c r="GBF77" s="643"/>
      <c r="GBG77" s="643"/>
      <c r="GBH77" s="643"/>
      <c r="GBI77" s="917"/>
      <c r="GBJ77" s="917"/>
      <c r="GBK77" s="917"/>
      <c r="GBL77" s="574"/>
      <c r="GBM77" s="643"/>
      <c r="GBN77" s="643"/>
      <c r="GBO77" s="643"/>
      <c r="GBP77" s="644"/>
      <c r="GBQ77" s="643"/>
      <c r="GBR77" s="643"/>
      <c r="GBS77" s="643"/>
      <c r="GBT77" s="643"/>
      <c r="GBU77" s="643"/>
      <c r="GBV77" s="643"/>
      <c r="GBW77" s="643"/>
      <c r="GBX77" s="643"/>
      <c r="GBY77" s="643"/>
      <c r="GBZ77" s="917"/>
      <c r="GCA77" s="917"/>
      <c r="GCB77" s="917"/>
      <c r="GCC77" s="574"/>
      <c r="GCD77" s="643"/>
      <c r="GCE77" s="643"/>
      <c r="GCF77" s="643"/>
      <c r="GCG77" s="644"/>
      <c r="GCH77" s="643"/>
      <c r="GCI77" s="643"/>
      <c r="GCJ77" s="643"/>
      <c r="GCK77" s="643"/>
      <c r="GCL77" s="643"/>
      <c r="GCM77" s="643"/>
      <c r="GCN77" s="643"/>
      <c r="GCO77" s="643"/>
      <c r="GCP77" s="643"/>
      <c r="GCQ77" s="917"/>
      <c r="GCR77" s="917"/>
      <c r="GCS77" s="917"/>
      <c r="GCT77" s="574"/>
      <c r="GCU77" s="643"/>
      <c r="GCV77" s="643"/>
      <c r="GCW77" s="643"/>
      <c r="GCX77" s="644"/>
      <c r="GCY77" s="643"/>
      <c r="GCZ77" s="643"/>
      <c r="GDA77" s="643"/>
      <c r="GDB77" s="643"/>
      <c r="GDC77" s="643"/>
      <c r="GDD77" s="643"/>
      <c r="GDE77" s="643"/>
      <c r="GDF77" s="643"/>
      <c r="GDG77" s="643"/>
      <c r="GDH77" s="917"/>
      <c r="GDI77" s="917"/>
      <c r="GDJ77" s="917"/>
      <c r="GDK77" s="574"/>
      <c r="GDL77" s="643"/>
      <c r="GDM77" s="643"/>
      <c r="GDN77" s="643"/>
      <c r="GDO77" s="644"/>
      <c r="GDP77" s="643"/>
      <c r="GDQ77" s="643"/>
      <c r="GDR77" s="643"/>
      <c r="GDS77" s="643"/>
      <c r="GDT77" s="643"/>
      <c r="GDU77" s="643"/>
      <c r="GDV77" s="643"/>
      <c r="GDW77" s="643"/>
      <c r="GDX77" s="643"/>
      <c r="GDY77" s="917"/>
      <c r="GDZ77" s="917"/>
      <c r="GEA77" s="917"/>
      <c r="GEB77" s="574"/>
      <c r="GEC77" s="643"/>
      <c r="GED77" s="643"/>
      <c r="GEE77" s="643"/>
      <c r="GEF77" s="644"/>
      <c r="GEG77" s="643"/>
      <c r="GEH77" s="643"/>
      <c r="GEI77" s="643"/>
      <c r="GEJ77" s="643"/>
      <c r="GEK77" s="643"/>
      <c r="GEL77" s="643"/>
      <c r="GEM77" s="643"/>
      <c r="GEN77" s="643"/>
      <c r="GEO77" s="643"/>
      <c r="GEP77" s="917"/>
      <c r="GEQ77" s="917"/>
      <c r="GER77" s="917"/>
      <c r="GES77" s="574"/>
      <c r="GET77" s="643"/>
      <c r="GEU77" s="643"/>
      <c r="GEV77" s="643"/>
      <c r="GEW77" s="644"/>
      <c r="GEX77" s="643"/>
      <c r="GEY77" s="643"/>
      <c r="GEZ77" s="643"/>
      <c r="GFA77" s="643"/>
      <c r="GFB77" s="643"/>
      <c r="GFC77" s="643"/>
      <c r="GFD77" s="643"/>
      <c r="GFE77" s="643"/>
      <c r="GFF77" s="643"/>
      <c r="GFG77" s="917"/>
      <c r="GFH77" s="917"/>
      <c r="GFI77" s="917"/>
      <c r="GFJ77" s="574"/>
      <c r="GFK77" s="643"/>
      <c r="GFL77" s="643"/>
      <c r="GFM77" s="643"/>
      <c r="GFN77" s="644"/>
      <c r="GFO77" s="643"/>
      <c r="GFP77" s="643"/>
      <c r="GFQ77" s="643"/>
      <c r="GFR77" s="643"/>
      <c r="GFS77" s="643"/>
      <c r="GFT77" s="643"/>
      <c r="GFU77" s="643"/>
      <c r="GFV77" s="643"/>
      <c r="GFW77" s="643"/>
      <c r="GFX77" s="917"/>
      <c r="GFY77" s="917"/>
      <c r="GFZ77" s="917"/>
      <c r="GGA77" s="574"/>
      <c r="GGB77" s="643"/>
      <c r="GGC77" s="643"/>
      <c r="GGD77" s="643"/>
      <c r="GGE77" s="644"/>
      <c r="GGF77" s="643"/>
      <c r="GGG77" s="643"/>
      <c r="GGH77" s="643"/>
      <c r="GGI77" s="643"/>
      <c r="GGJ77" s="643"/>
      <c r="GGK77" s="643"/>
      <c r="GGL77" s="643"/>
      <c r="GGM77" s="643"/>
      <c r="GGN77" s="643"/>
      <c r="GGO77" s="917"/>
      <c r="GGP77" s="917"/>
      <c r="GGQ77" s="917"/>
      <c r="GGR77" s="574"/>
      <c r="GGS77" s="643"/>
      <c r="GGT77" s="643"/>
      <c r="GGU77" s="643"/>
      <c r="GGV77" s="644"/>
      <c r="GGW77" s="643"/>
      <c r="GGX77" s="643"/>
      <c r="GGY77" s="643"/>
      <c r="GGZ77" s="643"/>
      <c r="GHA77" s="643"/>
      <c r="GHB77" s="643"/>
      <c r="GHC77" s="643"/>
      <c r="GHD77" s="643"/>
      <c r="GHE77" s="643"/>
      <c r="GHF77" s="917"/>
      <c r="GHG77" s="917"/>
      <c r="GHH77" s="917"/>
      <c r="GHI77" s="574"/>
      <c r="GHJ77" s="643"/>
      <c r="GHK77" s="643"/>
      <c r="GHL77" s="643"/>
      <c r="GHM77" s="644"/>
      <c r="GHN77" s="643"/>
      <c r="GHO77" s="643"/>
      <c r="GHP77" s="643"/>
      <c r="GHQ77" s="643"/>
      <c r="GHR77" s="643"/>
      <c r="GHS77" s="643"/>
      <c r="GHT77" s="643"/>
      <c r="GHU77" s="643"/>
      <c r="GHV77" s="643"/>
      <c r="GHW77" s="917"/>
      <c r="GHX77" s="917"/>
      <c r="GHY77" s="917"/>
      <c r="GHZ77" s="574"/>
      <c r="GIA77" s="643"/>
      <c r="GIB77" s="643"/>
      <c r="GIC77" s="643"/>
      <c r="GID77" s="644"/>
      <c r="GIE77" s="643"/>
      <c r="GIF77" s="643"/>
      <c r="GIG77" s="643"/>
      <c r="GIH77" s="643"/>
      <c r="GII77" s="643"/>
      <c r="GIJ77" s="643"/>
      <c r="GIK77" s="643"/>
      <c r="GIL77" s="643"/>
      <c r="GIM77" s="643"/>
      <c r="GIN77" s="917"/>
      <c r="GIO77" s="917"/>
      <c r="GIP77" s="917"/>
      <c r="GIQ77" s="574"/>
      <c r="GIR77" s="643"/>
      <c r="GIS77" s="643"/>
      <c r="GIT77" s="643"/>
      <c r="GIU77" s="644"/>
      <c r="GIV77" s="643"/>
      <c r="GIW77" s="643"/>
      <c r="GIX77" s="643"/>
      <c r="GIY77" s="643"/>
      <c r="GIZ77" s="643"/>
      <c r="GJA77" s="643"/>
      <c r="GJB77" s="643"/>
      <c r="GJC77" s="643"/>
      <c r="GJD77" s="643"/>
      <c r="GJE77" s="917"/>
      <c r="GJF77" s="917"/>
      <c r="GJG77" s="917"/>
      <c r="GJH77" s="574"/>
      <c r="GJI77" s="643"/>
      <c r="GJJ77" s="643"/>
      <c r="GJK77" s="643"/>
      <c r="GJL77" s="644"/>
      <c r="GJM77" s="643"/>
      <c r="GJN77" s="643"/>
      <c r="GJO77" s="643"/>
      <c r="GJP77" s="643"/>
      <c r="GJQ77" s="643"/>
      <c r="GJR77" s="643"/>
      <c r="GJS77" s="643"/>
      <c r="GJT77" s="643"/>
      <c r="GJU77" s="643"/>
      <c r="GJV77" s="917"/>
      <c r="GJW77" s="917"/>
      <c r="GJX77" s="917"/>
      <c r="GJY77" s="574"/>
      <c r="GJZ77" s="643"/>
      <c r="GKA77" s="643"/>
      <c r="GKB77" s="643"/>
      <c r="GKC77" s="644"/>
      <c r="GKD77" s="643"/>
      <c r="GKE77" s="643"/>
      <c r="GKF77" s="643"/>
      <c r="GKG77" s="643"/>
      <c r="GKH77" s="643"/>
      <c r="GKI77" s="643"/>
      <c r="GKJ77" s="643"/>
      <c r="GKK77" s="643"/>
      <c r="GKL77" s="643"/>
      <c r="GKM77" s="917"/>
      <c r="GKN77" s="917"/>
      <c r="GKO77" s="917"/>
      <c r="GKP77" s="574"/>
      <c r="GKQ77" s="643"/>
      <c r="GKR77" s="643"/>
      <c r="GKS77" s="643"/>
      <c r="GKT77" s="644"/>
      <c r="GKU77" s="643"/>
      <c r="GKV77" s="643"/>
      <c r="GKW77" s="643"/>
      <c r="GKX77" s="643"/>
      <c r="GKY77" s="643"/>
      <c r="GKZ77" s="643"/>
      <c r="GLA77" s="643"/>
      <c r="GLB77" s="643"/>
      <c r="GLC77" s="643"/>
      <c r="GLD77" s="917"/>
      <c r="GLE77" s="917"/>
      <c r="GLF77" s="917"/>
      <c r="GLG77" s="574"/>
      <c r="GLH77" s="643"/>
      <c r="GLI77" s="643"/>
      <c r="GLJ77" s="643"/>
      <c r="GLK77" s="644"/>
      <c r="GLL77" s="643"/>
      <c r="GLM77" s="643"/>
      <c r="GLN77" s="643"/>
      <c r="GLO77" s="643"/>
      <c r="GLP77" s="643"/>
      <c r="GLQ77" s="643"/>
      <c r="GLR77" s="643"/>
      <c r="GLS77" s="643"/>
      <c r="GLT77" s="643"/>
      <c r="GLU77" s="917"/>
      <c r="GLV77" s="917"/>
      <c r="GLW77" s="917"/>
      <c r="GLX77" s="574"/>
      <c r="GLY77" s="643"/>
      <c r="GLZ77" s="643"/>
      <c r="GMA77" s="643"/>
      <c r="GMB77" s="644"/>
      <c r="GMC77" s="643"/>
      <c r="GMD77" s="643"/>
      <c r="GME77" s="643"/>
      <c r="GMF77" s="643"/>
      <c r="GMG77" s="643"/>
      <c r="GMH77" s="643"/>
      <c r="GMI77" s="643"/>
      <c r="GMJ77" s="643"/>
      <c r="GMK77" s="643"/>
      <c r="GML77" s="917"/>
      <c r="GMM77" s="917"/>
      <c r="GMN77" s="917"/>
      <c r="GMO77" s="574"/>
      <c r="GMP77" s="643"/>
      <c r="GMQ77" s="643"/>
      <c r="GMR77" s="643"/>
      <c r="GMS77" s="644"/>
      <c r="GMT77" s="643"/>
      <c r="GMU77" s="643"/>
      <c r="GMV77" s="643"/>
      <c r="GMW77" s="643"/>
      <c r="GMX77" s="643"/>
      <c r="GMY77" s="643"/>
      <c r="GMZ77" s="643"/>
      <c r="GNA77" s="643"/>
      <c r="GNB77" s="643"/>
      <c r="GNC77" s="917"/>
      <c r="GND77" s="917"/>
      <c r="GNE77" s="917"/>
      <c r="GNF77" s="574"/>
      <c r="GNG77" s="643"/>
      <c r="GNH77" s="643"/>
      <c r="GNI77" s="643"/>
      <c r="GNJ77" s="644"/>
      <c r="GNK77" s="643"/>
      <c r="GNL77" s="643"/>
      <c r="GNM77" s="643"/>
      <c r="GNN77" s="643"/>
      <c r="GNO77" s="643"/>
      <c r="GNP77" s="643"/>
      <c r="GNQ77" s="643"/>
      <c r="GNR77" s="643"/>
      <c r="GNS77" s="643"/>
      <c r="GNT77" s="917"/>
      <c r="GNU77" s="917"/>
      <c r="GNV77" s="917"/>
      <c r="GNW77" s="574"/>
      <c r="GNX77" s="643"/>
      <c r="GNY77" s="643"/>
      <c r="GNZ77" s="643"/>
      <c r="GOA77" s="644"/>
      <c r="GOB77" s="643"/>
      <c r="GOC77" s="643"/>
      <c r="GOD77" s="643"/>
      <c r="GOE77" s="643"/>
      <c r="GOF77" s="643"/>
      <c r="GOG77" s="643"/>
      <c r="GOH77" s="643"/>
      <c r="GOI77" s="643"/>
      <c r="GOJ77" s="643"/>
      <c r="GOK77" s="917"/>
      <c r="GOL77" s="917"/>
      <c r="GOM77" s="917"/>
      <c r="GON77" s="574"/>
      <c r="GOO77" s="643"/>
      <c r="GOP77" s="643"/>
      <c r="GOQ77" s="643"/>
      <c r="GOR77" s="644"/>
      <c r="GOS77" s="643"/>
      <c r="GOT77" s="643"/>
      <c r="GOU77" s="643"/>
      <c r="GOV77" s="643"/>
      <c r="GOW77" s="643"/>
      <c r="GOX77" s="643"/>
      <c r="GOY77" s="643"/>
      <c r="GOZ77" s="643"/>
      <c r="GPA77" s="643"/>
      <c r="GPB77" s="917"/>
      <c r="GPC77" s="917"/>
      <c r="GPD77" s="917"/>
      <c r="GPE77" s="574"/>
      <c r="GPF77" s="643"/>
      <c r="GPG77" s="643"/>
      <c r="GPH77" s="643"/>
      <c r="GPI77" s="644"/>
      <c r="GPJ77" s="643"/>
      <c r="GPK77" s="643"/>
      <c r="GPL77" s="643"/>
      <c r="GPM77" s="643"/>
      <c r="GPN77" s="643"/>
      <c r="GPO77" s="643"/>
      <c r="GPP77" s="643"/>
      <c r="GPQ77" s="643"/>
      <c r="GPR77" s="643"/>
      <c r="GPS77" s="917"/>
      <c r="GPT77" s="917"/>
      <c r="GPU77" s="917"/>
      <c r="GPV77" s="574"/>
      <c r="GPW77" s="643"/>
      <c r="GPX77" s="643"/>
      <c r="GPY77" s="643"/>
      <c r="GPZ77" s="644"/>
      <c r="GQA77" s="643"/>
      <c r="GQB77" s="643"/>
      <c r="GQC77" s="643"/>
      <c r="GQD77" s="643"/>
      <c r="GQE77" s="643"/>
      <c r="GQF77" s="643"/>
      <c r="GQG77" s="643"/>
      <c r="GQH77" s="643"/>
      <c r="GQI77" s="643"/>
      <c r="GQJ77" s="917"/>
      <c r="GQK77" s="917"/>
      <c r="GQL77" s="917"/>
      <c r="GQM77" s="574"/>
      <c r="GQN77" s="643"/>
      <c r="GQO77" s="643"/>
      <c r="GQP77" s="643"/>
      <c r="GQQ77" s="644"/>
      <c r="GQR77" s="643"/>
      <c r="GQS77" s="643"/>
      <c r="GQT77" s="643"/>
      <c r="GQU77" s="643"/>
      <c r="GQV77" s="643"/>
      <c r="GQW77" s="643"/>
      <c r="GQX77" s="643"/>
      <c r="GQY77" s="643"/>
      <c r="GQZ77" s="643"/>
      <c r="GRA77" s="917"/>
      <c r="GRB77" s="917"/>
      <c r="GRC77" s="917"/>
      <c r="GRD77" s="574"/>
      <c r="GRE77" s="643"/>
      <c r="GRF77" s="643"/>
      <c r="GRG77" s="643"/>
      <c r="GRH77" s="644"/>
      <c r="GRI77" s="643"/>
      <c r="GRJ77" s="643"/>
      <c r="GRK77" s="643"/>
      <c r="GRL77" s="643"/>
      <c r="GRM77" s="643"/>
      <c r="GRN77" s="643"/>
      <c r="GRO77" s="643"/>
      <c r="GRP77" s="643"/>
      <c r="GRQ77" s="643"/>
      <c r="GRR77" s="917"/>
      <c r="GRS77" s="917"/>
      <c r="GRT77" s="917"/>
      <c r="GRU77" s="574"/>
      <c r="GRV77" s="643"/>
      <c r="GRW77" s="643"/>
      <c r="GRX77" s="643"/>
      <c r="GRY77" s="644"/>
      <c r="GRZ77" s="643"/>
      <c r="GSA77" s="643"/>
      <c r="GSB77" s="643"/>
      <c r="GSC77" s="643"/>
      <c r="GSD77" s="643"/>
      <c r="GSE77" s="643"/>
      <c r="GSF77" s="643"/>
      <c r="GSG77" s="643"/>
      <c r="GSH77" s="643"/>
      <c r="GSI77" s="917"/>
      <c r="GSJ77" s="917"/>
      <c r="GSK77" s="917"/>
      <c r="GSL77" s="574"/>
      <c r="GSM77" s="643"/>
      <c r="GSN77" s="643"/>
      <c r="GSO77" s="643"/>
      <c r="GSP77" s="644"/>
      <c r="GSQ77" s="643"/>
      <c r="GSR77" s="643"/>
      <c r="GSS77" s="643"/>
      <c r="GST77" s="643"/>
      <c r="GSU77" s="643"/>
      <c r="GSV77" s="643"/>
      <c r="GSW77" s="643"/>
      <c r="GSX77" s="643"/>
      <c r="GSY77" s="643"/>
      <c r="GSZ77" s="917"/>
      <c r="GTA77" s="917"/>
      <c r="GTB77" s="917"/>
      <c r="GTC77" s="574"/>
      <c r="GTD77" s="643"/>
      <c r="GTE77" s="643"/>
      <c r="GTF77" s="643"/>
      <c r="GTG77" s="644"/>
      <c r="GTH77" s="643"/>
      <c r="GTI77" s="643"/>
      <c r="GTJ77" s="643"/>
      <c r="GTK77" s="643"/>
      <c r="GTL77" s="643"/>
      <c r="GTM77" s="643"/>
      <c r="GTN77" s="643"/>
      <c r="GTO77" s="643"/>
      <c r="GTP77" s="643"/>
      <c r="GTQ77" s="917"/>
      <c r="GTR77" s="917"/>
      <c r="GTS77" s="917"/>
      <c r="GTT77" s="574"/>
      <c r="GTU77" s="643"/>
      <c r="GTV77" s="643"/>
      <c r="GTW77" s="643"/>
      <c r="GTX77" s="644"/>
      <c r="GTY77" s="643"/>
      <c r="GTZ77" s="643"/>
      <c r="GUA77" s="643"/>
      <c r="GUB77" s="643"/>
      <c r="GUC77" s="643"/>
      <c r="GUD77" s="643"/>
      <c r="GUE77" s="643"/>
      <c r="GUF77" s="643"/>
      <c r="GUG77" s="643"/>
      <c r="GUH77" s="917"/>
      <c r="GUI77" s="917"/>
      <c r="GUJ77" s="917"/>
      <c r="GUK77" s="574"/>
      <c r="GUL77" s="643"/>
      <c r="GUM77" s="643"/>
      <c r="GUN77" s="643"/>
      <c r="GUO77" s="644"/>
      <c r="GUP77" s="643"/>
      <c r="GUQ77" s="643"/>
      <c r="GUR77" s="643"/>
      <c r="GUS77" s="643"/>
      <c r="GUT77" s="643"/>
      <c r="GUU77" s="643"/>
      <c r="GUV77" s="643"/>
      <c r="GUW77" s="643"/>
      <c r="GUX77" s="643"/>
      <c r="GUY77" s="917"/>
      <c r="GUZ77" s="917"/>
      <c r="GVA77" s="917"/>
      <c r="GVB77" s="574"/>
      <c r="GVC77" s="643"/>
      <c r="GVD77" s="643"/>
      <c r="GVE77" s="643"/>
      <c r="GVF77" s="644"/>
      <c r="GVG77" s="643"/>
      <c r="GVH77" s="643"/>
      <c r="GVI77" s="643"/>
      <c r="GVJ77" s="643"/>
      <c r="GVK77" s="643"/>
      <c r="GVL77" s="643"/>
      <c r="GVM77" s="643"/>
      <c r="GVN77" s="643"/>
      <c r="GVO77" s="643"/>
      <c r="GVP77" s="917"/>
      <c r="GVQ77" s="917"/>
      <c r="GVR77" s="917"/>
      <c r="GVS77" s="574"/>
      <c r="GVT77" s="643"/>
      <c r="GVU77" s="643"/>
      <c r="GVV77" s="643"/>
      <c r="GVW77" s="644"/>
      <c r="GVX77" s="643"/>
      <c r="GVY77" s="643"/>
      <c r="GVZ77" s="643"/>
      <c r="GWA77" s="643"/>
      <c r="GWB77" s="643"/>
      <c r="GWC77" s="643"/>
      <c r="GWD77" s="643"/>
      <c r="GWE77" s="643"/>
      <c r="GWF77" s="643"/>
      <c r="GWG77" s="917"/>
      <c r="GWH77" s="917"/>
      <c r="GWI77" s="917"/>
      <c r="GWJ77" s="574"/>
      <c r="GWK77" s="643"/>
      <c r="GWL77" s="643"/>
      <c r="GWM77" s="643"/>
      <c r="GWN77" s="644"/>
      <c r="GWO77" s="643"/>
      <c r="GWP77" s="643"/>
      <c r="GWQ77" s="643"/>
      <c r="GWR77" s="643"/>
      <c r="GWS77" s="643"/>
      <c r="GWT77" s="643"/>
      <c r="GWU77" s="643"/>
      <c r="GWV77" s="643"/>
      <c r="GWW77" s="643"/>
      <c r="GWX77" s="917"/>
      <c r="GWY77" s="917"/>
      <c r="GWZ77" s="917"/>
      <c r="GXA77" s="574"/>
      <c r="GXB77" s="643"/>
      <c r="GXC77" s="643"/>
      <c r="GXD77" s="643"/>
      <c r="GXE77" s="644"/>
      <c r="GXF77" s="643"/>
      <c r="GXG77" s="643"/>
      <c r="GXH77" s="643"/>
      <c r="GXI77" s="643"/>
      <c r="GXJ77" s="643"/>
      <c r="GXK77" s="643"/>
      <c r="GXL77" s="643"/>
      <c r="GXM77" s="643"/>
      <c r="GXN77" s="643"/>
      <c r="GXO77" s="917"/>
      <c r="GXP77" s="917"/>
      <c r="GXQ77" s="917"/>
      <c r="GXR77" s="574"/>
      <c r="GXS77" s="643"/>
      <c r="GXT77" s="643"/>
      <c r="GXU77" s="643"/>
      <c r="GXV77" s="644"/>
      <c r="GXW77" s="643"/>
      <c r="GXX77" s="643"/>
      <c r="GXY77" s="643"/>
      <c r="GXZ77" s="643"/>
      <c r="GYA77" s="643"/>
      <c r="GYB77" s="643"/>
      <c r="GYC77" s="643"/>
      <c r="GYD77" s="643"/>
      <c r="GYE77" s="643"/>
      <c r="GYF77" s="917"/>
      <c r="GYG77" s="917"/>
      <c r="GYH77" s="917"/>
      <c r="GYI77" s="574"/>
      <c r="GYJ77" s="643"/>
      <c r="GYK77" s="643"/>
      <c r="GYL77" s="643"/>
      <c r="GYM77" s="644"/>
      <c r="GYN77" s="643"/>
      <c r="GYO77" s="643"/>
      <c r="GYP77" s="643"/>
      <c r="GYQ77" s="643"/>
      <c r="GYR77" s="643"/>
      <c r="GYS77" s="643"/>
      <c r="GYT77" s="643"/>
      <c r="GYU77" s="643"/>
      <c r="GYV77" s="643"/>
      <c r="GYW77" s="917"/>
      <c r="GYX77" s="917"/>
      <c r="GYY77" s="917"/>
      <c r="GYZ77" s="574"/>
      <c r="GZA77" s="643"/>
      <c r="GZB77" s="643"/>
      <c r="GZC77" s="643"/>
      <c r="GZD77" s="644"/>
      <c r="GZE77" s="643"/>
      <c r="GZF77" s="643"/>
      <c r="GZG77" s="643"/>
      <c r="GZH77" s="643"/>
      <c r="GZI77" s="643"/>
      <c r="GZJ77" s="643"/>
      <c r="GZK77" s="643"/>
      <c r="GZL77" s="643"/>
      <c r="GZM77" s="643"/>
      <c r="GZN77" s="917"/>
      <c r="GZO77" s="917"/>
      <c r="GZP77" s="917"/>
      <c r="GZQ77" s="574"/>
      <c r="GZR77" s="643"/>
      <c r="GZS77" s="643"/>
      <c r="GZT77" s="643"/>
      <c r="GZU77" s="644"/>
      <c r="GZV77" s="643"/>
      <c r="GZW77" s="643"/>
      <c r="GZX77" s="643"/>
      <c r="GZY77" s="643"/>
      <c r="GZZ77" s="643"/>
      <c r="HAA77" s="643"/>
      <c r="HAB77" s="643"/>
      <c r="HAC77" s="643"/>
      <c r="HAD77" s="643"/>
      <c r="HAE77" s="917"/>
      <c r="HAF77" s="917"/>
      <c r="HAG77" s="917"/>
      <c r="HAH77" s="574"/>
      <c r="HAI77" s="643"/>
      <c r="HAJ77" s="643"/>
      <c r="HAK77" s="643"/>
      <c r="HAL77" s="644"/>
      <c r="HAM77" s="643"/>
      <c r="HAN77" s="643"/>
      <c r="HAO77" s="643"/>
      <c r="HAP77" s="643"/>
      <c r="HAQ77" s="643"/>
      <c r="HAR77" s="643"/>
      <c r="HAS77" s="643"/>
      <c r="HAT77" s="643"/>
      <c r="HAU77" s="643"/>
      <c r="HAV77" s="917"/>
      <c r="HAW77" s="917"/>
      <c r="HAX77" s="917"/>
      <c r="HAY77" s="574"/>
      <c r="HAZ77" s="643"/>
      <c r="HBA77" s="643"/>
      <c r="HBB77" s="643"/>
      <c r="HBC77" s="644"/>
      <c r="HBD77" s="643"/>
      <c r="HBE77" s="643"/>
      <c r="HBF77" s="643"/>
      <c r="HBG77" s="643"/>
      <c r="HBH77" s="643"/>
      <c r="HBI77" s="643"/>
      <c r="HBJ77" s="643"/>
      <c r="HBK77" s="643"/>
      <c r="HBL77" s="643"/>
      <c r="HBM77" s="917"/>
      <c r="HBN77" s="917"/>
      <c r="HBO77" s="917"/>
      <c r="HBP77" s="574"/>
      <c r="HBQ77" s="643"/>
      <c r="HBR77" s="643"/>
      <c r="HBS77" s="643"/>
      <c r="HBT77" s="644"/>
      <c r="HBU77" s="643"/>
      <c r="HBV77" s="643"/>
      <c r="HBW77" s="643"/>
      <c r="HBX77" s="643"/>
      <c r="HBY77" s="643"/>
      <c r="HBZ77" s="643"/>
      <c r="HCA77" s="643"/>
      <c r="HCB77" s="643"/>
      <c r="HCC77" s="643"/>
      <c r="HCD77" s="917"/>
      <c r="HCE77" s="917"/>
      <c r="HCF77" s="917"/>
      <c r="HCG77" s="574"/>
      <c r="HCH77" s="643"/>
      <c r="HCI77" s="643"/>
      <c r="HCJ77" s="643"/>
      <c r="HCK77" s="644"/>
      <c r="HCL77" s="643"/>
      <c r="HCM77" s="643"/>
      <c r="HCN77" s="643"/>
      <c r="HCO77" s="643"/>
      <c r="HCP77" s="643"/>
      <c r="HCQ77" s="643"/>
      <c r="HCR77" s="643"/>
      <c r="HCS77" s="643"/>
      <c r="HCT77" s="643"/>
      <c r="HCU77" s="917"/>
      <c r="HCV77" s="917"/>
      <c r="HCW77" s="917"/>
      <c r="HCX77" s="574"/>
      <c r="HCY77" s="643"/>
      <c r="HCZ77" s="643"/>
      <c r="HDA77" s="643"/>
      <c r="HDB77" s="644"/>
      <c r="HDC77" s="643"/>
      <c r="HDD77" s="643"/>
      <c r="HDE77" s="643"/>
      <c r="HDF77" s="643"/>
      <c r="HDG77" s="643"/>
      <c r="HDH77" s="643"/>
      <c r="HDI77" s="643"/>
      <c r="HDJ77" s="643"/>
      <c r="HDK77" s="643"/>
      <c r="HDL77" s="917"/>
      <c r="HDM77" s="917"/>
      <c r="HDN77" s="917"/>
      <c r="HDO77" s="574"/>
      <c r="HDP77" s="643"/>
      <c r="HDQ77" s="643"/>
      <c r="HDR77" s="643"/>
      <c r="HDS77" s="644"/>
      <c r="HDT77" s="643"/>
      <c r="HDU77" s="643"/>
      <c r="HDV77" s="643"/>
      <c r="HDW77" s="643"/>
      <c r="HDX77" s="643"/>
      <c r="HDY77" s="643"/>
      <c r="HDZ77" s="643"/>
      <c r="HEA77" s="643"/>
      <c r="HEB77" s="643"/>
      <c r="HEC77" s="917"/>
      <c r="HED77" s="917"/>
      <c r="HEE77" s="917"/>
      <c r="HEF77" s="574"/>
      <c r="HEG77" s="643"/>
      <c r="HEH77" s="643"/>
      <c r="HEI77" s="643"/>
      <c r="HEJ77" s="644"/>
      <c r="HEK77" s="643"/>
      <c r="HEL77" s="643"/>
      <c r="HEM77" s="643"/>
      <c r="HEN77" s="643"/>
      <c r="HEO77" s="643"/>
      <c r="HEP77" s="643"/>
      <c r="HEQ77" s="643"/>
      <c r="HER77" s="643"/>
      <c r="HES77" s="643"/>
      <c r="HET77" s="917"/>
      <c r="HEU77" s="917"/>
      <c r="HEV77" s="917"/>
      <c r="HEW77" s="574"/>
      <c r="HEX77" s="643"/>
      <c r="HEY77" s="643"/>
      <c r="HEZ77" s="643"/>
      <c r="HFA77" s="644"/>
      <c r="HFB77" s="643"/>
      <c r="HFC77" s="643"/>
      <c r="HFD77" s="643"/>
      <c r="HFE77" s="643"/>
      <c r="HFF77" s="643"/>
      <c r="HFG77" s="643"/>
      <c r="HFH77" s="643"/>
      <c r="HFI77" s="643"/>
      <c r="HFJ77" s="643"/>
      <c r="HFK77" s="917"/>
      <c r="HFL77" s="917"/>
      <c r="HFM77" s="917"/>
      <c r="HFN77" s="574"/>
      <c r="HFO77" s="643"/>
      <c r="HFP77" s="643"/>
      <c r="HFQ77" s="643"/>
      <c r="HFR77" s="644"/>
      <c r="HFS77" s="643"/>
      <c r="HFT77" s="643"/>
      <c r="HFU77" s="643"/>
      <c r="HFV77" s="643"/>
      <c r="HFW77" s="643"/>
      <c r="HFX77" s="643"/>
      <c r="HFY77" s="643"/>
      <c r="HFZ77" s="643"/>
      <c r="HGA77" s="643"/>
      <c r="HGB77" s="917"/>
      <c r="HGC77" s="917"/>
      <c r="HGD77" s="917"/>
      <c r="HGE77" s="574"/>
      <c r="HGF77" s="643"/>
      <c r="HGG77" s="643"/>
      <c r="HGH77" s="643"/>
      <c r="HGI77" s="644"/>
      <c r="HGJ77" s="643"/>
      <c r="HGK77" s="643"/>
      <c r="HGL77" s="643"/>
      <c r="HGM77" s="643"/>
      <c r="HGN77" s="643"/>
      <c r="HGO77" s="643"/>
      <c r="HGP77" s="643"/>
      <c r="HGQ77" s="643"/>
      <c r="HGR77" s="643"/>
      <c r="HGS77" s="917"/>
      <c r="HGT77" s="917"/>
      <c r="HGU77" s="917"/>
      <c r="HGV77" s="574"/>
      <c r="HGW77" s="643"/>
      <c r="HGX77" s="643"/>
      <c r="HGY77" s="643"/>
      <c r="HGZ77" s="644"/>
      <c r="HHA77" s="643"/>
      <c r="HHB77" s="643"/>
      <c r="HHC77" s="643"/>
      <c r="HHD77" s="643"/>
      <c r="HHE77" s="643"/>
      <c r="HHF77" s="643"/>
      <c r="HHG77" s="643"/>
      <c r="HHH77" s="643"/>
      <c r="HHI77" s="643"/>
      <c r="HHJ77" s="917"/>
      <c r="HHK77" s="917"/>
      <c r="HHL77" s="917"/>
      <c r="HHM77" s="574"/>
      <c r="HHN77" s="643"/>
      <c r="HHO77" s="643"/>
      <c r="HHP77" s="643"/>
      <c r="HHQ77" s="644"/>
      <c r="HHR77" s="643"/>
      <c r="HHS77" s="643"/>
      <c r="HHT77" s="643"/>
      <c r="HHU77" s="643"/>
      <c r="HHV77" s="643"/>
      <c r="HHW77" s="643"/>
      <c r="HHX77" s="643"/>
      <c r="HHY77" s="643"/>
      <c r="HHZ77" s="643"/>
      <c r="HIA77" s="917"/>
      <c r="HIB77" s="917"/>
      <c r="HIC77" s="917"/>
      <c r="HID77" s="574"/>
      <c r="HIE77" s="643"/>
      <c r="HIF77" s="643"/>
      <c r="HIG77" s="643"/>
      <c r="HIH77" s="644"/>
      <c r="HII77" s="643"/>
      <c r="HIJ77" s="643"/>
      <c r="HIK77" s="643"/>
      <c r="HIL77" s="643"/>
      <c r="HIM77" s="643"/>
      <c r="HIN77" s="643"/>
      <c r="HIO77" s="643"/>
      <c r="HIP77" s="643"/>
      <c r="HIQ77" s="643"/>
      <c r="HIR77" s="917"/>
      <c r="HIS77" s="917"/>
      <c r="HIT77" s="917"/>
      <c r="HIU77" s="574"/>
      <c r="HIV77" s="643"/>
      <c r="HIW77" s="643"/>
      <c r="HIX77" s="643"/>
      <c r="HIY77" s="644"/>
      <c r="HIZ77" s="643"/>
      <c r="HJA77" s="643"/>
      <c r="HJB77" s="643"/>
      <c r="HJC77" s="643"/>
      <c r="HJD77" s="643"/>
      <c r="HJE77" s="643"/>
      <c r="HJF77" s="643"/>
      <c r="HJG77" s="643"/>
      <c r="HJH77" s="643"/>
      <c r="HJI77" s="917"/>
      <c r="HJJ77" s="917"/>
      <c r="HJK77" s="917"/>
      <c r="HJL77" s="574"/>
      <c r="HJM77" s="643"/>
      <c r="HJN77" s="643"/>
      <c r="HJO77" s="643"/>
      <c r="HJP77" s="644"/>
      <c r="HJQ77" s="643"/>
      <c r="HJR77" s="643"/>
      <c r="HJS77" s="643"/>
      <c r="HJT77" s="643"/>
      <c r="HJU77" s="643"/>
      <c r="HJV77" s="643"/>
      <c r="HJW77" s="643"/>
      <c r="HJX77" s="643"/>
      <c r="HJY77" s="643"/>
      <c r="HJZ77" s="917"/>
      <c r="HKA77" s="917"/>
      <c r="HKB77" s="917"/>
      <c r="HKC77" s="574"/>
      <c r="HKD77" s="643"/>
      <c r="HKE77" s="643"/>
      <c r="HKF77" s="643"/>
      <c r="HKG77" s="644"/>
      <c r="HKH77" s="643"/>
      <c r="HKI77" s="643"/>
      <c r="HKJ77" s="643"/>
      <c r="HKK77" s="643"/>
      <c r="HKL77" s="643"/>
      <c r="HKM77" s="643"/>
      <c r="HKN77" s="643"/>
      <c r="HKO77" s="643"/>
      <c r="HKP77" s="643"/>
      <c r="HKQ77" s="917"/>
      <c r="HKR77" s="917"/>
      <c r="HKS77" s="917"/>
      <c r="HKT77" s="574"/>
      <c r="HKU77" s="643"/>
      <c r="HKV77" s="643"/>
      <c r="HKW77" s="643"/>
      <c r="HKX77" s="644"/>
      <c r="HKY77" s="643"/>
      <c r="HKZ77" s="643"/>
      <c r="HLA77" s="643"/>
      <c r="HLB77" s="643"/>
      <c r="HLC77" s="643"/>
      <c r="HLD77" s="643"/>
      <c r="HLE77" s="643"/>
      <c r="HLF77" s="643"/>
      <c r="HLG77" s="643"/>
      <c r="HLH77" s="917"/>
      <c r="HLI77" s="917"/>
      <c r="HLJ77" s="917"/>
      <c r="HLK77" s="574"/>
      <c r="HLL77" s="643"/>
      <c r="HLM77" s="643"/>
      <c r="HLN77" s="643"/>
      <c r="HLO77" s="644"/>
      <c r="HLP77" s="643"/>
      <c r="HLQ77" s="643"/>
      <c r="HLR77" s="643"/>
      <c r="HLS77" s="643"/>
      <c r="HLT77" s="643"/>
      <c r="HLU77" s="643"/>
      <c r="HLV77" s="643"/>
      <c r="HLW77" s="643"/>
      <c r="HLX77" s="643"/>
      <c r="HLY77" s="917"/>
      <c r="HLZ77" s="917"/>
      <c r="HMA77" s="917"/>
      <c r="HMB77" s="574"/>
      <c r="HMC77" s="643"/>
      <c r="HMD77" s="643"/>
      <c r="HME77" s="643"/>
      <c r="HMF77" s="644"/>
      <c r="HMG77" s="643"/>
      <c r="HMH77" s="643"/>
      <c r="HMI77" s="643"/>
      <c r="HMJ77" s="643"/>
      <c r="HMK77" s="643"/>
      <c r="HML77" s="643"/>
      <c r="HMM77" s="643"/>
      <c r="HMN77" s="643"/>
      <c r="HMO77" s="643"/>
      <c r="HMP77" s="917"/>
      <c r="HMQ77" s="917"/>
      <c r="HMR77" s="917"/>
      <c r="HMS77" s="574"/>
      <c r="HMT77" s="643"/>
      <c r="HMU77" s="643"/>
      <c r="HMV77" s="643"/>
      <c r="HMW77" s="644"/>
      <c r="HMX77" s="643"/>
      <c r="HMY77" s="643"/>
      <c r="HMZ77" s="643"/>
      <c r="HNA77" s="643"/>
      <c r="HNB77" s="643"/>
      <c r="HNC77" s="643"/>
      <c r="HND77" s="643"/>
      <c r="HNE77" s="643"/>
      <c r="HNF77" s="643"/>
      <c r="HNG77" s="917"/>
      <c r="HNH77" s="917"/>
      <c r="HNI77" s="917"/>
      <c r="HNJ77" s="574"/>
      <c r="HNK77" s="643"/>
      <c r="HNL77" s="643"/>
      <c r="HNM77" s="643"/>
      <c r="HNN77" s="644"/>
      <c r="HNO77" s="643"/>
      <c r="HNP77" s="643"/>
      <c r="HNQ77" s="643"/>
      <c r="HNR77" s="643"/>
      <c r="HNS77" s="643"/>
      <c r="HNT77" s="643"/>
      <c r="HNU77" s="643"/>
      <c r="HNV77" s="643"/>
      <c r="HNW77" s="643"/>
      <c r="HNX77" s="917"/>
      <c r="HNY77" s="917"/>
      <c r="HNZ77" s="917"/>
      <c r="HOA77" s="574"/>
      <c r="HOB77" s="643"/>
      <c r="HOC77" s="643"/>
      <c r="HOD77" s="643"/>
      <c r="HOE77" s="644"/>
      <c r="HOF77" s="643"/>
      <c r="HOG77" s="643"/>
      <c r="HOH77" s="643"/>
      <c r="HOI77" s="643"/>
      <c r="HOJ77" s="643"/>
      <c r="HOK77" s="643"/>
      <c r="HOL77" s="643"/>
      <c r="HOM77" s="643"/>
      <c r="HON77" s="643"/>
      <c r="HOO77" s="917"/>
      <c r="HOP77" s="917"/>
      <c r="HOQ77" s="917"/>
      <c r="HOR77" s="574"/>
      <c r="HOS77" s="643"/>
      <c r="HOT77" s="643"/>
      <c r="HOU77" s="643"/>
      <c r="HOV77" s="644"/>
      <c r="HOW77" s="643"/>
      <c r="HOX77" s="643"/>
      <c r="HOY77" s="643"/>
      <c r="HOZ77" s="643"/>
      <c r="HPA77" s="643"/>
      <c r="HPB77" s="643"/>
      <c r="HPC77" s="643"/>
      <c r="HPD77" s="643"/>
      <c r="HPE77" s="643"/>
      <c r="HPF77" s="917"/>
      <c r="HPG77" s="917"/>
      <c r="HPH77" s="917"/>
      <c r="HPI77" s="574"/>
      <c r="HPJ77" s="643"/>
      <c r="HPK77" s="643"/>
      <c r="HPL77" s="643"/>
      <c r="HPM77" s="644"/>
      <c r="HPN77" s="643"/>
      <c r="HPO77" s="643"/>
      <c r="HPP77" s="643"/>
      <c r="HPQ77" s="643"/>
      <c r="HPR77" s="643"/>
      <c r="HPS77" s="643"/>
      <c r="HPT77" s="643"/>
      <c r="HPU77" s="643"/>
      <c r="HPV77" s="643"/>
      <c r="HPW77" s="917"/>
      <c r="HPX77" s="917"/>
      <c r="HPY77" s="917"/>
      <c r="HPZ77" s="574"/>
      <c r="HQA77" s="643"/>
      <c r="HQB77" s="643"/>
      <c r="HQC77" s="643"/>
      <c r="HQD77" s="644"/>
      <c r="HQE77" s="643"/>
      <c r="HQF77" s="643"/>
      <c r="HQG77" s="643"/>
      <c r="HQH77" s="643"/>
      <c r="HQI77" s="643"/>
      <c r="HQJ77" s="643"/>
      <c r="HQK77" s="643"/>
      <c r="HQL77" s="643"/>
      <c r="HQM77" s="643"/>
      <c r="HQN77" s="917"/>
      <c r="HQO77" s="917"/>
      <c r="HQP77" s="917"/>
      <c r="HQQ77" s="574"/>
      <c r="HQR77" s="643"/>
      <c r="HQS77" s="643"/>
      <c r="HQT77" s="643"/>
      <c r="HQU77" s="644"/>
      <c r="HQV77" s="643"/>
      <c r="HQW77" s="643"/>
      <c r="HQX77" s="643"/>
      <c r="HQY77" s="643"/>
      <c r="HQZ77" s="643"/>
      <c r="HRA77" s="643"/>
      <c r="HRB77" s="643"/>
      <c r="HRC77" s="643"/>
      <c r="HRD77" s="643"/>
      <c r="HRE77" s="917"/>
      <c r="HRF77" s="917"/>
      <c r="HRG77" s="917"/>
      <c r="HRH77" s="574"/>
      <c r="HRI77" s="643"/>
      <c r="HRJ77" s="643"/>
      <c r="HRK77" s="643"/>
      <c r="HRL77" s="644"/>
      <c r="HRM77" s="643"/>
      <c r="HRN77" s="643"/>
      <c r="HRO77" s="643"/>
      <c r="HRP77" s="643"/>
      <c r="HRQ77" s="643"/>
      <c r="HRR77" s="643"/>
      <c r="HRS77" s="643"/>
      <c r="HRT77" s="643"/>
      <c r="HRU77" s="643"/>
      <c r="HRV77" s="917"/>
      <c r="HRW77" s="917"/>
      <c r="HRX77" s="917"/>
      <c r="HRY77" s="574"/>
      <c r="HRZ77" s="643"/>
      <c r="HSA77" s="643"/>
      <c r="HSB77" s="643"/>
      <c r="HSC77" s="644"/>
      <c r="HSD77" s="643"/>
      <c r="HSE77" s="643"/>
      <c r="HSF77" s="643"/>
      <c r="HSG77" s="643"/>
      <c r="HSH77" s="643"/>
      <c r="HSI77" s="643"/>
      <c r="HSJ77" s="643"/>
      <c r="HSK77" s="643"/>
      <c r="HSL77" s="643"/>
      <c r="HSM77" s="917"/>
      <c r="HSN77" s="917"/>
      <c r="HSO77" s="917"/>
      <c r="HSP77" s="574"/>
      <c r="HSQ77" s="643"/>
      <c r="HSR77" s="643"/>
      <c r="HSS77" s="643"/>
      <c r="HST77" s="644"/>
      <c r="HSU77" s="643"/>
      <c r="HSV77" s="643"/>
      <c r="HSW77" s="643"/>
      <c r="HSX77" s="643"/>
      <c r="HSY77" s="643"/>
      <c r="HSZ77" s="643"/>
      <c r="HTA77" s="643"/>
      <c r="HTB77" s="643"/>
      <c r="HTC77" s="643"/>
      <c r="HTD77" s="917"/>
      <c r="HTE77" s="917"/>
      <c r="HTF77" s="917"/>
      <c r="HTG77" s="574"/>
      <c r="HTH77" s="643"/>
      <c r="HTI77" s="643"/>
      <c r="HTJ77" s="643"/>
      <c r="HTK77" s="644"/>
      <c r="HTL77" s="643"/>
      <c r="HTM77" s="643"/>
      <c r="HTN77" s="643"/>
      <c r="HTO77" s="643"/>
      <c r="HTP77" s="643"/>
      <c r="HTQ77" s="643"/>
      <c r="HTR77" s="643"/>
      <c r="HTS77" s="643"/>
      <c r="HTT77" s="643"/>
      <c r="HTU77" s="917"/>
      <c r="HTV77" s="917"/>
      <c r="HTW77" s="917"/>
      <c r="HTX77" s="574"/>
      <c r="HTY77" s="643"/>
      <c r="HTZ77" s="643"/>
      <c r="HUA77" s="643"/>
      <c r="HUB77" s="644"/>
      <c r="HUC77" s="643"/>
      <c r="HUD77" s="643"/>
      <c r="HUE77" s="643"/>
      <c r="HUF77" s="643"/>
      <c r="HUG77" s="643"/>
      <c r="HUH77" s="643"/>
      <c r="HUI77" s="643"/>
      <c r="HUJ77" s="643"/>
      <c r="HUK77" s="643"/>
      <c r="HUL77" s="917"/>
      <c r="HUM77" s="917"/>
      <c r="HUN77" s="917"/>
      <c r="HUO77" s="574"/>
      <c r="HUP77" s="643"/>
      <c r="HUQ77" s="643"/>
      <c r="HUR77" s="643"/>
      <c r="HUS77" s="644"/>
      <c r="HUT77" s="643"/>
      <c r="HUU77" s="643"/>
      <c r="HUV77" s="643"/>
      <c r="HUW77" s="643"/>
      <c r="HUX77" s="643"/>
      <c r="HUY77" s="643"/>
      <c r="HUZ77" s="643"/>
      <c r="HVA77" s="643"/>
      <c r="HVB77" s="643"/>
      <c r="HVC77" s="917"/>
      <c r="HVD77" s="917"/>
      <c r="HVE77" s="917"/>
      <c r="HVF77" s="574"/>
      <c r="HVG77" s="643"/>
      <c r="HVH77" s="643"/>
      <c r="HVI77" s="643"/>
      <c r="HVJ77" s="644"/>
      <c r="HVK77" s="643"/>
      <c r="HVL77" s="643"/>
      <c r="HVM77" s="643"/>
      <c r="HVN77" s="643"/>
      <c r="HVO77" s="643"/>
      <c r="HVP77" s="643"/>
      <c r="HVQ77" s="643"/>
      <c r="HVR77" s="643"/>
      <c r="HVS77" s="643"/>
      <c r="HVT77" s="917"/>
      <c r="HVU77" s="917"/>
      <c r="HVV77" s="917"/>
      <c r="HVW77" s="574"/>
      <c r="HVX77" s="643"/>
      <c r="HVY77" s="643"/>
      <c r="HVZ77" s="643"/>
      <c r="HWA77" s="644"/>
      <c r="HWB77" s="643"/>
      <c r="HWC77" s="643"/>
      <c r="HWD77" s="643"/>
      <c r="HWE77" s="643"/>
      <c r="HWF77" s="643"/>
      <c r="HWG77" s="643"/>
      <c r="HWH77" s="643"/>
      <c r="HWI77" s="643"/>
      <c r="HWJ77" s="643"/>
      <c r="HWK77" s="917"/>
      <c r="HWL77" s="917"/>
      <c r="HWM77" s="917"/>
      <c r="HWN77" s="574"/>
      <c r="HWO77" s="643"/>
      <c r="HWP77" s="643"/>
      <c r="HWQ77" s="643"/>
      <c r="HWR77" s="644"/>
      <c r="HWS77" s="643"/>
      <c r="HWT77" s="643"/>
      <c r="HWU77" s="643"/>
      <c r="HWV77" s="643"/>
      <c r="HWW77" s="643"/>
      <c r="HWX77" s="643"/>
      <c r="HWY77" s="643"/>
      <c r="HWZ77" s="643"/>
      <c r="HXA77" s="643"/>
      <c r="HXB77" s="917"/>
      <c r="HXC77" s="917"/>
      <c r="HXD77" s="917"/>
      <c r="HXE77" s="574"/>
      <c r="HXF77" s="643"/>
      <c r="HXG77" s="643"/>
      <c r="HXH77" s="643"/>
      <c r="HXI77" s="644"/>
      <c r="HXJ77" s="643"/>
      <c r="HXK77" s="643"/>
      <c r="HXL77" s="643"/>
      <c r="HXM77" s="643"/>
      <c r="HXN77" s="643"/>
      <c r="HXO77" s="643"/>
      <c r="HXP77" s="643"/>
      <c r="HXQ77" s="643"/>
      <c r="HXR77" s="643"/>
      <c r="HXS77" s="917"/>
      <c r="HXT77" s="917"/>
      <c r="HXU77" s="917"/>
      <c r="HXV77" s="574"/>
      <c r="HXW77" s="643"/>
      <c r="HXX77" s="643"/>
      <c r="HXY77" s="643"/>
      <c r="HXZ77" s="644"/>
      <c r="HYA77" s="643"/>
      <c r="HYB77" s="643"/>
      <c r="HYC77" s="643"/>
      <c r="HYD77" s="643"/>
      <c r="HYE77" s="643"/>
      <c r="HYF77" s="643"/>
      <c r="HYG77" s="643"/>
      <c r="HYH77" s="643"/>
      <c r="HYI77" s="643"/>
      <c r="HYJ77" s="917"/>
      <c r="HYK77" s="917"/>
      <c r="HYL77" s="917"/>
      <c r="HYM77" s="574"/>
      <c r="HYN77" s="643"/>
      <c r="HYO77" s="643"/>
      <c r="HYP77" s="643"/>
      <c r="HYQ77" s="644"/>
      <c r="HYR77" s="643"/>
      <c r="HYS77" s="643"/>
      <c r="HYT77" s="643"/>
      <c r="HYU77" s="643"/>
      <c r="HYV77" s="643"/>
      <c r="HYW77" s="643"/>
      <c r="HYX77" s="643"/>
      <c r="HYY77" s="643"/>
      <c r="HYZ77" s="643"/>
      <c r="HZA77" s="917"/>
      <c r="HZB77" s="917"/>
      <c r="HZC77" s="917"/>
      <c r="HZD77" s="574"/>
      <c r="HZE77" s="643"/>
      <c r="HZF77" s="643"/>
      <c r="HZG77" s="643"/>
      <c r="HZH77" s="644"/>
      <c r="HZI77" s="643"/>
      <c r="HZJ77" s="643"/>
      <c r="HZK77" s="643"/>
      <c r="HZL77" s="643"/>
      <c r="HZM77" s="643"/>
      <c r="HZN77" s="643"/>
      <c r="HZO77" s="643"/>
      <c r="HZP77" s="643"/>
      <c r="HZQ77" s="643"/>
      <c r="HZR77" s="917"/>
      <c r="HZS77" s="917"/>
      <c r="HZT77" s="917"/>
      <c r="HZU77" s="574"/>
      <c r="HZV77" s="643"/>
      <c r="HZW77" s="643"/>
      <c r="HZX77" s="643"/>
      <c r="HZY77" s="644"/>
      <c r="HZZ77" s="643"/>
      <c r="IAA77" s="643"/>
      <c r="IAB77" s="643"/>
      <c r="IAC77" s="643"/>
      <c r="IAD77" s="643"/>
      <c r="IAE77" s="643"/>
      <c r="IAF77" s="643"/>
      <c r="IAG77" s="643"/>
      <c r="IAH77" s="643"/>
      <c r="IAI77" s="917"/>
      <c r="IAJ77" s="917"/>
      <c r="IAK77" s="917"/>
      <c r="IAL77" s="574"/>
      <c r="IAM77" s="643"/>
      <c r="IAN77" s="643"/>
      <c r="IAO77" s="643"/>
      <c r="IAP77" s="644"/>
      <c r="IAQ77" s="643"/>
      <c r="IAR77" s="643"/>
      <c r="IAS77" s="643"/>
      <c r="IAT77" s="643"/>
      <c r="IAU77" s="643"/>
      <c r="IAV77" s="643"/>
      <c r="IAW77" s="643"/>
      <c r="IAX77" s="643"/>
      <c r="IAY77" s="643"/>
      <c r="IAZ77" s="917"/>
      <c r="IBA77" s="917"/>
      <c r="IBB77" s="917"/>
      <c r="IBC77" s="574"/>
      <c r="IBD77" s="643"/>
      <c r="IBE77" s="643"/>
      <c r="IBF77" s="643"/>
      <c r="IBG77" s="644"/>
      <c r="IBH77" s="643"/>
      <c r="IBI77" s="643"/>
      <c r="IBJ77" s="643"/>
      <c r="IBK77" s="643"/>
      <c r="IBL77" s="643"/>
      <c r="IBM77" s="643"/>
      <c r="IBN77" s="643"/>
      <c r="IBO77" s="643"/>
      <c r="IBP77" s="643"/>
      <c r="IBQ77" s="917"/>
      <c r="IBR77" s="917"/>
      <c r="IBS77" s="917"/>
      <c r="IBT77" s="574"/>
      <c r="IBU77" s="643"/>
      <c r="IBV77" s="643"/>
      <c r="IBW77" s="643"/>
      <c r="IBX77" s="644"/>
      <c r="IBY77" s="643"/>
      <c r="IBZ77" s="643"/>
      <c r="ICA77" s="643"/>
      <c r="ICB77" s="643"/>
      <c r="ICC77" s="643"/>
      <c r="ICD77" s="643"/>
      <c r="ICE77" s="643"/>
      <c r="ICF77" s="643"/>
      <c r="ICG77" s="643"/>
      <c r="ICH77" s="917"/>
      <c r="ICI77" s="917"/>
      <c r="ICJ77" s="917"/>
      <c r="ICK77" s="574"/>
      <c r="ICL77" s="643"/>
      <c r="ICM77" s="643"/>
      <c r="ICN77" s="643"/>
      <c r="ICO77" s="644"/>
      <c r="ICP77" s="643"/>
      <c r="ICQ77" s="643"/>
      <c r="ICR77" s="643"/>
      <c r="ICS77" s="643"/>
      <c r="ICT77" s="643"/>
      <c r="ICU77" s="643"/>
      <c r="ICV77" s="643"/>
      <c r="ICW77" s="643"/>
      <c r="ICX77" s="643"/>
      <c r="ICY77" s="917"/>
      <c r="ICZ77" s="917"/>
      <c r="IDA77" s="917"/>
      <c r="IDB77" s="574"/>
      <c r="IDC77" s="643"/>
      <c r="IDD77" s="643"/>
      <c r="IDE77" s="643"/>
      <c r="IDF77" s="644"/>
      <c r="IDG77" s="643"/>
      <c r="IDH77" s="643"/>
      <c r="IDI77" s="643"/>
      <c r="IDJ77" s="643"/>
      <c r="IDK77" s="643"/>
      <c r="IDL77" s="643"/>
      <c r="IDM77" s="643"/>
      <c r="IDN77" s="643"/>
      <c r="IDO77" s="643"/>
      <c r="IDP77" s="917"/>
      <c r="IDQ77" s="917"/>
      <c r="IDR77" s="917"/>
      <c r="IDS77" s="574"/>
      <c r="IDT77" s="643"/>
      <c r="IDU77" s="643"/>
      <c r="IDV77" s="643"/>
      <c r="IDW77" s="644"/>
      <c r="IDX77" s="643"/>
      <c r="IDY77" s="643"/>
      <c r="IDZ77" s="643"/>
      <c r="IEA77" s="643"/>
      <c r="IEB77" s="643"/>
      <c r="IEC77" s="643"/>
      <c r="IED77" s="643"/>
      <c r="IEE77" s="643"/>
      <c r="IEF77" s="643"/>
      <c r="IEG77" s="917"/>
      <c r="IEH77" s="917"/>
      <c r="IEI77" s="917"/>
      <c r="IEJ77" s="574"/>
      <c r="IEK77" s="643"/>
      <c r="IEL77" s="643"/>
      <c r="IEM77" s="643"/>
      <c r="IEN77" s="644"/>
      <c r="IEO77" s="643"/>
      <c r="IEP77" s="643"/>
      <c r="IEQ77" s="643"/>
      <c r="IER77" s="643"/>
      <c r="IES77" s="643"/>
      <c r="IET77" s="643"/>
      <c r="IEU77" s="643"/>
      <c r="IEV77" s="643"/>
      <c r="IEW77" s="643"/>
      <c r="IEX77" s="917"/>
      <c r="IEY77" s="917"/>
      <c r="IEZ77" s="917"/>
      <c r="IFA77" s="574"/>
      <c r="IFB77" s="643"/>
      <c r="IFC77" s="643"/>
      <c r="IFD77" s="643"/>
      <c r="IFE77" s="644"/>
      <c r="IFF77" s="643"/>
      <c r="IFG77" s="643"/>
      <c r="IFH77" s="643"/>
      <c r="IFI77" s="643"/>
      <c r="IFJ77" s="643"/>
      <c r="IFK77" s="643"/>
      <c r="IFL77" s="643"/>
      <c r="IFM77" s="643"/>
      <c r="IFN77" s="643"/>
      <c r="IFO77" s="917"/>
      <c r="IFP77" s="917"/>
      <c r="IFQ77" s="917"/>
      <c r="IFR77" s="574"/>
      <c r="IFS77" s="643"/>
      <c r="IFT77" s="643"/>
      <c r="IFU77" s="643"/>
      <c r="IFV77" s="644"/>
      <c r="IFW77" s="643"/>
      <c r="IFX77" s="643"/>
      <c r="IFY77" s="643"/>
      <c r="IFZ77" s="643"/>
      <c r="IGA77" s="643"/>
      <c r="IGB77" s="643"/>
      <c r="IGC77" s="643"/>
      <c r="IGD77" s="643"/>
      <c r="IGE77" s="643"/>
      <c r="IGF77" s="917"/>
      <c r="IGG77" s="917"/>
      <c r="IGH77" s="917"/>
      <c r="IGI77" s="574"/>
      <c r="IGJ77" s="643"/>
      <c r="IGK77" s="643"/>
      <c r="IGL77" s="643"/>
      <c r="IGM77" s="644"/>
      <c r="IGN77" s="643"/>
      <c r="IGO77" s="643"/>
      <c r="IGP77" s="643"/>
      <c r="IGQ77" s="643"/>
      <c r="IGR77" s="643"/>
      <c r="IGS77" s="643"/>
      <c r="IGT77" s="643"/>
      <c r="IGU77" s="643"/>
      <c r="IGV77" s="643"/>
      <c r="IGW77" s="917"/>
      <c r="IGX77" s="917"/>
      <c r="IGY77" s="917"/>
      <c r="IGZ77" s="574"/>
      <c r="IHA77" s="643"/>
      <c r="IHB77" s="643"/>
      <c r="IHC77" s="643"/>
      <c r="IHD77" s="644"/>
      <c r="IHE77" s="643"/>
      <c r="IHF77" s="643"/>
      <c r="IHG77" s="643"/>
      <c r="IHH77" s="643"/>
      <c r="IHI77" s="643"/>
      <c r="IHJ77" s="643"/>
      <c r="IHK77" s="643"/>
      <c r="IHL77" s="643"/>
      <c r="IHM77" s="643"/>
      <c r="IHN77" s="917"/>
      <c r="IHO77" s="917"/>
      <c r="IHP77" s="917"/>
      <c r="IHQ77" s="574"/>
      <c r="IHR77" s="643"/>
      <c r="IHS77" s="643"/>
      <c r="IHT77" s="643"/>
      <c r="IHU77" s="644"/>
      <c r="IHV77" s="643"/>
      <c r="IHW77" s="643"/>
      <c r="IHX77" s="643"/>
      <c r="IHY77" s="643"/>
      <c r="IHZ77" s="643"/>
      <c r="IIA77" s="643"/>
      <c r="IIB77" s="643"/>
      <c r="IIC77" s="643"/>
      <c r="IID77" s="643"/>
      <c r="IIE77" s="917"/>
      <c r="IIF77" s="917"/>
      <c r="IIG77" s="917"/>
      <c r="IIH77" s="574"/>
      <c r="III77" s="643"/>
      <c r="IIJ77" s="643"/>
      <c r="IIK77" s="643"/>
      <c r="IIL77" s="644"/>
      <c r="IIM77" s="643"/>
      <c r="IIN77" s="643"/>
      <c r="IIO77" s="643"/>
      <c r="IIP77" s="643"/>
      <c r="IIQ77" s="643"/>
      <c r="IIR77" s="643"/>
      <c r="IIS77" s="643"/>
      <c r="IIT77" s="643"/>
      <c r="IIU77" s="643"/>
      <c r="IIV77" s="917"/>
      <c r="IIW77" s="917"/>
      <c r="IIX77" s="917"/>
      <c r="IIY77" s="574"/>
      <c r="IIZ77" s="643"/>
      <c r="IJA77" s="643"/>
      <c r="IJB77" s="643"/>
      <c r="IJC77" s="644"/>
      <c r="IJD77" s="643"/>
      <c r="IJE77" s="643"/>
      <c r="IJF77" s="643"/>
      <c r="IJG77" s="643"/>
      <c r="IJH77" s="643"/>
      <c r="IJI77" s="643"/>
      <c r="IJJ77" s="643"/>
      <c r="IJK77" s="643"/>
      <c r="IJL77" s="643"/>
      <c r="IJM77" s="917"/>
      <c r="IJN77" s="917"/>
      <c r="IJO77" s="917"/>
      <c r="IJP77" s="574"/>
      <c r="IJQ77" s="643"/>
      <c r="IJR77" s="643"/>
      <c r="IJS77" s="643"/>
      <c r="IJT77" s="644"/>
      <c r="IJU77" s="643"/>
      <c r="IJV77" s="643"/>
      <c r="IJW77" s="643"/>
      <c r="IJX77" s="643"/>
      <c r="IJY77" s="643"/>
      <c r="IJZ77" s="643"/>
      <c r="IKA77" s="643"/>
      <c r="IKB77" s="643"/>
      <c r="IKC77" s="643"/>
      <c r="IKD77" s="917"/>
      <c r="IKE77" s="917"/>
      <c r="IKF77" s="917"/>
      <c r="IKG77" s="574"/>
      <c r="IKH77" s="643"/>
      <c r="IKI77" s="643"/>
      <c r="IKJ77" s="643"/>
      <c r="IKK77" s="644"/>
      <c r="IKL77" s="643"/>
      <c r="IKM77" s="643"/>
      <c r="IKN77" s="643"/>
      <c r="IKO77" s="643"/>
      <c r="IKP77" s="643"/>
      <c r="IKQ77" s="643"/>
      <c r="IKR77" s="643"/>
      <c r="IKS77" s="643"/>
      <c r="IKT77" s="643"/>
      <c r="IKU77" s="917"/>
      <c r="IKV77" s="917"/>
      <c r="IKW77" s="917"/>
      <c r="IKX77" s="574"/>
      <c r="IKY77" s="643"/>
      <c r="IKZ77" s="643"/>
      <c r="ILA77" s="643"/>
      <c r="ILB77" s="644"/>
      <c r="ILC77" s="643"/>
      <c r="ILD77" s="643"/>
      <c r="ILE77" s="643"/>
      <c r="ILF77" s="643"/>
      <c r="ILG77" s="643"/>
      <c r="ILH77" s="643"/>
      <c r="ILI77" s="643"/>
      <c r="ILJ77" s="643"/>
      <c r="ILK77" s="643"/>
      <c r="ILL77" s="917"/>
      <c r="ILM77" s="917"/>
      <c r="ILN77" s="917"/>
      <c r="ILO77" s="574"/>
      <c r="ILP77" s="643"/>
      <c r="ILQ77" s="643"/>
      <c r="ILR77" s="643"/>
      <c r="ILS77" s="644"/>
      <c r="ILT77" s="643"/>
      <c r="ILU77" s="643"/>
      <c r="ILV77" s="643"/>
      <c r="ILW77" s="643"/>
      <c r="ILX77" s="643"/>
      <c r="ILY77" s="643"/>
      <c r="ILZ77" s="643"/>
      <c r="IMA77" s="643"/>
      <c r="IMB77" s="643"/>
      <c r="IMC77" s="917"/>
      <c r="IMD77" s="917"/>
      <c r="IME77" s="917"/>
      <c r="IMF77" s="574"/>
      <c r="IMG77" s="643"/>
      <c r="IMH77" s="643"/>
      <c r="IMI77" s="643"/>
      <c r="IMJ77" s="644"/>
      <c r="IMK77" s="643"/>
      <c r="IML77" s="643"/>
      <c r="IMM77" s="643"/>
      <c r="IMN77" s="643"/>
      <c r="IMO77" s="643"/>
      <c r="IMP77" s="643"/>
      <c r="IMQ77" s="643"/>
      <c r="IMR77" s="643"/>
      <c r="IMS77" s="643"/>
      <c r="IMT77" s="917"/>
      <c r="IMU77" s="917"/>
      <c r="IMV77" s="917"/>
      <c r="IMW77" s="574"/>
      <c r="IMX77" s="643"/>
      <c r="IMY77" s="643"/>
      <c r="IMZ77" s="643"/>
      <c r="INA77" s="644"/>
      <c r="INB77" s="643"/>
      <c r="INC77" s="643"/>
      <c r="IND77" s="643"/>
      <c r="INE77" s="643"/>
      <c r="INF77" s="643"/>
      <c r="ING77" s="643"/>
      <c r="INH77" s="643"/>
      <c r="INI77" s="643"/>
      <c r="INJ77" s="643"/>
      <c r="INK77" s="917"/>
      <c r="INL77" s="917"/>
      <c r="INM77" s="917"/>
      <c r="INN77" s="574"/>
      <c r="INO77" s="643"/>
      <c r="INP77" s="643"/>
      <c r="INQ77" s="643"/>
      <c r="INR77" s="644"/>
      <c r="INS77" s="643"/>
      <c r="INT77" s="643"/>
      <c r="INU77" s="643"/>
      <c r="INV77" s="643"/>
      <c r="INW77" s="643"/>
      <c r="INX77" s="643"/>
      <c r="INY77" s="643"/>
      <c r="INZ77" s="643"/>
      <c r="IOA77" s="643"/>
      <c r="IOB77" s="917"/>
      <c r="IOC77" s="917"/>
      <c r="IOD77" s="917"/>
      <c r="IOE77" s="574"/>
      <c r="IOF77" s="643"/>
      <c r="IOG77" s="643"/>
      <c r="IOH77" s="643"/>
      <c r="IOI77" s="644"/>
      <c r="IOJ77" s="643"/>
      <c r="IOK77" s="643"/>
      <c r="IOL77" s="643"/>
      <c r="IOM77" s="643"/>
      <c r="ION77" s="643"/>
      <c r="IOO77" s="643"/>
      <c r="IOP77" s="643"/>
      <c r="IOQ77" s="643"/>
      <c r="IOR77" s="643"/>
      <c r="IOS77" s="917"/>
      <c r="IOT77" s="917"/>
      <c r="IOU77" s="917"/>
      <c r="IOV77" s="574"/>
      <c r="IOW77" s="643"/>
      <c r="IOX77" s="643"/>
      <c r="IOY77" s="643"/>
      <c r="IOZ77" s="644"/>
      <c r="IPA77" s="643"/>
      <c r="IPB77" s="643"/>
      <c r="IPC77" s="643"/>
      <c r="IPD77" s="643"/>
      <c r="IPE77" s="643"/>
      <c r="IPF77" s="643"/>
      <c r="IPG77" s="643"/>
      <c r="IPH77" s="643"/>
      <c r="IPI77" s="643"/>
      <c r="IPJ77" s="917"/>
      <c r="IPK77" s="917"/>
      <c r="IPL77" s="917"/>
      <c r="IPM77" s="574"/>
      <c r="IPN77" s="643"/>
      <c r="IPO77" s="643"/>
      <c r="IPP77" s="643"/>
      <c r="IPQ77" s="644"/>
      <c r="IPR77" s="643"/>
      <c r="IPS77" s="643"/>
      <c r="IPT77" s="643"/>
      <c r="IPU77" s="643"/>
      <c r="IPV77" s="643"/>
      <c r="IPW77" s="643"/>
      <c r="IPX77" s="643"/>
      <c r="IPY77" s="643"/>
      <c r="IPZ77" s="643"/>
      <c r="IQA77" s="917"/>
      <c r="IQB77" s="917"/>
      <c r="IQC77" s="917"/>
      <c r="IQD77" s="574"/>
      <c r="IQE77" s="643"/>
      <c r="IQF77" s="643"/>
      <c r="IQG77" s="643"/>
      <c r="IQH77" s="644"/>
      <c r="IQI77" s="643"/>
      <c r="IQJ77" s="643"/>
      <c r="IQK77" s="643"/>
      <c r="IQL77" s="643"/>
      <c r="IQM77" s="643"/>
      <c r="IQN77" s="643"/>
      <c r="IQO77" s="643"/>
      <c r="IQP77" s="643"/>
      <c r="IQQ77" s="643"/>
      <c r="IQR77" s="917"/>
      <c r="IQS77" s="917"/>
      <c r="IQT77" s="917"/>
      <c r="IQU77" s="574"/>
      <c r="IQV77" s="643"/>
      <c r="IQW77" s="643"/>
      <c r="IQX77" s="643"/>
      <c r="IQY77" s="644"/>
      <c r="IQZ77" s="643"/>
      <c r="IRA77" s="643"/>
      <c r="IRB77" s="643"/>
      <c r="IRC77" s="643"/>
      <c r="IRD77" s="643"/>
      <c r="IRE77" s="643"/>
      <c r="IRF77" s="643"/>
      <c r="IRG77" s="643"/>
      <c r="IRH77" s="643"/>
      <c r="IRI77" s="917"/>
      <c r="IRJ77" s="917"/>
      <c r="IRK77" s="917"/>
      <c r="IRL77" s="574"/>
      <c r="IRM77" s="643"/>
      <c r="IRN77" s="643"/>
      <c r="IRO77" s="643"/>
      <c r="IRP77" s="644"/>
      <c r="IRQ77" s="643"/>
      <c r="IRR77" s="643"/>
      <c r="IRS77" s="643"/>
      <c r="IRT77" s="643"/>
      <c r="IRU77" s="643"/>
      <c r="IRV77" s="643"/>
      <c r="IRW77" s="643"/>
      <c r="IRX77" s="643"/>
      <c r="IRY77" s="643"/>
      <c r="IRZ77" s="917"/>
      <c r="ISA77" s="917"/>
      <c r="ISB77" s="917"/>
      <c r="ISC77" s="574"/>
      <c r="ISD77" s="643"/>
      <c r="ISE77" s="643"/>
      <c r="ISF77" s="643"/>
      <c r="ISG77" s="644"/>
      <c r="ISH77" s="643"/>
      <c r="ISI77" s="643"/>
      <c r="ISJ77" s="643"/>
      <c r="ISK77" s="643"/>
      <c r="ISL77" s="643"/>
      <c r="ISM77" s="643"/>
      <c r="ISN77" s="643"/>
      <c r="ISO77" s="643"/>
      <c r="ISP77" s="643"/>
      <c r="ISQ77" s="917"/>
      <c r="ISR77" s="917"/>
      <c r="ISS77" s="917"/>
      <c r="IST77" s="574"/>
      <c r="ISU77" s="643"/>
      <c r="ISV77" s="643"/>
      <c r="ISW77" s="643"/>
      <c r="ISX77" s="644"/>
      <c r="ISY77" s="643"/>
      <c r="ISZ77" s="643"/>
      <c r="ITA77" s="643"/>
      <c r="ITB77" s="643"/>
      <c r="ITC77" s="643"/>
      <c r="ITD77" s="643"/>
      <c r="ITE77" s="643"/>
      <c r="ITF77" s="643"/>
      <c r="ITG77" s="643"/>
      <c r="ITH77" s="917"/>
      <c r="ITI77" s="917"/>
      <c r="ITJ77" s="917"/>
      <c r="ITK77" s="574"/>
      <c r="ITL77" s="643"/>
      <c r="ITM77" s="643"/>
      <c r="ITN77" s="643"/>
      <c r="ITO77" s="644"/>
      <c r="ITP77" s="643"/>
      <c r="ITQ77" s="643"/>
      <c r="ITR77" s="643"/>
      <c r="ITS77" s="643"/>
      <c r="ITT77" s="643"/>
      <c r="ITU77" s="643"/>
      <c r="ITV77" s="643"/>
      <c r="ITW77" s="643"/>
      <c r="ITX77" s="643"/>
      <c r="ITY77" s="917"/>
      <c r="ITZ77" s="917"/>
      <c r="IUA77" s="917"/>
      <c r="IUB77" s="574"/>
      <c r="IUC77" s="643"/>
      <c r="IUD77" s="643"/>
      <c r="IUE77" s="643"/>
      <c r="IUF77" s="644"/>
      <c r="IUG77" s="643"/>
      <c r="IUH77" s="643"/>
      <c r="IUI77" s="643"/>
      <c r="IUJ77" s="643"/>
      <c r="IUK77" s="643"/>
      <c r="IUL77" s="643"/>
      <c r="IUM77" s="643"/>
      <c r="IUN77" s="643"/>
      <c r="IUO77" s="643"/>
      <c r="IUP77" s="917"/>
      <c r="IUQ77" s="917"/>
      <c r="IUR77" s="917"/>
      <c r="IUS77" s="574"/>
      <c r="IUT77" s="643"/>
      <c r="IUU77" s="643"/>
      <c r="IUV77" s="643"/>
      <c r="IUW77" s="644"/>
      <c r="IUX77" s="643"/>
      <c r="IUY77" s="643"/>
      <c r="IUZ77" s="643"/>
      <c r="IVA77" s="643"/>
      <c r="IVB77" s="643"/>
      <c r="IVC77" s="643"/>
      <c r="IVD77" s="643"/>
      <c r="IVE77" s="643"/>
      <c r="IVF77" s="643"/>
      <c r="IVG77" s="917"/>
      <c r="IVH77" s="917"/>
      <c r="IVI77" s="917"/>
      <c r="IVJ77" s="574"/>
      <c r="IVK77" s="643"/>
      <c r="IVL77" s="643"/>
      <c r="IVM77" s="643"/>
      <c r="IVN77" s="644"/>
      <c r="IVO77" s="643"/>
      <c r="IVP77" s="643"/>
      <c r="IVQ77" s="643"/>
      <c r="IVR77" s="643"/>
      <c r="IVS77" s="643"/>
      <c r="IVT77" s="643"/>
      <c r="IVU77" s="643"/>
      <c r="IVV77" s="643"/>
      <c r="IVW77" s="643"/>
      <c r="IVX77" s="917"/>
      <c r="IVY77" s="917"/>
      <c r="IVZ77" s="917"/>
      <c r="IWA77" s="574"/>
      <c r="IWB77" s="643"/>
      <c r="IWC77" s="643"/>
      <c r="IWD77" s="643"/>
      <c r="IWE77" s="644"/>
      <c r="IWF77" s="643"/>
      <c r="IWG77" s="643"/>
      <c r="IWH77" s="643"/>
      <c r="IWI77" s="643"/>
      <c r="IWJ77" s="643"/>
      <c r="IWK77" s="643"/>
      <c r="IWL77" s="643"/>
      <c r="IWM77" s="643"/>
      <c r="IWN77" s="643"/>
      <c r="IWO77" s="917"/>
      <c r="IWP77" s="917"/>
      <c r="IWQ77" s="917"/>
      <c r="IWR77" s="574"/>
      <c r="IWS77" s="643"/>
      <c r="IWT77" s="643"/>
      <c r="IWU77" s="643"/>
      <c r="IWV77" s="644"/>
      <c r="IWW77" s="643"/>
      <c r="IWX77" s="643"/>
      <c r="IWY77" s="643"/>
      <c r="IWZ77" s="643"/>
      <c r="IXA77" s="643"/>
      <c r="IXB77" s="643"/>
      <c r="IXC77" s="643"/>
      <c r="IXD77" s="643"/>
      <c r="IXE77" s="643"/>
      <c r="IXF77" s="917"/>
      <c r="IXG77" s="917"/>
      <c r="IXH77" s="917"/>
      <c r="IXI77" s="574"/>
      <c r="IXJ77" s="643"/>
      <c r="IXK77" s="643"/>
      <c r="IXL77" s="643"/>
      <c r="IXM77" s="644"/>
      <c r="IXN77" s="643"/>
      <c r="IXO77" s="643"/>
      <c r="IXP77" s="643"/>
      <c r="IXQ77" s="643"/>
      <c r="IXR77" s="643"/>
      <c r="IXS77" s="643"/>
      <c r="IXT77" s="643"/>
      <c r="IXU77" s="643"/>
      <c r="IXV77" s="643"/>
      <c r="IXW77" s="917"/>
      <c r="IXX77" s="917"/>
      <c r="IXY77" s="917"/>
      <c r="IXZ77" s="574"/>
      <c r="IYA77" s="643"/>
      <c r="IYB77" s="643"/>
      <c r="IYC77" s="643"/>
      <c r="IYD77" s="644"/>
      <c r="IYE77" s="643"/>
      <c r="IYF77" s="643"/>
      <c r="IYG77" s="643"/>
      <c r="IYH77" s="643"/>
      <c r="IYI77" s="643"/>
      <c r="IYJ77" s="643"/>
      <c r="IYK77" s="643"/>
      <c r="IYL77" s="643"/>
      <c r="IYM77" s="643"/>
      <c r="IYN77" s="917"/>
      <c r="IYO77" s="917"/>
      <c r="IYP77" s="917"/>
      <c r="IYQ77" s="574"/>
      <c r="IYR77" s="643"/>
      <c r="IYS77" s="643"/>
      <c r="IYT77" s="643"/>
      <c r="IYU77" s="644"/>
      <c r="IYV77" s="643"/>
      <c r="IYW77" s="643"/>
      <c r="IYX77" s="643"/>
      <c r="IYY77" s="643"/>
      <c r="IYZ77" s="643"/>
      <c r="IZA77" s="643"/>
      <c r="IZB77" s="643"/>
      <c r="IZC77" s="643"/>
      <c r="IZD77" s="643"/>
      <c r="IZE77" s="917"/>
      <c r="IZF77" s="917"/>
      <c r="IZG77" s="917"/>
      <c r="IZH77" s="574"/>
      <c r="IZI77" s="643"/>
      <c r="IZJ77" s="643"/>
      <c r="IZK77" s="643"/>
      <c r="IZL77" s="644"/>
      <c r="IZM77" s="643"/>
      <c r="IZN77" s="643"/>
      <c r="IZO77" s="643"/>
      <c r="IZP77" s="643"/>
      <c r="IZQ77" s="643"/>
      <c r="IZR77" s="643"/>
      <c r="IZS77" s="643"/>
      <c r="IZT77" s="643"/>
      <c r="IZU77" s="643"/>
      <c r="IZV77" s="917"/>
      <c r="IZW77" s="917"/>
      <c r="IZX77" s="917"/>
      <c r="IZY77" s="574"/>
      <c r="IZZ77" s="643"/>
      <c r="JAA77" s="643"/>
      <c r="JAB77" s="643"/>
      <c r="JAC77" s="644"/>
      <c r="JAD77" s="643"/>
      <c r="JAE77" s="643"/>
      <c r="JAF77" s="643"/>
      <c r="JAG77" s="643"/>
      <c r="JAH77" s="643"/>
      <c r="JAI77" s="643"/>
      <c r="JAJ77" s="643"/>
      <c r="JAK77" s="643"/>
      <c r="JAL77" s="643"/>
      <c r="JAM77" s="917"/>
      <c r="JAN77" s="917"/>
      <c r="JAO77" s="917"/>
      <c r="JAP77" s="574"/>
      <c r="JAQ77" s="643"/>
      <c r="JAR77" s="643"/>
      <c r="JAS77" s="643"/>
      <c r="JAT77" s="644"/>
      <c r="JAU77" s="643"/>
      <c r="JAV77" s="643"/>
      <c r="JAW77" s="643"/>
      <c r="JAX77" s="643"/>
      <c r="JAY77" s="643"/>
      <c r="JAZ77" s="643"/>
      <c r="JBA77" s="643"/>
      <c r="JBB77" s="643"/>
      <c r="JBC77" s="643"/>
      <c r="JBD77" s="917"/>
      <c r="JBE77" s="917"/>
      <c r="JBF77" s="917"/>
      <c r="JBG77" s="574"/>
      <c r="JBH77" s="643"/>
      <c r="JBI77" s="643"/>
      <c r="JBJ77" s="643"/>
      <c r="JBK77" s="644"/>
      <c r="JBL77" s="643"/>
      <c r="JBM77" s="643"/>
      <c r="JBN77" s="643"/>
      <c r="JBO77" s="643"/>
      <c r="JBP77" s="643"/>
      <c r="JBQ77" s="643"/>
      <c r="JBR77" s="643"/>
      <c r="JBS77" s="643"/>
      <c r="JBT77" s="643"/>
      <c r="JBU77" s="917"/>
      <c r="JBV77" s="917"/>
      <c r="JBW77" s="917"/>
      <c r="JBX77" s="574"/>
      <c r="JBY77" s="643"/>
      <c r="JBZ77" s="643"/>
      <c r="JCA77" s="643"/>
      <c r="JCB77" s="644"/>
      <c r="JCC77" s="643"/>
      <c r="JCD77" s="643"/>
      <c r="JCE77" s="643"/>
      <c r="JCF77" s="643"/>
      <c r="JCG77" s="643"/>
      <c r="JCH77" s="643"/>
      <c r="JCI77" s="643"/>
      <c r="JCJ77" s="643"/>
      <c r="JCK77" s="643"/>
      <c r="JCL77" s="917"/>
      <c r="JCM77" s="917"/>
      <c r="JCN77" s="917"/>
      <c r="JCO77" s="574"/>
      <c r="JCP77" s="643"/>
      <c r="JCQ77" s="643"/>
      <c r="JCR77" s="643"/>
      <c r="JCS77" s="644"/>
      <c r="JCT77" s="643"/>
      <c r="JCU77" s="643"/>
      <c r="JCV77" s="643"/>
      <c r="JCW77" s="643"/>
      <c r="JCX77" s="643"/>
      <c r="JCY77" s="643"/>
      <c r="JCZ77" s="643"/>
      <c r="JDA77" s="643"/>
      <c r="JDB77" s="643"/>
      <c r="JDC77" s="917"/>
      <c r="JDD77" s="917"/>
      <c r="JDE77" s="917"/>
      <c r="JDF77" s="574"/>
      <c r="JDG77" s="643"/>
      <c r="JDH77" s="643"/>
      <c r="JDI77" s="643"/>
      <c r="JDJ77" s="644"/>
      <c r="JDK77" s="643"/>
      <c r="JDL77" s="643"/>
      <c r="JDM77" s="643"/>
      <c r="JDN77" s="643"/>
      <c r="JDO77" s="643"/>
      <c r="JDP77" s="643"/>
      <c r="JDQ77" s="643"/>
      <c r="JDR77" s="643"/>
      <c r="JDS77" s="643"/>
      <c r="JDT77" s="917"/>
      <c r="JDU77" s="917"/>
      <c r="JDV77" s="917"/>
      <c r="JDW77" s="574"/>
      <c r="JDX77" s="643"/>
      <c r="JDY77" s="643"/>
      <c r="JDZ77" s="643"/>
      <c r="JEA77" s="644"/>
      <c r="JEB77" s="643"/>
      <c r="JEC77" s="643"/>
      <c r="JED77" s="643"/>
      <c r="JEE77" s="643"/>
      <c r="JEF77" s="643"/>
      <c r="JEG77" s="643"/>
      <c r="JEH77" s="643"/>
      <c r="JEI77" s="643"/>
      <c r="JEJ77" s="643"/>
      <c r="JEK77" s="917"/>
      <c r="JEL77" s="917"/>
      <c r="JEM77" s="917"/>
      <c r="JEN77" s="574"/>
      <c r="JEO77" s="643"/>
      <c r="JEP77" s="643"/>
      <c r="JEQ77" s="643"/>
      <c r="JER77" s="644"/>
      <c r="JES77" s="643"/>
      <c r="JET77" s="643"/>
      <c r="JEU77" s="643"/>
      <c r="JEV77" s="643"/>
      <c r="JEW77" s="643"/>
      <c r="JEX77" s="643"/>
      <c r="JEY77" s="643"/>
      <c r="JEZ77" s="643"/>
      <c r="JFA77" s="643"/>
      <c r="JFB77" s="917"/>
      <c r="JFC77" s="917"/>
      <c r="JFD77" s="917"/>
      <c r="JFE77" s="574"/>
      <c r="JFF77" s="643"/>
      <c r="JFG77" s="643"/>
      <c r="JFH77" s="643"/>
      <c r="JFI77" s="644"/>
      <c r="JFJ77" s="643"/>
      <c r="JFK77" s="643"/>
      <c r="JFL77" s="643"/>
      <c r="JFM77" s="643"/>
      <c r="JFN77" s="643"/>
      <c r="JFO77" s="643"/>
      <c r="JFP77" s="643"/>
      <c r="JFQ77" s="643"/>
      <c r="JFR77" s="643"/>
      <c r="JFS77" s="917"/>
      <c r="JFT77" s="917"/>
      <c r="JFU77" s="917"/>
      <c r="JFV77" s="574"/>
      <c r="JFW77" s="643"/>
      <c r="JFX77" s="643"/>
      <c r="JFY77" s="643"/>
      <c r="JFZ77" s="644"/>
      <c r="JGA77" s="643"/>
      <c r="JGB77" s="643"/>
      <c r="JGC77" s="643"/>
      <c r="JGD77" s="643"/>
      <c r="JGE77" s="643"/>
      <c r="JGF77" s="643"/>
      <c r="JGG77" s="643"/>
      <c r="JGH77" s="643"/>
      <c r="JGI77" s="643"/>
      <c r="JGJ77" s="917"/>
      <c r="JGK77" s="917"/>
      <c r="JGL77" s="917"/>
      <c r="JGM77" s="574"/>
      <c r="JGN77" s="643"/>
      <c r="JGO77" s="643"/>
      <c r="JGP77" s="643"/>
      <c r="JGQ77" s="644"/>
      <c r="JGR77" s="643"/>
      <c r="JGS77" s="643"/>
      <c r="JGT77" s="643"/>
      <c r="JGU77" s="643"/>
      <c r="JGV77" s="643"/>
      <c r="JGW77" s="643"/>
      <c r="JGX77" s="643"/>
      <c r="JGY77" s="643"/>
      <c r="JGZ77" s="643"/>
      <c r="JHA77" s="917"/>
      <c r="JHB77" s="917"/>
      <c r="JHC77" s="917"/>
      <c r="JHD77" s="574"/>
      <c r="JHE77" s="643"/>
      <c r="JHF77" s="643"/>
      <c r="JHG77" s="643"/>
      <c r="JHH77" s="644"/>
      <c r="JHI77" s="643"/>
      <c r="JHJ77" s="643"/>
      <c r="JHK77" s="643"/>
      <c r="JHL77" s="643"/>
      <c r="JHM77" s="643"/>
      <c r="JHN77" s="643"/>
      <c r="JHO77" s="643"/>
      <c r="JHP77" s="643"/>
      <c r="JHQ77" s="643"/>
      <c r="JHR77" s="917"/>
      <c r="JHS77" s="917"/>
      <c r="JHT77" s="917"/>
      <c r="JHU77" s="574"/>
      <c r="JHV77" s="643"/>
      <c r="JHW77" s="643"/>
      <c r="JHX77" s="643"/>
      <c r="JHY77" s="644"/>
      <c r="JHZ77" s="643"/>
      <c r="JIA77" s="643"/>
      <c r="JIB77" s="643"/>
      <c r="JIC77" s="643"/>
      <c r="JID77" s="643"/>
      <c r="JIE77" s="643"/>
      <c r="JIF77" s="643"/>
      <c r="JIG77" s="643"/>
      <c r="JIH77" s="643"/>
      <c r="JII77" s="917"/>
      <c r="JIJ77" s="917"/>
      <c r="JIK77" s="917"/>
      <c r="JIL77" s="574"/>
      <c r="JIM77" s="643"/>
      <c r="JIN77" s="643"/>
      <c r="JIO77" s="643"/>
      <c r="JIP77" s="644"/>
      <c r="JIQ77" s="643"/>
      <c r="JIR77" s="643"/>
      <c r="JIS77" s="643"/>
      <c r="JIT77" s="643"/>
      <c r="JIU77" s="643"/>
      <c r="JIV77" s="643"/>
      <c r="JIW77" s="643"/>
      <c r="JIX77" s="643"/>
      <c r="JIY77" s="643"/>
      <c r="JIZ77" s="917"/>
      <c r="JJA77" s="917"/>
      <c r="JJB77" s="917"/>
      <c r="JJC77" s="574"/>
      <c r="JJD77" s="643"/>
      <c r="JJE77" s="643"/>
      <c r="JJF77" s="643"/>
      <c r="JJG77" s="644"/>
      <c r="JJH77" s="643"/>
      <c r="JJI77" s="643"/>
      <c r="JJJ77" s="643"/>
      <c r="JJK77" s="643"/>
      <c r="JJL77" s="643"/>
      <c r="JJM77" s="643"/>
      <c r="JJN77" s="643"/>
      <c r="JJO77" s="643"/>
      <c r="JJP77" s="643"/>
      <c r="JJQ77" s="917"/>
      <c r="JJR77" s="917"/>
      <c r="JJS77" s="917"/>
      <c r="JJT77" s="574"/>
      <c r="JJU77" s="643"/>
      <c r="JJV77" s="643"/>
      <c r="JJW77" s="643"/>
      <c r="JJX77" s="644"/>
      <c r="JJY77" s="643"/>
      <c r="JJZ77" s="643"/>
      <c r="JKA77" s="643"/>
      <c r="JKB77" s="643"/>
      <c r="JKC77" s="643"/>
      <c r="JKD77" s="643"/>
      <c r="JKE77" s="643"/>
      <c r="JKF77" s="643"/>
      <c r="JKG77" s="643"/>
      <c r="JKH77" s="917"/>
      <c r="JKI77" s="917"/>
      <c r="JKJ77" s="917"/>
      <c r="JKK77" s="574"/>
      <c r="JKL77" s="643"/>
      <c r="JKM77" s="643"/>
      <c r="JKN77" s="643"/>
      <c r="JKO77" s="644"/>
      <c r="JKP77" s="643"/>
      <c r="JKQ77" s="643"/>
      <c r="JKR77" s="643"/>
      <c r="JKS77" s="643"/>
      <c r="JKT77" s="643"/>
      <c r="JKU77" s="643"/>
      <c r="JKV77" s="643"/>
      <c r="JKW77" s="643"/>
      <c r="JKX77" s="643"/>
      <c r="JKY77" s="917"/>
      <c r="JKZ77" s="917"/>
      <c r="JLA77" s="917"/>
      <c r="JLB77" s="574"/>
      <c r="JLC77" s="643"/>
      <c r="JLD77" s="643"/>
      <c r="JLE77" s="643"/>
      <c r="JLF77" s="644"/>
      <c r="JLG77" s="643"/>
      <c r="JLH77" s="643"/>
      <c r="JLI77" s="643"/>
      <c r="JLJ77" s="643"/>
      <c r="JLK77" s="643"/>
      <c r="JLL77" s="643"/>
      <c r="JLM77" s="643"/>
      <c r="JLN77" s="643"/>
      <c r="JLO77" s="643"/>
      <c r="JLP77" s="917"/>
      <c r="JLQ77" s="917"/>
      <c r="JLR77" s="917"/>
      <c r="JLS77" s="574"/>
      <c r="JLT77" s="643"/>
      <c r="JLU77" s="643"/>
      <c r="JLV77" s="643"/>
      <c r="JLW77" s="644"/>
      <c r="JLX77" s="643"/>
      <c r="JLY77" s="643"/>
      <c r="JLZ77" s="643"/>
      <c r="JMA77" s="643"/>
      <c r="JMB77" s="643"/>
      <c r="JMC77" s="643"/>
      <c r="JMD77" s="643"/>
      <c r="JME77" s="643"/>
      <c r="JMF77" s="643"/>
      <c r="JMG77" s="917"/>
      <c r="JMH77" s="917"/>
      <c r="JMI77" s="917"/>
      <c r="JMJ77" s="574"/>
      <c r="JMK77" s="643"/>
      <c r="JML77" s="643"/>
      <c r="JMM77" s="643"/>
      <c r="JMN77" s="644"/>
      <c r="JMO77" s="643"/>
      <c r="JMP77" s="643"/>
      <c r="JMQ77" s="643"/>
      <c r="JMR77" s="643"/>
      <c r="JMS77" s="643"/>
      <c r="JMT77" s="643"/>
      <c r="JMU77" s="643"/>
      <c r="JMV77" s="643"/>
      <c r="JMW77" s="643"/>
      <c r="JMX77" s="917"/>
      <c r="JMY77" s="917"/>
      <c r="JMZ77" s="917"/>
      <c r="JNA77" s="574"/>
      <c r="JNB77" s="643"/>
      <c r="JNC77" s="643"/>
      <c r="JND77" s="643"/>
      <c r="JNE77" s="644"/>
      <c r="JNF77" s="643"/>
      <c r="JNG77" s="643"/>
      <c r="JNH77" s="643"/>
      <c r="JNI77" s="643"/>
      <c r="JNJ77" s="643"/>
      <c r="JNK77" s="643"/>
      <c r="JNL77" s="643"/>
      <c r="JNM77" s="643"/>
      <c r="JNN77" s="643"/>
      <c r="JNO77" s="917"/>
      <c r="JNP77" s="917"/>
      <c r="JNQ77" s="917"/>
      <c r="JNR77" s="574"/>
      <c r="JNS77" s="643"/>
      <c r="JNT77" s="643"/>
      <c r="JNU77" s="643"/>
      <c r="JNV77" s="644"/>
      <c r="JNW77" s="643"/>
      <c r="JNX77" s="643"/>
      <c r="JNY77" s="643"/>
      <c r="JNZ77" s="643"/>
      <c r="JOA77" s="643"/>
      <c r="JOB77" s="643"/>
      <c r="JOC77" s="643"/>
      <c r="JOD77" s="643"/>
      <c r="JOE77" s="643"/>
      <c r="JOF77" s="917"/>
      <c r="JOG77" s="917"/>
      <c r="JOH77" s="917"/>
      <c r="JOI77" s="574"/>
      <c r="JOJ77" s="643"/>
      <c r="JOK77" s="643"/>
      <c r="JOL77" s="643"/>
      <c r="JOM77" s="644"/>
      <c r="JON77" s="643"/>
      <c r="JOO77" s="643"/>
      <c r="JOP77" s="643"/>
      <c r="JOQ77" s="643"/>
      <c r="JOR77" s="643"/>
      <c r="JOS77" s="643"/>
      <c r="JOT77" s="643"/>
      <c r="JOU77" s="643"/>
      <c r="JOV77" s="643"/>
      <c r="JOW77" s="917"/>
      <c r="JOX77" s="917"/>
      <c r="JOY77" s="917"/>
      <c r="JOZ77" s="574"/>
      <c r="JPA77" s="643"/>
      <c r="JPB77" s="643"/>
      <c r="JPC77" s="643"/>
      <c r="JPD77" s="644"/>
      <c r="JPE77" s="643"/>
      <c r="JPF77" s="643"/>
      <c r="JPG77" s="643"/>
      <c r="JPH77" s="643"/>
      <c r="JPI77" s="643"/>
      <c r="JPJ77" s="643"/>
      <c r="JPK77" s="643"/>
      <c r="JPL77" s="643"/>
      <c r="JPM77" s="643"/>
      <c r="JPN77" s="917"/>
      <c r="JPO77" s="917"/>
      <c r="JPP77" s="917"/>
      <c r="JPQ77" s="574"/>
      <c r="JPR77" s="643"/>
      <c r="JPS77" s="643"/>
      <c r="JPT77" s="643"/>
      <c r="JPU77" s="644"/>
      <c r="JPV77" s="643"/>
      <c r="JPW77" s="643"/>
      <c r="JPX77" s="643"/>
      <c r="JPY77" s="643"/>
      <c r="JPZ77" s="643"/>
      <c r="JQA77" s="643"/>
      <c r="JQB77" s="643"/>
      <c r="JQC77" s="643"/>
      <c r="JQD77" s="643"/>
      <c r="JQE77" s="917"/>
      <c r="JQF77" s="917"/>
      <c r="JQG77" s="917"/>
      <c r="JQH77" s="574"/>
      <c r="JQI77" s="643"/>
      <c r="JQJ77" s="643"/>
      <c r="JQK77" s="643"/>
      <c r="JQL77" s="644"/>
      <c r="JQM77" s="643"/>
      <c r="JQN77" s="643"/>
      <c r="JQO77" s="643"/>
      <c r="JQP77" s="643"/>
      <c r="JQQ77" s="643"/>
      <c r="JQR77" s="643"/>
      <c r="JQS77" s="643"/>
      <c r="JQT77" s="643"/>
      <c r="JQU77" s="643"/>
      <c r="JQV77" s="917"/>
      <c r="JQW77" s="917"/>
      <c r="JQX77" s="917"/>
      <c r="JQY77" s="574"/>
      <c r="JQZ77" s="643"/>
      <c r="JRA77" s="643"/>
      <c r="JRB77" s="643"/>
      <c r="JRC77" s="644"/>
      <c r="JRD77" s="643"/>
      <c r="JRE77" s="643"/>
      <c r="JRF77" s="643"/>
      <c r="JRG77" s="643"/>
      <c r="JRH77" s="643"/>
      <c r="JRI77" s="643"/>
      <c r="JRJ77" s="643"/>
      <c r="JRK77" s="643"/>
      <c r="JRL77" s="643"/>
      <c r="JRM77" s="917"/>
      <c r="JRN77" s="917"/>
      <c r="JRO77" s="917"/>
      <c r="JRP77" s="574"/>
      <c r="JRQ77" s="643"/>
      <c r="JRR77" s="643"/>
      <c r="JRS77" s="643"/>
      <c r="JRT77" s="644"/>
      <c r="JRU77" s="643"/>
      <c r="JRV77" s="643"/>
      <c r="JRW77" s="643"/>
      <c r="JRX77" s="643"/>
      <c r="JRY77" s="643"/>
      <c r="JRZ77" s="643"/>
      <c r="JSA77" s="643"/>
      <c r="JSB77" s="643"/>
      <c r="JSC77" s="643"/>
      <c r="JSD77" s="917"/>
      <c r="JSE77" s="917"/>
      <c r="JSF77" s="917"/>
      <c r="JSG77" s="574"/>
      <c r="JSH77" s="643"/>
      <c r="JSI77" s="643"/>
      <c r="JSJ77" s="643"/>
      <c r="JSK77" s="644"/>
      <c r="JSL77" s="643"/>
      <c r="JSM77" s="643"/>
      <c r="JSN77" s="643"/>
      <c r="JSO77" s="643"/>
      <c r="JSP77" s="643"/>
      <c r="JSQ77" s="643"/>
      <c r="JSR77" s="643"/>
      <c r="JSS77" s="643"/>
      <c r="JST77" s="643"/>
      <c r="JSU77" s="917"/>
      <c r="JSV77" s="917"/>
      <c r="JSW77" s="917"/>
      <c r="JSX77" s="574"/>
      <c r="JSY77" s="643"/>
      <c r="JSZ77" s="643"/>
      <c r="JTA77" s="643"/>
      <c r="JTB77" s="644"/>
      <c r="JTC77" s="643"/>
      <c r="JTD77" s="643"/>
      <c r="JTE77" s="643"/>
      <c r="JTF77" s="643"/>
      <c r="JTG77" s="643"/>
      <c r="JTH77" s="643"/>
      <c r="JTI77" s="643"/>
      <c r="JTJ77" s="643"/>
      <c r="JTK77" s="643"/>
      <c r="JTL77" s="917"/>
      <c r="JTM77" s="917"/>
      <c r="JTN77" s="917"/>
      <c r="JTO77" s="574"/>
      <c r="JTP77" s="643"/>
      <c r="JTQ77" s="643"/>
      <c r="JTR77" s="643"/>
      <c r="JTS77" s="644"/>
      <c r="JTT77" s="643"/>
      <c r="JTU77" s="643"/>
      <c r="JTV77" s="643"/>
      <c r="JTW77" s="643"/>
      <c r="JTX77" s="643"/>
      <c r="JTY77" s="643"/>
      <c r="JTZ77" s="643"/>
      <c r="JUA77" s="643"/>
      <c r="JUB77" s="643"/>
      <c r="JUC77" s="917"/>
      <c r="JUD77" s="917"/>
      <c r="JUE77" s="917"/>
      <c r="JUF77" s="574"/>
      <c r="JUG77" s="643"/>
      <c r="JUH77" s="643"/>
      <c r="JUI77" s="643"/>
      <c r="JUJ77" s="644"/>
      <c r="JUK77" s="643"/>
      <c r="JUL77" s="643"/>
      <c r="JUM77" s="643"/>
      <c r="JUN77" s="643"/>
      <c r="JUO77" s="643"/>
      <c r="JUP77" s="643"/>
      <c r="JUQ77" s="643"/>
      <c r="JUR77" s="643"/>
      <c r="JUS77" s="643"/>
      <c r="JUT77" s="917"/>
      <c r="JUU77" s="917"/>
      <c r="JUV77" s="917"/>
      <c r="JUW77" s="574"/>
      <c r="JUX77" s="643"/>
      <c r="JUY77" s="643"/>
      <c r="JUZ77" s="643"/>
      <c r="JVA77" s="644"/>
      <c r="JVB77" s="643"/>
      <c r="JVC77" s="643"/>
      <c r="JVD77" s="643"/>
      <c r="JVE77" s="643"/>
      <c r="JVF77" s="643"/>
      <c r="JVG77" s="643"/>
      <c r="JVH77" s="643"/>
      <c r="JVI77" s="643"/>
      <c r="JVJ77" s="643"/>
      <c r="JVK77" s="917"/>
      <c r="JVL77" s="917"/>
      <c r="JVM77" s="917"/>
      <c r="JVN77" s="574"/>
      <c r="JVO77" s="643"/>
      <c r="JVP77" s="643"/>
      <c r="JVQ77" s="643"/>
      <c r="JVR77" s="644"/>
      <c r="JVS77" s="643"/>
      <c r="JVT77" s="643"/>
      <c r="JVU77" s="643"/>
      <c r="JVV77" s="643"/>
      <c r="JVW77" s="643"/>
      <c r="JVX77" s="643"/>
      <c r="JVY77" s="643"/>
      <c r="JVZ77" s="643"/>
      <c r="JWA77" s="643"/>
      <c r="JWB77" s="917"/>
      <c r="JWC77" s="917"/>
      <c r="JWD77" s="917"/>
      <c r="JWE77" s="574"/>
      <c r="JWF77" s="643"/>
      <c r="JWG77" s="643"/>
      <c r="JWH77" s="643"/>
      <c r="JWI77" s="644"/>
      <c r="JWJ77" s="643"/>
      <c r="JWK77" s="643"/>
      <c r="JWL77" s="643"/>
      <c r="JWM77" s="643"/>
      <c r="JWN77" s="643"/>
      <c r="JWO77" s="643"/>
      <c r="JWP77" s="643"/>
      <c r="JWQ77" s="643"/>
      <c r="JWR77" s="643"/>
      <c r="JWS77" s="917"/>
      <c r="JWT77" s="917"/>
      <c r="JWU77" s="917"/>
      <c r="JWV77" s="574"/>
      <c r="JWW77" s="643"/>
      <c r="JWX77" s="643"/>
      <c r="JWY77" s="643"/>
      <c r="JWZ77" s="644"/>
      <c r="JXA77" s="643"/>
      <c r="JXB77" s="643"/>
      <c r="JXC77" s="643"/>
      <c r="JXD77" s="643"/>
      <c r="JXE77" s="643"/>
      <c r="JXF77" s="643"/>
      <c r="JXG77" s="643"/>
      <c r="JXH77" s="643"/>
      <c r="JXI77" s="643"/>
      <c r="JXJ77" s="917"/>
      <c r="JXK77" s="917"/>
      <c r="JXL77" s="917"/>
      <c r="JXM77" s="574"/>
      <c r="JXN77" s="643"/>
      <c r="JXO77" s="643"/>
      <c r="JXP77" s="643"/>
      <c r="JXQ77" s="644"/>
      <c r="JXR77" s="643"/>
      <c r="JXS77" s="643"/>
      <c r="JXT77" s="643"/>
      <c r="JXU77" s="643"/>
      <c r="JXV77" s="643"/>
      <c r="JXW77" s="643"/>
      <c r="JXX77" s="643"/>
      <c r="JXY77" s="643"/>
      <c r="JXZ77" s="643"/>
      <c r="JYA77" s="917"/>
      <c r="JYB77" s="917"/>
      <c r="JYC77" s="917"/>
      <c r="JYD77" s="574"/>
      <c r="JYE77" s="643"/>
      <c r="JYF77" s="643"/>
      <c r="JYG77" s="643"/>
      <c r="JYH77" s="644"/>
      <c r="JYI77" s="643"/>
      <c r="JYJ77" s="643"/>
      <c r="JYK77" s="643"/>
      <c r="JYL77" s="643"/>
      <c r="JYM77" s="643"/>
      <c r="JYN77" s="643"/>
      <c r="JYO77" s="643"/>
      <c r="JYP77" s="643"/>
      <c r="JYQ77" s="643"/>
      <c r="JYR77" s="917"/>
      <c r="JYS77" s="917"/>
      <c r="JYT77" s="917"/>
      <c r="JYU77" s="574"/>
      <c r="JYV77" s="643"/>
      <c r="JYW77" s="643"/>
      <c r="JYX77" s="643"/>
      <c r="JYY77" s="644"/>
      <c r="JYZ77" s="643"/>
      <c r="JZA77" s="643"/>
      <c r="JZB77" s="643"/>
      <c r="JZC77" s="643"/>
      <c r="JZD77" s="643"/>
      <c r="JZE77" s="643"/>
      <c r="JZF77" s="643"/>
      <c r="JZG77" s="643"/>
      <c r="JZH77" s="643"/>
      <c r="JZI77" s="917"/>
      <c r="JZJ77" s="917"/>
      <c r="JZK77" s="917"/>
      <c r="JZL77" s="574"/>
      <c r="JZM77" s="643"/>
      <c r="JZN77" s="643"/>
      <c r="JZO77" s="643"/>
      <c r="JZP77" s="644"/>
      <c r="JZQ77" s="643"/>
      <c r="JZR77" s="643"/>
      <c r="JZS77" s="643"/>
      <c r="JZT77" s="643"/>
      <c r="JZU77" s="643"/>
      <c r="JZV77" s="643"/>
      <c r="JZW77" s="643"/>
      <c r="JZX77" s="643"/>
      <c r="JZY77" s="643"/>
      <c r="JZZ77" s="917"/>
      <c r="KAA77" s="917"/>
      <c r="KAB77" s="917"/>
      <c r="KAC77" s="574"/>
      <c r="KAD77" s="643"/>
      <c r="KAE77" s="643"/>
      <c r="KAF77" s="643"/>
      <c r="KAG77" s="644"/>
      <c r="KAH77" s="643"/>
      <c r="KAI77" s="643"/>
      <c r="KAJ77" s="643"/>
      <c r="KAK77" s="643"/>
      <c r="KAL77" s="643"/>
      <c r="KAM77" s="643"/>
      <c r="KAN77" s="643"/>
      <c r="KAO77" s="643"/>
      <c r="KAP77" s="643"/>
      <c r="KAQ77" s="917"/>
      <c r="KAR77" s="917"/>
      <c r="KAS77" s="917"/>
      <c r="KAT77" s="574"/>
      <c r="KAU77" s="643"/>
      <c r="KAV77" s="643"/>
      <c r="KAW77" s="643"/>
      <c r="KAX77" s="644"/>
      <c r="KAY77" s="643"/>
      <c r="KAZ77" s="643"/>
      <c r="KBA77" s="643"/>
      <c r="KBB77" s="643"/>
      <c r="KBC77" s="643"/>
      <c r="KBD77" s="643"/>
      <c r="KBE77" s="643"/>
      <c r="KBF77" s="643"/>
      <c r="KBG77" s="643"/>
      <c r="KBH77" s="917"/>
      <c r="KBI77" s="917"/>
      <c r="KBJ77" s="917"/>
      <c r="KBK77" s="574"/>
      <c r="KBL77" s="643"/>
      <c r="KBM77" s="643"/>
      <c r="KBN77" s="643"/>
      <c r="KBO77" s="644"/>
      <c r="KBP77" s="643"/>
      <c r="KBQ77" s="643"/>
      <c r="KBR77" s="643"/>
      <c r="KBS77" s="643"/>
      <c r="KBT77" s="643"/>
      <c r="KBU77" s="643"/>
      <c r="KBV77" s="643"/>
      <c r="KBW77" s="643"/>
      <c r="KBX77" s="643"/>
      <c r="KBY77" s="917"/>
      <c r="KBZ77" s="917"/>
      <c r="KCA77" s="917"/>
      <c r="KCB77" s="574"/>
      <c r="KCC77" s="643"/>
      <c r="KCD77" s="643"/>
      <c r="KCE77" s="643"/>
      <c r="KCF77" s="644"/>
      <c r="KCG77" s="643"/>
      <c r="KCH77" s="643"/>
      <c r="KCI77" s="643"/>
      <c r="KCJ77" s="643"/>
      <c r="KCK77" s="643"/>
      <c r="KCL77" s="643"/>
      <c r="KCM77" s="643"/>
      <c r="KCN77" s="643"/>
      <c r="KCO77" s="643"/>
      <c r="KCP77" s="917"/>
      <c r="KCQ77" s="917"/>
      <c r="KCR77" s="917"/>
      <c r="KCS77" s="574"/>
      <c r="KCT77" s="643"/>
      <c r="KCU77" s="643"/>
      <c r="KCV77" s="643"/>
      <c r="KCW77" s="644"/>
      <c r="KCX77" s="643"/>
      <c r="KCY77" s="643"/>
      <c r="KCZ77" s="643"/>
      <c r="KDA77" s="643"/>
      <c r="KDB77" s="643"/>
      <c r="KDC77" s="643"/>
      <c r="KDD77" s="643"/>
      <c r="KDE77" s="643"/>
      <c r="KDF77" s="643"/>
      <c r="KDG77" s="917"/>
      <c r="KDH77" s="917"/>
      <c r="KDI77" s="917"/>
      <c r="KDJ77" s="574"/>
      <c r="KDK77" s="643"/>
      <c r="KDL77" s="643"/>
      <c r="KDM77" s="643"/>
      <c r="KDN77" s="644"/>
      <c r="KDO77" s="643"/>
      <c r="KDP77" s="643"/>
      <c r="KDQ77" s="643"/>
      <c r="KDR77" s="643"/>
      <c r="KDS77" s="643"/>
      <c r="KDT77" s="643"/>
      <c r="KDU77" s="643"/>
      <c r="KDV77" s="643"/>
      <c r="KDW77" s="643"/>
      <c r="KDX77" s="917"/>
      <c r="KDY77" s="917"/>
      <c r="KDZ77" s="917"/>
      <c r="KEA77" s="574"/>
      <c r="KEB77" s="643"/>
      <c r="KEC77" s="643"/>
      <c r="KED77" s="643"/>
      <c r="KEE77" s="644"/>
      <c r="KEF77" s="643"/>
      <c r="KEG77" s="643"/>
      <c r="KEH77" s="643"/>
      <c r="KEI77" s="643"/>
      <c r="KEJ77" s="643"/>
      <c r="KEK77" s="643"/>
      <c r="KEL77" s="643"/>
      <c r="KEM77" s="643"/>
      <c r="KEN77" s="643"/>
      <c r="KEO77" s="917"/>
      <c r="KEP77" s="917"/>
      <c r="KEQ77" s="917"/>
      <c r="KER77" s="574"/>
      <c r="KES77" s="643"/>
      <c r="KET77" s="643"/>
      <c r="KEU77" s="643"/>
      <c r="KEV77" s="644"/>
      <c r="KEW77" s="643"/>
      <c r="KEX77" s="643"/>
      <c r="KEY77" s="643"/>
      <c r="KEZ77" s="643"/>
      <c r="KFA77" s="643"/>
      <c r="KFB77" s="643"/>
      <c r="KFC77" s="643"/>
      <c r="KFD77" s="643"/>
      <c r="KFE77" s="643"/>
      <c r="KFF77" s="917"/>
      <c r="KFG77" s="917"/>
      <c r="KFH77" s="917"/>
      <c r="KFI77" s="574"/>
      <c r="KFJ77" s="643"/>
      <c r="KFK77" s="643"/>
      <c r="KFL77" s="643"/>
      <c r="KFM77" s="644"/>
      <c r="KFN77" s="643"/>
      <c r="KFO77" s="643"/>
      <c r="KFP77" s="643"/>
      <c r="KFQ77" s="643"/>
      <c r="KFR77" s="643"/>
      <c r="KFS77" s="643"/>
      <c r="KFT77" s="643"/>
      <c r="KFU77" s="643"/>
      <c r="KFV77" s="643"/>
      <c r="KFW77" s="917"/>
      <c r="KFX77" s="917"/>
      <c r="KFY77" s="917"/>
      <c r="KFZ77" s="574"/>
      <c r="KGA77" s="643"/>
      <c r="KGB77" s="643"/>
      <c r="KGC77" s="643"/>
      <c r="KGD77" s="644"/>
      <c r="KGE77" s="643"/>
      <c r="KGF77" s="643"/>
      <c r="KGG77" s="643"/>
      <c r="KGH77" s="643"/>
      <c r="KGI77" s="643"/>
      <c r="KGJ77" s="643"/>
      <c r="KGK77" s="643"/>
      <c r="KGL77" s="643"/>
      <c r="KGM77" s="643"/>
      <c r="KGN77" s="917"/>
      <c r="KGO77" s="917"/>
      <c r="KGP77" s="917"/>
      <c r="KGQ77" s="574"/>
      <c r="KGR77" s="643"/>
      <c r="KGS77" s="643"/>
      <c r="KGT77" s="643"/>
      <c r="KGU77" s="644"/>
      <c r="KGV77" s="643"/>
      <c r="KGW77" s="643"/>
      <c r="KGX77" s="643"/>
      <c r="KGY77" s="643"/>
      <c r="KGZ77" s="643"/>
      <c r="KHA77" s="643"/>
      <c r="KHB77" s="643"/>
      <c r="KHC77" s="643"/>
      <c r="KHD77" s="643"/>
      <c r="KHE77" s="917"/>
      <c r="KHF77" s="917"/>
      <c r="KHG77" s="917"/>
      <c r="KHH77" s="574"/>
      <c r="KHI77" s="643"/>
      <c r="KHJ77" s="643"/>
      <c r="KHK77" s="643"/>
      <c r="KHL77" s="644"/>
      <c r="KHM77" s="643"/>
      <c r="KHN77" s="643"/>
      <c r="KHO77" s="643"/>
      <c r="KHP77" s="643"/>
      <c r="KHQ77" s="643"/>
      <c r="KHR77" s="643"/>
      <c r="KHS77" s="643"/>
      <c r="KHT77" s="643"/>
      <c r="KHU77" s="643"/>
      <c r="KHV77" s="917"/>
      <c r="KHW77" s="917"/>
      <c r="KHX77" s="917"/>
      <c r="KHY77" s="574"/>
      <c r="KHZ77" s="643"/>
      <c r="KIA77" s="643"/>
      <c r="KIB77" s="643"/>
      <c r="KIC77" s="644"/>
      <c r="KID77" s="643"/>
      <c r="KIE77" s="643"/>
      <c r="KIF77" s="643"/>
      <c r="KIG77" s="643"/>
      <c r="KIH77" s="643"/>
      <c r="KII77" s="643"/>
      <c r="KIJ77" s="643"/>
      <c r="KIK77" s="643"/>
      <c r="KIL77" s="643"/>
      <c r="KIM77" s="917"/>
      <c r="KIN77" s="917"/>
      <c r="KIO77" s="917"/>
      <c r="KIP77" s="574"/>
      <c r="KIQ77" s="643"/>
      <c r="KIR77" s="643"/>
      <c r="KIS77" s="643"/>
      <c r="KIT77" s="644"/>
      <c r="KIU77" s="643"/>
      <c r="KIV77" s="643"/>
      <c r="KIW77" s="643"/>
      <c r="KIX77" s="643"/>
      <c r="KIY77" s="643"/>
      <c r="KIZ77" s="643"/>
      <c r="KJA77" s="643"/>
      <c r="KJB77" s="643"/>
      <c r="KJC77" s="643"/>
      <c r="KJD77" s="917"/>
      <c r="KJE77" s="917"/>
      <c r="KJF77" s="917"/>
      <c r="KJG77" s="574"/>
      <c r="KJH77" s="643"/>
      <c r="KJI77" s="643"/>
      <c r="KJJ77" s="643"/>
      <c r="KJK77" s="644"/>
      <c r="KJL77" s="643"/>
      <c r="KJM77" s="643"/>
      <c r="KJN77" s="643"/>
      <c r="KJO77" s="643"/>
      <c r="KJP77" s="643"/>
      <c r="KJQ77" s="643"/>
      <c r="KJR77" s="643"/>
      <c r="KJS77" s="643"/>
      <c r="KJT77" s="643"/>
      <c r="KJU77" s="917"/>
      <c r="KJV77" s="917"/>
      <c r="KJW77" s="917"/>
      <c r="KJX77" s="574"/>
      <c r="KJY77" s="643"/>
      <c r="KJZ77" s="643"/>
      <c r="KKA77" s="643"/>
      <c r="KKB77" s="644"/>
      <c r="KKC77" s="643"/>
      <c r="KKD77" s="643"/>
      <c r="KKE77" s="643"/>
      <c r="KKF77" s="643"/>
      <c r="KKG77" s="643"/>
      <c r="KKH77" s="643"/>
      <c r="KKI77" s="643"/>
      <c r="KKJ77" s="643"/>
      <c r="KKK77" s="643"/>
      <c r="KKL77" s="917"/>
      <c r="KKM77" s="917"/>
      <c r="KKN77" s="917"/>
      <c r="KKO77" s="574"/>
      <c r="KKP77" s="643"/>
      <c r="KKQ77" s="643"/>
      <c r="KKR77" s="643"/>
      <c r="KKS77" s="644"/>
      <c r="KKT77" s="643"/>
      <c r="KKU77" s="643"/>
      <c r="KKV77" s="643"/>
      <c r="KKW77" s="643"/>
      <c r="KKX77" s="643"/>
      <c r="KKY77" s="643"/>
      <c r="KKZ77" s="643"/>
      <c r="KLA77" s="643"/>
      <c r="KLB77" s="643"/>
      <c r="KLC77" s="917"/>
      <c r="KLD77" s="917"/>
      <c r="KLE77" s="917"/>
      <c r="KLF77" s="574"/>
      <c r="KLG77" s="643"/>
      <c r="KLH77" s="643"/>
      <c r="KLI77" s="643"/>
      <c r="KLJ77" s="644"/>
      <c r="KLK77" s="643"/>
      <c r="KLL77" s="643"/>
      <c r="KLM77" s="643"/>
      <c r="KLN77" s="643"/>
      <c r="KLO77" s="643"/>
      <c r="KLP77" s="643"/>
      <c r="KLQ77" s="643"/>
      <c r="KLR77" s="643"/>
      <c r="KLS77" s="643"/>
      <c r="KLT77" s="917"/>
      <c r="KLU77" s="917"/>
      <c r="KLV77" s="917"/>
      <c r="KLW77" s="574"/>
      <c r="KLX77" s="643"/>
      <c r="KLY77" s="643"/>
      <c r="KLZ77" s="643"/>
      <c r="KMA77" s="644"/>
      <c r="KMB77" s="643"/>
      <c r="KMC77" s="643"/>
      <c r="KMD77" s="643"/>
      <c r="KME77" s="643"/>
      <c r="KMF77" s="643"/>
      <c r="KMG77" s="643"/>
      <c r="KMH77" s="643"/>
      <c r="KMI77" s="643"/>
      <c r="KMJ77" s="643"/>
      <c r="KMK77" s="917"/>
      <c r="KML77" s="917"/>
      <c r="KMM77" s="917"/>
      <c r="KMN77" s="574"/>
      <c r="KMO77" s="643"/>
      <c r="KMP77" s="643"/>
      <c r="KMQ77" s="643"/>
      <c r="KMR77" s="644"/>
      <c r="KMS77" s="643"/>
      <c r="KMT77" s="643"/>
      <c r="KMU77" s="643"/>
      <c r="KMV77" s="643"/>
      <c r="KMW77" s="643"/>
      <c r="KMX77" s="643"/>
      <c r="KMY77" s="643"/>
      <c r="KMZ77" s="643"/>
      <c r="KNA77" s="643"/>
      <c r="KNB77" s="917"/>
      <c r="KNC77" s="917"/>
      <c r="KND77" s="917"/>
      <c r="KNE77" s="574"/>
      <c r="KNF77" s="643"/>
      <c r="KNG77" s="643"/>
      <c r="KNH77" s="643"/>
      <c r="KNI77" s="644"/>
      <c r="KNJ77" s="643"/>
      <c r="KNK77" s="643"/>
      <c r="KNL77" s="643"/>
      <c r="KNM77" s="643"/>
      <c r="KNN77" s="643"/>
      <c r="KNO77" s="643"/>
      <c r="KNP77" s="643"/>
      <c r="KNQ77" s="643"/>
      <c r="KNR77" s="643"/>
      <c r="KNS77" s="917"/>
      <c r="KNT77" s="917"/>
      <c r="KNU77" s="917"/>
      <c r="KNV77" s="574"/>
      <c r="KNW77" s="643"/>
      <c r="KNX77" s="643"/>
      <c r="KNY77" s="643"/>
      <c r="KNZ77" s="644"/>
      <c r="KOA77" s="643"/>
      <c r="KOB77" s="643"/>
      <c r="KOC77" s="643"/>
      <c r="KOD77" s="643"/>
      <c r="KOE77" s="643"/>
      <c r="KOF77" s="643"/>
      <c r="KOG77" s="643"/>
      <c r="KOH77" s="643"/>
      <c r="KOI77" s="643"/>
      <c r="KOJ77" s="917"/>
      <c r="KOK77" s="917"/>
      <c r="KOL77" s="917"/>
      <c r="KOM77" s="574"/>
      <c r="KON77" s="643"/>
      <c r="KOO77" s="643"/>
      <c r="KOP77" s="643"/>
      <c r="KOQ77" s="644"/>
      <c r="KOR77" s="643"/>
      <c r="KOS77" s="643"/>
      <c r="KOT77" s="643"/>
      <c r="KOU77" s="643"/>
      <c r="KOV77" s="643"/>
      <c r="KOW77" s="643"/>
      <c r="KOX77" s="643"/>
      <c r="KOY77" s="643"/>
      <c r="KOZ77" s="643"/>
      <c r="KPA77" s="917"/>
      <c r="KPB77" s="917"/>
      <c r="KPC77" s="917"/>
      <c r="KPD77" s="574"/>
      <c r="KPE77" s="643"/>
      <c r="KPF77" s="643"/>
      <c r="KPG77" s="643"/>
      <c r="KPH77" s="644"/>
      <c r="KPI77" s="643"/>
      <c r="KPJ77" s="643"/>
      <c r="KPK77" s="643"/>
      <c r="KPL77" s="643"/>
      <c r="KPM77" s="643"/>
      <c r="KPN77" s="643"/>
      <c r="KPO77" s="643"/>
      <c r="KPP77" s="643"/>
      <c r="KPQ77" s="643"/>
      <c r="KPR77" s="917"/>
      <c r="KPS77" s="917"/>
      <c r="KPT77" s="917"/>
      <c r="KPU77" s="574"/>
      <c r="KPV77" s="643"/>
      <c r="KPW77" s="643"/>
      <c r="KPX77" s="643"/>
      <c r="KPY77" s="644"/>
      <c r="KPZ77" s="643"/>
      <c r="KQA77" s="643"/>
      <c r="KQB77" s="643"/>
      <c r="KQC77" s="643"/>
      <c r="KQD77" s="643"/>
      <c r="KQE77" s="643"/>
      <c r="KQF77" s="643"/>
      <c r="KQG77" s="643"/>
      <c r="KQH77" s="643"/>
      <c r="KQI77" s="917"/>
      <c r="KQJ77" s="917"/>
      <c r="KQK77" s="917"/>
      <c r="KQL77" s="574"/>
      <c r="KQM77" s="643"/>
      <c r="KQN77" s="643"/>
      <c r="KQO77" s="643"/>
      <c r="KQP77" s="644"/>
      <c r="KQQ77" s="643"/>
      <c r="KQR77" s="643"/>
      <c r="KQS77" s="643"/>
      <c r="KQT77" s="643"/>
      <c r="KQU77" s="643"/>
      <c r="KQV77" s="643"/>
      <c r="KQW77" s="643"/>
      <c r="KQX77" s="643"/>
      <c r="KQY77" s="643"/>
      <c r="KQZ77" s="917"/>
      <c r="KRA77" s="917"/>
      <c r="KRB77" s="917"/>
      <c r="KRC77" s="574"/>
      <c r="KRD77" s="643"/>
      <c r="KRE77" s="643"/>
      <c r="KRF77" s="643"/>
      <c r="KRG77" s="644"/>
      <c r="KRH77" s="643"/>
      <c r="KRI77" s="643"/>
      <c r="KRJ77" s="643"/>
      <c r="KRK77" s="643"/>
      <c r="KRL77" s="643"/>
      <c r="KRM77" s="643"/>
      <c r="KRN77" s="643"/>
      <c r="KRO77" s="643"/>
      <c r="KRP77" s="643"/>
      <c r="KRQ77" s="917"/>
      <c r="KRR77" s="917"/>
      <c r="KRS77" s="917"/>
      <c r="KRT77" s="574"/>
      <c r="KRU77" s="643"/>
      <c r="KRV77" s="643"/>
      <c r="KRW77" s="643"/>
      <c r="KRX77" s="644"/>
      <c r="KRY77" s="643"/>
      <c r="KRZ77" s="643"/>
      <c r="KSA77" s="643"/>
      <c r="KSB77" s="643"/>
      <c r="KSC77" s="643"/>
      <c r="KSD77" s="643"/>
      <c r="KSE77" s="643"/>
      <c r="KSF77" s="643"/>
      <c r="KSG77" s="643"/>
      <c r="KSH77" s="917"/>
      <c r="KSI77" s="917"/>
      <c r="KSJ77" s="917"/>
      <c r="KSK77" s="574"/>
      <c r="KSL77" s="643"/>
      <c r="KSM77" s="643"/>
      <c r="KSN77" s="643"/>
      <c r="KSO77" s="644"/>
      <c r="KSP77" s="643"/>
      <c r="KSQ77" s="643"/>
      <c r="KSR77" s="643"/>
      <c r="KSS77" s="643"/>
      <c r="KST77" s="643"/>
      <c r="KSU77" s="643"/>
      <c r="KSV77" s="643"/>
      <c r="KSW77" s="643"/>
      <c r="KSX77" s="643"/>
      <c r="KSY77" s="917"/>
      <c r="KSZ77" s="917"/>
      <c r="KTA77" s="917"/>
      <c r="KTB77" s="574"/>
      <c r="KTC77" s="643"/>
      <c r="KTD77" s="643"/>
      <c r="KTE77" s="643"/>
      <c r="KTF77" s="644"/>
      <c r="KTG77" s="643"/>
      <c r="KTH77" s="643"/>
      <c r="KTI77" s="643"/>
      <c r="KTJ77" s="643"/>
      <c r="KTK77" s="643"/>
      <c r="KTL77" s="643"/>
      <c r="KTM77" s="643"/>
      <c r="KTN77" s="643"/>
      <c r="KTO77" s="643"/>
      <c r="KTP77" s="917"/>
      <c r="KTQ77" s="917"/>
      <c r="KTR77" s="917"/>
      <c r="KTS77" s="574"/>
      <c r="KTT77" s="643"/>
      <c r="KTU77" s="643"/>
      <c r="KTV77" s="643"/>
      <c r="KTW77" s="644"/>
      <c r="KTX77" s="643"/>
      <c r="KTY77" s="643"/>
      <c r="KTZ77" s="643"/>
      <c r="KUA77" s="643"/>
      <c r="KUB77" s="643"/>
      <c r="KUC77" s="643"/>
      <c r="KUD77" s="643"/>
      <c r="KUE77" s="643"/>
      <c r="KUF77" s="643"/>
      <c r="KUG77" s="917"/>
      <c r="KUH77" s="917"/>
      <c r="KUI77" s="917"/>
      <c r="KUJ77" s="574"/>
      <c r="KUK77" s="643"/>
      <c r="KUL77" s="643"/>
      <c r="KUM77" s="643"/>
      <c r="KUN77" s="644"/>
      <c r="KUO77" s="643"/>
      <c r="KUP77" s="643"/>
      <c r="KUQ77" s="643"/>
      <c r="KUR77" s="643"/>
      <c r="KUS77" s="643"/>
      <c r="KUT77" s="643"/>
      <c r="KUU77" s="643"/>
      <c r="KUV77" s="643"/>
      <c r="KUW77" s="643"/>
      <c r="KUX77" s="917"/>
      <c r="KUY77" s="917"/>
      <c r="KUZ77" s="917"/>
      <c r="KVA77" s="574"/>
      <c r="KVB77" s="643"/>
      <c r="KVC77" s="643"/>
      <c r="KVD77" s="643"/>
      <c r="KVE77" s="644"/>
      <c r="KVF77" s="643"/>
      <c r="KVG77" s="643"/>
      <c r="KVH77" s="643"/>
      <c r="KVI77" s="643"/>
      <c r="KVJ77" s="643"/>
      <c r="KVK77" s="643"/>
      <c r="KVL77" s="643"/>
      <c r="KVM77" s="643"/>
      <c r="KVN77" s="643"/>
      <c r="KVO77" s="917"/>
      <c r="KVP77" s="917"/>
      <c r="KVQ77" s="917"/>
      <c r="KVR77" s="574"/>
      <c r="KVS77" s="643"/>
      <c r="KVT77" s="643"/>
      <c r="KVU77" s="643"/>
      <c r="KVV77" s="644"/>
      <c r="KVW77" s="643"/>
      <c r="KVX77" s="643"/>
      <c r="KVY77" s="643"/>
      <c r="KVZ77" s="643"/>
      <c r="KWA77" s="643"/>
      <c r="KWB77" s="643"/>
      <c r="KWC77" s="643"/>
      <c r="KWD77" s="643"/>
      <c r="KWE77" s="643"/>
      <c r="KWF77" s="917"/>
      <c r="KWG77" s="917"/>
      <c r="KWH77" s="917"/>
      <c r="KWI77" s="574"/>
      <c r="KWJ77" s="643"/>
      <c r="KWK77" s="643"/>
      <c r="KWL77" s="643"/>
      <c r="KWM77" s="644"/>
      <c r="KWN77" s="643"/>
      <c r="KWO77" s="643"/>
      <c r="KWP77" s="643"/>
      <c r="KWQ77" s="643"/>
      <c r="KWR77" s="643"/>
      <c r="KWS77" s="643"/>
      <c r="KWT77" s="643"/>
      <c r="KWU77" s="643"/>
      <c r="KWV77" s="643"/>
      <c r="KWW77" s="917"/>
      <c r="KWX77" s="917"/>
      <c r="KWY77" s="917"/>
      <c r="KWZ77" s="574"/>
      <c r="KXA77" s="643"/>
      <c r="KXB77" s="643"/>
      <c r="KXC77" s="643"/>
      <c r="KXD77" s="644"/>
      <c r="KXE77" s="643"/>
      <c r="KXF77" s="643"/>
      <c r="KXG77" s="643"/>
      <c r="KXH77" s="643"/>
      <c r="KXI77" s="643"/>
      <c r="KXJ77" s="643"/>
      <c r="KXK77" s="643"/>
      <c r="KXL77" s="643"/>
      <c r="KXM77" s="643"/>
      <c r="KXN77" s="917"/>
      <c r="KXO77" s="917"/>
      <c r="KXP77" s="917"/>
      <c r="KXQ77" s="574"/>
      <c r="KXR77" s="643"/>
      <c r="KXS77" s="643"/>
      <c r="KXT77" s="643"/>
      <c r="KXU77" s="644"/>
      <c r="KXV77" s="643"/>
      <c r="KXW77" s="643"/>
      <c r="KXX77" s="643"/>
      <c r="KXY77" s="643"/>
      <c r="KXZ77" s="643"/>
      <c r="KYA77" s="643"/>
      <c r="KYB77" s="643"/>
      <c r="KYC77" s="643"/>
      <c r="KYD77" s="643"/>
      <c r="KYE77" s="917"/>
      <c r="KYF77" s="917"/>
      <c r="KYG77" s="917"/>
      <c r="KYH77" s="574"/>
      <c r="KYI77" s="643"/>
      <c r="KYJ77" s="643"/>
      <c r="KYK77" s="643"/>
      <c r="KYL77" s="644"/>
      <c r="KYM77" s="643"/>
      <c r="KYN77" s="643"/>
      <c r="KYO77" s="643"/>
      <c r="KYP77" s="643"/>
      <c r="KYQ77" s="643"/>
      <c r="KYR77" s="643"/>
      <c r="KYS77" s="643"/>
      <c r="KYT77" s="643"/>
      <c r="KYU77" s="643"/>
      <c r="KYV77" s="917"/>
      <c r="KYW77" s="917"/>
      <c r="KYX77" s="917"/>
      <c r="KYY77" s="574"/>
      <c r="KYZ77" s="643"/>
      <c r="KZA77" s="643"/>
      <c r="KZB77" s="643"/>
      <c r="KZC77" s="644"/>
      <c r="KZD77" s="643"/>
      <c r="KZE77" s="643"/>
      <c r="KZF77" s="643"/>
      <c r="KZG77" s="643"/>
      <c r="KZH77" s="643"/>
      <c r="KZI77" s="643"/>
      <c r="KZJ77" s="643"/>
      <c r="KZK77" s="643"/>
      <c r="KZL77" s="643"/>
      <c r="KZM77" s="917"/>
      <c r="KZN77" s="917"/>
      <c r="KZO77" s="917"/>
      <c r="KZP77" s="574"/>
      <c r="KZQ77" s="643"/>
      <c r="KZR77" s="643"/>
      <c r="KZS77" s="643"/>
      <c r="KZT77" s="644"/>
      <c r="KZU77" s="643"/>
      <c r="KZV77" s="643"/>
      <c r="KZW77" s="643"/>
      <c r="KZX77" s="643"/>
      <c r="KZY77" s="643"/>
      <c r="KZZ77" s="643"/>
      <c r="LAA77" s="643"/>
      <c r="LAB77" s="643"/>
      <c r="LAC77" s="643"/>
      <c r="LAD77" s="917"/>
      <c r="LAE77" s="917"/>
      <c r="LAF77" s="917"/>
      <c r="LAG77" s="574"/>
      <c r="LAH77" s="643"/>
      <c r="LAI77" s="643"/>
      <c r="LAJ77" s="643"/>
      <c r="LAK77" s="644"/>
      <c r="LAL77" s="643"/>
      <c r="LAM77" s="643"/>
      <c r="LAN77" s="643"/>
      <c r="LAO77" s="643"/>
      <c r="LAP77" s="643"/>
      <c r="LAQ77" s="643"/>
      <c r="LAR77" s="643"/>
      <c r="LAS77" s="643"/>
      <c r="LAT77" s="643"/>
      <c r="LAU77" s="917"/>
      <c r="LAV77" s="917"/>
      <c r="LAW77" s="917"/>
      <c r="LAX77" s="574"/>
      <c r="LAY77" s="643"/>
      <c r="LAZ77" s="643"/>
      <c r="LBA77" s="643"/>
      <c r="LBB77" s="644"/>
      <c r="LBC77" s="643"/>
      <c r="LBD77" s="643"/>
      <c r="LBE77" s="643"/>
      <c r="LBF77" s="643"/>
      <c r="LBG77" s="643"/>
      <c r="LBH77" s="643"/>
      <c r="LBI77" s="643"/>
      <c r="LBJ77" s="643"/>
      <c r="LBK77" s="643"/>
      <c r="LBL77" s="917"/>
      <c r="LBM77" s="917"/>
      <c r="LBN77" s="917"/>
      <c r="LBO77" s="574"/>
      <c r="LBP77" s="643"/>
      <c r="LBQ77" s="643"/>
      <c r="LBR77" s="643"/>
      <c r="LBS77" s="644"/>
      <c r="LBT77" s="643"/>
      <c r="LBU77" s="643"/>
      <c r="LBV77" s="643"/>
      <c r="LBW77" s="643"/>
      <c r="LBX77" s="643"/>
      <c r="LBY77" s="643"/>
      <c r="LBZ77" s="643"/>
      <c r="LCA77" s="643"/>
      <c r="LCB77" s="643"/>
      <c r="LCC77" s="917"/>
      <c r="LCD77" s="917"/>
      <c r="LCE77" s="917"/>
      <c r="LCF77" s="574"/>
      <c r="LCG77" s="643"/>
      <c r="LCH77" s="643"/>
      <c r="LCI77" s="643"/>
      <c r="LCJ77" s="644"/>
      <c r="LCK77" s="643"/>
      <c r="LCL77" s="643"/>
      <c r="LCM77" s="643"/>
      <c r="LCN77" s="643"/>
      <c r="LCO77" s="643"/>
      <c r="LCP77" s="643"/>
      <c r="LCQ77" s="643"/>
      <c r="LCR77" s="643"/>
      <c r="LCS77" s="643"/>
      <c r="LCT77" s="917"/>
      <c r="LCU77" s="917"/>
      <c r="LCV77" s="917"/>
      <c r="LCW77" s="574"/>
      <c r="LCX77" s="643"/>
      <c r="LCY77" s="643"/>
      <c r="LCZ77" s="643"/>
      <c r="LDA77" s="644"/>
      <c r="LDB77" s="643"/>
      <c r="LDC77" s="643"/>
      <c r="LDD77" s="643"/>
      <c r="LDE77" s="643"/>
      <c r="LDF77" s="643"/>
      <c r="LDG77" s="643"/>
      <c r="LDH77" s="643"/>
      <c r="LDI77" s="643"/>
      <c r="LDJ77" s="643"/>
      <c r="LDK77" s="917"/>
      <c r="LDL77" s="917"/>
      <c r="LDM77" s="917"/>
      <c r="LDN77" s="574"/>
      <c r="LDO77" s="643"/>
      <c r="LDP77" s="643"/>
      <c r="LDQ77" s="643"/>
      <c r="LDR77" s="644"/>
      <c r="LDS77" s="643"/>
      <c r="LDT77" s="643"/>
      <c r="LDU77" s="643"/>
      <c r="LDV77" s="643"/>
      <c r="LDW77" s="643"/>
      <c r="LDX77" s="643"/>
      <c r="LDY77" s="643"/>
      <c r="LDZ77" s="643"/>
      <c r="LEA77" s="643"/>
      <c r="LEB77" s="917"/>
      <c r="LEC77" s="917"/>
      <c r="LED77" s="917"/>
      <c r="LEE77" s="574"/>
      <c r="LEF77" s="643"/>
      <c r="LEG77" s="643"/>
      <c r="LEH77" s="643"/>
      <c r="LEI77" s="644"/>
      <c r="LEJ77" s="643"/>
      <c r="LEK77" s="643"/>
      <c r="LEL77" s="643"/>
      <c r="LEM77" s="643"/>
      <c r="LEN77" s="643"/>
      <c r="LEO77" s="643"/>
      <c r="LEP77" s="643"/>
      <c r="LEQ77" s="643"/>
      <c r="LER77" s="643"/>
      <c r="LES77" s="917"/>
      <c r="LET77" s="917"/>
      <c r="LEU77" s="917"/>
      <c r="LEV77" s="574"/>
      <c r="LEW77" s="643"/>
      <c r="LEX77" s="643"/>
      <c r="LEY77" s="643"/>
      <c r="LEZ77" s="644"/>
      <c r="LFA77" s="643"/>
      <c r="LFB77" s="643"/>
      <c r="LFC77" s="643"/>
      <c r="LFD77" s="643"/>
      <c r="LFE77" s="643"/>
      <c r="LFF77" s="643"/>
      <c r="LFG77" s="643"/>
      <c r="LFH77" s="643"/>
      <c r="LFI77" s="643"/>
      <c r="LFJ77" s="917"/>
      <c r="LFK77" s="917"/>
      <c r="LFL77" s="917"/>
      <c r="LFM77" s="574"/>
      <c r="LFN77" s="643"/>
      <c r="LFO77" s="643"/>
      <c r="LFP77" s="643"/>
      <c r="LFQ77" s="644"/>
      <c r="LFR77" s="643"/>
      <c r="LFS77" s="643"/>
      <c r="LFT77" s="643"/>
      <c r="LFU77" s="643"/>
      <c r="LFV77" s="643"/>
      <c r="LFW77" s="643"/>
      <c r="LFX77" s="643"/>
      <c r="LFY77" s="643"/>
      <c r="LFZ77" s="643"/>
      <c r="LGA77" s="917"/>
      <c r="LGB77" s="917"/>
      <c r="LGC77" s="917"/>
      <c r="LGD77" s="574"/>
      <c r="LGE77" s="643"/>
      <c r="LGF77" s="643"/>
      <c r="LGG77" s="643"/>
      <c r="LGH77" s="644"/>
      <c r="LGI77" s="643"/>
      <c r="LGJ77" s="643"/>
      <c r="LGK77" s="643"/>
      <c r="LGL77" s="643"/>
      <c r="LGM77" s="643"/>
      <c r="LGN77" s="643"/>
      <c r="LGO77" s="643"/>
      <c r="LGP77" s="643"/>
      <c r="LGQ77" s="643"/>
      <c r="LGR77" s="917"/>
      <c r="LGS77" s="917"/>
      <c r="LGT77" s="917"/>
      <c r="LGU77" s="574"/>
      <c r="LGV77" s="643"/>
      <c r="LGW77" s="643"/>
      <c r="LGX77" s="643"/>
      <c r="LGY77" s="644"/>
      <c r="LGZ77" s="643"/>
      <c r="LHA77" s="643"/>
      <c r="LHB77" s="643"/>
      <c r="LHC77" s="643"/>
      <c r="LHD77" s="643"/>
      <c r="LHE77" s="643"/>
      <c r="LHF77" s="643"/>
      <c r="LHG77" s="643"/>
      <c r="LHH77" s="643"/>
      <c r="LHI77" s="917"/>
      <c r="LHJ77" s="917"/>
      <c r="LHK77" s="917"/>
      <c r="LHL77" s="574"/>
      <c r="LHM77" s="643"/>
      <c r="LHN77" s="643"/>
      <c r="LHO77" s="643"/>
      <c r="LHP77" s="644"/>
      <c r="LHQ77" s="643"/>
      <c r="LHR77" s="643"/>
      <c r="LHS77" s="643"/>
      <c r="LHT77" s="643"/>
      <c r="LHU77" s="643"/>
      <c r="LHV77" s="643"/>
      <c r="LHW77" s="643"/>
      <c r="LHX77" s="643"/>
      <c r="LHY77" s="643"/>
      <c r="LHZ77" s="917"/>
      <c r="LIA77" s="917"/>
      <c r="LIB77" s="917"/>
      <c r="LIC77" s="574"/>
      <c r="LID77" s="643"/>
      <c r="LIE77" s="643"/>
      <c r="LIF77" s="643"/>
      <c r="LIG77" s="644"/>
      <c r="LIH77" s="643"/>
      <c r="LII77" s="643"/>
      <c r="LIJ77" s="643"/>
      <c r="LIK77" s="643"/>
      <c r="LIL77" s="643"/>
      <c r="LIM77" s="643"/>
      <c r="LIN77" s="643"/>
      <c r="LIO77" s="643"/>
      <c r="LIP77" s="643"/>
      <c r="LIQ77" s="917"/>
      <c r="LIR77" s="917"/>
      <c r="LIS77" s="917"/>
      <c r="LIT77" s="574"/>
      <c r="LIU77" s="643"/>
      <c r="LIV77" s="643"/>
      <c r="LIW77" s="643"/>
      <c r="LIX77" s="644"/>
      <c r="LIY77" s="643"/>
      <c r="LIZ77" s="643"/>
      <c r="LJA77" s="643"/>
      <c r="LJB77" s="643"/>
      <c r="LJC77" s="643"/>
      <c r="LJD77" s="643"/>
      <c r="LJE77" s="643"/>
      <c r="LJF77" s="643"/>
      <c r="LJG77" s="643"/>
      <c r="LJH77" s="917"/>
      <c r="LJI77" s="917"/>
      <c r="LJJ77" s="917"/>
      <c r="LJK77" s="574"/>
      <c r="LJL77" s="643"/>
      <c r="LJM77" s="643"/>
      <c r="LJN77" s="643"/>
      <c r="LJO77" s="644"/>
      <c r="LJP77" s="643"/>
      <c r="LJQ77" s="643"/>
      <c r="LJR77" s="643"/>
      <c r="LJS77" s="643"/>
      <c r="LJT77" s="643"/>
      <c r="LJU77" s="643"/>
      <c r="LJV77" s="643"/>
      <c r="LJW77" s="643"/>
      <c r="LJX77" s="643"/>
      <c r="LJY77" s="917"/>
      <c r="LJZ77" s="917"/>
      <c r="LKA77" s="917"/>
      <c r="LKB77" s="574"/>
      <c r="LKC77" s="643"/>
      <c r="LKD77" s="643"/>
      <c r="LKE77" s="643"/>
      <c r="LKF77" s="644"/>
      <c r="LKG77" s="643"/>
      <c r="LKH77" s="643"/>
      <c r="LKI77" s="643"/>
      <c r="LKJ77" s="643"/>
      <c r="LKK77" s="643"/>
      <c r="LKL77" s="643"/>
      <c r="LKM77" s="643"/>
      <c r="LKN77" s="643"/>
      <c r="LKO77" s="643"/>
      <c r="LKP77" s="917"/>
      <c r="LKQ77" s="917"/>
      <c r="LKR77" s="917"/>
      <c r="LKS77" s="574"/>
      <c r="LKT77" s="643"/>
      <c r="LKU77" s="643"/>
      <c r="LKV77" s="643"/>
      <c r="LKW77" s="644"/>
      <c r="LKX77" s="643"/>
      <c r="LKY77" s="643"/>
      <c r="LKZ77" s="643"/>
      <c r="LLA77" s="643"/>
      <c r="LLB77" s="643"/>
      <c r="LLC77" s="643"/>
      <c r="LLD77" s="643"/>
      <c r="LLE77" s="643"/>
      <c r="LLF77" s="643"/>
      <c r="LLG77" s="917"/>
      <c r="LLH77" s="917"/>
      <c r="LLI77" s="917"/>
      <c r="LLJ77" s="574"/>
      <c r="LLK77" s="643"/>
      <c r="LLL77" s="643"/>
      <c r="LLM77" s="643"/>
      <c r="LLN77" s="644"/>
      <c r="LLO77" s="643"/>
      <c r="LLP77" s="643"/>
      <c r="LLQ77" s="643"/>
      <c r="LLR77" s="643"/>
      <c r="LLS77" s="643"/>
      <c r="LLT77" s="643"/>
      <c r="LLU77" s="643"/>
      <c r="LLV77" s="643"/>
      <c r="LLW77" s="643"/>
      <c r="LLX77" s="917"/>
      <c r="LLY77" s="917"/>
      <c r="LLZ77" s="917"/>
      <c r="LMA77" s="574"/>
      <c r="LMB77" s="643"/>
      <c r="LMC77" s="643"/>
      <c r="LMD77" s="643"/>
      <c r="LME77" s="644"/>
      <c r="LMF77" s="643"/>
      <c r="LMG77" s="643"/>
      <c r="LMH77" s="643"/>
      <c r="LMI77" s="643"/>
      <c r="LMJ77" s="643"/>
      <c r="LMK77" s="643"/>
      <c r="LML77" s="643"/>
      <c r="LMM77" s="643"/>
      <c r="LMN77" s="643"/>
      <c r="LMO77" s="917"/>
      <c r="LMP77" s="917"/>
      <c r="LMQ77" s="917"/>
      <c r="LMR77" s="574"/>
      <c r="LMS77" s="643"/>
      <c r="LMT77" s="643"/>
      <c r="LMU77" s="643"/>
      <c r="LMV77" s="644"/>
      <c r="LMW77" s="643"/>
      <c r="LMX77" s="643"/>
      <c r="LMY77" s="643"/>
      <c r="LMZ77" s="643"/>
      <c r="LNA77" s="643"/>
      <c r="LNB77" s="643"/>
      <c r="LNC77" s="643"/>
      <c r="LND77" s="643"/>
      <c r="LNE77" s="643"/>
      <c r="LNF77" s="917"/>
      <c r="LNG77" s="917"/>
      <c r="LNH77" s="917"/>
      <c r="LNI77" s="574"/>
      <c r="LNJ77" s="643"/>
      <c r="LNK77" s="643"/>
      <c r="LNL77" s="643"/>
      <c r="LNM77" s="644"/>
      <c r="LNN77" s="643"/>
      <c r="LNO77" s="643"/>
      <c r="LNP77" s="643"/>
      <c r="LNQ77" s="643"/>
      <c r="LNR77" s="643"/>
      <c r="LNS77" s="643"/>
      <c r="LNT77" s="643"/>
      <c r="LNU77" s="643"/>
      <c r="LNV77" s="643"/>
      <c r="LNW77" s="917"/>
      <c r="LNX77" s="917"/>
      <c r="LNY77" s="917"/>
      <c r="LNZ77" s="574"/>
      <c r="LOA77" s="643"/>
      <c r="LOB77" s="643"/>
      <c r="LOC77" s="643"/>
      <c r="LOD77" s="644"/>
      <c r="LOE77" s="643"/>
      <c r="LOF77" s="643"/>
      <c r="LOG77" s="643"/>
      <c r="LOH77" s="643"/>
      <c r="LOI77" s="643"/>
      <c r="LOJ77" s="643"/>
      <c r="LOK77" s="643"/>
      <c r="LOL77" s="643"/>
      <c r="LOM77" s="643"/>
      <c r="LON77" s="917"/>
      <c r="LOO77" s="917"/>
      <c r="LOP77" s="917"/>
      <c r="LOQ77" s="574"/>
      <c r="LOR77" s="643"/>
      <c r="LOS77" s="643"/>
      <c r="LOT77" s="643"/>
      <c r="LOU77" s="644"/>
      <c r="LOV77" s="643"/>
      <c r="LOW77" s="643"/>
      <c r="LOX77" s="643"/>
      <c r="LOY77" s="643"/>
      <c r="LOZ77" s="643"/>
      <c r="LPA77" s="643"/>
      <c r="LPB77" s="643"/>
      <c r="LPC77" s="643"/>
      <c r="LPD77" s="643"/>
      <c r="LPE77" s="917"/>
      <c r="LPF77" s="917"/>
      <c r="LPG77" s="917"/>
      <c r="LPH77" s="574"/>
      <c r="LPI77" s="643"/>
      <c r="LPJ77" s="643"/>
      <c r="LPK77" s="643"/>
      <c r="LPL77" s="644"/>
      <c r="LPM77" s="643"/>
      <c r="LPN77" s="643"/>
      <c r="LPO77" s="643"/>
      <c r="LPP77" s="643"/>
      <c r="LPQ77" s="643"/>
      <c r="LPR77" s="643"/>
      <c r="LPS77" s="643"/>
      <c r="LPT77" s="643"/>
      <c r="LPU77" s="643"/>
      <c r="LPV77" s="917"/>
      <c r="LPW77" s="917"/>
      <c r="LPX77" s="917"/>
      <c r="LPY77" s="574"/>
      <c r="LPZ77" s="643"/>
      <c r="LQA77" s="643"/>
      <c r="LQB77" s="643"/>
      <c r="LQC77" s="644"/>
      <c r="LQD77" s="643"/>
      <c r="LQE77" s="643"/>
      <c r="LQF77" s="643"/>
      <c r="LQG77" s="643"/>
      <c r="LQH77" s="643"/>
      <c r="LQI77" s="643"/>
      <c r="LQJ77" s="643"/>
      <c r="LQK77" s="643"/>
      <c r="LQL77" s="643"/>
      <c r="LQM77" s="917"/>
      <c r="LQN77" s="917"/>
      <c r="LQO77" s="917"/>
      <c r="LQP77" s="574"/>
      <c r="LQQ77" s="643"/>
      <c r="LQR77" s="643"/>
      <c r="LQS77" s="643"/>
      <c r="LQT77" s="644"/>
      <c r="LQU77" s="643"/>
      <c r="LQV77" s="643"/>
      <c r="LQW77" s="643"/>
      <c r="LQX77" s="643"/>
      <c r="LQY77" s="643"/>
      <c r="LQZ77" s="643"/>
      <c r="LRA77" s="643"/>
      <c r="LRB77" s="643"/>
      <c r="LRC77" s="643"/>
      <c r="LRD77" s="917"/>
      <c r="LRE77" s="917"/>
      <c r="LRF77" s="917"/>
      <c r="LRG77" s="574"/>
      <c r="LRH77" s="643"/>
      <c r="LRI77" s="643"/>
      <c r="LRJ77" s="643"/>
      <c r="LRK77" s="644"/>
      <c r="LRL77" s="643"/>
      <c r="LRM77" s="643"/>
      <c r="LRN77" s="643"/>
      <c r="LRO77" s="643"/>
      <c r="LRP77" s="643"/>
      <c r="LRQ77" s="643"/>
      <c r="LRR77" s="643"/>
      <c r="LRS77" s="643"/>
      <c r="LRT77" s="643"/>
      <c r="LRU77" s="917"/>
      <c r="LRV77" s="917"/>
      <c r="LRW77" s="917"/>
      <c r="LRX77" s="574"/>
      <c r="LRY77" s="643"/>
      <c r="LRZ77" s="643"/>
      <c r="LSA77" s="643"/>
      <c r="LSB77" s="644"/>
      <c r="LSC77" s="643"/>
      <c r="LSD77" s="643"/>
      <c r="LSE77" s="643"/>
      <c r="LSF77" s="643"/>
      <c r="LSG77" s="643"/>
      <c r="LSH77" s="643"/>
      <c r="LSI77" s="643"/>
      <c r="LSJ77" s="643"/>
      <c r="LSK77" s="643"/>
      <c r="LSL77" s="917"/>
      <c r="LSM77" s="917"/>
      <c r="LSN77" s="917"/>
      <c r="LSO77" s="574"/>
      <c r="LSP77" s="643"/>
      <c r="LSQ77" s="643"/>
      <c r="LSR77" s="643"/>
      <c r="LSS77" s="644"/>
      <c r="LST77" s="643"/>
      <c r="LSU77" s="643"/>
      <c r="LSV77" s="643"/>
      <c r="LSW77" s="643"/>
      <c r="LSX77" s="643"/>
      <c r="LSY77" s="643"/>
      <c r="LSZ77" s="643"/>
      <c r="LTA77" s="643"/>
      <c r="LTB77" s="643"/>
      <c r="LTC77" s="917"/>
      <c r="LTD77" s="917"/>
      <c r="LTE77" s="917"/>
      <c r="LTF77" s="574"/>
      <c r="LTG77" s="643"/>
      <c r="LTH77" s="643"/>
      <c r="LTI77" s="643"/>
      <c r="LTJ77" s="644"/>
      <c r="LTK77" s="643"/>
      <c r="LTL77" s="643"/>
      <c r="LTM77" s="643"/>
      <c r="LTN77" s="643"/>
      <c r="LTO77" s="643"/>
      <c r="LTP77" s="643"/>
      <c r="LTQ77" s="643"/>
      <c r="LTR77" s="643"/>
      <c r="LTS77" s="643"/>
      <c r="LTT77" s="917"/>
      <c r="LTU77" s="917"/>
      <c r="LTV77" s="917"/>
      <c r="LTW77" s="574"/>
      <c r="LTX77" s="643"/>
      <c r="LTY77" s="643"/>
      <c r="LTZ77" s="643"/>
      <c r="LUA77" s="644"/>
      <c r="LUB77" s="643"/>
      <c r="LUC77" s="643"/>
      <c r="LUD77" s="643"/>
      <c r="LUE77" s="643"/>
      <c r="LUF77" s="643"/>
      <c r="LUG77" s="643"/>
      <c r="LUH77" s="643"/>
      <c r="LUI77" s="643"/>
      <c r="LUJ77" s="643"/>
      <c r="LUK77" s="917"/>
      <c r="LUL77" s="917"/>
      <c r="LUM77" s="917"/>
      <c r="LUN77" s="574"/>
      <c r="LUO77" s="643"/>
      <c r="LUP77" s="643"/>
      <c r="LUQ77" s="643"/>
      <c r="LUR77" s="644"/>
      <c r="LUS77" s="643"/>
      <c r="LUT77" s="643"/>
      <c r="LUU77" s="643"/>
      <c r="LUV77" s="643"/>
      <c r="LUW77" s="643"/>
      <c r="LUX77" s="643"/>
      <c r="LUY77" s="643"/>
      <c r="LUZ77" s="643"/>
      <c r="LVA77" s="643"/>
      <c r="LVB77" s="917"/>
      <c r="LVC77" s="917"/>
      <c r="LVD77" s="917"/>
      <c r="LVE77" s="574"/>
      <c r="LVF77" s="643"/>
      <c r="LVG77" s="643"/>
      <c r="LVH77" s="643"/>
      <c r="LVI77" s="644"/>
      <c r="LVJ77" s="643"/>
      <c r="LVK77" s="643"/>
      <c r="LVL77" s="643"/>
      <c r="LVM77" s="643"/>
      <c r="LVN77" s="643"/>
      <c r="LVO77" s="643"/>
      <c r="LVP77" s="643"/>
      <c r="LVQ77" s="643"/>
      <c r="LVR77" s="643"/>
      <c r="LVS77" s="917"/>
      <c r="LVT77" s="917"/>
      <c r="LVU77" s="917"/>
      <c r="LVV77" s="574"/>
      <c r="LVW77" s="643"/>
      <c r="LVX77" s="643"/>
      <c r="LVY77" s="643"/>
      <c r="LVZ77" s="644"/>
      <c r="LWA77" s="643"/>
      <c r="LWB77" s="643"/>
      <c r="LWC77" s="643"/>
      <c r="LWD77" s="643"/>
      <c r="LWE77" s="643"/>
      <c r="LWF77" s="643"/>
      <c r="LWG77" s="643"/>
      <c r="LWH77" s="643"/>
      <c r="LWI77" s="643"/>
      <c r="LWJ77" s="917"/>
      <c r="LWK77" s="917"/>
      <c r="LWL77" s="917"/>
      <c r="LWM77" s="574"/>
      <c r="LWN77" s="643"/>
      <c r="LWO77" s="643"/>
      <c r="LWP77" s="643"/>
      <c r="LWQ77" s="644"/>
      <c r="LWR77" s="643"/>
      <c r="LWS77" s="643"/>
      <c r="LWT77" s="643"/>
      <c r="LWU77" s="643"/>
      <c r="LWV77" s="643"/>
      <c r="LWW77" s="643"/>
      <c r="LWX77" s="643"/>
      <c r="LWY77" s="643"/>
      <c r="LWZ77" s="643"/>
      <c r="LXA77" s="917"/>
      <c r="LXB77" s="917"/>
      <c r="LXC77" s="917"/>
      <c r="LXD77" s="574"/>
      <c r="LXE77" s="643"/>
      <c r="LXF77" s="643"/>
      <c r="LXG77" s="643"/>
      <c r="LXH77" s="644"/>
      <c r="LXI77" s="643"/>
      <c r="LXJ77" s="643"/>
      <c r="LXK77" s="643"/>
      <c r="LXL77" s="643"/>
      <c r="LXM77" s="643"/>
      <c r="LXN77" s="643"/>
      <c r="LXO77" s="643"/>
      <c r="LXP77" s="643"/>
      <c r="LXQ77" s="643"/>
      <c r="LXR77" s="917"/>
      <c r="LXS77" s="917"/>
      <c r="LXT77" s="917"/>
      <c r="LXU77" s="574"/>
      <c r="LXV77" s="643"/>
      <c r="LXW77" s="643"/>
      <c r="LXX77" s="643"/>
      <c r="LXY77" s="644"/>
      <c r="LXZ77" s="643"/>
      <c r="LYA77" s="643"/>
      <c r="LYB77" s="643"/>
      <c r="LYC77" s="643"/>
      <c r="LYD77" s="643"/>
      <c r="LYE77" s="643"/>
      <c r="LYF77" s="643"/>
      <c r="LYG77" s="643"/>
      <c r="LYH77" s="643"/>
      <c r="LYI77" s="917"/>
      <c r="LYJ77" s="917"/>
      <c r="LYK77" s="917"/>
      <c r="LYL77" s="574"/>
      <c r="LYM77" s="643"/>
      <c r="LYN77" s="643"/>
      <c r="LYO77" s="643"/>
      <c r="LYP77" s="644"/>
      <c r="LYQ77" s="643"/>
      <c r="LYR77" s="643"/>
      <c r="LYS77" s="643"/>
      <c r="LYT77" s="643"/>
      <c r="LYU77" s="643"/>
      <c r="LYV77" s="643"/>
      <c r="LYW77" s="643"/>
      <c r="LYX77" s="643"/>
      <c r="LYY77" s="643"/>
      <c r="LYZ77" s="917"/>
      <c r="LZA77" s="917"/>
      <c r="LZB77" s="917"/>
      <c r="LZC77" s="574"/>
      <c r="LZD77" s="643"/>
      <c r="LZE77" s="643"/>
      <c r="LZF77" s="643"/>
      <c r="LZG77" s="644"/>
      <c r="LZH77" s="643"/>
      <c r="LZI77" s="643"/>
      <c r="LZJ77" s="643"/>
      <c r="LZK77" s="643"/>
      <c r="LZL77" s="643"/>
      <c r="LZM77" s="643"/>
      <c r="LZN77" s="643"/>
      <c r="LZO77" s="643"/>
      <c r="LZP77" s="643"/>
      <c r="LZQ77" s="917"/>
      <c r="LZR77" s="917"/>
      <c r="LZS77" s="917"/>
      <c r="LZT77" s="574"/>
      <c r="LZU77" s="643"/>
      <c r="LZV77" s="643"/>
      <c r="LZW77" s="643"/>
      <c r="LZX77" s="644"/>
      <c r="LZY77" s="643"/>
      <c r="LZZ77" s="643"/>
      <c r="MAA77" s="643"/>
      <c r="MAB77" s="643"/>
      <c r="MAC77" s="643"/>
      <c r="MAD77" s="643"/>
      <c r="MAE77" s="643"/>
      <c r="MAF77" s="643"/>
      <c r="MAG77" s="643"/>
      <c r="MAH77" s="917"/>
      <c r="MAI77" s="917"/>
      <c r="MAJ77" s="917"/>
      <c r="MAK77" s="574"/>
      <c r="MAL77" s="643"/>
      <c r="MAM77" s="643"/>
      <c r="MAN77" s="643"/>
      <c r="MAO77" s="644"/>
      <c r="MAP77" s="643"/>
      <c r="MAQ77" s="643"/>
      <c r="MAR77" s="643"/>
      <c r="MAS77" s="643"/>
      <c r="MAT77" s="643"/>
      <c r="MAU77" s="643"/>
      <c r="MAV77" s="643"/>
      <c r="MAW77" s="643"/>
      <c r="MAX77" s="643"/>
      <c r="MAY77" s="917"/>
      <c r="MAZ77" s="917"/>
      <c r="MBA77" s="917"/>
      <c r="MBB77" s="574"/>
      <c r="MBC77" s="643"/>
      <c r="MBD77" s="643"/>
      <c r="MBE77" s="643"/>
      <c r="MBF77" s="644"/>
      <c r="MBG77" s="643"/>
      <c r="MBH77" s="643"/>
      <c r="MBI77" s="643"/>
      <c r="MBJ77" s="643"/>
      <c r="MBK77" s="643"/>
      <c r="MBL77" s="643"/>
      <c r="MBM77" s="643"/>
      <c r="MBN77" s="643"/>
      <c r="MBO77" s="643"/>
      <c r="MBP77" s="917"/>
      <c r="MBQ77" s="917"/>
      <c r="MBR77" s="917"/>
      <c r="MBS77" s="574"/>
      <c r="MBT77" s="643"/>
      <c r="MBU77" s="643"/>
      <c r="MBV77" s="643"/>
      <c r="MBW77" s="644"/>
      <c r="MBX77" s="643"/>
      <c r="MBY77" s="643"/>
      <c r="MBZ77" s="643"/>
      <c r="MCA77" s="643"/>
      <c r="MCB77" s="643"/>
      <c r="MCC77" s="643"/>
      <c r="MCD77" s="643"/>
      <c r="MCE77" s="643"/>
      <c r="MCF77" s="643"/>
      <c r="MCG77" s="917"/>
      <c r="MCH77" s="917"/>
      <c r="MCI77" s="917"/>
      <c r="MCJ77" s="574"/>
      <c r="MCK77" s="643"/>
      <c r="MCL77" s="643"/>
      <c r="MCM77" s="643"/>
      <c r="MCN77" s="644"/>
      <c r="MCO77" s="643"/>
      <c r="MCP77" s="643"/>
      <c r="MCQ77" s="643"/>
      <c r="MCR77" s="643"/>
      <c r="MCS77" s="643"/>
      <c r="MCT77" s="643"/>
      <c r="MCU77" s="643"/>
      <c r="MCV77" s="643"/>
      <c r="MCW77" s="643"/>
      <c r="MCX77" s="917"/>
      <c r="MCY77" s="917"/>
      <c r="MCZ77" s="917"/>
      <c r="MDA77" s="574"/>
      <c r="MDB77" s="643"/>
      <c r="MDC77" s="643"/>
      <c r="MDD77" s="643"/>
      <c r="MDE77" s="644"/>
      <c r="MDF77" s="643"/>
      <c r="MDG77" s="643"/>
      <c r="MDH77" s="643"/>
      <c r="MDI77" s="643"/>
      <c r="MDJ77" s="643"/>
      <c r="MDK77" s="643"/>
      <c r="MDL77" s="643"/>
      <c r="MDM77" s="643"/>
      <c r="MDN77" s="643"/>
      <c r="MDO77" s="917"/>
      <c r="MDP77" s="917"/>
      <c r="MDQ77" s="917"/>
      <c r="MDR77" s="574"/>
      <c r="MDS77" s="643"/>
      <c r="MDT77" s="643"/>
      <c r="MDU77" s="643"/>
      <c r="MDV77" s="644"/>
      <c r="MDW77" s="643"/>
      <c r="MDX77" s="643"/>
      <c r="MDY77" s="643"/>
      <c r="MDZ77" s="643"/>
      <c r="MEA77" s="643"/>
      <c r="MEB77" s="643"/>
      <c r="MEC77" s="643"/>
      <c r="MED77" s="643"/>
      <c r="MEE77" s="643"/>
      <c r="MEF77" s="917"/>
      <c r="MEG77" s="917"/>
      <c r="MEH77" s="917"/>
      <c r="MEI77" s="574"/>
      <c r="MEJ77" s="643"/>
      <c r="MEK77" s="643"/>
      <c r="MEL77" s="643"/>
      <c r="MEM77" s="644"/>
      <c r="MEN77" s="643"/>
      <c r="MEO77" s="643"/>
      <c r="MEP77" s="643"/>
      <c r="MEQ77" s="643"/>
      <c r="MER77" s="643"/>
      <c r="MES77" s="643"/>
      <c r="MET77" s="643"/>
      <c r="MEU77" s="643"/>
      <c r="MEV77" s="643"/>
      <c r="MEW77" s="917"/>
      <c r="MEX77" s="917"/>
      <c r="MEY77" s="917"/>
      <c r="MEZ77" s="574"/>
      <c r="MFA77" s="643"/>
      <c r="MFB77" s="643"/>
      <c r="MFC77" s="643"/>
      <c r="MFD77" s="644"/>
      <c r="MFE77" s="643"/>
      <c r="MFF77" s="643"/>
      <c r="MFG77" s="643"/>
      <c r="MFH77" s="643"/>
      <c r="MFI77" s="643"/>
      <c r="MFJ77" s="643"/>
      <c r="MFK77" s="643"/>
      <c r="MFL77" s="643"/>
      <c r="MFM77" s="643"/>
      <c r="MFN77" s="917"/>
      <c r="MFO77" s="917"/>
      <c r="MFP77" s="917"/>
      <c r="MFQ77" s="574"/>
      <c r="MFR77" s="643"/>
      <c r="MFS77" s="643"/>
      <c r="MFT77" s="643"/>
      <c r="MFU77" s="644"/>
      <c r="MFV77" s="643"/>
      <c r="MFW77" s="643"/>
      <c r="MFX77" s="643"/>
      <c r="MFY77" s="643"/>
      <c r="MFZ77" s="643"/>
      <c r="MGA77" s="643"/>
      <c r="MGB77" s="643"/>
      <c r="MGC77" s="643"/>
      <c r="MGD77" s="643"/>
      <c r="MGE77" s="917"/>
      <c r="MGF77" s="917"/>
      <c r="MGG77" s="917"/>
      <c r="MGH77" s="574"/>
      <c r="MGI77" s="643"/>
      <c r="MGJ77" s="643"/>
      <c r="MGK77" s="643"/>
      <c r="MGL77" s="644"/>
      <c r="MGM77" s="643"/>
      <c r="MGN77" s="643"/>
      <c r="MGO77" s="643"/>
      <c r="MGP77" s="643"/>
      <c r="MGQ77" s="643"/>
      <c r="MGR77" s="643"/>
      <c r="MGS77" s="643"/>
      <c r="MGT77" s="643"/>
      <c r="MGU77" s="643"/>
      <c r="MGV77" s="917"/>
      <c r="MGW77" s="917"/>
      <c r="MGX77" s="917"/>
      <c r="MGY77" s="574"/>
      <c r="MGZ77" s="643"/>
      <c r="MHA77" s="643"/>
      <c r="MHB77" s="643"/>
      <c r="MHC77" s="644"/>
      <c r="MHD77" s="643"/>
      <c r="MHE77" s="643"/>
      <c r="MHF77" s="643"/>
      <c r="MHG77" s="643"/>
      <c r="MHH77" s="643"/>
      <c r="MHI77" s="643"/>
      <c r="MHJ77" s="643"/>
      <c r="MHK77" s="643"/>
      <c r="MHL77" s="643"/>
      <c r="MHM77" s="917"/>
      <c r="MHN77" s="917"/>
      <c r="MHO77" s="917"/>
      <c r="MHP77" s="574"/>
      <c r="MHQ77" s="643"/>
      <c r="MHR77" s="643"/>
      <c r="MHS77" s="643"/>
      <c r="MHT77" s="644"/>
      <c r="MHU77" s="643"/>
      <c r="MHV77" s="643"/>
      <c r="MHW77" s="643"/>
      <c r="MHX77" s="643"/>
      <c r="MHY77" s="643"/>
      <c r="MHZ77" s="643"/>
      <c r="MIA77" s="643"/>
      <c r="MIB77" s="643"/>
      <c r="MIC77" s="643"/>
      <c r="MID77" s="917"/>
      <c r="MIE77" s="917"/>
      <c r="MIF77" s="917"/>
      <c r="MIG77" s="574"/>
      <c r="MIH77" s="643"/>
      <c r="MII77" s="643"/>
      <c r="MIJ77" s="643"/>
      <c r="MIK77" s="644"/>
      <c r="MIL77" s="643"/>
      <c r="MIM77" s="643"/>
      <c r="MIN77" s="643"/>
      <c r="MIO77" s="643"/>
      <c r="MIP77" s="643"/>
      <c r="MIQ77" s="643"/>
      <c r="MIR77" s="643"/>
      <c r="MIS77" s="643"/>
      <c r="MIT77" s="643"/>
      <c r="MIU77" s="917"/>
      <c r="MIV77" s="917"/>
      <c r="MIW77" s="917"/>
      <c r="MIX77" s="574"/>
      <c r="MIY77" s="643"/>
      <c r="MIZ77" s="643"/>
      <c r="MJA77" s="643"/>
      <c r="MJB77" s="644"/>
      <c r="MJC77" s="643"/>
      <c r="MJD77" s="643"/>
      <c r="MJE77" s="643"/>
      <c r="MJF77" s="643"/>
      <c r="MJG77" s="643"/>
      <c r="MJH77" s="643"/>
      <c r="MJI77" s="643"/>
      <c r="MJJ77" s="643"/>
      <c r="MJK77" s="643"/>
      <c r="MJL77" s="917"/>
      <c r="MJM77" s="917"/>
      <c r="MJN77" s="917"/>
      <c r="MJO77" s="574"/>
      <c r="MJP77" s="643"/>
      <c r="MJQ77" s="643"/>
      <c r="MJR77" s="643"/>
      <c r="MJS77" s="644"/>
      <c r="MJT77" s="643"/>
      <c r="MJU77" s="643"/>
      <c r="MJV77" s="643"/>
      <c r="MJW77" s="643"/>
      <c r="MJX77" s="643"/>
      <c r="MJY77" s="643"/>
      <c r="MJZ77" s="643"/>
      <c r="MKA77" s="643"/>
      <c r="MKB77" s="643"/>
      <c r="MKC77" s="917"/>
      <c r="MKD77" s="917"/>
      <c r="MKE77" s="917"/>
      <c r="MKF77" s="574"/>
      <c r="MKG77" s="643"/>
      <c r="MKH77" s="643"/>
      <c r="MKI77" s="643"/>
      <c r="MKJ77" s="644"/>
      <c r="MKK77" s="643"/>
      <c r="MKL77" s="643"/>
      <c r="MKM77" s="643"/>
      <c r="MKN77" s="643"/>
      <c r="MKO77" s="643"/>
      <c r="MKP77" s="643"/>
      <c r="MKQ77" s="643"/>
      <c r="MKR77" s="643"/>
      <c r="MKS77" s="643"/>
      <c r="MKT77" s="917"/>
      <c r="MKU77" s="917"/>
      <c r="MKV77" s="917"/>
      <c r="MKW77" s="574"/>
      <c r="MKX77" s="643"/>
      <c r="MKY77" s="643"/>
      <c r="MKZ77" s="643"/>
      <c r="MLA77" s="644"/>
      <c r="MLB77" s="643"/>
      <c r="MLC77" s="643"/>
      <c r="MLD77" s="643"/>
      <c r="MLE77" s="643"/>
      <c r="MLF77" s="643"/>
      <c r="MLG77" s="643"/>
      <c r="MLH77" s="643"/>
      <c r="MLI77" s="643"/>
      <c r="MLJ77" s="643"/>
      <c r="MLK77" s="917"/>
      <c r="MLL77" s="917"/>
      <c r="MLM77" s="917"/>
      <c r="MLN77" s="574"/>
      <c r="MLO77" s="643"/>
      <c r="MLP77" s="643"/>
      <c r="MLQ77" s="643"/>
      <c r="MLR77" s="644"/>
      <c r="MLS77" s="643"/>
      <c r="MLT77" s="643"/>
      <c r="MLU77" s="643"/>
      <c r="MLV77" s="643"/>
      <c r="MLW77" s="643"/>
      <c r="MLX77" s="643"/>
      <c r="MLY77" s="643"/>
      <c r="MLZ77" s="643"/>
      <c r="MMA77" s="643"/>
      <c r="MMB77" s="917"/>
      <c r="MMC77" s="917"/>
      <c r="MMD77" s="917"/>
      <c r="MME77" s="574"/>
      <c r="MMF77" s="643"/>
      <c r="MMG77" s="643"/>
      <c r="MMH77" s="643"/>
      <c r="MMI77" s="644"/>
      <c r="MMJ77" s="643"/>
      <c r="MMK77" s="643"/>
      <c r="MML77" s="643"/>
      <c r="MMM77" s="643"/>
      <c r="MMN77" s="643"/>
      <c r="MMO77" s="643"/>
      <c r="MMP77" s="643"/>
      <c r="MMQ77" s="643"/>
      <c r="MMR77" s="643"/>
      <c r="MMS77" s="917"/>
      <c r="MMT77" s="917"/>
      <c r="MMU77" s="917"/>
      <c r="MMV77" s="574"/>
      <c r="MMW77" s="643"/>
      <c r="MMX77" s="643"/>
      <c r="MMY77" s="643"/>
      <c r="MMZ77" s="644"/>
      <c r="MNA77" s="643"/>
      <c r="MNB77" s="643"/>
      <c r="MNC77" s="643"/>
      <c r="MND77" s="643"/>
      <c r="MNE77" s="643"/>
      <c r="MNF77" s="643"/>
      <c r="MNG77" s="643"/>
      <c r="MNH77" s="643"/>
      <c r="MNI77" s="643"/>
      <c r="MNJ77" s="917"/>
      <c r="MNK77" s="917"/>
      <c r="MNL77" s="917"/>
      <c r="MNM77" s="574"/>
      <c r="MNN77" s="643"/>
      <c r="MNO77" s="643"/>
      <c r="MNP77" s="643"/>
      <c r="MNQ77" s="644"/>
      <c r="MNR77" s="643"/>
      <c r="MNS77" s="643"/>
      <c r="MNT77" s="643"/>
      <c r="MNU77" s="643"/>
      <c r="MNV77" s="643"/>
      <c r="MNW77" s="643"/>
      <c r="MNX77" s="643"/>
      <c r="MNY77" s="643"/>
      <c r="MNZ77" s="643"/>
      <c r="MOA77" s="917"/>
      <c r="MOB77" s="917"/>
      <c r="MOC77" s="917"/>
      <c r="MOD77" s="574"/>
      <c r="MOE77" s="643"/>
      <c r="MOF77" s="643"/>
      <c r="MOG77" s="643"/>
      <c r="MOH77" s="644"/>
      <c r="MOI77" s="643"/>
      <c r="MOJ77" s="643"/>
      <c r="MOK77" s="643"/>
      <c r="MOL77" s="643"/>
      <c r="MOM77" s="643"/>
      <c r="MON77" s="643"/>
      <c r="MOO77" s="643"/>
      <c r="MOP77" s="643"/>
      <c r="MOQ77" s="643"/>
      <c r="MOR77" s="917"/>
      <c r="MOS77" s="917"/>
      <c r="MOT77" s="917"/>
      <c r="MOU77" s="574"/>
      <c r="MOV77" s="643"/>
      <c r="MOW77" s="643"/>
      <c r="MOX77" s="643"/>
      <c r="MOY77" s="644"/>
      <c r="MOZ77" s="643"/>
      <c r="MPA77" s="643"/>
      <c r="MPB77" s="643"/>
      <c r="MPC77" s="643"/>
      <c r="MPD77" s="643"/>
      <c r="MPE77" s="643"/>
      <c r="MPF77" s="643"/>
      <c r="MPG77" s="643"/>
      <c r="MPH77" s="643"/>
      <c r="MPI77" s="917"/>
      <c r="MPJ77" s="917"/>
      <c r="MPK77" s="917"/>
      <c r="MPL77" s="574"/>
      <c r="MPM77" s="643"/>
      <c r="MPN77" s="643"/>
      <c r="MPO77" s="643"/>
      <c r="MPP77" s="644"/>
      <c r="MPQ77" s="643"/>
      <c r="MPR77" s="643"/>
      <c r="MPS77" s="643"/>
      <c r="MPT77" s="643"/>
      <c r="MPU77" s="643"/>
      <c r="MPV77" s="643"/>
      <c r="MPW77" s="643"/>
      <c r="MPX77" s="643"/>
      <c r="MPY77" s="643"/>
      <c r="MPZ77" s="917"/>
      <c r="MQA77" s="917"/>
      <c r="MQB77" s="917"/>
      <c r="MQC77" s="574"/>
      <c r="MQD77" s="643"/>
      <c r="MQE77" s="643"/>
      <c r="MQF77" s="643"/>
      <c r="MQG77" s="644"/>
      <c r="MQH77" s="643"/>
      <c r="MQI77" s="643"/>
      <c r="MQJ77" s="643"/>
      <c r="MQK77" s="643"/>
      <c r="MQL77" s="643"/>
      <c r="MQM77" s="643"/>
      <c r="MQN77" s="643"/>
      <c r="MQO77" s="643"/>
      <c r="MQP77" s="643"/>
      <c r="MQQ77" s="917"/>
      <c r="MQR77" s="917"/>
      <c r="MQS77" s="917"/>
      <c r="MQT77" s="574"/>
      <c r="MQU77" s="643"/>
      <c r="MQV77" s="643"/>
      <c r="MQW77" s="643"/>
      <c r="MQX77" s="644"/>
      <c r="MQY77" s="643"/>
      <c r="MQZ77" s="643"/>
      <c r="MRA77" s="643"/>
      <c r="MRB77" s="643"/>
      <c r="MRC77" s="643"/>
      <c r="MRD77" s="643"/>
      <c r="MRE77" s="643"/>
      <c r="MRF77" s="643"/>
      <c r="MRG77" s="643"/>
      <c r="MRH77" s="917"/>
      <c r="MRI77" s="917"/>
      <c r="MRJ77" s="917"/>
      <c r="MRK77" s="574"/>
      <c r="MRL77" s="643"/>
      <c r="MRM77" s="643"/>
      <c r="MRN77" s="643"/>
      <c r="MRO77" s="644"/>
      <c r="MRP77" s="643"/>
      <c r="MRQ77" s="643"/>
      <c r="MRR77" s="643"/>
      <c r="MRS77" s="643"/>
      <c r="MRT77" s="643"/>
      <c r="MRU77" s="643"/>
      <c r="MRV77" s="643"/>
      <c r="MRW77" s="643"/>
      <c r="MRX77" s="643"/>
      <c r="MRY77" s="917"/>
      <c r="MRZ77" s="917"/>
      <c r="MSA77" s="917"/>
      <c r="MSB77" s="574"/>
      <c r="MSC77" s="643"/>
      <c r="MSD77" s="643"/>
      <c r="MSE77" s="643"/>
      <c r="MSF77" s="644"/>
      <c r="MSG77" s="643"/>
      <c r="MSH77" s="643"/>
      <c r="MSI77" s="643"/>
      <c r="MSJ77" s="643"/>
      <c r="MSK77" s="643"/>
      <c r="MSL77" s="643"/>
      <c r="MSM77" s="643"/>
      <c r="MSN77" s="643"/>
      <c r="MSO77" s="643"/>
      <c r="MSP77" s="917"/>
      <c r="MSQ77" s="917"/>
      <c r="MSR77" s="917"/>
      <c r="MSS77" s="574"/>
      <c r="MST77" s="643"/>
      <c r="MSU77" s="643"/>
      <c r="MSV77" s="643"/>
      <c r="MSW77" s="644"/>
      <c r="MSX77" s="643"/>
      <c r="MSY77" s="643"/>
      <c r="MSZ77" s="643"/>
      <c r="MTA77" s="643"/>
      <c r="MTB77" s="643"/>
      <c r="MTC77" s="643"/>
      <c r="MTD77" s="643"/>
      <c r="MTE77" s="643"/>
      <c r="MTF77" s="643"/>
      <c r="MTG77" s="917"/>
      <c r="MTH77" s="917"/>
      <c r="MTI77" s="917"/>
      <c r="MTJ77" s="574"/>
      <c r="MTK77" s="643"/>
      <c r="MTL77" s="643"/>
      <c r="MTM77" s="643"/>
      <c r="MTN77" s="644"/>
      <c r="MTO77" s="643"/>
      <c r="MTP77" s="643"/>
      <c r="MTQ77" s="643"/>
      <c r="MTR77" s="643"/>
      <c r="MTS77" s="643"/>
      <c r="MTT77" s="643"/>
      <c r="MTU77" s="643"/>
      <c r="MTV77" s="643"/>
      <c r="MTW77" s="643"/>
      <c r="MTX77" s="917"/>
      <c r="MTY77" s="917"/>
      <c r="MTZ77" s="917"/>
      <c r="MUA77" s="574"/>
      <c r="MUB77" s="643"/>
      <c r="MUC77" s="643"/>
      <c r="MUD77" s="643"/>
      <c r="MUE77" s="644"/>
      <c r="MUF77" s="643"/>
      <c r="MUG77" s="643"/>
      <c r="MUH77" s="643"/>
      <c r="MUI77" s="643"/>
      <c r="MUJ77" s="643"/>
      <c r="MUK77" s="643"/>
      <c r="MUL77" s="643"/>
      <c r="MUM77" s="643"/>
      <c r="MUN77" s="643"/>
      <c r="MUO77" s="917"/>
      <c r="MUP77" s="917"/>
      <c r="MUQ77" s="917"/>
      <c r="MUR77" s="574"/>
      <c r="MUS77" s="643"/>
      <c r="MUT77" s="643"/>
      <c r="MUU77" s="643"/>
      <c r="MUV77" s="644"/>
      <c r="MUW77" s="643"/>
      <c r="MUX77" s="643"/>
      <c r="MUY77" s="643"/>
      <c r="MUZ77" s="643"/>
      <c r="MVA77" s="643"/>
      <c r="MVB77" s="643"/>
      <c r="MVC77" s="643"/>
      <c r="MVD77" s="643"/>
      <c r="MVE77" s="643"/>
      <c r="MVF77" s="917"/>
      <c r="MVG77" s="917"/>
      <c r="MVH77" s="917"/>
      <c r="MVI77" s="574"/>
      <c r="MVJ77" s="643"/>
      <c r="MVK77" s="643"/>
      <c r="MVL77" s="643"/>
      <c r="MVM77" s="644"/>
      <c r="MVN77" s="643"/>
      <c r="MVO77" s="643"/>
      <c r="MVP77" s="643"/>
      <c r="MVQ77" s="643"/>
      <c r="MVR77" s="643"/>
      <c r="MVS77" s="643"/>
      <c r="MVT77" s="643"/>
      <c r="MVU77" s="643"/>
      <c r="MVV77" s="643"/>
      <c r="MVW77" s="917"/>
      <c r="MVX77" s="917"/>
      <c r="MVY77" s="917"/>
      <c r="MVZ77" s="574"/>
      <c r="MWA77" s="643"/>
      <c r="MWB77" s="643"/>
      <c r="MWC77" s="643"/>
      <c r="MWD77" s="644"/>
      <c r="MWE77" s="643"/>
      <c r="MWF77" s="643"/>
      <c r="MWG77" s="643"/>
      <c r="MWH77" s="643"/>
      <c r="MWI77" s="643"/>
      <c r="MWJ77" s="643"/>
      <c r="MWK77" s="643"/>
      <c r="MWL77" s="643"/>
      <c r="MWM77" s="643"/>
      <c r="MWN77" s="917"/>
      <c r="MWO77" s="917"/>
      <c r="MWP77" s="917"/>
      <c r="MWQ77" s="574"/>
      <c r="MWR77" s="643"/>
      <c r="MWS77" s="643"/>
      <c r="MWT77" s="643"/>
      <c r="MWU77" s="644"/>
      <c r="MWV77" s="643"/>
      <c r="MWW77" s="643"/>
      <c r="MWX77" s="643"/>
      <c r="MWY77" s="643"/>
      <c r="MWZ77" s="643"/>
      <c r="MXA77" s="643"/>
      <c r="MXB77" s="643"/>
      <c r="MXC77" s="643"/>
      <c r="MXD77" s="643"/>
      <c r="MXE77" s="917"/>
      <c r="MXF77" s="917"/>
      <c r="MXG77" s="917"/>
      <c r="MXH77" s="574"/>
      <c r="MXI77" s="643"/>
      <c r="MXJ77" s="643"/>
      <c r="MXK77" s="643"/>
      <c r="MXL77" s="644"/>
      <c r="MXM77" s="643"/>
      <c r="MXN77" s="643"/>
      <c r="MXO77" s="643"/>
      <c r="MXP77" s="643"/>
      <c r="MXQ77" s="643"/>
      <c r="MXR77" s="643"/>
      <c r="MXS77" s="643"/>
      <c r="MXT77" s="643"/>
      <c r="MXU77" s="643"/>
      <c r="MXV77" s="917"/>
      <c r="MXW77" s="917"/>
      <c r="MXX77" s="917"/>
      <c r="MXY77" s="574"/>
      <c r="MXZ77" s="643"/>
      <c r="MYA77" s="643"/>
      <c r="MYB77" s="643"/>
      <c r="MYC77" s="644"/>
      <c r="MYD77" s="643"/>
      <c r="MYE77" s="643"/>
      <c r="MYF77" s="643"/>
      <c r="MYG77" s="643"/>
      <c r="MYH77" s="643"/>
      <c r="MYI77" s="643"/>
      <c r="MYJ77" s="643"/>
      <c r="MYK77" s="643"/>
      <c r="MYL77" s="643"/>
      <c r="MYM77" s="917"/>
      <c r="MYN77" s="917"/>
      <c r="MYO77" s="917"/>
      <c r="MYP77" s="574"/>
      <c r="MYQ77" s="643"/>
      <c r="MYR77" s="643"/>
      <c r="MYS77" s="643"/>
      <c r="MYT77" s="644"/>
      <c r="MYU77" s="643"/>
      <c r="MYV77" s="643"/>
      <c r="MYW77" s="643"/>
      <c r="MYX77" s="643"/>
      <c r="MYY77" s="643"/>
      <c r="MYZ77" s="643"/>
      <c r="MZA77" s="643"/>
      <c r="MZB77" s="643"/>
      <c r="MZC77" s="643"/>
      <c r="MZD77" s="917"/>
      <c r="MZE77" s="917"/>
      <c r="MZF77" s="917"/>
      <c r="MZG77" s="574"/>
      <c r="MZH77" s="643"/>
      <c r="MZI77" s="643"/>
      <c r="MZJ77" s="643"/>
      <c r="MZK77" s="644"/>
      <c r="MZL77" s="643"/>
      <c r="MZM77" s="643"/>
      <c r="MZN77" s="643"/>
      <c r="MZO77" s="643"/>
      <c r="MZP77" s="643"/>
      <c r="MZQ77" s="643"/>
      <c r="MZR77" s="643"/>
      <c r="MZS77" s="643"/>
      <c r="MZT77" s="643"/>
      <c r="MZU77" s="917"/>
      <c r="MZV77" s="917"/>
      <c r="MZW77" s="917"/>
      <c r="MZX77" s="574"/>
      <c r="MZY77" s="643"/>
      <c r="MZZ77" s="643"/>
      <c r="NAA77" s="643"/>
      <c r="NAB77" s="644"/>
      <c r="NAC77" s="643"/>
      <c r="NAD77" s="643"/>
      <c r="NAE77" s="643"/>
      <c r="NAF77" s="643"/>
      <c r="NAG77" s="643"/>
      <c r="NAH77" s="643"/>
      <c r="NAI77" s="643"/>
      <c r="NAJ77" s="643"/>
      <c r="NAK77" s="643"/>
      <c r="NAL77" s="917"/>
      <c r="NAM77" s="917"/>
      <c r="NAN77" s="917"/>
      <c r="NAO77" s="574"/>
      <c r="NAP77" s="643"/>
      <c r="NAQ77" s="643"/>
      <c r="NAR77" s="643"/>
      <c r="NAS77" s="644"/>
      <c r="NAT77" s="643"/>
      <c r="NAU77" s="643"/>
      <c r="NAV77" s="643"/>
      <c r="NAW77" s="643"/>
      <c r="NAX77" s="643"/>
      <c r="NAY77" s="643"/>
      <c r="NAZ77" s="643"/>
      <c r="NBA77" s="643"/>
      <c r="NBB77" s="643"/>
      <c r="NBC77" s="917"/>
      <c r="NBD77" s="917"/>
      <c r="NBE77" s="917"/>
      <c r="NBF77" s="574"/>
      <c r="NBG77" s="643"/>
      <c r="NBH77" s="643"/>
      <c r="NBI77" s="643"/>
      <c r="NBJ77" s="644"/>
      <c r="NBK77" s="643"/>
      <c r="NBL77" s="643"/>
      <c r="NBM77" s="643"/>
      <c r="NBN77" s="643"/>
      <c r="NBO77" s="643"/>
      <c r="NBP77" s="643"/>
      <c r="NBQ77" s="643"/>
      <c r="NBR77" s="643"/>
      <c r="NBS77" s="643"/>
      <c r="NBT77" s="917"/>
      <c r="NBU77" s="917"/>
      <c r="NBV77" s="917"/>
      <c r="NBW77" s="574"/>
      <c r="NBX77" s="643"/>
      <c r="NBY77" s="643"/>
      <c r="NBZ77" s="643"/>
      <c r="NCA77" s="644"/>
      <c r="NCB77" s="643"/>
      <c r="NCC77" s="643"/>
      <c r="NCD77" s="643"/>
      <c r="NCE77" s="643"/>
      <c r="NCF77" s="643"/>
      <c r="NCG77" s="643"/>
      <c r="NCH77" s="643"/>
      <c r="NCI77" s="643"/>
      <c r="NCJ77" s="643"/>
      <c r="NCK77" s="917"/>
      <c r="NCL77" s="917"/>
      <c r="NCM77" s="917"/>
      <c r="NCN77" s="574"/>
      <c r="NCO77" s="643"/>
      <c r="NCP77" s="643"/>
      <c r="NCQ77" s="643"/>
      <c r="NCR77" s="644"/>
      <c r="NCS77" s="643"/>
      <c r="NCT77" s="643"/>
      <c r="NCU77" s="643"/>
      <c r="NCV77" s="643"/>
      <c r="NCW77" s="643"/>
      <c r="NCX77" s="643"/>
      <c r="NCY77" s="643"/>
      <c r="NCZ77" s="643"/>
      <c r="NDA77" s="643"/>
      <c r="NDB77" s="917"/>
      <c r="NDC77" s="917"/>
      <c r="NDD77" s="917"/>
      <c r="NDE77" s="574"/>
      <c r="NDF77" s="643"/>
      <c r="NDG77" s="643"/>
      <c r="NDH77" s="643"/>
      <c r="NDI77" s="644"/>
      <c r="NDJ77" s="643"/>
      <c r="NDK77" s="643"/>
      <c r="NDL77" s="643"/>
      <c r="NDM77" s="643"/>
      <c r="NDN77" s="643"/>
      <c r="NDO77" s="643"/>
      <c r="NDP77" s="643"/>
      <c r="NDQ77" s="643"/>
      <c r="NDR77" s="643"/>
      <c r="NDS77" s="917"/>
      <c r="NDT77" s="917"/>
      <c r="NDU77" s="917"/>
      <c r="NDV77" s="574"/>
      <c r="NDW77" s="643"/>
      <c r="NDX77" s="643"/>
      <c r="NDY77" s="643"/>
      <c r="NDZ77" s="644"/>
      <c r="NEA77" s="643"/>
      <c r="NEB77" s="643"/>
      <c r="NEC77" s="643"/>
      <c r="NED77" s="643"/>
      <c r="NEE77" s="643"/>
      <c r="NEF77" s="643"/>
      <c r="NEG77" s="643"/>
      <c r="NEH77" s="643"/>
      <c r="NEI77" s="643"/>
      <c r="NEJ77" s="917"/>
      <c r="NEK77" s="917"/>
      <c r="NEL77" s="917"/>
      <c r="NEM77" s="574"/>
      <c r="NEN77" s="643"/>
      <c r="NEO77" s="643"/>
      <c r="NEP77" s="643"/>
      <c r="NEQ77" s="644"/>
      <c r="NER77" s="643"/>
      <c r="NES77" s="643"/>
      <c r="NET77" s="643"/>
      <c r="NEU77" s="643"/>
      <c r="NEV77" s="643"/>
      <c r="NEW77" s="643"/>
      <c r="NEX77" s="643"/>
      <c r="NEY77" s="643"/>
      <c r="NEZ77" s="643"/>
      <c r="NFA77" s="917"/>
      <c r="NFB77" s="917"/>
      <c r="NFC77" s="917"/>
      <c r="NFD77" s="574"/>
      <c r="NFE77" s="643"/>
      <c r="NFF77" s="643"/>
      <c r="NFG77" s="643"/>
      <c r="NFH77" s="644"/>
      <c r="NFI77" s="643"/>
      <c r="NFJ77" s="643"/>
      <c r="NFK77" s="643"/>
      <c r="NFL77" s="643"/>
      <c r="NFM77" s="643"/>
      <c r="NFN77" s="643"/>
      <c r="NFO77" s="643"/>
      <c r="NFP77" s="643"/>
      <c r="NFQ77" s="643"/>
      <c r="NFR77" s="917"/>
      <c r="NFS77" s="917"/>
      <c r="NFT77" s="917"/>
      <c r="NFU77" s="574"/>
      <c r="NFV77" s="643"/>
      <c r="NFW77" s="643"/>
      <c r="NFX77" s="643"/>
      <c r="NFY77" s="644"/>
      <c r="NFZ77" s="643"/>
      <c r="NGA77" s="643"/>
      <c r="NGB77" s="643"/>
      <c r="NGC77" s="643"/>
      <c r="NGD77" s="643"/>
      <c r="NGE77" s="643"/>
      <c r="NGF77" s="643"/>
      <c r="NGG77" s="643"/>
      <c r="NGH77" s="643"/>
      <c r="NGI77" s="917"/>
      <c r="NGJ77" s="917"/>
      <c r="NGK77" s="917"/>
      <c r="NGL77" s="574"/>
      <c r="NGM77" s="643"/>
      <c r="NGN77" s="643"/>
      <c r="NGO77" s="643"/>
      <c r="NGP77" s="644"/>
      <c r="NGQ77" s="643"/>
      <c r="NGR77" s="643"/>
      <c r="NGS77" s="643"/>
      <c r="NGT77" s="643"/>
      <c r="NGU77" s="643"/>
      <c r="NGV77" s="643"/>
      <c r="NGW77" s="643"/>
      <c r="NGX77" s="643"/>
      <c r="NGY77" s="643"/>
      <c r="NGZ77" s="917"/>
      <c r="NHA77" s="917"/>
      <c r="NHB77" s="917"/>
      <c r="NHC77" s="574"/>
      <c r="NHD77" s="643"/>
      <c r="NHE77" s="643"/>
      <c r="NHF77" s="643"/>
      <c r="NHG77" s="644"/>
      <c r="NHH77" s="643"/>
      <c r="NHI77" s="643"/>
      <c r="NHJ77" s="643"/>
      <c r="NHK77" s="643"/>
      <c r="NHL77" s="643"/>
      <c r="NHM77" s="643"/>
      <c r="NHN77" s="643"/>
      <c r="NHO77" s="643"/>
      <c r="NHP77" s="643"/>
      <c r="NHQ77" s="917"/>
      <c r="NHR77" s="917"/>
      <c r="NHS77" s="917"/>
      <c r="NHT77" s="574"/>
      <c r="NHU77" s="643"/>
      <c r="NHV77" s="643"/>
      <c r="NHW77" s="643"/>
      <c r="NHX77" s="644"/>
      <c r="NHY77" s="643"/>
      <c r="NHZ77" s="643"/>
      <c r="NIA77" s="643"/>
      <c r="NIB77" s="643"/>
      <c r="NIC77" s="643"/>
      <c r="NID77" s="643"/>
      <c r="NIE77" s="643"/>
      <c r="NIF77" s="643"/>
      <c r="NIG77" s="643"/>
      <c r="NIH77" s="917"/>
      <c r="NII77" s="917"/>
      <c r="NIJ77" s="917"/>
      <c r="NIK77" s="574"/>
      <c r="NIL77" s="643"/>
      <c r="NIM77" s="643"/>
      <c r="NIN77" s="643"/>
      <c r="NIO77" s="644"/>
      <c r="NIP77" s="643"/>
      <c r="NIQ77" s="643"/>
      <c r="NIR77" s="643"/>
      <c r="NIS77" s="643"/>
      <c r="NIT77" s="643"/>
      <c r="NIU77" s="643"/>
      <c r="NIV77" s="643"/>
      <c r="NIW77" s="643"/>
      <c r="NIX77" s="643"/>
      <c r="NIY77" s="917"/>
      <c r="NIZ77" s="917"/>
      <c r="NJA77" s="917"/>
      <c r="NJB77" s="574"/>
      <c r="NJC77" s="643"/>
      <c r="NJD77" s="643"/>
      <c r="NJE77" s="643"/>
      <c r="NJF77" s="644"/>
      <c r="NJG77" s="643"/>
      <c r="NJH77" s="643"/>
      <c r="NJI77" s="643"/>
      <c r="NJJ77" s="643"/>
      <c r="NJK77" s="643"/>
      <c r="NJL77" s="643"/>
      <c r="NJM77" s="643"/>
      <c r="NJN77" s="643"/>
      <c r="NJO77" s="643"/>
      <c r="NJP77" s="917"/>
      <c r="NJQ77" s="917"/>
      <c r="NJR77" s="917"/>
      <c r="NJS77" s="574"/>
      <c r="NJT77" s="643"/>
      <c r="NJU77" s="643"/>
      <c r="NJV77" s="643"/>
      <c r="NJW77" s="644"/>
      <c r="NJX77" s="643"/>
      <c r="NJY77" s="643"/>
      <c r="NJZ77" s="643"/>
      <c r="NKA77" s="643"/>
      <c r="NKB77" s="643"/>
      <c r="NKC77" s="643"/>
      <c r="NKD77" s="643"/>
      <c r="NKE77" s="643"/>
      <c r="NKF77" s="643"/>
      <c r="NKG77" s="917"/>
      <c r="NKH77" s="917"/>
      <c r="NKI77" s="917"/>
      <c r="NKJ77" s="574"/>
      <c r="NKK77" s="643"/>
      <c r="NKL77" s="643"/>
      <c r="NKM77" s="643"/>
      <c r="NKN77" s="644"/>
      <c r="NKO77" s="643"/>
      <c r="NKP77" s="643"/>
      <c r="NKQ77" s="643"/>
      <c r="NKR77" s="643"/>
      <c r="NKS77" s="643"/>
      <c r="NKT77" s="643"/>
      <c r="NKU77" s="643"/>
      <c r="NKV77" s="643"/>
      <c r="NKW77" s="643"/>
      <c r="NKX77" s="917"/>
      <c r="NKY77" s="917"/>
      <c r="NKZ77" s="917"/>
      <c r="NLA77" s="574"/>
      <c r="NLB77" s="643"/>
      <c r="NLC77" s="643"/>
      <c r="NLD77" s="643"/>
      <c r="NLE77" s="644"/>
      <c r="NLF77" s="643"/>
      <c r="NLG77" s="643"/>
      <c r="NLH77" s="643"/>
      <c r="NLI77" s="643"/>
      <c r="NLJ77" s="643"/>
      <c r="NLK77" s="643"/>
      <c r="NLL77" s="643"/>
      <c r="NLM77" s="643"/>
      <c r="NLN77" s="643"/>
      <c r="NLO77" s="917"/>
      <c r="NLP77" s="917"/>
      <c r="NLQ77" s="917"/>
      <c r="NLR77" s="574"/>
      <c r="NLS77" s="643"/>
      <c r="NLT77" s="643"/>
      <c r="NLU77" s="643"/>
      <c r="NLV77" s="644"/>
      <c r="NLW77" s="643"/>
      <c r="NLX77" s="643"/>
      <c r="NLY77" s="643"/>
      <c r="NLZ77" s="643"/>
      <c r="NMA77" s="643"/>
      <c r="NMB77" s="643"/>
      <c r="NMC77" s="643"/>
      <c r="NMD77" s="643"/>
      <c r="NME77" s="643"/>
      <c r="NMF77" s="917"/>
      <c r="NMG77" s="917"/>
      <c r="NMH77" s="917"/>
      <c r="NMI77" s="574"/>
      <c r="NMJ77" s="643"/>
      <c r="NMK77" s="643"/>
      <c r="NML77" s="643"/>
      <c r="NMM77" s="644"/>
      <c r="NMN77" s="643"/>
      <c r="NMO77" s="643"/>
      <c r="NMP77" s="643"/>
      <c r="NMQ77" s="643"/>
      <c r="NMR77" s="643"/>
      <c r="NMS77" s="643"/>
      <c r="NMT77" s="643"/>
      <c r="NMU77" s="643"/>
      <c r="NMV77" s="643"/>
      <c r="NMW77" s="917"/>
      <c r="NMX77" s="917"/>
      <c r="NMY77" s="917"/>
      <c r="NMZ77" s="574"/>
      <c r="NNA77" s="643"/>
      <c r="NNB77" s="643"/>
      <c r="NNC77" s="643"/>
      <c r="NND77" s="644"/>
      <c r="NNE77" s="643"/>
      <c r="NNF77" s="643"/>
      <c r="NNG77" s="643"/>
      <c r="NNH77" s="643"/>
      <c r="NNI77" s="643"/>
      <c r="NNJ77" s="643"/>
      <c r="NNK77" s="643"/>
      <c r="NNL77" s="643"/>
      <c r="NNM77" s="643"/>
      <c r="NNN77" s="917"/>
      <c r="NNO77" s="917"/>
      <c r="NNP77" s="917"/>
      <c r="NNQ77" s="574"/>
      <c r="NNR77" s="643"/>
      <c r="NNS77" s="643"/>
      <c r="NNT77" s="643"/>
      <c r="NNU77" s="644"/>
      <c r="NNV77" s="643"/>
      <c r="NNW77" s="643"/>
      <c r="NNX77" s="643"/>
      <c r="NNY77" s="643"/>
      <c r="NNZ77" s="643"/>
      <c r="NOA77" s="643"/>
      <c r="NOB77" s="643"/>
      <c r="NOC77" s="643"/>
      <c r="NOD77" s="643"/>
      <c r="NOE77" s="917"/>
      <c r="NOF77" s="917"/>
      <c r="NOG77" s="917"/>
      <c r="NOH77" s="574"/>
      <c r="NOI77" s="643"/>
      <c r="NOJ77" s="643"/>
      <c r="NOK77" s="643"/>
      <c r="NOL77" s="644"/>
      <c r="NOM77" s="643"/>
      <c r="NON77" s="643"/>
      <c r="NOO77" s="643"/>
      <c r="NOP77" s="643"/>
      <c r="NOQ77" s="643"/>
      <c r="NOR77" s="643"/>
      <c r="NOS77" s="643"/>
      <c r="NOT77" s="643"/>
      <c r="NOU77" s="643"/>
      <c r="NOV77" s="917"/>
      <c r="NOW77" s="917"/>
      <c r="NOX77" s="917"/>
      <c r="NOY77" s="574"/>
      <c r="NOZ77" s="643"/>
      <c r="NPA77" s="643"/>
      <c r="NPB77" s="643"/>
      <c r="NPC77" s="644"/>
      <c r="NPD77" s="643"/>
      <c r="NPE77" s="643"/>
      <c r="NPF77" s="643"/>
      <c r="NPG77" s="643"/>
      <c r="NPH77" s="643"/>
      <c r="NPI77" s="643"/>
      <c r="NPJ77" s="643"/>
      <c r="NPK77" s="643"/>
      <c r="NPL77" s="643"/>
      <c r="NPM77" s="917"/>
      <c r="NPN77" s="917"/>
      <c r="NPO77" s="917"/>
      <c r="NPP77" s="574"/>
      <c r="NPQ77" s="643"/>
      <c r="NPR77" s="643"/>
      <c r="NPS77" s="643"/>
      <c r="NPT77" s="644"/>
      <c r="NPU77" s="643"/>
      <c r="NPV77" s="643"/>
      <c r="NPW77" s="643"/>
      <c r="NPX77" s="643"/>
      <c r="NPY77" s="643"/>
      <c r="NPZ77" s="643"/>
      <c r="NQA77" s="643"/>
      <c r="NQB77" s="643"/>
      <c r="NQC77" s="643"/>
      <c r="NQD77" s="917"/>
      <c r="NQE77" s="917"/>
      <c r="NQF77" s="917"/>
      <c r="NQG77" s="574"/>
      <c r="NQH77" s="643"/>
      <c r="NQI77" s="643"/>
      <c r="NQJ77" s="643"/>
      <c r="NQK77" s="644"/>
      <c r="NQL77" s="643"/>
      <c r="NQM77" s="643"/>
      <c r="NQN77" s="643"/>
      <c r="NQO77" s="643"/>
      <c r="NQP77" s="643"/>
      <c r="NQQ77" s="643"/>
      <c r="NQR77" s="643"/>
      <c r="NQS77" s="643"/>
      <c r="NQT77" s="643"/>
      <c r="NQU77" s="917"/>
      <c r="NQV77" s="917"/>
      <c r="NQW77" s="917"/>
      <c r="NQX77" s="574"/>
      <c r="NQY77" s="643"/>
      <c r="NQZ77" s="643"/>
      <c r="NRA77" s="643"/>
      <c r="NRB77" s="644"/>
      <c r="NRC77" s="643"/>
      <c r="NRD77" s="643"/>
      <c r="NRE77" s="643"/>
      <c r="NRF77" s="643"/>
      <c r="NRG77" s="643"/>
      <c r="NRH77" s="643"/>
      <c r="NRI77" s="643"/>
      <c r="NRJ77" s="643"/>
      <c r="NRK77" s="643"/>
      <c r="NRL77" s="917"/>
      <c r="NRM77" s="917"/>
      <c r="NRN77" s="917"/>
      <c r="NRO77" s="574"/>
      <c r="NRP77" s="643"/>
      <c r="NRQ77" s="643"/>
      <c r="NRR77" s="643"/>
      <c r="NRS77" s="644"/>
      <c r="NRT77" s="643"/>
      <c r="NRU77" s="643"/>
      <c r="NRV77" s="643"/>
      <c r="NRW77" s="643"/>
      <c r="NRX77" s="643"/>
      <c r="NRY77" s="643"/>
      <c r="NRZ77" s="643"/>
      <c r="NSA77" s="643"/>
      <c r="NSB77" s="643"/>
      <c r="NSC77" s="917"/>
      <c r="NSD77" s="917"/>
      <c r="NSE77" s="917"/>
      <c r="NSF77" s="574"/>
      <c r="NSG77" s="643"/>
      <c r="NSH77" s="643"/>
      <c r="NSI77" s="643"/>
      <c r="NSJ77" s="644"/>
      <c r="NSK77" s="643"/>
      <c r="NSL77" s="643"/>
      <c r="NSM77" s="643"/>
      <c r="NSN77" s="643"/>
      <c r="NSO77" s="643"/>
      <c r="NSP77" s="643"/>
      <c r="NSQ77" s="643"/>
      <c r="NSR77" s="643"/>
      <c r="NSS77" s="643"/>
      <c r="NST77" s="917"/>
      <c r="NSU77" s="917"/>
      <c r="NSV77" s="917"/>
      <c r="NSW77" s="574"/>
      <c r="NSX77" s="643"/>
      <c r="NSY77" s="643"/>
      <c r="NSZ77" s="643"/>
      <c r="NTA77" s="644"/>
      <c r="NTB77" s="643"/>
      <c r="NTC77" s="643"/>
      <c r="NTD77" s="643"/>
      <c r="NTE77" s="643"/>
      <c r="NTF77" s="643"/>
      <c r="NTG77" s="643"/>
      <c r="NTH77" s="643"/>
      <c r="NTI77" s="643"/>
      <c r="NTJ77" s="643"/>
      <c r="NTK77" s="917"/>
      <c r="NTL77" s="917"/>
      <c r="NTM77" s="917"/>
      <c r="NTN77" s="574"/>
      <c r="NTO77" s="643"/>
      <c r="NTP77" s="643"/>
      <c r="NTQ77" s="643"/>
      <c r="NTR77" s="644"/>
      <c r="NTS77" s="643"/>
      <c r="NTT77" s="643"/>
      <c r="NTU77" s="643"/>
      <c r="NTV77" s="643"/>
      <c r="NTW77" s="643"/>
      <c r="NTX77" s="643"/>
      <c r="NTY77" s="643"/>
      <c r="NTZ77" s="643"/>
      <c r="NUA77" s="643"/>
      <c r="NUB77" s="917"/>
      <c r="NUC77" s="917"/>
      <c r="NUD77" s="917"/>
      <c r="NUE77" s="574"/>
      <c r="NUF77" s="643"/>
      <c r="NUG77" s="643"/>
      <c r="NUH77" s="643"/>
      <c r="NUI77" s="644"/>
      <c r="NUJ77" s="643"/>
      <c r="NUK77" s="643"/>
      <c r="NUL77" s="643"/>
      <c r="NUM77" s="643"/>
      <c r="NUN77" s="643"/>
      <c r="NUO77" s="643"/>
      <c r="NUP77" s="643"/>
      <c r="NUQ77" s="643"/>
      <c r="NUR77" s="643"/>
      <c r="NUS77" s="917"/>
      <c r="NUT77" s="917"/>
      <c r="NUU77" s="917"/>
      <c r="NUV77" s="574"/>
      <c r="NUW77" s="643"/>
      <c r="NUX77" s="643"/>
      <c r="NUY77" s="643"/>
      <c r="NUZ77" s="644"/>
      <c r="NVA77" s="643"/>
      <c r="NVB77" s="643"/>
      <c r="NVC77" s="643"/>
      <c r="NVD77" s="643"/>
      <c r="NVE77" s="643"/>
      <c r="NVF77" s="643"/>
      <c r="NVG77" s="643"/>
      <c r="NVH77" s="643"/>
      <c r="NVI77" s="643"/>
      <c r="NVJ77" s="917"/>
      <c r="NVK77" s="917"/>
      <c r="NVL77" s="917"/>
      <c r="NVM77" s="574"/>
      <c r="NVN77" s="643"/>
      <c r="NVO77" s="643"/>
      <c r="NVP77" s="643"/>
      <c r="NVQ77" s="644"/>
      <c r="NVR77" s="643"/>
      <c r="NVS77" s="643"/>
      <c r="NVT77" s="643"/>
      <c r="NVU77" s="643"/>
      <c r="NVV77" s="643"/>
      <c r="NVW77" s="643"/>
      <c r="NVX77" s="643"/>
      <c r="NVY77" s="643"/>
      <c r="NVZ77" s="643"/>
      <c r="NWA77" s="917"/>
      <c r="NWB77" s="917"/>
      <c r="NWC77" s="917"/>
      <c r="NWD77" s="574"/>
      <c r="NWE77" s="643"/>
      <c r="NWF77" s="643"/>
      <c r="NWG77" s="643"/>
      <c r="NWH77" s="644"/>
      <c r="NWI77" s="643"/>
      <c r="NWJ77" s="643"/>
      <c r="NWK77" s="643"/>
      <c r="NWL77" s="643"/>
      <c r="NWM77" s="643"/>
      <c r="NWN77" s="643"/>
      <c r="NWO77" s="643"/>
      <c r="NWP77" s="643"/>
      <c r="NWQ77" s="643"/>
      <c r="NWR77" s="917"/>
      <c r="NWS77" s="917"/>
      <c r="NWT77" s="917"/>
      <c r="NWU77" s="574"/>
      <c r="NWV77" s="643"/>
      <c r="NWW77" s="643"/>
      <c r="NWX77" s="643"/>
      <c r="NWY77" s="644"/>
      <c r="NWZ77" s="643"/>
      <c r="NXA77" s="643"/>
      <c r="NXB77" s="643"/>
      <c r="NXC77" s="643"/>
      <c r="NXD77" s="643"/>
      <c r="NXE77" s="643"/>
      <c r="NXF77" s="643"/>
      <c r="NXG77" s="643"/>
      <c r="NXH77" s="643"/>
      <c r="NXI77" s="917"/>
      <c r="NXJ77" s="917"/>
      <c r="NXK77" s="917"/>
      <c r="NXL77" s="574"/>
      <c r="NXM77" s="643"/>
      <c r="NXN77" s="643"/>
      <c r="NXO77" s="643"/>
      <c r="NXP77" s="644"/>
      <c r="NXQ77" s="643"/>
      <c r="NXR77" s="643"/>
      <c r="NXS77" s="643"/>
      <c r="NXT77" s="643"/>
      <c r="NXU77" s="643"/>
      <c r="NXV77" s="643"/>
      <c r="NXW77" s="643"/>
      <c r="NXX77" s="643"/>
      <c r="NXY77" s="643"/>
      <c r="NXZ77" s="917"/>
      <c r="NYA77" s="917"/>
      <c r="NYB77" s="917"/>
      <c r="NYC77" s="574"/>
      <c r="NYD77" s="643"/>
      <c r="NYE77" s="643"/>
      <c r="NYF77" s="643"/>
      <c r="NYG77" s="644"/>
      <c r="NYH77" s="643"/>
      <c r="NYI77" s="643"/>
      <c r="NYJ77" s="643"/>
      <c r="NYK77" s="643"/>
      <c r="NYL77" s="643"/>
      <c r="NYM77" s="643"/>
      <c r="NYN77" s="643"/>
      <c r="NYO77" s="643"/>
      <c r="NYP77" s="643"/>
      <c r="NYQ77" s="917"/>
      <c r="NYR77" s="917"/>
      <c r="NYS77" s="917"/>
      <c r="NYT77" s="574"/>
      <c r="NYU77" s="643"/>
      <c r="NYV77" s="643"/>
      <c r="NYW77" s="643"/>
      <c r="NYX77" s="644"/>
      <c r="NYY77" s="643"/>
      <c r="NYZ77" s="643"/>
      <c r="NZA77" s="643"/>
      <c r="NZB77" s="643"/>
      <c r="NZC77" s="643"/>
      <c r="NZD77" s="643"/>
      <c r="NZE77" s="643"/>
      <c r="NZF77" s="643"/>
      <c r="NZG77" s="643"/>
      <c r="NZH77" s="917"/>
      <c r="NZI77" s="917"/>
      <c r="NZJ77" s="917"/>
      <c r="NZK77" s="574"/>
      <c r="NZL77" s="643"/>
      <c r="NZM77" s="643"/>
      <c r="NZN77" s="643"/>
      <c r="NZO77" s="644"/>
      <c r="NZP77" s="643"/>
      <c r="NZQ77" s="643"/>
      <c r="NZR77" s="643"/>
      <c r="NZS77" s="643"/>
      <c r="NZT77" s="643"/>
      <c r="NZU77" s="643"/>
      <c r="NZV77" s="643"/>
      <c r="NZW77" s="643"/>
      <c r="NZX77" s="643"/>
      <c r="NZY77" s="917"/>
      <c r="NZZ77" s="917"/>
      <c r="OAA77" s="917"/>
      <c r="OAB77" s="574"/>
      <c r="OAC77" s="643"/>
      <c r="OAD77" s="643"/>
      <c r="OAE77" s="643"/>
      <c r="OAF77" s="644"/>
      <c r="OAG77" s="643"/>
      <c r="OAH77" s="643"/>
      <c r="OAI77" s="643"/>
      <c r="OAJ77" s="643"/>
      <c r="OAK77" s="643"/>
      <c r="OAL77" s="643"/>
      <c r="OAM77" s="643"/>
      <c r="OAN77" s="643"/>
      <c r="OAO77" s="643"/>
      <c r="OAP77" s="917"/>
      <c r="OAQ77" s="917"/>
      <c r="OAR77" s="917"/>
      <c r="OAS77" s="574"/>
      <c r="OAT77" s="643"/>
      <c r="OAU77" s="643"/>
      <c r="OAV77" s="643"/>
      <c r="OAW77" s="644"/>
      <c r="OAX77" s="643"/>
      <c r="OAY77" s="643"/>
      <c r="OAZ77" s="643"/>
      <c r="OBA77" s="643"/>
      <c r="OBB77" s="643"/>
      <c r="OBC77" s="643"/>
      <c r="OBD77" s="643"/>
      <c r="OBE77" s="643"/>
      <c r="OBF77" s="643"/>
      <c r="OBG77" s="917"/>
      <c r="OBH77" s="917"/>
      <c r="OBI77" s="917"/>
      <c r="OBJ77" s="574"/>
      <c r="OBK77" s="643"/>
      <c r="OBL77" s="643"/>
      <c r="OBM77" s="643"/>
      <c r="OBN77" s="644"/>
      <c r="OBO77" s="643"/>
      <c r="OBP77" s="643"/>
      <c r="OBQ77" s="643"/>
      <c r="OBR77" s="643"/>
      <c r="OBS77" s="643"/>
      <c r="OBT77" s="643"/>
      <c r="OBU77" s="643"/>
      <c r="OBV77" s="643"/>
      <c r="OBW77" s="643"/>
      <c r="OBX77" s="917"/>
      <c r="OBY77" s="917"/>
      <c r="OBZ77" s="917"/>
      <c r="OCA77" s="574"/>
      <c r="OCB77" s="643"/>
      <c r="OCC77" s="643"/>
      <c r="OCD77" s="643"/>
      <c r="OCE77" s="644"/>
      <c r="OCF77" s="643"/>
      <c r="OCG77" s="643"/>
      <c r="OCH77" s="643"/>
      <c r="OCI77" s="643"/>
      <c r="OCJ77" s="643"/>
      <c r="OCK77" s="643"/>
      <c r="OCL77" s="643"/>
      <c r="OCM77" s="643"/>
      <c r="OCN77" s="643"/>
      <c r="OCO77" s="917"/>
      <c r="OCP77" s="917"/>
      <c r="OCQ77" s="917"/>
      <c r="OCR77" s="574"/>
      <c r="OCS77" s="643"/>
      <c r="OCT77" s="643"/>
      <c r="OCU77" s="643"/>
      <c r="OCV77" s="644"/>
      <c r="OCW77" s="643"/>
      <c r="OCX77" s="643"/>
      <c r="OCY77" s="643"/>
      <c r="OCZ77" s="643"/>
      <c r="ODA77" s="643"/>
      <c r="ODB77" s="643"/>
      <c r="ODC77" s="643"/>
      <c r="ODD77" s="643"/>
      <c r="ODE77" s="643"/>
      <c r="ODF77" s="917"/>
      <c r="ODG77" s="917"/>
      <c r="ODH77" s="917"/>
      <c r="ODI77" s="574"/>
      <c r="ODJ77" s="643"/>
      <c r="ODK77" s="643"/>
      <c r="ODL77" s="643"/>
      <c r="ODM77" s="644"/>
      <c r="ODN77" s="643"/>
      <c r="ODO77" s="643"/>
      <c r="ODP77" s="643"/>
      <c r="ODQ77" s="643"/>
      <c r="ODR77" s="643"/>
      <c r="ODS77" s="643"/>
      <c r="ODT77" s="643"/>
      <c r="ODU77" s="643"/>
      <c r="ODV77" s="643"/>
      <c r="ODW77" s="917"/>
      <c r="ODX77" s="917"/>
      <c r="ODY77" s="917"/>
      <c r="ODZ77" s="574"/>
      <c r="OEA77" s="643"/>
      <c r="OEB77" s="643"/>
      <c r="OEC77" s="643"/>
      <c r="OED77" s="644"/>
      <c r="OEE77" s="643"/>
      <c r="OEF77" s="643"/>
      <c r="OEG77" s="643"/>
      <c r="OEH77" s="643"/>
      <c r="OEI77" s="643"/>
      <c r="OEJ77" s="643"/>
      <c r="OEK77" s="643"/>
      <c r="OEL77" s="643"/>
      <c r="OEM77" s="643"/>
      <c r="OEN77" s="917"/>
      <c r="OEO77" s="917"/>
      <c r="OEP77" s="917"/>
      <c r="OEQ77" s="574"/>
      <c r="OER77" s="643"/>
      <c r="OES77" s="643"/>
      <c r="OET77" s="643"/>
      <c r="OEU77" s="644"/>
      <c r="OEV77" s="643"/>
      <c r="OEW77" s="643"/>
      <c r="OEX77" s="643"/>
      <c r="OEY77" s="643"/>
      <c r="OEZ77" s="643"/>
      <c r="OFA77" s="643"/>
      <c r="OFB77" s="643"/>
      <c r="OFC77" s="643"/>
      <c r="OFD77" s="643"/>
      <c r="OFE77" s="917"/>
      <c r="OFF77" s="917"/>
      <c r="OFG77" s="917"/>
      <c r="OFH77" s="574"/>
      <c r="OFI77" s="643"/>
      <c r="OFJ77" s="643"/>
      <c r="OFK77" s="643"/>
      <c r="OFL77" s="644"/>
      <c r="OFM77" s="643"/>
      <c r="OFN77" s="643"/>
      <c r="OFO77" s="643"/>
      <c r="OFP77" s="643"/>
      <c r="OFQ77" s="643"/>
      <c r="OFR77" s="643"/>
      <c r="OFS77" s="643"/>
      <c r="OFT77" s="643"/>
      <c r="OFU77" s="643"/>
      <c r="OFV77" s="917"/>
      <c r="OFW77" s="917"/>
      <c r="OFX77" s="917"/>
      <c r="OFY77" s="574"/>
      <c r="OFZ77" s="643"/>
      <c r="OGA77" s="643"/>
      <c r="OGB77" s="643"/>
      <c r="OGC77" s="644"/>
      <c r="OGD77" s="643"/>
      <c r="OGE77" s="643"/>
      <c r="OGF77" s="643"/>
      <c r="OGG77" s="643"/>
      <c r="OGH77" s="643"/>
      <c r="OGI77" s="643"/>
      <c r="OGJ77" s="643"/>
      <c r="OGK77" s="643"/>
      <c r="OGL77" s="643"/>
      <c r="OGM77" s="917"/>
      <c r="OGN77" s="917"/>
      <c r="OGO77" s="917"/>
      <c r="OGP77" s="574"/>
      <c r="OGQ77" s="643"/>
      <c r="OGR77" s="643"/>
      <c r="OGS77" s="643"/>
      <c r="OGT77" s="644"/>
      <c r="OGU77" s="643"/>
      <c r="OGV77" s="643"/>
      <c r="OGW77" s="643"/>
      <c r="OGX77" s="643"/>
      <c r="OGY77" s="643"/>
      <c r="OGZ77" s="643"/>
      <c r="OHA77" s="643"/>
      <c r="OHB77" s="643"/>
      <c r="OHC77" s="643"/>
      <c r="OHD77" s="917"/>
      <c r="OHE77" s="917"/>
      <c r="OHF77" s="917"/>
      <c r="OHG77" s="574"/>
      <c r="OHH77" s="643"/>
      <c r="OHI77" s="643"/>
      <c r="OHJ77" s="643"/>
      <c r="OHK77" s="644"/>
      <c r="OHL77" s="643"/>
      <c r="OHM77" s="643"/>
      <c r="OHN77" s="643"/>
      <c r="OHO77" s="643"/>
      <c r="OHP77" s="643"/>
      <c r="OHQ77" s="643"/>
      <c r="OHR77" s="643"/>
      <c r="OHS77" s="643"/>
      <c r="OHT77" s="643"/>
      <c r="OHU77" s="917"/>
      <c r="OHV77" s="917"/>
      <c r="OHW77" s="917"/>
      <c r="OHX77" s="574"/>
      <c r="OHY77" s="643"/>
      <c r="OHZ77" s="643"/>
      <c r="OIA77" s="643"/>
      <c r="OIB77" s="644"/>
      <c r="OIC77" s="643"/>
      <c r="OID77" s="643"/>
      <c r="OIE77" s="643"/>
      <c r="OIF77" s="643"/>
      <c r="OIG77" s="643"/>
      <c r="OIH77" s="643"/>
      <c r="OII77" s="643"/>
      <c r="OIJ77" s="643"/>
      <c r="OIK77" s="643"/>
      <c r="OIL77" s="917"/>
      <c r="OIM77" s="917"/>
      <c r="OIN77" s="917"/>
      <c r="OIO77" s="574"/>
      <c r="OIP77" s="643"/>
      <c r="OIQ77" s="643"/>
      <c r="OIR77" s="643"/>
      <c r="OIS77" s="644"/>
      <c r="OIT77" s="643"/>
      <c r="OIU77" s="643"/>
      <c r="OIV77" s="643"/>
      <c r="OIW77" s="643"/>
      <c r="OIX77" s="643"/>
      <c r="OIY77" s="643"/>
      <c r="OIZ77" s="643"/>
      <c r="OJA77" s="643"/>
      <c r="OJB77" s="643"/>
      <c r="OJC77" s="917"/>
      <c r="OJD77" s="917"/>
      <c r="OJE77" s="917"/>
      <c r="OJF77" s="574"/>
      <c r="OJG77" s="643"/>
      <c r="OJH77" s="643"/>
      <c r="OJI77" s="643"/>
      <c r="OJJ77" s="644"/>
      <c r="OJK77" s="643"/>
      <c r="OJL77" s="643"/>
      <c r="OJM77" s="643"/>
      <c r="OJN77" s="643"/>
      <c r="OJO77" s="643"/>
      <c r="OJP77" s="643"/>
      <c r="OJQ77" s="643"/>
      <c r="OJR77" s="643"/>
      <c r="OJS77" s="643"/>
      <c r="OJT77" s="917"/>
      <c r="OJU77" s="917"/>
      <c r="OJV77" s="917"/>
      <c r="OJW77" s="574"/>
      <c r="OJX77" s="643"/>
      <c r="OJY77" s="643"/>
      <c r="OJZ77" s="643"/>
      <c r="OKA77" s="644"/>
      <c r="OKB77" s="643"/>
      <c r="OKC77" s="643"/>
      <c r="OKD77" s="643"/>
      <c r="OKE77" s="643"/>
      <c r="OKF77" s="643"/>
      <c r="OKG77" s="643"/>
      <c r="OKH77" s="643"/>
      <c r="OKI77" s="643"/>
      <c r="OKJ77" s="643"/>
      <c r="OKK77" s="917"/>
      <c r="OKL77" s="917"/>
      <c r="OKM77" s="917"/>
      <c r="OKN77" s="574"/>
      <c r="OKO77" s="643"/>
      <c r="OKP77" s="643"/>
      <c r="OKQ77" s="643"/>
      <c r="OKR77" s="644"/>
      <c r="OKS77" s="643"/>
      <c r="OKT77" s="643"/>
      <c r="OKU77" s="643"/>
      <c r="OKV77" s="643"/>
      <c r="OKW77" s="643"/>
      <c r="OKX77" s="643"/>
      <c r="OKY77" s="643"/>
      <c r="OKZ77" s="643"/>
      <c r="OLA77" s="643"/>
      <c r="OLB77" s="917"/>
      <c r="OLC77" s="917"/>
      <c r="OLD77" s="917"/>
      <c r="OLE77" s="574"/>
      <c r="OLF77" s="643"/>
      <c r="OLG77" s="643"/>
      <c r="OLH77" s="643"/>
      <c r="OLI77" s="644"/>
      <c r="OLJ77" s="643"/>
      <c r="OLK77" s="643"/>
      <c r="OLL77" s="643"/>
      <c r="OLM77" s="643"/>
      <c r="OLN77" s="643"/>
      <c r="OLO77" s="643"/>
      <c r="OLP77" s="643"/>
      <c r="OLQ77" s="643"/>
      <c r="OLR77" s="643"/>
      <c r="OLS77" s="917"/>
      <c r="OLT77" s="917"/>
      <c r="OLU77" s="917"/>
      <c r="OLV77" s="574"/>
      <c r="OLW77" s="643"/>
      <c r="OLX77" s="643"/>
      <c r="OLY77" s="643"/>
      <c r="OLZ77" s="644"/>
      <c r="OMA77" s="643"/>
      <c r="OMB77" s="643"/>
      <c r="OMC77" s="643"/>
      <c r="OMD77" s="643"/>
      <c r="OME77" s="643"/>
      <c r="OMF77" s="643"/>
      <c r="OMG77" s="643"/>
      <c r="OMH77" s="643"/>
      <c r="OMI77" s="643"/>
      <c r="OMJ77" s="917"/>
      <c r="OMK77" s="917"/>
      <c r="OML77" s="917"/>
      <c r="OMM77" s="574"/>
      <c r="OMN77" s="643"/>
      <c r="OMO77" s="643"/>
      <c r="OMP77" s="643"/>
      <c r="OMQ77" s="644"/>
      <c r="OMR77" s="643"/>
      <c r="OMS77" s="643"/>
      <c r="OMT77" s="643"/>
      <c r="OMU77" s="643"/>
      <c r="OMV77" s="643"/>
      <c r="OMW77" s="643"/>
      <c r="OMX77" s="643"/>
      <c r="OMY77" s="643"/>
      <c r="OMZ77" s="643"/>
      <c r="ONA77" s="917"/>
      <c r="ONB77" s="917"/>
      <c r="ONC77" s="917"/>
      <c r="OND77" s="574"/>
      <c r="ONE77" s="643"/>
      <c r="ONF77" s="643"/>
      <c r="ONG77" s="643"/>
      <c r="ONH77" s="644"/>
      <c r="ONI77" s="643"/>
      <c r="ONJ77" s="643"/>
      <c r="ONK77" s="643"/>
      <c r="ONL77" s="643"/>
      <c r="ONM77" s="643"/>
      <c r="ONN77" s="643"/>
      <c r="ONO77" s="643"/>
      <c r="ONP77" s="643"/>
      <c r="ONQ77" s="643"/>
      <c r="ONR77" s="917"/>
      <c r="ONS77" s="917"/>
      <c r="ONT77" s="917"/>
      <c r="ONU77" s="574"/>
      <c r="ONV77" s="643"/>
      <c r="ONW77" s="643"/>
      <c r="ONX77" s="643"/>
      <c r="ONY77" s="644"/>
      <c r="ONZ77" s="643"/>
      <c r="OOA77" s="643"/>
      <c r="OOB77" s="643"/>
      <c r="OOC77" s="643"/>
      <c r="OOD77" s="643"/>
      <c r="OOE77" s="643"/>
      <c r="OOF77" s="643"/>
      <c r="OOG77" s="643"/>
      <c r="OOH77" s="643"/>
      <c r="OOI77" s="917"/>
      <c r="OOJ77" s="917"/>
      <c r="OOK77" s="917"/>
      <c r="OOL77" s="574"/>
      <c r="OOM77" s="643"/>
      <c r="OON77" s="643"/>
      <c r="OOO77" s="643"/>
      <c r="OOP77" s="644"/>
      <c r="OOQ77" s="643"/>
      <c r="OOR77" s="643"/>
      <c r="OOS77" s="643"/>
      <c r="OOT77" s="643"/>
      <c r="OOU77" s="643"/>
      <c r="OOV77" s="643"/>
      <c r="OOW77" s="643"/>
      <c r="OOX77" s="643"/>
      <c r="OOY77" s="643"/>
      <c r="OOZ77" s="917"/>
      <c r="OPA77" s="917"/>
      <c r="OPB77" s="917"/>
      <c r="OPC77" s="574"/>
      <c r="OPD77" s="643"/>
      <c r="OPE77" s="643"/>
      <c r="OPF77" s="643"/>
      <c r="OPG77" s="644"/>
      <c r="OPH77" s="643"/>
      <c r="OPI77" s="643"/>
      <c r="OPJ77" s="643"/>
      <c r="OPK77" s="643"/>
      <c r="OPL77" s="643"/>
      <c r="OPM77" s="643"/>
      <c r="OPN77" s="643"/>
      <c r="OPO77" s="643"/>
      <c r="OPP77" s="643"/>
      <c r="OPQ77" s="917"/>
      <c r="OPR77" s="917"/>
      <c r="OPS77" s="917"/>
      <c r="OPT77" s="574"/>
      <c r="OPU77" s="643"/>
      <c r="OPV77" s="643"/>
      <c r="OPW77" s="643"/>
      <c r="OPX77" s="644"/>
      <c r="OPY77" s="643"/>
      <c r="OPZ77" s="643"/>
      <c r="OQA77" s="643"/>
      <c r="OQB77" s="643"/>
      <c r="OQC77" s="643"/>
      <c r="OQD77" s="643"/>
      <c r="OQE77" s="643"/>
      <c r="OQF77" s="643"/>
      <c r="OQG77" s="643"/>
      <c r="OQH77" s="917"/>
      <c r="OQI77" s="917"/>
      <c r="OQJ77" s="917"/>
      <c r="OQK77" s="574"/>
      <c r="OQL77" s="643"/>
      <c r="OQM77" s="643"/>
      <c r="OQN77" s="643"/>
      <c r="OQO77" s="644"/>
      <c r="OQP77" s="643"/>
      <c r="OQQ77" s="643"/>
      <c r="OQR77" s="643"/>
      <c r="OQS77" s="643"/>
      <c r="OQT77" s="643"/>
      <c r="OQU77" s="643"/>
      <c r="OQV77" s="643"/>
      <c r="OQW77" s="643"/>
      <c r="OQX77" s="643"/>
      <c r="OQY77" s="917"/>
      <c r="OQZ77" s="917"/>
      <c r="ORA77" s="917"/>
      <c r="ORB77" s="574"/>
      <c r="ORC77" s="643"/>
      <c r="ORD77" s="643"/>
      <c r="ORE77" s="643"/>
      <c r="ORF77" s="644"/>
      <c r="ORG77" s="643"/>
      <c r="ORH77" s="643"/>
      <c r="ORI77" s="643"/>
      <c r="ORJ77" s="643"/>
      <c r="ORK77" s="643"/>
      <c r="ORL77" s="643"/>
      <c r="ORM77" s="643"/>
      <c r="ORN77" s="643"/>
      <c r="ORO77" s="643"/>
      <c r="ORP77" s="917"/>
      <c r="ORQ77" s="917"/>
      <c r="ORR77" s="917"/>
      <c r="ORS77" s="574"/>
      <c r="ORT77" s="643"/>
      <c r="ORU77" s="643"/>
      <c r="ORV77" s="643"/>
      <c r="ORW77" s="644"/>
      <c r="ORX77" s="643"/>
      <c r="ORY77" s="643"/>
      <c r="ORZ77" s="643"/>
      <c r="OSA77" s="643"/>
      <c r="OSB77" s="643"/>
      <c r="OSC77" s="643"/>
      <c r="OSD77" s="643"/>
      <c r="OSE77" s="643"/>
      <c r="OSF77" s="643"/>
      <c r="OSG77" s="917"/>
      <c r="OSH77" s="917"/>
      <c r="OSI77" s="917"/>
      <c r="OSJ77" s="574"/>
      <c r="OSK77" s="643"/>
      <c r="OSL77" s="643"/>
      <c r="OSM77" s="643"/>
      <c r="OSN77" s="644"/>
      <c r="OSO77" s="643"/>
      <c r="OSP77" s="643"/>
      <c r="OSQ77" s="643"/>
      <c r="OSR77" s="643"/>
      <c r="OSS77" s="643"/>
      <c r="OST77" s="643"/>
      <c r="OSU77" s="643"/>
      <c r="OSV77" s="643"/>
      <c r="OSW77" s="643"/>
      <c r="OSX77" s="917"/>
      <c r="OSY77" s="917"/>
      <c r="OSZ77" s="917"/>
      <c r="OTA77" s="574"/>
      <c r="OTB77" s="643"/>
      <c r="OTC77" s="643"/>
      <c r="OTD77" s="643"/>
      <c r="OTE77" s="644"/>
      <c r="OTF77" s="643"/>
      <c r="OTG77" s="643"/>
      <c r="OTH77" s="643"/>
      <c r="OTI77" s="643"/>
      <c r="OTJ77" s="643"/>
      <c r="OTK77" s="643"/>
      <c r="OTL77" s="643"/>
      <c r="OTM77" s="643"/>
      <c r="OTN77" s="643"/>
      <c r="OTO77" s="917"/>
      <c r="OTP77" s="917"/>
      <c r="OTQ77" s="917"/>
      <c r="OTR77" s="574"/>
      <c r="OTS77" s="643"/>
      <c r="OTT77" s="643"/>
      <c r="OTU77" s="643"/>
      <c r="OTV77" s="644"/>
      <c r="OTW77" s="643"/>
      <c r="OTX77" s="643"/>
      <c r="OTY77" s="643"/>
      <c r="OTZ77" s="643"/>
      <c r="OUA77" s="643"/>
      <c r="OUB77" s="643"/>
      <c r="OUC77" s="643"/>
      <c r="OUD77" s="643"/>
      <c r="OUE77" s="643"/>
      <c r="OUF77" s="917"/>
      <c r="OUG77" s="917"/>
      <c r="OUH77" s="917"/>
      <c r="OUI77" s="574"/>
      <c r="OUJ77" s="643"/>
      <c r="OUK77" s="643"/>
      <c r="OUL77" s="643"/>
      <c r="OUM77" s="644"/>
      <c r="OUN77" s="643"/>
      <c r="OUO77" s="643"/>
      <c r="OUP77" s="643"/>
      <c r="OUQ77" s="643"/>
      <c r="OUR77" s="643"/>
      <c r="OUS77" s="643"/>
      <c r="OUT77" s="643"/>
      <c r="OUU77" s="643"/>
      <c r="OUV77" s="643"/>
      <c r="OUW77" s="917"/>
      <c r="OUX77" s="917"/>
      <c r="OUY77" s="917"/>
      <c r="OUZ77" s="574"/>
      <c r="OVA77" s="643"/>
      <c r="OVB77" s="643"/>
      <c r="OVC77" s="643"/>
      <c r="OVD77" s="644"/>
      <c r="OVE77" s="643"/>
      <c r="OVF77" s="643"/>
      <c r="OVG77" s="643"/>
      <c r="OVH77" s="643"/>
      <c r="OVI77" s="643"/>
      <c r="OVJ77" s="643"/>
      <c r="OVK77" s="643"/>
      <c r="OVL77" s="643"/>
      <c r="OVM77" s="643"/>
      <c r="OVN77" s="917"/>
      <c r="OVO77" s="917"/>
      <c r="OVP77" s="917"/>
      <c r="OVQ77" s="574"/>
      <c r="OVR77" s="643"/>
      <c r="OVS77" s="643"/>
      <c r="OVT77" s="643"/>
      <c r="OVU77" s="644"/>
      <c r="OVV77" s="643"/>
      <c r="OVW77" s="643"/>
      <c r="OVX77" s="643"/>
      <c r="OVY77" s="643"/>
      <c r="OVZ77" s="643"/>
      <c r="OWA77" s="643"/>
      <c r="OWB77" s="643"/>
      <c r="OWC77" s="643"/>
      <c r="OWD77" s="643"/>
      <c r="OWE77" s="917"/>
      <c r="OWF77" s="917"/>
      <c r="OWG77" s="917"/>
      <c r="OWH77" s="574"/>
      <c r="OWI77" s="643"/>
      <c r="OWJ77" s="643"/>
      <c r="OWK77" s="643"/>
      <c r="OWL77" s="644"/>
      <c r="OWM77" s="643"/>
      <c r="OWN77" s="643"/>
      <c r="OWO77" s="643"/>
      <c r="OWP77" s="643"/>
      <c r="OWQ77" s="643"/>
      <c r="OWR77" s="643"/>
      <c r="OWS77" s="643"/>
      <c r="OWT77" s="643"/>
      <c r="OWU77" s="643"/>
      <c r="OWV77" s="917"/>
      <c r="OWW77" s="917"/>
      <c r="OWX77" s="917"/>
      <c r="OWY77" s="574"/>
      <c r="OWZ77" s="643"/>
      <c r="OXA77" s="643"/>
      <c r="OXB77" s="643"/>
      <c r="OXC77" s="644"/>
      <c r="OXD77" s="643"/>
      <c r="OXE77" s="643"/>
      <c r="OXF77" s="643"/>
      <c r="OXG77" s="643"/>
      <c r="OXH77" s="643"/>
      <c r="OXI77" s="643"/>
      <c r="OXJ77" s="643"/>
      <c r="OXK77" s="643"/>
      <c r="OXL77" s="643"/>
      <c r="OXM77" s="917"/>
      <c r="OXN77" s="917"/>
      <c r="OXO77" s="917"/>
      <c r="OXP77" s="574"/>
      <c r="OXQ77" s="643"/>
      <c r="OXR77" s="643"/>
      <c r="OXS77" s="643"/>
      <c r="OXT77" s="644"/>
      <c r="OXU77" s="643"/>
      <c r="OXV77" s="643"/>
      <c r="OXW77" s="643"/>
      <c r="OXX77" s="643"/>
      <c r="OXY77" s="643"/>
      <c r="OXZ77" s="643"/>
      <c r="OYA77" s="643"/>
      <c r="OYB77" s="643"/>
      <c r="OYC77" s="643"/>
      <c r="OYD77" s="917"/>
      <c r="OYE77" s="917"/>
      <c r="OYF77" s="917"/>
      <c r="OYG77" s="574"/>
      <c r="OYH77" s="643"/>
      <c r="OYI77" s="643"/>
      <c r="OYJ77" s="643"/>
      <c r="OYK77" s="644"/>
      <c r="OYL77" s="643"/>
      <c r="OYM77" s="643"/>
      <c r="OYN77" s="643"/>
      <c r="OYO77" s="643"/>
      <c r="OYP77" s="643"/>
      <c r="OYQ77" s="643"/>
      <c r="OYR77" s="643"/>
      <c r="OYS77" s="643"/>
      <c r="OYT77" s="643"/>
      <c r="OYU77" s="917"/>
      <c r="OYV77" s="917"/>
      <c r="OYW77" s="917"/>
      <c r="OYX77" s="574"/>
      <c r="OYY77" s="643"/>
      <c r="OYZ77" s="643"/>
      <c r="OZA77" s="643"/>
      <c r="OZB77" s="644"/>
      <c r="OZC77" s="643"/>
      <c r="OZD77" s="643"/>
      <c r="OZE77" s="643"/>
      <c r="OZF77" s="643"/>
      <c r="OZG77" s="643"/>
      <c r="OZH77" s="643"/>
      <c r="OZI77" s="643"/>
      <c r="OZJ77" s="643"/>
      <c r="OZK77" s="643"/>
      <c r="OZL77" s="917"/>
      <c r="OZM77" s="917"/>
      <c r="OZN77" s="917"/>
      <c r="OZO77" s="574"/>
      <c r="OZP77" s="643"/>
      <c r="OZQ77" s="643"/>
      <c r="OZR77" s="643"/>
      <c r="OZS77" s="644"/>
      <c r="OZT77" s="643"/>
      <c r="OZU77" s="643"/>
      <c r="OZV77" s="643"/>
      <c r="OZW77" s="643"/>
      <c r="OZX77" s="643"/>
      <c r="OZY77" s="643"/>
      <c r="OZZ77" s="643"/>
      <c r="PAA77" s="643"/>
      <c r="PAB77" s="643"/>
      <c r="PAC77" s="917"/>
      <c r="PAD77" s="917"/>
      <c r="PAE77" s="917"/>
      <c r="PAF77" s="574"/>
      <c r="PAG77" s="643"/>
      <c r="PAH77" s="643"/>
      <c r="PAI77" s="643"/>
      <c r="PAJ77" s="644"/>
      <c r="PAK77" s="643"/>
      <c r="PAL77" s="643"/>
      <c r="PAM77" s="643"/>
      <c r="PAN77" s="643"/>
      <c r="PAO77" s="643"/>
      <c r="PAP77" s="643"/>
      <c r="PAQ77" s="643"/>
      <c r="PAR77" s="643"/>
      <c r="PAS77" s="643"/>
      <c r="PAT77" s="917"/>
      <c r="PAU77" s="917"/>
      <c r="PAV77" s="917"/>
      <c r="PAW77" s="574"/>
      <c r="PAX77" s="643"/>
      <c r="PAY77" s="643"/>
      <c r="PAZ77" s="643"/>
      <c r="PBA77" s="644"/>
      <c r="PBB77" s="643"/>
      <c r="PBC77" s="643"/>
      <c r="PBD77" s="643"/>
      <c r="PBE77" s="643"/>
      <c r="PBF77" s="643"/>
      <c r="PBG77" s="643"/>
      <c r="PBH77" s="643"/>
      <c r="PBI77" s="643"/>
      <c r="PBJ77" s="643"/>
      <c r="PBK77" s="917"/>
      <c r="PBL77" s="917"/>
      <c r="PBM77" s="917"/>
      <c r="PBN77" s="574"/>
      <c r="PBO77" s="643"/>
      <c r="PBP77" s="643"/>
      <c r="PBQ77" s="643"/>
      <c r="PBR77" s="644"/>
      <c r="PBS77" s="643"/>
      <c r="PBT77" s="643"/>
      <c r="PBU77" s="643"/>
      <c r="PBV77" s="643"/>
      <c r="PBW77" s="643"/>
      <c r="PBX77" s="643"/>
      <c r="PBY77" s="643"/>
      <c r="PBZ77" s="643"/>
      <c r="PCA77" s="643"/>
      <c r="PCB77" s="917"/>
      <c r="PCC77" s="917"/>
      <c r="PCD77" s="917"/>
      <c r="PCE77" s="574"/>
      <c r="PCF77" s="643"/>
      <c r="PCG77" s="643"/>
      <c r="PCH77" s="643"/>
      <c r="PCI77" s="644"/>
      <c r="PCJ77" s="643"/>
      <c r="PCK77" s="643"/>
      <c r="PCL77" s="643"/>
      <c r="PCM77" s="643"/>
      <c r="PCN77" s="643"/>
      <c r="PCO77" s="643"/>
      <c r="PCP77" s="643"/>
      <c r="PCQ77" s="643"/>
      <c r="PCR77" s="643"/>
      <c r="PCS77" s="917"/>
      <c r="PCT77" s="917"/>
      <c r="PCU77" s="917"/>
      <c r="PCV77" s="574"/>
      <c r="PCW77" s="643"/>
      <c r="PCX77" s="643"/>
      <c r="PCY77" s="643"/>
      <c r="PCZ77" s="644"/>
      <c r="PDA77" s="643"/>
      <c r="PDB77" s="643"/>
      <c r="PDC77" s="643"/>
      <c r="PDD77" s="643"/>
      <c r="PDE77" s="643"/>
      <c r="PDF77" s="643"/>
      <c r="PDG77" s="643"/>
      <c r="PDH77" s="643"/>
      <c r="PDI77" s="643"/>
      <c r="PDJ77" s="917"/>
      <c r="PDK77" s="917"/>
      <c r="PDL77" s="917"/>
      <c r="PDM77" s="574"/>
      <c r="PDN77" s="643"/>
      <c r="PDO77" s="643"/>
      <c r="PDP77" s="643"/>
      <c r="PDQ77" s="644"/>
      <c r="PDR77" s="643"/>
      <c r="PDS77" s="643"/>
      <c r="PDT77" s="643"/>
      <c r="PDU77" s="643"/>
      <c r="PDV77" s="643"/>
      <c r="PDW77" s="643"/>
      <c r="PDX77" s="643"/>
      <c r="PDY77" s="643"/>
      <c r="PDZ77" s="643"/>
      <c r="PEA77" s="917"/>
      <c r="PEB77" s="917"/>
      <c r="PEC77" s="917"/>
      <c r="PED77" s="574"/>
      <c r="PEE77" s="643"/>
      <c r="PEF77" s="643"/>
      <c r="PEG77" s="643"/>
      <c r="PEH77" s="644"/>
      <c r="PEI77" s="643"/>
      <c r="PEJ77" s="643"/>
      <c r="PEK77" s="643"/>
      <c r="PEL77" s="643"/>
      <c r="PEM77" s="643"/>
      <c r="PEN77" s="643"/>
      <c r="PEO77" s="643"/>
      <c r="PEP77" s="643"/>
      <c r="PEQ77" s="643"/>
      <c r="PER77" s="917"/>
      <c r="PES77" s="917"/>
      <c r="PET77" s="917"/>
      <c r="PEU77" s="574"/>
      <c r="PEV77" s="643"/>
      <c r="PEW77" s="643"/>
      <c r="PEX77" s="643"/>
      <c r="PEY77" s="644"/>
      <c r="PEZ77" s="643"/>
      <c r="PFA77" s="643"/>
      <c r="PFB77" s="643"/>
      <c r="PFC77" s="643"/>
      <c r="PFD77" s="643"/>
      <c r="PFE77" s="643"/>
      <c r="PFF77" s="643"/>
      <c r="PFG77" s="643"/>
      <c r="PFH77" s="643"/>
      <c r="PFI77" s="917"/>
      <c r="PFJ77" s="917"/>
      <c r="PFK77" s="917"/>
      <c r="PFL77" s="574"/>
      <c r="PFM77" s="643"/>
      <c r="PFN77" s="643"/>
      <c r="PFO77" s="643"/>
      <c r="PFP77" s="644"/>
      <c r="PFQ77" s="643"/>
      <c r="PFR77" s="643"/>
      <c r="PFS77" s="643"/>
      <c r="PFT77" s="643"/>
      <c r="PFU77" s="643"/>
      <c r="PFV77" s="643"/>
      <c r="PFW77" s="643"/>
      <c r="PFX77" s="643"/>
      <c r="PFY77" s="643"/>
      <c r="PFZ77" s="917"/>
      <c r="PGA77" s="917"/>
      <c r="PGB77" s="917"/>
      <c r="PGC77" s="574"/>
      <c r="PGD77" s="643"/>
      <c r="PGE77" s="643"/>
      <c r="PGF77" s="643"/>
      <c r="PGG77" s="644"/>
      <c r="PGH77" s="643"/>
      <c r="PGI77" s="643"/>
      <c r="PGJ77" s="643"/>
      <c r="PGK77" s="643"/>
      <c r="PGL77" s="643"/>
      <c r="PGM77" s="643"/>
      <c r="PGN77" s="643"/>
      <c r="PGO77" s="643"/>
      <c r="PGP77" s="643"/>
      <c r="PGQ77" s="917"/>
      <c r="PGR77" s="917"/>
      <c r="PGS77" s="917"/>
      <c r="PGT77" s="574"/>
      <c r="PGU77" s="643"/>
      <c r="PGV77" s="643"/>
      <c r="PGW77" s="643"/>
      <c r="PGX77" s="644"/>
      <c r="PGY77" s="643"/>
      <c r="PGZ77" s="643"/>
      <c r="PHA77" s="643"/>
      <c r="PHB77" s="643"/>
      <c r="PHC77" s="643"/>
      <c r="PHD77" s="643"/>
      <c r="PHE77" s="643"/>
      <c r="PHF77" s="643"/>
      <c r="PHG77" s="643"/>
      <c r="PHH77" s="917"/>
      <c r="PHI77" s="917"/>
      <c r="PHJ77" s="917"/>
      <c r="PHK77" s="574"/>
      <c r="PHL77" s="643"/>
      <c r="PHM77" s="643"/>
      <c r="PHN77" s="643"/>
      <c r="PHO77" s="644"/>
      <c r="PHP77" s="643"/>
      <c r="PHQ77" s="643"/>
      <c r="PHR77" s="643"/>
      <c r="PHS77" s="643"/>
      <c r="PHT77" s="643"/>
      <c r="PHU77" s="643"/>
      <c r="PHV77" s="643"/>
      <c r="PHW77" s="643"/>
      <c r="PHX77" s="643"/>
      <c r="PHY77" s="917"/>
      <c r="PHZ77" s="917"/>
      <c r="PIA77" s="917"/>
      <c r="PIB77" s="574"/>
      <c r="PIC77" s="643"/>
      <c r="PID77" s="643"/>
      <c r="PIE77" s="643"/>
      <c r="PIF77" s="644"/>
      <c r="PIG77" s="643"/>
      <c r="PIH77" s="643"/>
      <c r="PII77" s="643"/>
      <c r="PIJ77" s="643"/>
      <c r="PIK77" s="643"/>
      <c r="PIL77" s="643"/>
      <c r="PIM77" s="643"/>
      <c r="PIN77" s="643"/>
      <c r="PIO77" s="643"/>
      <c r="PIP77" s="917"/>
      <c r="PIQ77" s="917"/>
      <c r="PIR77" s="917"/>
      <c r="PIS77" s="574"/>
      <c r="PIT77" s="643"/>
      <c r="PIU77" s="643"/>
      <c r="PIV77" s="643"/>
      <c r="PIW77" s="644"/>
      <c r="PIX77" s="643"/>
      <c r="PIY77" s="643"/>
      <c r="PIZ77" s="643"/>
      <c r="PJA77" s="643"/>
      <c r="PJB77" s="643"/>
      <c r="PJC77" s="643"/>
      <c r="PJD77" s="643"/>
      <c r="PJE77" s="643"/>
      <c r="PJF77" s="643"/>
      <c r="PJG77" s="917"/>
      <c r="PJH77" s="917"/>
      <c r="PJI77" s="917"/>
      <c r="PJJ77" s="574"/>
      <c r="PJK77" s="643"/>
      <c r="PJL77" s="643"/>
      <c r="PJM77" s="643"/>
      <c r="PJN77" s="644"/>
      <c r="PJO77" s="643"/>
      <c r="PJP77" s="643"/>
      <c r="PJQ77" s="643"/>
      <c r="PJR77" s="643"/>
      <c r="PJS77" s="643"/>
      <c r="PJT77" s="643"/>
      <c r="PJU77" s="643"/>
      <c r="PJV77" s="643"/>
      <c r="PJW77" s="643"/>
      <c r="PJX77" s="917"/>
      <c r="PJY77" s="917"/>
      <c r="PJZ77" s="917"/>
      <c r="PKA77" s="574"/>
      <c r="PKB77" s="643"/>
      <c r="PKC77" s="643"/>
      <c r="PKD77" s="643"/>
      <c r="PKE77" s="644"/>
      <c r="PKF77" s="643"/>
      <c r="PKG77" s="643"/>
      <c r="PKH77" s="643"/>
      <c r="PKI77" s="643"/>
      <c r="PKJ77" s="643"/>
      <c r="PKK77" s="643"/>
      <c r="PKL77" s="643"/>
      <c r="PKM77" s="643"/>
      <c r="PKN77" s="643"/>
      <c r="PKO77" s="917"/>
      <c r="PKP77" s="917"/>
      <c r="PKQ77" s="917"/>
      <c r="PKR77" s="574"/>
      <c r="PKS77" s="643"/>
      <c r="PKT77" s="643"/>
      <c r="PKU77" s="643"/>
      <c r="PKV77" s="644"/>
      <c r="PKW77" s="643"/>
      <c r="PKX77" s="643"/>
      <c r="PKY77" s="643"/>
      <c r="PKZ77" s="643"/>
      <c r="PLA77" s="643"/>
      <c r="PLB77" s="643"/>
      <c r="PLC77" s="643"/>
      <c r="PLD77" s="643"/>
      <c r="PLE77" s="643"/>
      <c r="PLF77" s="917"/>
      <c r="PLG77" s="917"/>
      <c r="PLH77" s="917"/>
      <c r="PLI77" s="574"/>
      <c r="PLJ77" s="643"/>
      <c r="PLK77" s="643"/>
      <c r="PLL77" s="643"/>
      <c r="PLM77" s="644"/>
      <c r="PLN77" s="643"/>
      <c r="PLO77" s="643"/>
      <c r="PLP77" s="643"/>
      <c r="PLQ77" s="643"/>
      <c r="PLR77" s="643"/>
      <c r="PLS77" s="643"/>
      <c r="PLT77" s="643"/>
      <c r="PLU77" s="643"/>
      <c r="PLV77" s="643"/>
      <c r="PLW77" s="917"/>
      <c r="PLX77" s="917"/>
      <c r="PLY77" s="917"/>
      <c r="PLZ77" s="574"/>
      <c r="PMA77" s="643"/>
      <c r="PMB77" s="643"/>
      <c r="PMC77" s="643"/>
      <c r="PMD77" s="644"/>
      <c r="PME77" s="643"/>
      <c r="PMF77" s="643"/>
      <c r="PMG77" s="643"/>
      <c r="PMH77" s="643"/>
      <c r="PMI77" s="643"/>
      <c r="PMJ77" s="643"/>
      <c r="PMK77" s="643"/>
      <c r="PML77" s="643"/>
      <c r="PMM77" s="643"/>
      <c r="PMN77" s="917"/>
      <c r="PMO77" s="917"/>
      <c r="PMP77" s="917"/>
      <c r="PMQ77" s="574"/>
      <c r="PMR77" s="643"/>
      <c r="PMS77" s="643"/>
      <c r="PMT77" s="643"/>
      <c r="PMU77" s="644"/>
      <c r="PMV77" s="643"/>
      <c r="PMW77" s="643"/>
      <c r="PMX77" s="643"/>
      <c r="PMY77" s="643"/>
      <c r="PMZ77" s="643"/>
      <c r="PNA77" s="643"/>
      <c r="PNB77" s="643"/>
      <c r="PNC77" s="643"/>
      <c r="PND77" s="643"/>
      <c r="PNE77" s="917"/>
      <c r="PNF77" s="917"/>
      <c r="PNG77" s="917"/>
      <c r="PNH77" s="574"/>
      <c r="PNI77" s="643"/>
      <c r="PNJ77" s="643"/>
      <c r="PNK77" s="643"/>
      <c r="PNL77" s="644"/>
      <c r="PNM77" s="643"/>
      <c r="PNN77" s="643"/>
      <c r="PNO77" s="643"/>
      <c r="PNP77" s="643"/>
      <c r="PNQ77" s="643"/>
      <c r="PNR77" s="643"/>
      <c r="PNS77" s="643"/>
      <c r="PNT77" s="643"/>
      <c r="PNU77" s="643"/>
      <c r="PNV77" s="917"/>
      <c r="PNW77" s="917"/>
      <c r="PNX77" s="917"/>
      <c r="PNY77" s="574"/>
      <c r="PNZ77" s="643"/>
      <c r="POA77" s="643"/>
      <c r="POB77" s="643"/>
      <c r="POC77" s="644"/>
      <c r="POD77" s="643"/>
      <c r="POE77" s="643"/>
      <c r="POF77" s="643"/>
      <c r="POG77" s="643"/>
      <c r="POH77" s="643"/>
      <c r="POI77" s="643"/>
      <c r="POJ77" s="643"/>
      <c r="POK77" s="643"/>
      <c r="POL77" s="643"/>
      <c r="POM77" s="917"/>
      <c r="PON77" s="917"/>
      <c r="POO77" s="917"/>
      <c r="POP77" s="574"/>
      <c r="POQ77" s="643"/>
      <c r="POR77" s="643"/>
      <c r="POS77" s="643"/>
      <c r="POT77" s="644"/>
      <c r="POU77" s="643"/>
      <c r="POV77" s="643"/>
      <c r="POW77" s="643"/>
      <c r="POX77" s="643"/>
      <c r="POY77" s="643"/>
      <c r="POZ77" s="643"/>
      <c r="PPA77" s="643"/>
      <c r="PPB77" s="643"/>
      <c r="PPC77" s="643"/>
      <c r="PPD77" s="917"/>
      <c r="PPE77" s="917"/>
      <c r="PPF77" s="917"/>
      <c r="PPG77" s="574"/>
      <c r="PPH77" s="643"/>
      <c r="PPI77" s="643"/>
      <c r="PPJ77" s="643"/>
      <c r="PPK77" s="644"/>
      <c r="PPL77" s="643"/>
      <c r="PPM77" s="643"/>
      <c r="PPN77" s="643"/>
      <c r="PPO77" s="643"/>
      <c r="PPP77" s="643"/>
      <c r="PPQ77" s="643"/>
      <c r="PPR77" s="643"/>
      <c r="PPS77" s="643"/>
      <c r="PPT77" s="643"/>
      <c r="PPU77" s="917"/>
      <c r="PPV77" s="917"/>
      <c r="PPW77" s="917"/>
      <c r="PPX77" s="574"/>
      <c r="PPY77" s="643"/>
      <c r="PPZ77" s="643"/>
      <c r="PQA77" s="643"/>
      <c r="PQB77" s="644"/>
      <c r="PQC77" s="643"/>
      <c r="PQD77" s="643"/>
      <c r="PQE77" s="643"/>
      <c r="PQF77" s="643"/>
      <c r="PQG77" s="643"/>
      <c r="PQH77" s="643"/>
      <c r="PQI77" s="643"/>
      <c r="PQJ77" s="643"/>
      <c r="PQK77" s="643"/>
      <c r="PQL77" s="917"/>
      <c r="PQM77" s="917"/>
      <c r="PQN77" s="917"/>
      <c r="PQO77" s="574"/>
      <c r="PQP77" s="643"/>
      <c r="PQQ77" s="643"/>
      <c r="PQR77" s="643"/>
      <c r="PQS77" s="644"/>
      <c r="PQT77" s="643"/>
      <c r="PQU77" s="643"/>
      <c r="PQV77" s="643"/>
      <c r="PQW77" s="643"/>
      <c r="PQX77" s="643"/>
      <c r="PQY77" s="643"/>
      <c r="PQZ77" s="643"/>
      <c r="PRA77" s="643"/>
      <c r="PRB77" s="643"/>
      <c r="PRC77" s="917"/>
      <c r="PRD77" s="917"/>
      <c r="PRE77" s="917"/>
      <c r="PRF77" s="574"/>
      <c r="PRG77" s="643"/>
      <c r="PRH77" s="643"/>
      <c r="PRI77" s="643"/>
      <c r="PRJ77" s="644"/>
      <c r="PRK77" s="643"/>
      <c r="PRL77" s="643"/>
      <c r="PRM77" s="643"/>
      <c r="PRN77" s="643"/>
      <c r="PRO77" s="643"/>
      <c r="PRP77" s="643"/>
      <c r="PRQ77" s="643"/>
      <c r="PRR77" s="643"/>
      <c r="PRS77" s="643"/>
      <c r="PRT77" s="917"/>
      <c r="PRU77" s="917"/>
      <c r="PRV77" s="917"/>
      <c r="PRW77" s="574"/>
      <c r="PRX77" s="643"/>
      <c r="PRY77" s="643"/>
      <c r="PRZ77" s="643"/>
      <c r="PSA77" s="644"/>
      <c r="PSB77" s="643"/>
      <c r="PSC77" s="643"/>
      <c r="PSD77" s="643"/>
      <c r="PSE77" s="643"/>
      <c r="PSF77" s="643"/>
      <c r="PSG77" s="643"/>
      <c r="PSH77" s="643"/>
      <c r="PSI77" s="643"/>
      <c r="PSJ77" s="643"/>
      <c r="PSK77" s="917"/>
      <c r="PSL77" s="917"/>
      <c r="PSM77" s="917"/>
      <c r="PSN77" s="574"/>
      <c r="PSO77" s="643"/>
      <c r="PSP77" s="643"/>
      <c r="PSQ77" s="643"/>
      <c r="PSR77" s="644"/>
      <c r="PSS77" s="643"/>
      <c r="PST77" s="643"/>
      <c r="PSU77" s="643"/>
      <c r="PSV77" s="643"/>
      <c r="PSW77" s="643"/>
      <c r="PSX77" s="643"/>
      <c r="PSY77" s="643"/>
      <c r="PSZ77" s="643"/>
      <c r="PTA77" s="643"/>
      <c r="PTB77" s="917"/>
      <c r="PTC77" s="917"/>
      <c r="PTD77" s="917"/>
      <c r="PTE77" s="574"/>
      <c r="PTF77" s="643"/>
      <c r="PTG77" s="643"/>
      <c r="PTH77" s="643"/>
      <c r="PTI77" s="644"/>
      <c r="PTJ77" s="643"/>
      <c r="PTK77" s="643"/>
      <c r="PTL77" s="643"/>
      <c r="PTM77" s="643"/>
      <c r="PTN77" s="643"/>
      <c r="PTO77" s="643"/>
      <c r="PTP77" s="643"/>
      <c r="PTQ77" s="643"/>
      <c r="PTR77" s="643"/>
      <c r="PTS77" s="917"/>
      <c r="PTT77" s="917"/>
      <c r="PTU77" s="917"/>
      <c r="PTV77" s="574"/>
      <c r="PTW77" s="643"/>
      <c r="PTX77" s="643"/>
      <c r="PTY77" s="643"/>
      <c r="PTZ77" s="644"/>
      <c r="PUA77" s="643"/>
      <c r="PUB77" s="643"/>
      <c r="PUC77" s="643"/>
      <c r="PUD77" s="643"/>
      <c r="PUE77" s="643"/>
      <c r="PUF77" s="643"/>
      <c r="PUG77" s="643"/>
      <c r="PUH77" s="643"/>
      <c r="PUI77" s="643"/>
      <c r="PUJ77" s="917"/>
      <c r="PUK77" s="917"/>
      <c r="PUL77" s="917"/>
      <c r="PUM77" s="574"/>
      <c r="PUN77" s="643"/>
      <c r="PUO77" s="643"/>
      <c r="PUP77" s="643"/>
      <c r="PUQ77" s="644"/>
      <c r="PUR77" s="643"/>
      <c r="PUS77" s="643"/>
      <c r="PUT77" s="643"/>
      <c r="PUU77" s="643"/>
      <c r="PUV77" s="643"/>
      <c r="PUW77" s="643"/>
      <c r="PUX77" s="643"/>
      <c r="PUY77" s="643"/>
      <c r="PUZ77" s="643"/>
      <c r="PVA77" s="917"/>
      <c r="PVB77" s="917"/>
      <c r="PVC77" s="917"/>
      <c r="PVD77" s="574"/>
      <c r="PVE77" s="643"/>
      <c r="PVF77" s="643"/>
      <c r="PVG77" s="643"/>
      <c r="PVH77" s="644"/>
      <c r="PVI77" s="643"/>
      <c r="PVJ77" s="643"/>
      <c r="PVK77" s="643"/>
      <c r="PVL77" s="643"/>
      <c r="PVM77" s="643"/>
      <c r="PVN77" s="643"/>
      <c r="PVO77" s="643"/>
      <c r="PVP77" s="643"/>
      <c r="PVQ77" s="643"/>
      <c r="PVR77" s="917"/>
      <c r="PVS77" s="917"/>
      <c r="PVT77" s="917"/>
      <c r="PVU77" s="574"/>
      <c r="PVV77" s="643"/>
      <c r="PVW77" s="643"/>
      <c r="PVX77" s="643"/>
      <c r="PVY77" s="644"/>
      <c r="PVZ77" s="643"/>
      <c r="PWA77" s="643"/>
      <c r="PWB77" s="643"/>
      <c r="PWC77" s="643"/>
      <c r="PWD77" s="643"/>
      <c r="PWE77" s="643"/>
      <c r="PWF77" s="643"/>
      <c r="PWG77" s="643"/>
      <c r="PWH77" s="643"/>
      <c r="PWI77" s="917"/>
      <c r="PWJ77" s="917"/>
      <c r="PWK77" s="917"/>
      <c r="PWL77" s="574"/>
      <c r="PWM77" s="643"/>
      <c r="PWN77" s="643"/>
      <c r="PWO77" s="643"/>
      <c r="PWP77" s="644"/>
      <c r="PWQ77" s="643"/>
      <c r="PWR77" s="643"/>
      <c r="PWS77" s="643"/>
      <c r="PWT77" s="643"/>
      <c r="PWU77" s="643"/>
      <c r="PWV77" s="643"/>
      <c r="PWW77" s="643"/>
      <c r="PWX77" s="643"/>
      <c r="PWY77" s="643"/>
      <c r="PWZ77" s="917"/>
      <c r="PXA77" s="917"/>
      <c r="PXB77" s="917"/>
      <c r="PXC77" s="574"/>
      <c r="PXD77" s="643"/>
      <c r="PXE77" s="643"/>
      <c r="PXF77" s="643"/>
      <c r="PXG77" s="644"/>
      <c r="PXH77" s="643"/>
      <c r="PXI77" s="643"/>
      <c r="PXJ77" s="643"/>
      <c r="PXK77" s="643"/>
      <c r="PXL77" s="643"/>
      <c r="PXM77" s="643"/>
      <c r="PXN77" s="643"/>
      <c r="PXO77" s="643"/>
      <c r="PXP77" s="643"/>
      <c r="PXQ77" s="917"/>
      <c r="PXR77" s="917"/>
      <c r="PXS77" s="917"/>
      <c r="PXT77" s="574"/>
      <c r="PXU77" s="643"/>
      <c r="PXV77" s="643"/>
      <c r="PXW77" s="643"/>
      <c r="PXX77" s="644"/>
      <c r="PXY77" s="643"/>
      <c r="PXZ77" s="643"/>
      <c r="PYA77" s="643"/>
      <c r="PYB77" s="643"/>
      <c r="PYC77" s="643"/>
      <c r="PYD77" s="643"/>
      <c r="PYE77" s="643"/>
      <c r="PYF77" s="643"/>
      <c r="PYG77" s="643"/>
      <c r="PYH77" s="917"/>
      <c r="PYI77" s="917"/>
      <c r="PYJ77" s="917"/>
      <c r="PYK77" s="574"/>
      <c r="PYL77" s="643"/>
      <c r="PYM77" s="643"/>
      <c r="PYN77" s="643"/>
      <c r="PYO77" s="644"/>
      <c r="PYP77" s="643"/>
      <c r="PYQ77" s="643"/>
      <c r="PYR77" s="643"/>
      <c r="PYS77" s="643"/>
      <c r="PYT77" s="643"/>
      <c r="PYU77" s="643"/>
      <c r="PYV77" s="643"/>
      <c r="PYW77" s="643"/>
      <c r="PYX77" s="643"/>
      <c r="PYY77" s="917"/>
      <c r="PYZ77" s="917"/>
      <c r="PZA77" s="917"/>
      <c r="PZB77" s="574"/>
      <c r="PZC77" s="643"/>
      <c r="PZD77" s="643"/>
      <c r="PZE77" s="643"/>
      <c r="PZF77" s="644"/>
      <c r="PZG77" s="643"/>
      <c r="PZH77" s="643"/>
      <c r="PZI77" s="643"/>
      <c r="PZJ77" s="643"/>
      <c r="PZK77" s="643"/>
      <c r="PZL77" s="643"/>
      <c r="PZM77" s="643"/>
      <c r="PZN77" s="643"/>
      <c r="PZO77" s="643"/>
      <c r="PZP77" s="917"/>
      <c r="PZQ77" s="917"/>
      <c r="PZR77" s="917"/>
      <c r="PZS77" s="574"/>
      <c r="PZT77" s="643"/>
      <c r="PZU77" s="643"/>
      <c r="PZV77" s="643"/>
      <c r="PZW77" s="644"/>
      <c r="PZX77" s="643"/>
      <c r="PZY77" s="643"/>
      <c r="PZZ77" s="643"/>
      <c r="QAA77" s="643"/>
      <c r="QAB77" s="643"/>
      <c r="QAC77" s="643"/>
      <c r="QAD77" s="643"/>
      <c r="QAE77" s="643"/>
      <c r="QAF77" s="643"/>
      <c r="QAG77" s="917"/>
      <c r="QAH77" s="917"/>
      <c r="QAI77" s="917"/>
      <c r="QAJ77" s="574"/>
      <c r="QAK77" s="643"/>
      <c r="QAL77" s="643"/>
      <c r="QAM77" s="643"/>
      <c r="QAN77" s="644"/>
      <c r="QAO77" s="643"/>
      <c r="QAP77" s="643"/>
      <c r="QAQ77" s="643"/>
      <c r="QAR77" s="643"/>
      <c r="QAS77" s="643"/>
      <c r="QAT77" s="643"/>
      <c r="QAU77" s="643"/>
      <c r="QAV77" s="643"/>
      <c r="QAW77" s="643"/>
      <c r="QAX77" s="917"/>
      <c r="QAY77" s="917"/>
      <c r="QAZ77" s="917"/>
      <c r="QBA77" s="574"/>
      <c r="QBB77" s="643"/>
      <c r="QBC77" s="643"/>
      <c r="QBD77" s="643"/>
      <c r="QBE77" s="644"/>
      <c r="QBF77" s="643"/>
      <c r="QBG77" s="643"/>
      <c r="QBH77" s="643"/>
      <c r="QBI77" s="643"/>
      <c r="QBJ77" s="643"/>
      <c r="QBK77" s="643"/>
      <c r="QBL77" s="643"/>
      <c r="QBM77" s="643"/>
      <c r="QBN77" s="643"/>
      <c r="QBO77" s="917"/>
      <c r="QBP77" s="917"/>
      <c r="QBQ77" s="917"/>
      <c r="QBR77" s="574"/>
      <c r="QBS77" s="643"/>
      <c r="QBT77" s="643"/>
      <c r="QBU77" s="643"/>
      <c r="QBV77" s="644"/>
      <c r="QBW77" s="643"/>
      <c r="QBX77" s="643"/>
      <c r="QBY77" s="643"/>
      <c r="QBZ77" s="643"/>
      <c r="QCA77" s="643"/>
      <c r="QCB77" s="643"/>
      <c r="QCC77" s="643"/>
      <c r="QCD77" s="643"/>
      <c r="QCE77" s="643"/>
      <c r="QCF77" s="917"/>
      <c r="QCG77" s="917"/>
      <c r="QCH77" s="917"/>
      <c r="QCI77" s="574"/>
      <c r="QCJ77" s="643"/>
      <c r="QCK77" s="643"/>
      <c r="QCL77" s="643"/>
      <c r="QCM77" s="644"/>
      <c r="QCN77" s="643"/>
      <c r="QCO77" s="643"/>
      <c r="QCP77" s="643"/>
      <c r="QCQ77" s="643"/>
      <c r="QCR77" s="643"/>
      <c r="QCS77" s="643"/>
      <c r="QCT77" s="643"/>
      <c r="QCU77" s="643"/>
      <c r="QCV77" s="643"/>
      <c r="QCW77" s="917"/>
      <c r="QCX77" s="917"/>
      <c r="QCY77" s="917"/>
      <c r="QCZ77" s="574"/>
      <c r="QDA77" s="643"/>
      <c r="QDB77" s="643"/>
      <c r="QDC77" s="643"/>
      <c r="QDD77" s="644"/>
      <c r="QDE77" s="643"/>
      <c r="QDF77" s="643"/>
      <c r="QDG77" s="643"/>
      <c r="QDH77" s="643"/>
      <c r="QDI77" s="643"/>
      <c r="QDJ77" s="643"/>
      <c r="QDK77" s="643"/>
      <c r="QDL77" s="643"/>
      <c r="QDM77" s="643"/>
      <c r="QDN77" s="917"/>
      <c r="QDO77" s="917"/>
      <c r="QDP77" s="917"/>
      <c r="QDQ77" s="574"/>
      <c r="QDR77" s="643"/>
      <c r="QDS77" s="643"/>
      <c r="QDT77" s="643"/>
      <c r="QDU77" s="644"/>
      <c r="QDV77" s="643"/>
      <c r="QDW77" s="643"/>
      <c r="QDX77" s="643"/>
      <c r="QDY77" s="643"/>
      <c r="QDZ77" s="643"/>
      <c r="QEA77" s="643"/>
      <c r="QEB77" s="643"/>
      <c r="QEC77" s="643"/>
      <c r="QED77" s="643"/>
      <c r="QEE77" s="917"/>
      <c r="QEF77" s="917"/>
      <c r="QEG77" s="917"/>
      <c r="QEH77" s="574"/>
      <c r="QEI77" s="643"/>
      <c r="QEJ77" s="643"/>
      <c r="QEK77" s="643"/>
      <c r="QEL77" s="644"/>
      <c r="QEM77" s="643"/>
      <c r="QEN77" s="643"/>
      <c r="QEO77" s="643"/>
      <c r="QEP77" s="643"/>
      <c r="QEQ77" s="643"/>
      <c r="QER77" s="643"/>
      <c r="QES77" s="643"/>
      <c r="QET77" s="643"/>
      <c r="QEU77" s="643"/>
      <c r="QEV77" s="917"/>
      <c r="QEW77" s="917"/>
      <c r="QEX77" s="917"/>
      <c r="QEY77" s="574"/>
      <c r="QEZ77" s="643"/>
      <c r="QFA77" s="643"/>
      <c r="QFB77" s="643"/>
      <c r="QFC77" s="644"/>
      <c r="QFD77" s="643"/>
      <c r="QFE77" s="643"/>
      <c r="QFF77" s="643"/>
      <c r="QFG77" s="643"/>
      <c r="QFH77" s="643"/>
      <c r="QFI77" s="643"/>
      <c r="QFJ77" s="643"/>
      <c r="QFK77" s="643"/>
      <c r="QFL77" s="643"/>
      <c r="QFM77" s="917"/>
      <c r="QFN77" s="917"/>
      <c r="QFO77" s="917"/>
      <c r="QFP77" s="574"/>
      <c r="QFQ77" s="643"/>
      <c r="QFR77" s="643"/>
      <c r="QFS77" s="643"/>
      <c r="QFT77" s="644"/>
      <c r="QFU77" s="643"/>
      <c r="QFV77" s="643"/>
      <c r="QFW77" s="643"/>
      <c r="QFX77" s="643"/>
      <c r="QFY77" s="643"/>
      <c r="QFZ77" s="643"/>
      <c r="QGA77" s="643"/>
      <c r="QGB77" s="643"/>
      <c r="QGC77" s="643"/>
      <c r="QGD77" s="917"/>
      <c r="QGE77" s="917"/>
      <c r="QGF77" s="917"/>
      <c r="QGG77" s="574"/>
      <c r="QGH77" s="643"/>
      <c r="QGI77" s="643"/>
      <c r="QGJ77" s="643"/>
      <c r="QGK77" s="644"/>
      <c r="QGL77" s="643"/>
      <c r="QGM77" s="643"/>
      <c r="QGN77" s="643"/>
      <c r="QGO77" s="643"/>
      <c r="QGP77" s="643"/>
      <c r="QGQ77" s="643"/>
      <c r="QGR77" s="643"/>
      <c r="QGS77" s="643"/>
      <c r="QGT77" s="643"/>
      <c r="QGU77" s="917"/>
      <c r="QGV77" s="917"/>
      <c r="QGW77" s="917"/>
      <c r="QGX77" s="574"/>
      <c r="QGY77" s="643"/>
      <c r="QGZ77" s="643"/>
      <c r="QHA77" s="643"/>
      <c r="QHB77" s="644"/>
      <c r="QHC77" s="643"/>
      <c r="QHD77" s="643"/>
      <c r="QHE77" s="643"/>
      <c r="QHF77" s="643"/>
      <c r="QHG77" s="643"/>
      <c r="QHH77" s="643"/>
      <c r="QHI77" s="643"/>
      <c r="QHJ77" s="643"/>
      <c r="QHK77" s="643"/>
      <c r="QHL77" s="917"/>
      <c r="QHM77" s="917"/>
      <c r="QHN77" s="917"/>
      <c r="QHO77" s="574"/>
      <c r="QHP77" s="643"/>
      <c r="QHQ77" s="643"/>
      <c r="QHR77" s="643"/>
      <c r="QHS77" s="644"/>
      <c r="QHT77" s="643"/>
      <c r="QHU77" s="643"/>
      <c r="QHV77" s="643"/>
      <c r="QHW77" s="643"/>
      <c r="QHX77" s="643"/>
      <c r="QHY77" s="643"/>
      <c r="QHZ77" s="643"/>
      <c r="QIA77" s="643"/>
      <c r="QIB77" s="643"/>
      <c r="QIC77" s="917"/>
      <c r="QID77" s="917"/>
      <c r="QIE77" s="917"/>
      <c r="QIF77" s="574"/>
      <c r="QIG77" s="643"/>
      <c r="QIH77" s="643"/>
      <c r="QII77" s="643"/>
      <c r="QIJ77" s="644"/>
      <c r="QIK77" s="643"/>
      <c r="QIL77" s="643"/>
      <c r="QIM77" s="643"/>
      <c r="QIN77" s="643"/>
      <c r="QIO77" s="643"/>
      <c r="QIP77" s="643"/>
      <c r="QIQ77" s="643"/>
      <c r="QIR77" s="643"/>
      <c r="QIS77" s="643"/>
      <c r="QIT77" s="917"/>
      <c r="QIU77" s="917"/>
      <c r="QIV77" s="917"/>
      <c r="QIW77" s="574"/>
      <c r="QIX77" s="643"/>
      <c r="QIY77" s="643"/>
      <c r="QIZ77" s="643"/>
      <c r="QJA77" s="644"/>
      <c r="QJB77" s="643"/>
      <c r="QJC77" s="643"/>
      <c r="QJD77" s="643"/>
      <c r="QJE77" s="643"/>
      <c r="QJF77" s="643"/>
      <c r="QJG77" s="643"/>
      <c r="QJH77" s="643"/>
      <c r="QJI77" s="643"/>
      <c r="QJJ77" s="643"/>
      <c r="QJK77" s="917"/>
      <c r="QJL77" s="917"/>
      <c r="QJM77" s="917"/>
      <c r="QJN77" s="574"/>
      <c r="QJO77" s="643"/>
      <c r="QJP77" s="643"/>
      <c r="QJQ77" s="643"/>
      <c r="QJR77" s="644"/>
      <c r="QJS77" s="643"/>
      <c r="QJT77" s="643"/>
      <c r="QJU77" s="643"/>
      <c r="QJV77" s="643"/>
      <c r="QJW77" s="643"/>
      <c r="QJX77" s="643"/>
      <c r="QJY77" s="643"/>
      <c r="QJZ77" s="643"/>
      <c r="QKA77" s="643"/>
      <c r="QKB77" s="917"/>
      <c r="QKC77" s="917"/>
      <c r="QKD77" s="917"/>
      <c r="QKE77" s="574"/>
      <c r="QKF77" s="643"/>
      <c r="QKG77" s="643"/>
      <c r="QKH77" s="643"/>
      <c r="QKI77" s="644"/>
      <c r="QKJ77" s="643"/>
      <c r="QKK77" s="643"/>
      <c r="QKL77" s="643"/>
      <c r="QKM77" s="643"/>
      <c r="QKN77" s="643"/>
      <c r="QKO77" s="643"/>
      <c r="QKP77" s="643"/>
      <c r="QKQ77" s="643"/>
      <c r="QKR77" s="643"/>
      <c r="QKS77" s="917"/>
      <c r="QKT77" s="917"/>
      <c r="QKU77" s="917"/>
      <c r="QKV77" s="574"/>
      <c r="QKW77" s="643"/>
      <c r="QKX77" s="643"/>
      <c r="QKY77" s="643"/>
      <c r="QKZ77" s="644"/>
      <c r="QLA77" s="643"/>
      <c r="QLB77" s="643"/>
      <c r="QLC77" s="643"/>
      <c r="QLD77" s="643"/>
      <c r="QLE77" s="643"/>
      <c r="QLF77" s="643"/>
      <c r="QLG77" s="643"/>
      <c r="QLH77" s="643"/>
      <c r="QLI77" s="643"/>
      <c r="QLJ77" s="917"/>
      <c r="QLK77" s="917"/>
      <c r="QLL77" s="917"/>
      <c r="QLM77" s="574"/>
      <c r="QLN77" s="643"/>
      <c r="QLO77" s="643"/>
      <c r="QLP77" s="643"/>
      <c r="QLQ77" s="644"/>
      <c r="QLR77" s="643"/>
      <c r="QLS77" s="643"/>
      <c r="QLT77" s="643"/>
      <c r="QLU77" s="643"/>
      <c r="QLV77" s="643"/>
      <c r="QLW77" s="643"/>
      <c r="QLX77" s="643"/>
      <c r="QLY77" s="643"/>
      <c r="QLZ77" s="643"/>
      <c r="QMA77" s="917"/>
      <c r="QMB77" s="917"/>
      <c r="QMC77" s="917"/>
      <c r="QMD77" s="574"/>
      <c r="QME77" s="643"/>
      <c r="QMF77" s="643"/>
      <c r="QMG77" s="643"/>
      <c r="QMH77" s="644"/>
      <c r="QMI77" s="643"/>
      <c r="QMJ77" s="643"/>
      <c r="QMK77" s="643"/>
      <c r="QML77" s="643"/>
      <c r="QMM77" s="643"/>
      <c r="QMN77" s="643"/>
      <c r="QMO77" s="643"/>
      <c r="QMP77" s="643"/>
      <c r="QMQ77" s="643"/>
      <c r="QMR77" s="917"/>
      <c r="QMS77" s="917"/>
      <c r="QMT77" s="917"/>
      <c r="QMU77" s="574"/>
      <c r="QMV77" s="643"/>
      <c r="QMW77" s="643"/>
      <c r="QMX77" s="643"/>
      <c r="QMY77" s="644"/>
      <c r="QMZ77" s="643"/>
      <c r="QNA77" s="643"/>
      <c r="QNB77" s="643"/>
      <c r="QNC77" s="643"/>
      <c r="QND77" s="643"/>
      <c r="QNE77" s="643"/>
      <c r="QNF77" s="643"/>
      <c r="QNG77" s="643"/>
      <c r="QNH77" s="643"/>
      <c r="QNI77" s="917"/>
      <c r="QNJ77" s="917"/>
      <c r="QNK77" s="917"/>
      <c r="QNL77" s="574"/>
      <c r="QNM77" s="643"/>
      <c r="QNN77" s="643"/>
      <c r="QNO77" s="643"/>
      <c r="QNP77" s="644"/>
      <c r="QNQ77" s="643"/>
      <c r="QNR77" s="643"/>
      <c r="QNS77" s="643"/>
      <c r="QNT77" s="643"/>
      <c r="QNU77" s="643"/>
      <c r="QNV77" s="643"/>
      <c r="QNW77" s="643"/>
      <c r="QNX77" s="643"/>
      <c r="QNY77" s="643"/>
      <c r="QNZ77" s="917"/>
      <c r="QOA77" s="917"/>
      <c r="QOB77" s="917"/>
      <c r="QOC77" s="574"/>
      <c r="QOD77" s="643"/>
      <c r="QOE77" s="643"/>
      <c r="QOF77" s="643"/>
      <c r="QOG77" s="644"/>
      <c r="QOH77" s="643"/>
      <c r="QOI77" s="643"/>
      <c r="QOJ77" s="643"/>
      <c r="QOK77" s="643"/>
      <c r="QOL77" s="643"/>
      <c r="QOM77" s="643"/>
      <c r="QON77" s="643"/>
      <c r="QOO77" s="643"/>
      <c r="QOP77" s="643"/>
      <c r="QOQ77" s="917"/>
      <c r="QOR77" s="917"/>
      <c r="QOS77" s="917"/>
      <c r="QOT77" s="574"/>
      <c r="QOU77" s="643"/>
      <c r="QOV77" s="643"/>
      <c r="QOW77" s="643"/>
      <c r="QOX77" s="644"/>
      <c r="QOY77" s="643"/>
      <c r="QOZ77" s="643"/>
      <c r="QPA77" s="643"/>
      <c r="QPB77" s="643"/>
      <c r="QPC77" s="643"/>
      <c r="QPD77" s="643"/>
      <c r="QPE77" s="643"/>
      <c r="QPF77" s="643"/>
      <c r="QPG77" s="643"/>
      <c r="QPH77" s="917"/>
      <c r="QPI77" s="917"/>
      <c r="QPJ77" s="917"/>
      <c r="QPK77" s="574"/>
      <c r="QPL77" s="643"/>
      <c r="QPM77" s="643"/>
      <c r="QPN77" s="643"/>
      <c r="QPO77" s="644"/>
      <c r="QPP77" s="643"/>
      <c r="QPQ77" s="643"/>
      <c r="QPR77" s="643"/>
      <c r="QPS77" s="643"/>
      <c r="QPT77" s="643"/>
      <c r="QPU77" s="643"/>
      <c r="QPV77" s="643"/>
      <c r="QPW77" s="643"/>
      <c r="QPX77" s="643"/>
      <c r="QPY77" s="917"/>
      <c r="QPZ77" s="917"/>
      <c r="QQA77" s="917"/>
      <c r="QQB77" s="574"/>
      <c r="QQC77" s="643"/>
      <c r="QQD77" s="643"/>
      <c r="QQE77" s="643"/>
      <c r="QQF77" s="644"/>
      <c r="QQG77" s="643"/>
      <c r="QQH77" s="643"/>
      <c r="QQI77" s="643"/>
      <c r="QQJ77" s="643"/>
      <c r="QQK77" s="643"/>
      <c r="QQL77" s="643"/>
      <c r="QQM77" s="643"/>
      <c r="QQN77" s="643"/>
      <c r="QQO77" s="643"/>
      <c r="QQP77" s="917"/>
      <c r="QQQ77" s="917"/>
      <c r="QQR77" s="917"/>
      <c r="QQS77" s="574"/>
      <c r="QQT77" s="643"/>
      <c r="QQU77" s="643"/>
      <c r="QQV77" s="643"/>
      <c r="QQW77" s="644"/>
      <c r="QQX77" s="643"/>
      <c r="QQY77" s="643"/>
      <c r="QQZ77" s="643"/>
      <c r="QRA77" s="643"/>
      <c r="QRB77" s="643"/>
      <c r="QRC77" s="643"/>
      <c r="QRD77" s="643"/>
      <c r="QRE77" s="643"/>
      <c r="QRF77" s="643"/>
      <c r="QRG77" s="917"/>
      <c r="QRH77" s="917"/>
      <c r="QRI77" s="917"/>
      <c r="QRJ77" s="574"/>
      <c r="QRK77" s="643"/>
      <c r="QRL77" s="643"/>
      <c r="QRM77" s="643"/>
      <c r="QRN77" s="644"/>
      <c r="QRO77" s="643"/>
      <c r="QRP77" s="643"/>
      <c r="QRQ77" s="643"/>
      <c r="QRR77" s="643"/>
      <c r="QRS77" s="643"/>
      <c r="QRT77" s="643"/>
      <c r="QRU77" s="643"/>
      <c r="QRV77" s="643"/>
      <c r="QRW77" s="643"/>
      <c r="QRX77" s="917"/>
      <c r="QRY77" s="917"/>
      <c r="QRZ77" s="917"/>
      <c r="QSA77" s="574"/>
      <c r="QSB77" s="643"/>
      <c r="QSC77" s="643"/>
      <c r="QSD77" s="643"/>
      <c r="QSE77" s="644"/>
      <c r="QSF77" s="643"/>
      <c r="QSG77" s="643"/>
      <c r="QSH77" s="643"/>
      <c r="QSI77" s="643"/>
      <c r="QSJ77" s="643"/>
      <c r="QSK77" s="643"/>
      <c r="QSL77" s="643"/>
      <c r="QSM77" s="643"/>
      <c r="QSN77" s="643"/>
      <c r="QSO77" s="917"/>
      <c r="QSP77" s="917"/>
      <c r="QSQ77" s="917"/>
      <c r="QSR77" s="574"/>
      <c r="QSS77" s="643"/>
      <c r="QST77" s="643"/>
      <c r="QSU77" s="643"/>
      <c r="QSV77" s="644"/>
      <c r="QSW77" s="643"/>
      <c r="QSX77" s="643"/>
      <c r="QSY77" s="643"/>
      <c r="QSZ77" s="643"/>
      <c r="QTA77" s="643"/>
      <c r="QTB77" s="643"/>
      <c r="QTC77" s="643"/>
      <c r="QTD77" s="643"/>
      <c r="QTE77" s="643"/>
      <c r="QTF77" s="917"/>
      <c r="QTG77" s="917"/>
      <c r="QTH77" s="917"/>
      <c r="QTI77" s="574"/>
      <c r="QTJ77" s="643"/>
      <c r="QTK77" s="643"/>
      <c r="QTL77" s="643"/>
      <c r="QTM77" s="644"/>
      <c r="QTN77" s="643"/>
      <c r="QTO77" s="643"/>
      <c r="QTP77" s="643"/>
      <c r="QTQ77" s="643"/>
      <c r="QTR77" s="643"/>
      <c r="QTS77" s="643"/>
      <c r="QTT77" s="643"/>
      <c r="QTU77" s="643"/>
      <c r="QTV77" s="643"/>
      <c r="QTW77" s="917"/>
      <c r="QTX77" s="917"/>
      <c r="QTY77" s="917"/>
      <c r="QTZ77" s="574"/>
      <c r="QUA77" s="643"/>
      <c r="QUB77" s="643"/>
      <c r="QUC77" s="643"/>
      <c r="QUD77" s="644"/>
      <c r="QUE77" s="643"/>
      <c r="QUF77" s="643"/>
      <c r="QUG77" s="643"/>
      <c r="QUH77" s="643"/>
      <c r="QUI77" s="643"/>
      <c r="QUJ77" s="643"/>
      <c r="QUK77" s="643"/>
      <c r="QUL77" s="643"/>
      <c r="QUM77" s="643"/>
      <c r="QUN77" s="917"/>
      <c r="QUO77" s="917"/>
      <c r="QUP77" s="917"/>
      <c r="QUQ77" s="574"/>
      <c r="QUR77" s="643"/>
      <c r="QUS77" s="643"/>
      <c r="QUT77" s="643"/>
      <c r="QUU77" s="644"/>
      <c r="QUV77" s="643"/>
      <c r="QUW77" s="643"/>
      <c r="QUX77" s="643"/>
      <c r="QUY77" s="643"/>
      <c r="QUZ77" s="643"/>
      <c r="QVA77" s="643"/>
      <c r="QVB77" s="643"/>
      <c r="QVC77" s="643"/>
      <c r="QVD77" s="643"/>
      <c r="QVE77" s="917"/>
      <c r="QVF77" s="917"/>
      <c r="QVG77" s="917"/>
      <c r="QVH77" s="574"/>
      <c r="QVI77" s="643"/>
      <c r="QVJ77" s="643"/>
      <c r="QVK77" s="643"/>
      <c r="QVL77" s="644"/>
      <c r="QVM77" s="643"/>
      <c r="QVN77" s="643"/>
      <c r="QVO77" s="643"/>
      <c r="QVP77" s="643"/>
      <c r="QVQ77" s="643"/>
      <c r="QVR77" s="643"/>
      <c r="QVS77" s="643"/>
      <c r="QVT77" s="643"/>
      <c r="QVU77" s="643"/>
      <c r="QVV77" s="917"/>
      <c r="QVW77" s="917"/>
      <c r="QVX77" s="917"/>
      <c r="QVY77" s="574"/>
      <c r="QVZ77" s="643"/>
      <c r="QWA77" s="643"/>
      <c r="QWB77" s="643"/>
      <c r="QWC77" s="644"/>
      <c r="QWD77" s="643"/>
      <c r="QWE77" s="643"/>
      <c r="QWF77" s="643"/>
      <c r="QWG77" s="643"/>
      <c r="QWH77" s="643"/>
      <c r="QWI77" s="643"/>
      <c r="QWJ77" s="643"/>
      <c r="QWK77" s="643"/>
      <c r="QWL77" s="643"/>
      <c r="QWM77" s="917"/>
      <c r="QWN77" s="917"/>
      <c r="QWO77" s="917"/>
      <c r="QWP77" s="574"/>
      <c r="QWQ77" s="643"/>
      <c r="QWR77" s="643"/>
      <c r="QWS77" s="643"/>
      <c r="QWT77" s="644"/>
      <c r="QWU77" s="643"/>
      <c r="QWV77" s="643"/>
      <c r="QWW77" s="643"/>
      <c r="QWX77" s="643"/>
      <c r="QWY77" s="643"/>
      <c r="QWZ77" s="643"/>
      <c r="QXA77" s="643"/>
      <c r="QXB77" s="643"/>
      <c r="QXC77" s="643"/>
      <c r="QXD77" s="917"/>
      <c r="QXE77" s="917"/>
      <c r="QXF77" s="917"/>
      <c r="QXG77" s="574"/>
      <c r="QXH77" s="643"/>
      <c r="QXI77" s="643"/>
      <c r="QXJ77" s="643"/>
      <c r="QXK77" s="644"/>
      <c r="QXL77" s="643"/>
      <c r="QXM77" s="643"/>
      <c r="QXN77" s="643"/>
      <c r="QXO77" s="643"/>
      <c r="QXP77" s="643"/>
      <c r="QXQ77" s="643"/>
      <c r="QXR77" s="643"/>
      <c r="QXS77" s="643"/>
      <c r="QXT77" s="643"/>
      <c r="QXU77" s="917"/>
      <c r="QXV77" s="917"/>
      <c r="QXW77" s="917"/>
      <c r="QXX77" s="574"/>
      <c r="QXY77" s="643"/>
      <c r="QXZ77" s="643"/>
      <c r="QYA77" s="643"/>
      <c r="QYB77" s="644"/>
      <c r="QYC77" s="643"/>
      <c r="QYD77" s="643"/>
      <c r="QYE77" s="643"/>
      <c r="QYF77" s="643"/>
      <c r="QYG77" s="643"/>
      <c r="QYH77" s="643"/>
      <c r="QYI77" s="643"/>
      <c r="QYJ77" s="643"/>
      <c r="QYK77" s="643"/>
      <c r="QYL77" s="917"/>
      <c r="QYM77" s="917"/>
      <c r="QYN77" s="917"/>
      <c r="QYO77" s="574"/>
      <c r="QYP77" s="643"/>
      <c r="QYQ77" s="643"/>
      <c r="QYR77" s="643"/>
      <c r="QYS77" s="644"/>
      <c r="QYT77" s="643"/>
      <c r="QYU77" s="643"/>
      <c r="QYV77" s="643"/>
      <c r="QYW77" s="643"/>
      <c r="QYX77" s="643"/>
      <c r="QYY77" s="643"/>
      <c r="QYZ77" s="643"/>
      <c r="QZA77" s="643"/>
      <c r="QZB77" s="643"/>
      <c r="QZC77" s="917"/>
      <c r="QZD77" s="917"/>
      <c r="QZE77" s="917"/>
      <c r="QZF77" s="574"/>
      <c r="QZG77" s="643"/>
      <c r="QZH77" s="643"/>
      <c r="QZI77" s="643"/>
      <c r="QZJ77" s="644"/>
      <c r="QZK77" s="643"/>
      <c r="QZL77" s="643"/>
      <c r="QZM77" s="643"/>
      <c r="QZN77" s="643"/>
      <c r="QZO77" s="643"/>
      <c r="QZP77" s="643"/>
      <c r="QZQ77" s="643"/>
      <c r="QZR77" s="643"/>
      <c r="QZS77" s="643"/>
      <c r="QZT77" s="917"/>
      <c r="QZU77" s="917"/>
      <c r="QZV77" s="917"/>
      <c r="QZW77" s="574"/>
      <c r="QZX77" s="643"/>
      <c r="QZY77" s="643"/>
      <c r="QZZ77" s="643"/>
      <c r="RAA77" s="644"/>
      <c r="RAB77" s="643"/>
      <c r="RAC77" s="643"/>
      <c r="RAD77" s="643"/>
      <c r="RAE77" s="643"/>
      <c r="RAF77" s="643"/>
      <c r="RAG77" s="643"/>
      <c r="RAH77" s="643"/>
      <c r="RAI77" s="643"/>
      <c r="RAJ77" s="643"/>
      <c r="RAK77" s="917"/>
      <c r="RAL77" s="917"/>
      <c r="RAM77" s="917"/>
      <c r="RAN77" s="574"/>
      <c r="RAO77" s="643"/>
      <c r="RAP77" s="643"/>
      <c r="RAQ77" s="643"/>
      <c r="RAR77" s="644"/>
      <c r="RAS77" s="643"/>
      <c r="RAT77" s="643"/>
      <c r="RAU77" s="643"/>
      <c r="RAV77" s="643"/>
      <c r="RAW77" s="643"/>
      <c r="RAX77" s="643"/>
      <c r="RAY77" s="643"/>
      <c r="RAZ77" s="643"/>
      <c r="RBA77" s="643"/>
      <c r="RBB77" s="917"/>
      <c r="RBC77" s="917"/>
      <c r="RBD77" s="917"/>
      <c r="RBE77" s="574"/>
      <c r="RBF77" s="643"/>
      <c r="RBG77" s="643"/>
      <c r="RBH77" s="643"/>
      <c r="RBI77" s="644"/>
      <c r="RBJ77" s="643"/>
      <c r="RBK77" s="643"/>
      <c r="RBL77" s="643"/>
      <c r="RBM77" s="643"/>
      <c r="RBN77" s="643"/>
      <c r="RBO77" s="643"/>
      <c r="RBP77" s="643"/>
      <c r="RBQ77" s="643"/>
      <c r="RBR77" s="643"/>
      <c r="RBS77" s="917"/>
      <c r="RBT77" s="917"/>
      <c r="RBU77" s="917"/>
      <c r="RBV77" s="574"/>
      <c r="RBW77" s="643"/>
      <c r="RBX77" s="643"/>
      <c r="RBY77" s="643"/>
      <c r="RBZ77" s="644"/>
      <c r="RCA77" s="643"/>
      <c r="RCB77" s="643"/>
      <c r="RCC77" s="643"/>
      <c r="RCD77" s="643"/>
      <c r="RCE77" s="643"/>
      <c r="RCF77" s="643"/>
      <c r="RCG77" s="643"/>
      <c r="RCH77" s="643"/>
      <c r="RCI77" s="643"/>
      <c r="RCJ77" s="917"/>
      <c r="RCK77" s="917"/>
      <c r="RCL77" s="917"/>
      <c r="RCM77" s="574"/>
      <c r="RCN77" s="643"/>
      <c r="RCO77" s="643"/>
      <c r="RCP77" s="643"/>
      <c r="RCQ77" s="644"/>
      <c r="RCR77" s="643"/>
      <c r="RCS77" s="643"/>
      <c r="RCT77" s="643"/>
      <c r="RCU77" s="643"/>
      <c r="RCV77" s="643"/>
      <c r="RCW77" s="643"/>
      <c r="RCX77" s="643"/>
      <c r="RCY77" s="643"/>
      <c r="RCZ77" s="643"/>
      <c r="RDA77" s="917"/>
      <c r="RDB77" s="917"/>
      <c r="RDC77" s="917"/>
      <c r="RDD77" s="574"/>
      <c r="RDE77" s="643"/>
      <c r="RDF77" s="643"/>
      <c r="RDG77" s="643"/>
      <c r="RDH77" s="644"/>
      <c r="RDI77" s="643"/>
      <c r="RDJ77" s="643"/>
      <c r="RDK77" s="643"/>
      <c r="RDL77" s="643"/>
      <c r="RDM77" s="643"/>
      <c r="RDN77" s="643"/>
      <c r="RDO77" s="643"/>
      <c r="RDP77" s="643"/>
      <c r="RDQ77" s="643"/>
      <c r="RDR77" s="917"/>
      <c r="RDS77" s="917"/>
      <c r="RDT77" s="917"/>
      <c r="RDU77" s="574"/>
      <c r="RDV77" s="643"/>
      <c r="RDW77" s="643"/>
      <c r="RDX77" s="643"/>
      <c r="RDY77" s="644"/>
      <c r="RDZ77" s="643"/>
      <c r="REA77" s="643"/>
      <c r="REB77" s="643"/>
      <c r="REC77" s="643"/>
      <c r="RED77" s="643"/>
      <c r="REE77" s="643"/>
      <c r="REF77" s="643"/>
      <c r="REG77" s="643"/>
      <c r="REH77" s="643"/>
      <c r="REI77" s="917"/>
      <c r="REJ77" s="917"/>
      <c r="REK77" s="917"/>
      <c r="REL77" s="574"/>
      <c r="REM77" s="643"/>
      <c r="REN77" s="643"/>
      <c r="REO77" s="643"/>
      <c r="REP77" s="644"/>
      <c r="REQ77" s="643"/>
      <c r="RER77" s="643"/>
      <c r="RES77" s="643"/>
      <c r="RET77" s="643"/>
      <c r="REU77" s="643"/>
      <c r="REV77" s="643"/>
      <c r="REW77" s="643"/>
      <c r="REX77" s="643"/>
      <c r="REY77" s="643"/>
      <c r="REZ77" s="917"/>
      <c r="RFA77" s="917"/>
      <c r="RFB77" s="917"/>
      <c r="RFC77" s="574"/>
      <c r="RFD77" s="643"/>
      <c r="RFE77" s="643"/>
      <c r="RFF77" s="643"/>
      <c r="RFG77" s="644"/>
      <c r="RFH77" s="643"/>
      <c r="RFI77" s="643"/>
      <c r="RFJ77" s="643"/>
      <c r="RFK77" s="643"/>
      <c r="RFL77" s="643"/>
      <c r="RFM77" s="643"/>
      <c r="RFN77" s="643"/>
      <c r="RFO77" s="643"/>
      <c r="RFP77" s="643"/>
      <c r="RFQ77" s="917"/>
      <c r="RFR77" s="917"/>
      <c r="RFS77" s="917"/>
      <c r="RFT77" s="574"/>
      <c r="RFU77" s="643"/>
      <c r="RFV77" s="643"/>
      <c r="RFW77" s="643"/>
      <c r="RFX77" s="644"/>
      <c r="RFY77" s="643"/>
      <c r="RFZ77" s="643"/>
      <c r="RGA77" s="643"/>
      <c r="RGB77" s="643"/>
      <c r="RGC77" s="643"/>
      <c r="RGD77" s="643"/>
      <c r="RGE77" s="643"/>
      <c r="RGF77" s="643"/>
      <c r="RGG77" s="643"/>
      <c r="RGH77" s="917"/>
      <c r="RGI77" s="917"/>
      <c r="RGJ77" s="917"/>
      <c r="RGK77" s="574"/>
      <c r="RGL77" s="643"/>
      <c r="RGM77" s="643"/>
      <c r="RGN77" s="643"/>
      <c r="RGO77" s="644"/>
      <c r="RGP77" s="643"/>
      <c r="RGQ77" s="643"/>
      <c r="RGR77" s="643"/>
      <c r="RGS77" s="643"/>
      <c r="RGT77" s="643"/>
      <c r="RGU77" s="643"/>
      <c r="RGV77" s="643"/>
      <c r="RGW77" s="643"/>
      <c r="RGX77" s="643"/>
      <c r="RGY77" s="917"/>
      <c r="RGZ77" s="917"/>
      <c r="RHA77" s="917"/>
      <c r="RHB77" s="574"/>
      <c r="RHC77" s="643"/>
      <c r="RHD77" s="643"/>
      <c r="RHE77" s="643"/>
      <c r="RHF77" s="644"/>
      <c r="RHG77" s="643"/>
      <c r="RHH77" s="643"/>
      <c r="RHI77" s="643"/>
      <c r="RHJ77" s="643"/>
      <c r="RHK77" s="643"/>
      <c r="RHL77" s="643"/>
      <c r="RHM77" s="643"/>
      <c r="RHN77" s="643"/>
      <c r="RHO77" s="643"/>
      <c r="RHP77" s="917"/>
      <c r="RHQ77" s="917"/>
      <c r="RHR77" s="917"/>
      <c r="RHS77" s="574"/>
      <c r="RHT77" s="643"/>
      <c r="RHU77" s="643"/>
      <c r="RHV77" s="643"/>
      <c r="RHW77" s="644"/>
      <c r="RHX77" s="643"/>
      <c r="RHY77" s="643"/>
      <c r="RHZ77" s="643"/>
      <c r="RIA77" s="643"/>
      <c r="RIB77" s="643"/>
      <c r="RIC77" s="643"/>
      <c r="RID77" s="643"/>
      <c r="RIE77" s="643"/>
      <c r="RIF77" s="643"/>
      <c r="RIG77" s="917"/>
      <c r="RIH77" s="917"/>
      <c r="RII77" s="917"/>
      <c r="RIJ77" s="574"/>
      <c r="RIK77" s="643"/>
      <c r="RIL77" s="643"/>
      <c r="RIM77" s="643"/>
      <c r="RIN77" s="644"/>
      <c r="RIO77" s="643"/>
      <c r="RIP77" s="643"/>
      <c r="RIQ77" s="643"/>
      <c r="RIR77" s="643"/>
      <c r="RIS77" s="643"/>
      <c r="RIT77" s="643"/>
      <c r="RIU77" s="643"/>
      <c r="RIV77" s="643"/>
      <c r="RIW77" s="643"/>
      <c r="RIX77" s="917"/>
      <c r="RIY77" s="917"/>
      <c r="RIZ77" s="917"/>
      <c r="RJA77" s="574"/>
      <c r="RJB77" s="643"/>
      <c r="RJC77" s="643"/>
      <c r="RJD77" s="643"/>
      <c r="RJE77" s="644"/>
      <c r="RJF77" s="643"/>
      <c r="RJG77" s="643"/>
      <c r="RJH77" s="643"/>
      <c r="RJI77" s="643"/>
      <c r="RJJ77" s="643"/>
      <c r="RJK77" s="643"/>
      <c r="RJL77" s="643"/>
      <c r="RJM77" s="643"/>
      <c r="RJN77" s="643"/>
      <c r="RJO77" s="917"/>
      <c r="RJP77" s="917"/>
      <c r="RJQ77" s="917"/>
      <c r="RJR77" s="574"/>
      <c r="RJS77" s="643"/>
      <c r="RJT77" s="643"/>
      <c r="RJU77" s="643"/>
      <c r="RJV77" s="644"/>
      <c r="RJW77" s="643"/>
      <c r="RJX77" s="643"/>
      <c r="RJY77" s="643"/>
      <c r="RJZ77" s="643"/>
      <c r="RKA77" s="643"/>
      <c r="RKB77" s="643"/>
      <c r="RKC77" s="643"/>
      <c r="RKD77" s="643"/>
      <c r="RKE77" s="643"/>
      <c r="RKF77" s="917"/>
      <c r="RKG77" s="917"/>
      <c r="RKH77" s="917"/>
      <c r="RKI77" s="574"/>
      <c r="RKJ77" s="643"/>
      <c r="RKK77" s="643"/>
      <c r="RKL77" s="643"/>
      <c r="RKM77" s="644"/>
      <c r="RKN77" s="643"/>
      <c r="RKO77" s="643"/>
      <c r="RKP77" s="643"/>
      <c r="RKQ77" s="643"/>
      <c r="RKR77" s="643"/>
      <c r="RKS77" s="643"/>
      <c r="RKT77" s="643"/>
      <c r="RKU77" s="643"/>
      <c r="RKV77" s="643"/>
      <c r="RKW77" s="917"/>
      <c r="RKX77" s="917"/>
      <c r="RKY77" s="917"/>
      <c r="RKZ77" s="574"/>
      <c r="RLA77" s="643"/>
      <c r="RLB77" s="643"/>
      <c r="RLC77" s="643"/>
      <c r="RLD77" s="644"/>
      <c r="RLE77" s="643"/>
      <c r="RLF77" s="643"/>
      <c r="RLG77" s="643"/>
      <c r="RLH77" s="643"/>
      <c r="RLI77" s="643"/>
      <c r="RLJ77" s="643"/>
      <c r="RLK77" s="643"/>
      <c r="RLL77" s="643"/>
      <c r="RLM77" s="643"/>
      <c r="RLN77" s="917"/>
      <c r="RLO77" s="917"/>
      <c r="RLP77" s="917"/>
      <c r="RLQ77" s="574"/>
      <c r="RLR77" s="643"/>
      <c r="RLS77" s="643"/>
      <c r="RLT77" s="643"/>
      <c r="RLU77" s="644"/>
      <c r="RLV77" s="643"/>
      <c r="RLW77" s="643"/>
      <c r="RLX77" s="643"/>
      <c r="RLY77" s="643"/>
      <c r="RLZ77" s="643"/>
      <c r="RMA77" s="643"/>
      <c r="RMB77" s="643"/>
      <c r="RMC77" s="643"/>
      <c r="RMD77" s="643"/>
      <c r="RME77" s="917"/>
      <c r="RMF77" s="917"/>
      <c r="RMG77" s="917"/>
      <c r="RMH77" s="574"/>
      <c r="RMI77" s="643"/>
      <c r="RMJ77" s="643"/>
      <c r="RMK77" s="643"/>
      <c r="RML77" s="644"/>
      <c r="RMM77" s="643"/>
      <c r="RMN77" s="643"/>
      <c r="RMO77" s="643"/>
      <c r="RMP77" s="643"/>
      <c r="RMQ77" s="643"/>
      <c r="RMR77" s="643"/>
      <c r="RMS77" s="643"/>
      <c r="RMT77" s="643"/>
      <c r="RMU77" s="643"/>
      <c r="RMV77" s="917"/>
      <c r="RMW77" s="917"/>
      <c r="RMX77" s="917"/>
      <c r="RMY77" s="574"/>
      <c r="RMZ77" s="643"/>
      <c r="RNA77" s="643"/>
      <c r="RNB77" s="643"/>
      <c r="RNC77" s="644"/>
      <c r="RND77" s="643"/>
      <c r="RNE77" s="643"/>
      <c r="RNF77" s="643"/>
      <c r="RNG77" s="643"/>
      <c r="RNH77" s="643"/>
      <c r="RNI77" s="643"/>
      <c r="RNJ77" s="643"/>
      <c r="RNK77" s="643"/>
      <c r="RNL77" s="643"/>
      <c r="RNM77" s="917"/>
      <c r="RNN77" s="917"/>
      <c r="RNO77" s="917"/>
      <c r="RNP77" s="574"/>
      <c r="RNQ77" s="643"/>
      <c r="RNR77" s="643"/>
      <c r="RNS77" s="643"/>
      <c r="RNT77" s="644"/>
      <c r="RNU77" s="643"/>
      <c r="RNV77" s="643"/>
      <c r="RNW77" s="643"/>
      <c r="RNX77" s="643"/>
      <c r="RNY77" s="643"/>
      <c r="RNZ77" s="643"/>
      <c r="ROA77" s="643"/>
      <c r="ROB77" s="643"/>
      <c r="ROC77" s="643"/>
      <c r="ROD77" s="917"/>
      <c r="ROE77" s="917"/>
      <c r="ROF77" s="917"/>
      <c r="ROG77" s="574"/>
      <c r="ROH77" s="643"/>
      <c r="ROI77" s="643"/>
      <c r="ROJ77" s="643"/>
      <c r="ROK77" s="644"/>
      <c r="ROL77" s="643"/>
      <c r="ROM77" s="643"/>
      <c r="RON77" s="643"/>
      <c r="ROO77" s="643"/>
      <c r="ROP77" s="643"/>
      <c r="ROQ77" s="643"/>
      <c r="ROR77" s="643"/>
      <c r="ROS77" s="643"/>
      <c r="ROT77" s="643"/>
      <c r="ROU77" s="917"/>
      <c r="ROV77" s="917"/>
      <c r="ROW77" s="917"/>
      <c r="ROX77" s="574"/>
      <c r="ROY77" s="643"/>
      <c r="ROZ77" s="643"/>
      <c r="RPA77" s="643"/>
      <c r="RPB77" s="644"/>
      <c r="RPC77" s="643"/>
      <c r="RPD77" s="643"/>
      <c r="RPE77" s="643"/>
      <c r="RPF77" s="643"/>
      <c r="RPG77" s="643"/>
      <c r="RPH77" s="643"/>
      <c r="RPI77" s="643"/>
      <c r="RPJ77" s="643"/>
      <c r="RPK77" s="643"/>
      <c r="RPL77" s="917"/>
      <c r="RPM77" s="917"/>
      <c r="RPN77" s="917"/>
      <c r="RPO77" s="574"/>
      <c r="RPP77" s="643"/>
      <c r="RPQ77" s="643"/>
      <c r="RPR77" s="643"/>
      <c r="RPS77" s="644"/>
      <c r="RPT77" s="643"/>
      <c r="RPU77" s="643"/>
      <c r="RPV77" s="643"/>
      <c r="RPW77" s="643"/>
      <c r="RPX77" s="643"/>
      <c r="RPY77" s="643"/>
      <c r="RPZ77" s="643"/>
      <c r="RQA77" s="643"/>
      <c r="RQB77" s="643"/>
      <c r="RQC77" s="917"/>
      <c r="RQD77" s="917"/>
      <c r="RQE77" s="917"/>
      <c r="RQF77" s="574"/>
      <c r="RQG77" s="643"/>
      <c r="RQH77" s="643"/>
      <c r="RQI77" s="643"/>
      <c r="RQJ77" s="644"/>
      <c r="RQK77" s="643"/>
      <c r="RQL77" s="643"/>
      <c r="RQM77" s="643"/>
      <c r="RQN77" s="643"/>
      <c r="RQO77" s="643"/>
      <c r="RQP77" s="643"/>
      <c r="RQQ77" s="643"/>
      <c r="RQR77" s="643"/>
      <c r="RQS77" s="643"/>
      <c r="RQT77" s="917"/>
      <c r="RQU77" s="917"/>
      <c r="RQV77" s="917"/>
      <c r="RQW77" s="574"/>
      <c r="RQX77" s="643"/>
      <c r="RQY77" s="643"/>
      <c r="RQZ77" s="643"/>
      <c r="RRA77" s="644"/>
      <c r="RRB77" s="643"/>
      <c r="RRC77" s="643"/>
      <c r="RRD77" s="643"/>
      <c r="RRE77" s="643"/>
      <c r="RRF77" s="643"/>
      <c r="RRG77" s="643"/>
      <c r="RRH77" s="643"/>
      <c r="RRI77" s="643"/>
      <c r="RRJ77" s="643"/>
      <c r="RRK77" s="917"/>
      <c r="RRL77" s="917"/>
      <c r="RRM77" s="917"/>
      <c r="RRN77" s="574"/>
      <c r="RRO77" s="643"/>
      <c r="RRP77" s="643"/>
      <c r="RRQ77" s="643"/>
      <c r="RRR77" s="644"/>
      <c r="RRS77" s="643"/>
      <c r="RRT77" s="643"/>
      <c r="RRU77" s="643"/>
      <c r="RRV77" s="643"/>
      <c r="RRW77" s="643"/>
      <c r="RRX77" s="643"/>
      <c r="RRY77" s="643"/>
      <c r="RRZ77" s="643"/>
      <c r="RSA77" s="643"/>
      <c r="RSB77" s="917"/>
      <c r="RSC77" s="917"/>
      <c r="RSD77" s="917"/>
      <c r="RSE77" s="574"/>
      <c r="RSF77" s="643"/>
      <c r="RSG77" s="643"/>
      <c r="RSH77" s="643"/>
      <c r="RSI77" s="644"/>
      <c r="RSJ77" s="643"/>
      <c r="RSK77" s="643"/>
      <c r="RSL77" s="643"/>
      <c r="RSM77" s="643"/>
      <c r="RSN77" s="643"/>
      <c r="RSO77" s="643"/>
      <c r="RSP77" s="643"/>
      <c r="RSQ77" s="643"/>
      <c r="RSR77" s="643"/>
      <c r="RSS77" s="917"/>
      <c r="RST77" s="917"/>
      <c r="RSU77" s="917"/>
      <c r="RSV77" s="574"/>
      <c r="RSW77" s="643"/>
      <c r="RSX77" s="643"/>
      <c r="RSY77" s="643"/>
      <c r="RSZ77" s="644"/>
      <c r="RTA77" s="643"/>
      <c r="RTB77" s="643"/>
      <c r="RTC77" s="643"/>
      <c r="RTD77" s="643"/>
      <c r="RTE77" s="643"/>
      <c r="RTF77" s="643"/>
      <c r="RTG77" s="643"/>
      <c r="RTH77" s="643"/>
      <c r="RTI77" s="643"/>
      <c r="RTJ77" s="917"/>
      <c r="RTK77" s="917"/>
      <c r="RTL77" s="917"/>
      <c r="RTM77" s="574"/>
      <c r="RTN77" s="643"/>
      <c r="RTO77" s="643"/>
      <c r="RTP77" s="643"/>
      <c r="RTQ77" s="644"/>
      <c r="RTR77" s="643"/>
      <c r="RTS77" s="643"/>
      <c r="RTT77" s="643"/>
      <c r="RTU77" s="643"/>
      <c r="RTV77" s="643"/>
      <c r="RTW77" s="643"/>
      <c r="RTX77" s="643"/>
      <c r="RTY77" s="643"/>
      <c r="RTZ77" s="643"/>
      <c r="RUA77" s="917"/>
      <c r="RUB77" s="917"/>
      <c r="RUC77" s="917"/>
      <c r="RUD77" s="574"/>
      <c r="RUE77" s="643"/>
      <c r="RUF77" s="643"/>
      <c r="RUG77" s="643"/>
      <c r="RUH77" s="644"/>
      <c r="RUI77" s="643"/>
      <c r="RUJ77" s="643"/>
      <c r="RUK77" s="643"/>
      <c r="RUL77" s="643"/>
      <c r="RUM77" s="643"/>
      <c r="RUN77" s="643"/>
      <c r="RUO77" s="643"/>
      <c r="RUP77" s="643"/>
      <c r="RUQ77" s="643"/>
      <c r="RUR77" s="917"/>
      <c r="RUS77" s="917"/>
      <c r="RUT77" s="917"/>
      <c r="RUU77" s="574"/>
      <c r="RUV77" s="643"/>
      <c r="RUW77" s="643"/>
      <c r="RUX77" s="643"/>
      <c r="RUY77" s="644"/>
      <c r="RUZ77" s="643"/>
      <c r="RVA77" s="643"/>
      <c r="RVB77" s="643"/>
      <c r="RVC77" s="643"/>
      <c r="RVD77" s="643"/>
      <c r="RVE77" s="643"/>
      <c r="RVF77" s="643"/>
      <c r="RVG77" s="643"/>
      <c r="RVH77" s="643"/>
      <c r="RVI77" s="917"/>
      <c r="RVJ77" s="917"/>
      <c r="RVK77" s="917"/>
      <c r="RVL77" s="574"/>
      <c r="RVM77" s="643"/>
      <c r="RVN77" s="643"/>
      <c r="RVO77" s="643"/>
      <c r="RVP77" s="644"/>
      <c r="RVQ77" s="643"/>
      <c r="RVR77" s="643"/>
      <c r="RVS77" s="643"/>
      <c r="RVT77" s="643"/>
      <c r="RVU77" s="643"/>
      <c r="RVV77" s="643"/>
      <c r="RVW77" s="643"/>
      <c r="RVX77" s="643"/>
      <c r="RVY77" s="643"/>
      <c r="RVZ77" s="917"/>
      <c r="RWA77" s="917"/>
      <c r="RWB77" s="917"/>
      <c r="RWC77" s="574"/>
      <c r="RWD77" s="643"/>
      <c r="RWE77" s="643"/>
      <c r="RWF77" s="643"/>
      <c r="RWG77" s="644"/>
      <c r="RWH77" s="643"/>
      <c r="RWI77" s="643"/>
      <c r="RWJ77" s="643"/>
      <c r="RWK77" s="643"/>
      <c r="RWL77" s="643"/>
      <c r="RWM77" s="643"/>
      <c r="RWN77" s="643"/>
      <c r="RWO77" s="643"/>
      <c r="RWP77" s="643"/>
      <c r="RWQ77" s="917"/>
      <c r="RWR77" s="917"/>
      <c r="RWS77" s="917"/>
      <c r="RWT77" s="574"/>
      <c r="RWU77" s="643"/>
      <c r="RWV77" s="643"/>
      <c r="RWW77" s="643"/>
      <c r="RWX77" s="644"/>
      <c r="RWY77" s="643"/>
      <c r="RWZ77" s="643"/>
      <c r="RXA77" s="643"/>
      <c r="RXB77" s="643"/>
      <c r="RXC77" s="643"/>
      <c r="RXD77" s="643"/>
      <c r="RXE77" s="643"/>
      <c r="RXF77" s="643"/>
      <c r="RXG77" s="643"/>
      <c r="RXH77" s="917"/>
      <c r="RXI77" s="917"/>
      <c r="RXJ77" s="917"/>
      <c r="RXK77" s="574"/>
      <c r="RXL77" s="643"/>
      <c r="RXM77" s="643"/>
      <c r="RXN77" s="643"/>
      <c r="RXO77" s="644"/>
      <c r="RXP77" s="643"/>
      <c r="RXQ77" s="643"/>
      <c r="RXR77" s="643"/>
      <c r="RXS77" s="643"/>
      <c r="RXT77" s="643"/>
      <c r="RXU77" s="643"/>
      <c r="RXV77" s="643"/>
      <c r="RXW77" s="643"/>
      <c r="RXX77" s="643"/>
      <c r="RXY77" s="917"/>
      <c r="RXZ77" s="917"/>
      <c r="RYA77" s="917"/>
      <c r="RYB77" s="574"/>
      <c r="RYC77" s="643"/>
      <c r="RYD77" s="643"/>
      <c r="RYE77" s="643"/>
      <c r="RYF77" s="644"/>
      <c r="RYG77" s="643"/>
      <c r="RYH77" s="643"/>
      <c r="RYI77" s="643"/>
      <c r="RYJ77" s="643"/>
      <c r="RYK77" s="643"/>
      <c r="RYL77" s="643"/>
      <c r="RYM77" s="643"/>
      <c r="RYN77" s="643"/>
      <c r="RYO77" s="643"/>
      <c r="RYP77" s="917"/>
      <c r="RYQ77" s="917"/>
      <c r="RYR77" s="917"/>
      <c r="RYS77" s="574"/>
      <c r="RYT77" s="643"/>
      <c r="RYU77" s="643"/>
      <c r="RYV77" s="643"/>
      <c r="RYW77" s="644"/>
      <c r="RYX77" s="643"/>
      <c r="RYY77" s="643"/>
      <c r="RYZ77" s="643"/>
      <c r="RZA77" s="643"/>
      <c r="RZB77" s="643"/>
      <c r="RZC77" s="643"/>
      <c r="RZD77" s="643"/>
      <c r="RZE77" s="643"/>
      <c r="RZF77" s="643"/>
      <c r="RZG77" s="917"/>
      <c r="RZH77" s="917"/>
      <c r="RZI77" s="917"/>
      <c r="RZJ77" s="574"/>
      <c r="RZK77" s="643"/>
      <c r="RZL77" s="643"/>
      <c r="RZM77" s="643"/>
      <c r="RZN77" s="644"/>
      <c r="RZO77" s="643"/>
      <c r="RZP77" s="643"/>
      <c r="RZQ77" s="643"/>
      <c r="RZR77" s="643"/>
      <c r="RZS77" s="643"/>
      <c r="RZT77" s="643"/>
      <c r="RZU77" s="643"/>
      <c r="RZV77" s="643"/>
      <c r="RZW77" s="643"/>
      <c r="RZX77" s="917"/>
      <c r="RZY77" s="917"/>
      <c r="RZZ77" s="917"/>
      <c r="SAA77" s="574"/>
      <c r="SAB77" s="643"/>
      <c r="SAC77" s="643"/>
      <c r="SAD77" s="643"/>
      <c r="SAE77" s="644"/>
      <c r="SAF77" s="643"/>
      <c r="SAG77" s="643"/>
      <c r="SAH77" s="643"/>
      <c r="SAI77" s="643"/>
      <c r="SAJ77" s="643"/>
      <c r="SAK77" s="643"/>
      <c r="SAL77" s="643"/>
      <c r="SAM77" s="643"/>
      <c r="SAN77" s="643"/>
      <c r="SAO77" s="917"/>
      <c r="SAP77" s="917"/>
      <c r="SAQ77" s="917"/>
      <c r="SAR77" s="574"/>
      <c r="SAS77" s="643"/>
      <c r="SAT77" s="643"/>
      <c r="SAU77" s="643"/>
      <c r="SAV77" s="644"/>
      <c r="SAW77" s="643"/>
      <c r="SAX77" s="643"/>
      <c r="SAY77" s="643"/>
      <c r="SAZ77" s="643"/>
      <c r="SBA77" s="643"/>
      <c r="SBB77" s="643"/>
      <c r="SBC77" s="643"/>
      <c r="SBD77" s="643"/>
      <c r="SBE77" s="643"/>
      <c r="SBF77" s="917"/>
      <c r="SBG77" s="917"/>
      <c r="SBH77" s="917"/>
      <c r="SBI77" s="574"/>
      <c r="SBJ77" s="643"/>
      <c r="SBK77" s="643"/>
      <c r="SBL77" s="643"/>
      <c r="SBM77" s="644"/>
      <c r="SBN77" s="643"/>
      <c r="SBO77" s="643"/>
      <c r="SBP77" s="643"/>
      <c r="SBQ77" s="643"/>
      <c r="SBR77" s="643"/>
      <c r="SBS77" s="643"/>
      <c r="SBT77" s="643"/>
      <c r="SBU77" s="643"/>
      <c r="SBV77" s="643"/>
      <c r="SBW77" s="917"/>
      <c r="SBX77" s="917"/>
      <c r="SBY77" s="917"/>
      <c r="SBZ77" s="574"/>
      <c r="SCA77" s="643"/>
      <c r="SCB77" s="643"/>
      <c r="SCC77" s="643"/>
      <c r="SCD77" s="644"/>
      <c r="SCE77" s="643"/>
      <c r="SCF77" s="643"/>
      <c r="SCG77" s="643"/>
      <c r="SCH77" s="643"/>
      <c r="SCI77" s="643"/>
      <c r="SCJ77" s="643"/>
      <c r="SCK77" s="643"/>
      <c r="SCL77" s="643"/>
      <c r="SCM77" s="643"/>
      <c r="SCN77" s="917"/>
      <c r="SCO77" s="917"/>
      <c r="SCP77" s="917"/>
      <c r="SCQ77" s="574"/>
      <c r="SCR77" s="643"/>
      <c r="SCS77" s="643"/>
      <c r="SCT77" s="643"/>
      <c r="SCU77" s="644"/>
      <c r="SCV77" s="643"/>
      <c r="SCW77" s="643"/>
      <c r="SCX77" s="643"/>
      <c r="SCY77" s="643"/>
      <c r="SCZ77" s="643"/>
      <c r="SDA77" s="643"/>
      <c r="SDB77" s="643"/>
      <c r="SDC77" s="643"/>
      <c r="SDD77" s="643"/>
      <c r="SDE77" s="917"/>
      <c r="SDF77" s="917"/>
      <c r="SDG77" s="917"/>
      <c r="SDH77" s="574"/>
      <c r="SDI77" s="643"/>
      <c r="SDJ77" s="643"/>
      <c r="SDK77" s="643"/>
      <c r="SDL77" s="644"/>
      <c r="SDM77" s="643"/>
      <c r="SDN77" s="643"/>
      <c r="SDO77" s="643"/>
      <c r="SDP77" s="643"/>
      <c r="SDQ77" s="643"/>
      <c r="SDR77" s="643"/>
      <c r="SDS77" s="643"/>
      <c r="SDT77" s="643"/>
      <c r="SDU77" s="643"/>
      <c r="SDV77" s="917"/>
      <c r="SDW77" s="917"/>
      <c r="SDX77" s="917"/>
      <c r="SDY77" s="574"/>
      <c r="SDZ77" s="643"/>
      <c r="SEA77" s="643"/>
      <c r="SEB77" s="643"/>
      <c r="SEC77" s="644"/>
      <c r="SED77" s="643"/>
      <c r="SEE77" s="643"/>
      <c r="SEF77" s="643"/>
      <c r="SEG77" s="643"/>
      <c r="SEH77" s="643"/>
      <c r="SEI77" s="643"/>
      <c r="SEJ77" s="643"/>
      <c r="SEK77" s="643"/>
      <c r="SEL77" s="643"/>
      <c r="SEM77" s="917"/>
      <c r="SEN77" s="917"/>
      <c r="SEO77" s="917"/>
      <c r="SEP77" s="574"/>
      <c r="SEQ77" s="643"/>
      <c r="SER77" s="643"/>
      <c r="SES77" s="643"/>
      <c r="SET77" s="644"/>
      <c r="SEU77" s="643"/>
      <c r="SEV77" s="643"/>
      <c r="SEW77" s="643"/>
      <c r="SEX77" s="643"/>
      <c r="SEY77" s="643"/>
      <c r="SEZ77" s="643"/>
      <c r="SFA77" s="643"/>
      <c r="SFB77" s="643"/>
      <c r="SFC77" s="643"/>
      <c r="SFD77" s="917"/>
      <c r="SFE77" s="917"/>
      <c r="SFF77" s="917"/>
      <c r="SFG77" s="574"/>
      <c r="SFH77" s="643"/>
      <c r="SFI77" s="643"/>
      <c r="SFJ77" s="643"/>
      <c r="SFK77" s="644"/>
      <c r="SFL77" s="643"/>
      <c r="SFM77" s="643"/>
      <c r="SFN77" s="643"/>
      <c r="SFO77" s="643"/>
      <c r="SFP77" s="643"/>
      <c r="SFQ77" s="643"/>
      <c r="SFR77" s="643"/>
      <c r="SFS77" s="643"/>
      <c r="SFT77" s="643"/>
      <c r="SFU77" s="917"/>
      <c r="SFV77" s="917"/>
      <c r="SFW77" s="917"/>
      <c r="SFX77" s="574"/>
      <c r="SFY77" s="643"/>
      <c r="SFZ77" s="643"/>
      <c r="SGA77" s="643"/>
      <c r="SGB77" s="644"/>
      <c r="SGC77" s="643"/>
      <c r="SGD77" s="643"/>
      <c r="SGE77" s="643"/>
      <c r="SGF77" s="643"/>
      <c r="SGG77" s="643"/>
      <c r="SGH77" s="643"/>
      <c r="SGI77" s="643"/>
      <c r="SGJ77" s="643"/>
      <c r="SGK77" s="643"/>
      <c r="SGL77" s="917"/>
      <c r="SGM77" s="917"/>
      <c r="SGN77" s="917"/>
      <c r="SGO77" s="574"/>
      <c r="SGP77" s="643"/>
      <c r="SGQ77" s="643"/>
      <c r="SGR77" s="643"/>
      <c r="SGS77" s="644"/>
      <c r="SGT77" s="643"/>
      <c r="SGU77" s="643"/>
      <c r="SGV77" s="643"/>
      <c r="SGW77" s="643"/>
      <c r="SGX77" s="643"/>
      <c r="SGY77" s="643"/>
      <c r="SGZ77" s="643"/>
      <c r="SHA77" s="643"/>
      <c r="SHB77" s="643"/>
      <c r="SHC77" s="917"/>
      <c r="SHD77" s="917"/>
      <c r="SHE77" s="917"/>
      <c r="SHF77" s="574"/>
      <c r="SHG77" s="643"/>
      <c r="SHH77" s="643"/>
      <c r="SHI77" s="643"/>
      <c r="SHJ77" s="644"/>
      <c r="SHK77" s="643"/>
      <c r="SHL77" s="643"/>
      <c r="SHM77" s="643"/>
      <c r="SHN77" s="643"/>
      <c r="SHO77" s="643"/>
      <c r="SHP77" s="643"/>
      <c r="SHQ77" s="643"/>
      <c r="SHR77" s="643"/>
      <c r="SHS77" s="643"/>
      <c r="SHT77" s="917"/>
      <c r="SHU77" s="917"/>
      <c r="SHV77" s="917"/>
      <c r="SHW77" s="574"/>
      <c r="SHX77" s="643"/>
      <c r="SHY77" s="643"/>
      <c r="SHZ77" s="643"/>
      <c r="SIA77" s="644"/>
      <c r="SIB77" s="643"/>
      <c r="SIC77" s="643"/>
      <c r="SID77" s="643"/>
      <c r="SIE77" s="643"/>
      <c r="SIF77" s="643"/>
      <c r="SIG77" s="643"/>
      <c r="SIH77" s="643"/>
      <c r="SII77" s="643"/>
      <c r="SIJ77" s="643"/>
      <c r="SIK77" s="917"/>
      <c r="SIL77" s="917"/>
      <c r="SIM77" s="917"/>
      <c r="SIN77" s="574"/>
      <c r="SIO77" s="643"/>
      <c r="SIP77" s="643"/>
      <c r="SIQ77" s="643"/>
      <c r="SIR77" s="644"/>
      <c r="SIS77" s="643"/>
      <c r="SIT77" s="643"/>
      <c r="SIU77" s="643"/>
      <c r="SIV77" s="643"/>
      <c r="SIW77" s="643"/>
      <c r="SIX77" s="643"/>
      <c r="SIY77" s="643"/>
      <c r="SIZ77" s="643"/>
      <c r="SJA77" s="643"/>
      <c r="SJB77" s="917"/>
      <c r="SJC77" s="917"/>
      <c r="SJD77" s="917"/>
      <c r="SJE77" s="574"/>
      <c r="SJF77" s="643"/>
      <c r="SJG77" s="643"/>
      <c r="SJH77" s="643"/>
      <c r="SJI77" s="644"/>
      <c r="SJJ77" s="643"/>
      <c r="SJK77" s="643"/>
      <c r="SJL77" s="643"/>
      <c r="SJM77" s="643"/>
      <c r="SJN77" s="643"/>
      <c r="SJO77" s="643"/>
      <c r="SJP77" s="643"/>
      <c r="SJQ77" s="643"/>
      <c r="SJR77" s="643"/>
      <c r="SJS77" s="917"/>
      <c r="SJT77" s="917"/>
      <c r="SJU77" s="917"/>
      <c r="SJV77" s="574"/>
      <c r="SJW77" s="643"/>
      <c r="SJX77" s="643"/>
      <c r="SJY77" s="643"/>
      <c r="SJZ77" s="644"/>
      <c r="SKA77" s="643"/>
      <c r="SKB77" s="643"/>
      <c r="SKC77" s="643"/>
      <c r="SKD77" s="643"/>
      <c r="SKE77" s="643"/>
      <c r="SKF77" s="643"/>
      <c r="SKG77" s="643"/>
      <c r="SKH77" s="643"/>
      <c r="SKI77" s="643"/>
      <c r="SKJ77" s="917"/>
      <c r="SKK77" s="917"/>
      <c r="SKL77" s="917"/>
      <c r="SKM77" s="574"/>
      <c r="SKN77" s="643"/>
      <c r="SKO77" s="643"/>
      <c r="SKP77" s="643"/>
      <c r="SKQ77" s="644"/>
      <c r="SKR77" s="643"/>
      <c r="SKS77" s="643"/>
      <c r="SKT77" s="643"/>
      <c r="SKU77" s="643"/>
      <c r="SKV77" s="643"/>
      <c r="SKW77" s="643"/>
      <c r="SKX77" s="643"/>
      <c r="SKY77" s="643"/>
      <c r="SKZ77" s="643"/>
      <c r="SLA77" s="917"/>
      <c r="SLB77" s="917"/>
      <c r="SLC77" s="917"/>
      <c r="SLD77" s="574"/>
      <c r="SLE77" s="643"/>
      <c r="SLF77" s="643"/>
      <c r="SLG77" s="643"/>
      <c r="SLH77" s="644"/>
      <c r="SLI77" s="643"/>
      <c r="SLJ77" s="643"/>
      <c r="SLK77" s="643"/>
      <c r="SLL77" s="643"/>
      <c r="SLM77" s="643"/>
      <c r="SLN77" s="643"/>
      <c r="SLO77" s="643"/>
      <c r="SLP77" s="643"/>
      <c r="SLQ77" s="643"/>
      <c r="SLR77" s="917"/>
      <c r="SLS77" s="917"/>
      <c r="SLT77" s="917"/>
      <c r="SLU77" s="574"/>
      <c r="SLV77" s="643"/>
      <c r="SLW77" s="643"/>
      <c r="SLX77" s="643"/>
      <c r="SLY77" s="644"/>
      <c r="SLZ77" s="643"/>
      <c r="SMA77" s="643"/>
      <c r="SMB77" s="643"/>
      <c r="SMC77" s="643"/>
      <c r="SMD77" s="643"/>
      <c r="SME77" s="643"/>
      <c r="SMF77" s="643"/>
      <c r="SMG77" s="643"/>
      <c r="SMH77" s="643"/>
      <c r="SMI77" s="917"/>
      <c r="SMJ77" s="917"/>
      <c r="SMK77" s="917"/>
      <c r="SML77" s="574"/>
      <c r="SMM77" s="643"/>
      <c r="SMN77" s="643"/>
      <c r="SMO77" s="643"/>
      <c r="SMP77" s="644"/>
      <c r="SMQ77" s="643"/>
      <c r="SMR77" s="643"/>
      <c r="SMS77" s="643"/>
      <c r="SMT77" s="643"/>
      <c r="SMU77" s="643"/>
      <c r="SMV77" s="643"/>
      <c r="SMW77" s="643"/>
      <c r="SMX77" s="643"/>
      <c r="SMY77" s="643"/>
      <c r="SMZ77" s="917"/>
      <c r="SNA77" s="917"/>
      <c r="SNB77" s="917"/>
      <c r="SNC77" s="574"/>
      <c r="SND77" s="643"/>
      <c r="SNE77" s="643"/>
      <c r="SNF77" s="643"/>
      <c r="SNG77" s="644"/>
      <c r="SNH77" s="643"/>
      <c r="SNI77" s="643"/>
      <c r="SNJ77" s="643"/>
      <c r="SNK77" s="643"/>
      <c r="SNL77" s="643"/>
      <c r="SNM77" s="643"/>
      <c r="SNN77" s="643"/>
      <c r="SNO77" s="643"/>
      <c r="SNP77" s="643"/>
      <c r="SNQ77" s="917"/>
      <c r="SNR77" s="917"/>
      <c r="SNS77" s="917"/>
      <c r="SNT77" s="574"/>
      <c r="SNU77" s="643"/>
      <c r="SNV77" s="643"/>
      <c r="SNW77" s="643"/>
      <c r="SNX77" s="644"/>
      <c r="SNY77" s="643"/>
      <c r="SNZ77" s="643"/>
      <c r="SOA77" s="643"/>
      <c r="SOB77" s="643"/>
      <c r="SOC77" s="643"/>
      <c r="SOD77" s="643"/>
      <c r="SOE77" s="643"/>
      <c r="SOF77" s="643"/>
      <c r="SOG77" s="643"/>
      <c r="SOH77" s="917"/>
      <c r="SOI77" s="917"/>
      <c r="SOJ77" s="917"/>
      <c r="SOK77" s="574"/>
      <c r="SOL77" s="643"/>
      <c r="SOM77" s="643"/>
      <c r="SON77" s="643"/>
      <c r="SOO77" s="644"/>
      <c r="SOP77" s="643"/>
      <c r="SOQ77" s="643"/>
      <c r="SOR77" s="643"/>
      <c r="SOS77" s="643"/>
      <c r="SOT77" s="643"/>
      <c r="SOU77" s="643"/>
      <c r="SOV77" s="643"/>
      <c r="SOW77" s="643"/>
      <c r="SOX77" s="643"/>
      <c r="SOY77" s="917"/>
      <c r="SOZ77" s="917"/>
      <c r="SPA77" s="917"/>
      <c r="SPB77" s="574"/>
      <c r="SPC77" s="643"/>
      <c r="SPD77" s="643"/>
      <c r="SPE77" s="643"/>
      <c r="SPF77" s="644"/>
      <c r="SPG77" s="643"/>
      <c r="SPH77" s="643"/>
      <c r="SPI77" s="643"/>
      <c r="SPJ77" s="643"/>
      <c r="SPK77" s="643"/>
      <c r="SPL77" s="643"/>
      <c r="SPM77" s="643"/>
      <c r="SPN77" s="643"/>
      <c r="SPO77" s="643"/>
      <c r="SPP77" s="917"/>
      <c r="SPQ77" s="917"/>
      <c r="SPR77" s="917"/>
      <c r="SPS77" s="574"/>
      <c r="SPT77" s="643"/>
      <c r="SPU77" s="643"/>
      <c r="SPV77" s="643"/>
      <c r="SPW77" s="644"/>
      <c r="SPX77" s="643"/>
      <c r="SPY77" s="643"/>
      <c r="SPZ77" s="643"/>
      <c r="SQA77" s="643"/>
      <c r="SQB77" s="643"/>
      <c r="SQC77" s="643"/>
      <c r="SQD77" s="643"/>
      <c r="SQE77" s="643"/>
      <c r="SQF77" s="643"/>
      <c r="SQG77" s="917"/>
      <c r="SQH77" s="917"/>
      <c r="SQI77" s="917"/>
      <c r="SQJ77" s="574"/>
      <c r="SQK77" s="643"/>
      <c r="SQL77" s="643"/>
      <c r="SQM77" s="643"/>
      <c r="SQN77" s="644"/>
      <c r="SQO77" s="643"/>
      <c r="SQP77" s="643"/>
      <c r="SQQ77" s="643"/>
      <c r="SQR77" s="643"/>
      <c r="SQS77" s="643"/>
      <c r="SQT77" s="643"/>
      <c r="SQU77" s="643"/>
      <c r="SQV77" s="643"/>
      <c r="SQW77" s="643"/>
      <c r="SQX77" s="917"/>
      <c r="SQY77" s="917"/>
      <c r="SQZ77" s="917"/>
      <c r="SRA77" s="574"/>
      <c r="SRB77" s="643"/>
      <c r="SRC77" s="643"/>
      <c r="SRD77" s="643"/>
      <c r="SRE77" s="644"/>
      <c r="SRF77" s="643"/>
      <c r="SRG77" s="643"/>
      <c r="SRH77" s="643"/>
      <c r="SRI77" s="643"/>
      <c r="SRJ77" s="643"/>
      <c r="SRK77" s="643"/>
      <c r="SRL77" s="643"/>
      <c r="SRM77" s="643"/>
      <c r="SRN77" s="643"/>
      <c r="SRO77" s="917"/>
      <c r="SRP77" s="917"/>
      <c r="SRQ77" s="917"/>
      <c r="SRR77" s="574"/>
      <c r="SRS77" s="643"/>
      <c r="SRT77" s="643"/>
      <c r="SRU77" s="643"/>
      <c r="SRV77" s="644"/>
      <c r="SRW77" s="643"/>
      <c r="SRX77" s="643"/>
      <c r="SRY77" s="643"/>
      <c r="SRZ77" s="643"/>
      <c r="SSA77" s="643"/>
      <c r="SSB77" s="643"/>
      <c r="SSC77" s="643"/>
      <c r="SSD77" s="643"/>
      <c r="SSE77" s="643"/>
      <c r="SSF77" s="917"/>
      <c r="SSG77" s="917"/>
      <c r="SSH77" s="917"/>
      <c r="SSI77" s="574"/>
      <c r="SSJ77" s="643"/>
      <c r="SSK77" s="643"/>
      <c r="SSL77" s="643"/>
      <c r="SSM77" s="644"/>
      <c r="SSN77" s="643"/>
      <c r="SSO77" s="643"/>
      <c r="SSP77" s="643"/>
      <c r="SSQ77" s="643"/>
      <c r="SSR77" s="643"/>
      <c r="SSS77" s="643"/>
      <c r="SST77" s="643"/>
      <c r="SSU77" s="643"/>
      <c r="SSV77" s="643"/>
      <c r="SSW77" s="917"/>
      <c r="SSX77" s="917"/>
      <c r="SSY77" s="917"/>
      <c r="SSZ77" s="574"/>
      <c r="STA77" s="643"/>
      <c r="STB77" s="643"/>
      <c r="STC77" s="643"/>
      <c r="STD77" s="644"/>
      <c r="STE77" s="643"/>
      <c r="STF77" s="643"/>
      <c r="STG77" s="643"/>
      <c r="STH77" s="643"/>
      <c r="STI77" s="643"/>
      <c r="STJ77" s="643"/>
      <c r="STK77" s="643"/>
      <c r="STL77" s="643"/>
      <c r="STM77" s="643"/>
      <c r="STN77" s="917"/>
      <c r="STO77" s="917"/>
      <c r="STP77" s="917"/>
      <c r="STQ77" s="574"/>
      <c r="STR77" s="643"/>
      <c r="STS77" s="643"/>
      <c r="STT77" s="643"/>
      <c r="STU77" s="644"/>
      <c r="STV77" s="643"/>
      <c r="STW77" s="643"/>
      <c r="STX77" s="643"/>
      <c r="STY77" s="643"/>
      <c r="STZ77" s="643"/>
      <c r="SUA77" s="643"/>
      <c r="SUB77" s="643"/>
      <c r="SUC77" s="643"/>
      <c r="SUD77" s="643"/>
      <c r="SUE77" s="917"/>
      <c r="SUF77" s="917"/>
      <c r="SUG77" s="917"/>
      <c r="SUH77" s="574"/>
      <c r="SUI77" s="643"/>
      <c r="SUJ77" s="643"/>
      <c r="SUK77" s="643"/>
      <c r="SUL77" s="644"/>
      <c r="SUM77" s="643"/>
      <c r="SUN77" s="643"/>
      <c r="SUO77" s="643"/>
      <c r="SUP77" s="643"/>
      <c r="SUQ77" s="643"/>
      <c r="SUR77" s="643"/>
      <c r="SUS77" s="643"/>
      <c r="SUT77" s="643"/>
      <c r="SUU77" s="643"/>
      <c r="SUV77" s="917"/>
      <c r="SUW77" s="917"/>
      <c r="SUX77" s="917"/>
      <c r="SUY77" s="574"/>
      <c r="SUZ77" s="643"/>
      <c r="SVA77" s="643"/>
      <c r="SVB77" s="643"/>
      <c r="SVC77" s="644"/>
      <c r="SVD77" s="643"/>
      <c r="SVE77" s="643"/>
      <c r="SVF77" s="643"/>
      <c r="SVG77" s="643"/>
      <c r="SVH77" s="643"/>
      <c r="SVI77" s="643"/>
      <c r="SVJ77" s="643"/>
      <c r="SVK77" s="643"/>
      <c r="SVL77" s="643"/>
      <c r="SVM77" s="917"/>
      <c r="SVN77" s="917"/>
      <c r="SVO77" s="917"/>
      <c r="SVP77" s="574"/>
      <c r="SVQ77" s="643"/>
      <c r="SVR77" s="643"/>
      <c r="SVS77" s="643"/>
      <c r="SVT77" s="644"/>
      <c r="SVU77" s="643"/>
      <c r="SVV77" s="643"/>
      <c r="SVW77" s="643"/>
      <c r="SVX77" s="643"/>
      <c r="SVY77" s="643"/>
      <c r="SVZ77" s="643"/>
      <c r="SWA77" s="643"/>
      <c r="SWB77" s="643"/>
      <c r="SWC77" s="643"/>
      <c r="SWD77" s="917"/>
      <c r="SWE77" s="917"/>
      <c r="SWF77" s="917"/>
      <c r="SWG77" s="574"/>
      <c r="SWH77" s="643"/>
      <c r="SWI77" s="643"/>
      <c r="SWJ77" s="643"/>
      <c r="SWK77" s="644"/>
      <c r="SWL77" s="643"/>
      <c r="SWM77" s="643"/>
      <c r="SWN77" s="643"/>
      <c r="SWO77" s="643"/>
      <c r="SWP77" s="643"/>
      <c r="SWQ77" s="643"/>
      <c r="SWR77" s="643"/>
      <c r="SWS77" s="643"/>
      <c r="SWT77" s="643"/>
      <c r="SWU77" s="917"/>
      <c r="SWV77" s="917"/>
      <c r="SWW77" s="917"/>
      <c r="SWX77" s="574"/>
      <c r="SWY77" s="643"/>
      <c r="SWZ77" s="643"/>
      <c r="SXA77" s="643"/>
      <c r="SXB77" s="644"/>
      <c r="SXC77" s="643"/>
      <c r="SXD77" s="643"/>
      <c r="SXE77" s="643"/>
      <c r="SXF77" s="643"/>
      <c r="SXG77" s="643"/>
      <c r="SXH77" s="643"/>
      <c r="SXI77" s="643"/>
      <c r="SXJ77" s="643"/>
      <c r="SXK77" s="643"/>
      <c r="SXL77" s="917"/>
      <c r="SXM77" s="917"/>
      <c r="SXN77" s="917"/>
      <c r="SXO77" s="574"/>
      <c r="SXP77" s="643"/>
      <c r="SXQ77" s="643"/>
      <c r="SXR77" s="643"/>
      <c r="SXS77" s="644"/>
      <c r="SXT77" s="643"/>
      <c r="SXU77" s="643"/>
      <c r="SXV77" s="643"/>
      <c r="SXW77" s="643"/>
      <c r="SXX77" s="643"/>
      <c r="SXY77" s="643"/>
      <c r="SXZ77" s="643"/>
      <c r="SYA77" s="643"/>
      <c r="SYB77" s="643"/>
      <c r="SYC77" s="917"/>
      <c r="SYD77" s="917"/>
      <c r="SYE77" s="917"/>
      <c r="SYF77" s="574"/>
      <c r="SYG77" s="643"/>
      <c r="SYH77" s="643"/>
      <c r="SYI77" s="643"/>
      <c r="SYJ77" s="644"/>
      <c r="SYK77" s="643"/>
      <c r="SYL77" s="643"/>
      <c r="SYM77" s="643"/>
      <c r="SYN77" s="643"/>
      <c r="SYO77" s="643"/>
      <c r="SYP77" s="643"/>
      <c r="SYQ77" s="643"/>
      <c r="SYR77" s="643"/>
      <c r="SYS77" s="643"/>
      <c r="SYT77" s="917"/>
      <c r="SYU77" s="917"/>
      <c r="SYV77" s="917"/>
      <c r="SYW77" s="574"/>
      <c r="SYX77" s="643"/>
      <c r="SYY77" s="643"/>
      <c r="SYZ77" s="643"/>
      <c r="SZA77" s="644"/>
      <c r="SZB77" s="643"/>
      <c r="SZC77" s="643"/>
      <c r="SZD77" s="643"/>
      <c r="SZE77" s="643"/>
      <c r="SZF77" s="643"/>
      <c r="SZG77" s="643"/>
      <c r="SZH77" s="643"/>
      <c r="SZI77" s="643"/>
      <c r="SZJ77" s="643"/>
      <c r="SZK77" s="917"/>
      <c r="SZL77" s="917"/>
      <c r="SZM77" s="917"/>
      <c r="SZN77" s="574"/>
      <c r="SZO77" s="643"/>
      <c r="SZP77" s="643"/>
      <c r="SZQ77" s="643"/>
      <c r="SZR77" s="644"/>
      <c r="SZS77" s="643"/>
      <c r="SZT77" s="643"/>
      <c r="SZU77" s="643"/>
      <c r="SZV77" s="643"/>
      <c r="SZW77" s="643"/>
      <c r="SZX77" s="643"/>
      <c r="SZY77" s="643"/>
      <c r="SZZ77" s="643"/>
      <c r="TAA77" s="643"/>
      <c r="TAB77" s="917"/>
      <c r="TAC77" s="917"/>
      <c r="TAD77" s="917"/>
      <c r="TAE77" s="574"/>
      <c r="TAF77" s="643"/>
      <c r="TAG77" s="643"/>
      <c r="TAH77" s="643"/>
      <c r="TAI77" s="644"/>
      <c r="TAJ77" s="643"/>
      <c r="TAK77" s="643"/>
      <c r="TAL77" s="643"/>
      <c r="TAM77" s="643"/>
      <c r="TAN77" s="643"/>
      <c r="TAO77" s="643"/>
      <c r="TAP77" s="643"/>
      <c r="TAQ77" s="643"/>
      <c r="TAR77" s="643"/>
      <c r="TAS77" s="917"/>
      <c r="TAT77" s="917"/>
      <c r="TAU77" s="917"/>
      <c r="TAV77" s="574"/>
      <c r="TAW77" s="643"/>
      <c r="TAX77" s="643"/>
      <c r="TAY77" s="643"/>
      <c r="TAZ77" s="644"/>
      <c r="TBA77" s="643"/>
      <c r="TBB77" s="643"/>
      <c r="TBC77" s="643"/>
      <c r="TBD77" s="643"/>
      <c r="TBE77" s="643"/>
      <c r="TBF77" s="643"/>
      <c r="TBG77" s="643"/>
      <c r="TBH77" s="643"/>
      <c r="TBI77" s="643"/>
      <c r="TBJ77" s="917"/>
      <c r="TBK77" s="917"/>
      <c r="TBL77" s="917"/>
      <c r="TBM77" s="574"/>
      <c r="TBN77" s="643"/>
      <c r="TBO77" s="643"/>
      <c r="TBP77" s="643"/>
      <c r="TBQ77" s="644"/>
      <c r="TBR77" s="643"/>
      <c r="TBS77" s="643"/>
      <c r="TBT77" s="643"/>
      <c r="TBU77" s="643"/>
      <c r="TBV77" s="643"/>
      <c r="TBW77" s="643"/>
      <c r="TBX77" s="643"/>
      <c r="TBY77" s="643"/>
      <c r="TBZ77" s="643"/>
      <c r="TCA77" s="917"/>
      <c r="TCB77" s="917"/>
      <c r="TCC77" s="917"/>
      <c r="TCD77" s="574"/>
      <c r="TCE77" s="643"/>
      <c r="TCF77" s="643"/>
      <c r="TCG77" s="643"/>
      <c r="TCH77" s="644"/>
      <c r="TCI77" s="643"/>
      <c r="TCJ77" s="643"/>
      <c r="TCK77" s="643"/>
      <c r="TCL77" s="643"/>
      <c r="TCM77" s="643"/>
      <c r="TCN77" s="643"/>
      <c r="TCO77" s="643"/>
      <c r="TCP77" s="643"/>
      <c r="TCQ77" s="643"/>
      <c r="TCR77" s="917"/>
      <c r="TCS77" s="917"/>
      <c r="TCT77" s="917"/>
      <c r="TCU77" s="574"/>
      <c r="TCV77" s="643"/>
      <c r="TCW77" s="643"/>
      <c r="TCX77" s="643"/>
      <c r="TCY77" s="644"/>
      <c r="TCZ77" s="643"/>
      <c r="TDA77" s="643"/>
      <c r="TDB77" s="643"/>
      <c r="TDC77" s="643"/>
      <c r="TDD77" s="643"/>
      <c r="TDE77" s="643"/>
      <c r="TDF77" s="643"/>
      <c r="TDG77" s="643"/>
      <c r="TDH77" s="643"/>
      <c r="TDI77" s="917"/>
      <c r="TDJ77" s="917"/>
      <c r="TDK77" s="917"/>
      <c r="TDL77" s="574"/>
      <c r="TDM77" s="643"/>
      <c r="TDN77" s="643"/>
      <c r="TDO77" s="643"/>
      <c r="TDP77" s="644"/>
      <c r="TDQ77" s="643"/>
      <c r="TDR77" s="643"/>
      <c r="TDS77" s="643"/>
      <c r="TDT77" s="643"/>
      <c r="TDU77" s="643"/>
      <c r="TDV77" s="643"/>
      <c r="TDW77" s="643"/>
      <c r="TDX77" s="643"/>
      <c r="TDY77" s="643"/>
      <c r="TDZ77" s="917"/>
      <c r="TEA77" s="917"/>
      <c r="TEB77" s="917"/>
      <c r="TEC77" s="574"/>
      <c r="TED77" s="643"/>
      <c r="TEE77" s="643"/>
      <c r="TEF77" s="643"/>
      <c r="TEG77" s="644"/>
      <c r="TEH77" s="643"/>
      <c r="TEI77" s="643"/>
      <c r="TEJ77" s="643"/>
      <c r="TEK77" s="643"/>
      <c r="TEL77" s="643"/>
      <c r="TEM77" s="643"/>
      <c r="TEN77" s="643"/>
      <c r="TEO77" s="643"/>
      <c r="TEP77" s="643"/>
      <c r="TEQ77" s="917"/>
      <c r="TER77" s="917"/>
      <c r="TES77" s="917"/>
      <c r="TET77" s="574"/>
      <c r="TEU77" s="643"/>
      <c r="TEV77" s="643"/>
      <c r="TEW77" s="643"/>
      <c r="TEX77" s="644"/>
      <c r="TEY77" s="643"/>
      <c r="TEZ77" s="643"/>
      <c r="TFA77" s="643"/>
      <c r="TFB77" s="643"/>
      <c r="TFC77" s="643"/>
      <c r="TFD77" s="643"/>
      <c r="TFE77" s="643"/>
      <c r="TFF77" s="643"/>
      <c r="TFG77" s="643"/>
      <c r="TFH77" s="917"/>
      <c r="TFI77" s="917"/>
      <c r="TFJ77" s="917"/>
      <c r="TFK77" s="574"/>
      <c r="TFL77" s="643"/>
      <c r="TFM77" s="643"/>
      <c r="TFN77" s="643"/>
      <c r="TFO77" s="644"/>
      <c r="TFP77" s="643"/>
      <c r="TFQ77" s="643"/>
      <c r="TFR77" s="643"/>
      <c r="TFS77" s="643"/>
      <c r="TFT77" s="643"/>
      <c r="TFU77" s="643"/>
      <c r="TFV77" s="643"/>
      <c r="TFW77" s="643"/>
      <c r="TFX77" s="643"/>
      <c r="TFY77" s="917"/>
      <c r="TFZ77" s="917"/>
      <c r="TGA77" s="917"/>
      <c r="TGB77" s="574"/>
      <c r="TGC77" s="643"/>
      <c r="TGD77" s="643"/>
      <c r="TGE77" s="643"/>
      <c r="TGF77" s="644"/>
      <c r="TGG77" s="643"/>
      <c r="TGH77" s="643"/>
      <c r="TGI77" s="643"/>
      <c r="TGJ77" s="643"/>
      <c r="TGK77" s="643"/>
      <c r="TGL77" s="643"/>
      <c r="TGM77" s="643"/>
      <c r="TGN77" s="643"/>
      <c r="TGO77" s="643"/>
      <c r="TGP77" s="917"/>
      <c r="TGQ77" s="917"/>
      <c r="TGR77" s="917"/>
      <c r="TGS77" s="574"/>
      <c r="TGT77" s="643"/>
      <c r="TGU77" s="643"/>
      <c r="TGV77" s="643"/>
      <c r="TGW77" s="644"/>
      <c r="TGX77" s="643"/>
      <c r="TGY77" s="643"/>
      <c r="TGZ77" s="643"/>
      <c r="THA77" s="643"/>
      <c r="THB77" s="643"/>
      <c r="THC77" s="643"/>
      <c r="THD77" s="643"/>
      <c r="THE77" s="643"/>
      <c r="THF77" s="643"/>
      <c r="THG77" s="917"/>
      <c r="THH77" s="917"/>
      <c r="THI77" s="917"/>
      <c r="THJ77" s="574"/>
      <c r="THK77" s="643"/>
      <c r="THL77" s="643"/>
      <c r="THM77" s="643"/>
      <c r="THN77" s="644"/>
      <c r="THO77" s="643"/>
      <c r="THP77" s="643"/>
      <c r="THQ77" s="643"/>
      <c r="THR77" s="643"/>
      <c r="THS77" s="643"/>
      <c r="THT77" s="643"/>
      <c r="THU77" s="643"/>
      <c r="THV77" s="643"/>
      <c r="THW77" s="643"/>
      <c r="THX77" s="917"/>
      <c r="THY77" s="917"/>
      <c r="THZ77" s="917"/>
      <c r="TIA77" s="574"/>
      <c r="TIB77" s="643"/>
      <c r="TIC77" s="643"/>
      <c r="TID77" s="643"/>
      <c r="TIE77" s="644"/>
      <c r="TIF77" s="643"/>
      <c r="TIG77" s="643"/>
      <c r="TIH77" s="643"/>
      <c r="TII77" s="643"/>
      <c r="TIJ77" s="643"/>
      <c r="TIK77" s="643"/>
      <c r="TIL77" s="643"/>
      <c r="TIM77" s="643"/>
      <c r="TIN77" s="643"/>
      <c r="TIO77" s="917"/>
      <c r="TIP77" s="917"/>
      <c r="TIQ77" s="917"/>
      <c r="TIR77" s="574"/>
      <c r="TIS77" s="643"/>
      <c r="TIT77" s="643"/>
      <c r="TIU77" s="643"/>
      <c r="TIV77" s="644"/>
      <c r="TIW77" s="643"/>
      <c r="TIX77" s="643"/>
      <c r="TIY77" s="643"/>
      <c r="TIZ77" s="643"/>
      <c r="TJA77" s="643"/>
      <c r="TJB77" s="643"/>
      <c r="TJC77" s="643"/>
      <c r="TJD77" s="643"/>
      <c r="TJE77" s="643"/>
      <c r="TJF77" s="917"/>
      <c r="TJG77" s="917"/>
      <c r="TJH77" s="917"/>
      <c r="TJI77" s="574"/>
      <c r="TJJ77" s="643"/>
      <c r="TJK77" s="643"/>
      <c r="TJL77" s="643"/>
      <c r="TJM77" s="644"/>
      <c r="TJN77" s="643"/>
      <c r="TJO77" s="643"/>
      <c r="TJP77" s="643"/>
      <c r="TJQ77" s="643"/>
      <c r="TJR77" s="643"/>
      <c r="TJS77" s="643"/>
      <c r="TJT77" s="643"/>
      <c r="TJU77" s="643"/>
      <c r="TJV77" s="643"/>
      <c r="TJW77" s="917"/>
      <c r="TJX77" s="917"/>
      <c r="TJY77" s="917"/>
      <c r="TJZ77" s="574"/>
      <c r="TKA77" s="643"/>
      <c r="TKB77" s="643"/>
      <c r="TKC77" s="643"/>
      <c r="TKD77" s="644"/>
      <c r="TKE77" s="643"/>
      <c r="TKF77" s="643"/>
      <c r="TKG77" s="643"/>
      <c r="TKH77" s="643"/>
      <c r="TKI77" s="643"/>
      <c r="TKJ77" s="643"/>
      <c r="TKK77" s="643"/>
      <c r="TKL77" s="643"/>
      <c r="TKM77" s="643"/>
      <c r="TKN77" s="917"/>
      <c r="TKO77" s="917"/>
      <c r="TKP77" s="917"/>
      <c r="TKQ77" s="574"/>
      <c r="TKR77" s="643"/>
      <c r="TKS77" s="643"/>
      <c r="TKT77" s="643"/>
      <c r="TKU77" s="644"/>
      <c r="TKV77" s="643"/>
      <c r="TKW77" s="643"/>
      <c r="TKX77" s="643"/>
      <c r="TKY77" s="643"/>
      <c r="TKZ77" s="643"/>
      <c r="TLA77" s="643"/>
      <c r="TLB77" s="643"/>
      <c r="TLC77" s="643"/>
      <c r="TLD77" s="643"/>
      <c r="TLE77" s="917"/>
      <c r="TLF77" s="917"/>
      <c r="TLG77" s="917"/>
      <c r="TLH77" s="574"/>
      <c r="TLI77" s="643"/>
      <c r="TLJ77" s="643"/>
      <c r="TLK77" s="643"/>
      <c r="TLL77" s="644"/>
      <c r="TLM77" s="643"/>
      <c r="TLN77" s="643"/>
      <c r="TLO77" s="643"/>
      <c r="TLP77" s="643"/>
      <c r="TLQ77" s="643"/>
      <c r="TLR77" s="643"/>
      <c r="TLS77" s="643"/>
      <c r="TLT77" s="643"/>
      <c r="TLU77" s="643"/>
      <c r="TLV77" s="917"/>
      <c r="TLW77" s="917"/>
      <c r="TLX77" s="917"/>
      <c r="TLY77" s="574"/>
      <c r="TLZ77" s="643"/>
      <c r="TMA77" s="643"/>
      <c r="TMB77" s="643"/>
      <c r="TMC77" s="644"/>
      <c r="TMD77" s="643"/>
      <c r="TME77" s="643"/>
      <c r="TMF77" s="643"/>
      <c r="TMG77" s="643"/>
      <c r="TMH77" s="643"/>
      <c r="TMI77" s="643"/>
      <c r="TMJ77" s="643"/>
      <c r="TMK77" s="643"/>
      <c r="TML77" s="643"/>
      <c r="TMM77" s="917"/>
      <c r="TMN77" s="917"/>
      <c r="TMO77" s="917"/>
      <c r="TMP77" s="574"/>
      <c r="TMQ77" s="643"/>
      <c r="TMR77" s="643"/>
      <c r="TMS77" s="643"/>
      <c r="TMT77" s="644"/>
      <c r="TMU77" s="643"/>
      <c r="TMV77" s="643"/>
      <c r="TMW77" s="643"/>
      <c r="TMX77" s="643"/>
      <c r="TMY77" s="643"/>
      <c r="TMZ77" s="643"/>
      <c r="TNA77" s="643"/>
      <c r="TNB77" s="643"/>
      <c r="TNC77" s="643"/>
      <c r="TND77" s="917"/>
      <c r="TNE77" s="917"/>
      <c r="TNF77" s="917"/>
      <c r="TNG77" s="574"/>
      <c r="TNH77" s="643"/>
      <c r="TNI77" s="643"/>
      <c r="TNJ77" s="643"/>
      <c r="TNK77" s="644"/>
      <c r="TNL77" s="643"/>
      <c r="TNM77" s="643"/>
      <c r="TNN77" s="643"/>
      <c r="TNO77" s="643"/>
      <c r="TNP77" s="643"/>
      <c r="TNQ77" s="643"/>
      <c r="TNR77" s="643"/>
      <c r="TNS77" s="643"/>
      <c r="TNT77" s="643"/>
      <c r="TNU77" s="917"/>
      <c r="TNV77" s="917"/>
      <c r="TNW77" s="917"/>
      <c r="TNX77" s="574"/>
      <c r="TNY77" s="643"/>
      <c r="TNZ77" s="643"/>
      <c r="TOA77" s="643"/>
      <c r="TOB77" s="644"/>
      <c r="TOC77" s="643"/>
      <c r="TOD77" s="643"/>
      <c r="TOE77" s="643"/>
      <c r="TOF77" s="643"/>
      <c r="TOG77" s="643"/>
      <c r="TOH77" s="643"/>
      <c r="TOI77" s="643"/>
      <c r="TOJ77" s="643"/>
      <c r="TOK77" s="643"/>
      <c r="TOL77" s="917"/>
      <c r="TOM77" s="917"/>
      <c r="TON77" s="917"/>
      <c r="TOO77" s="574"/>
      <c r="TOP77" s="643"/>
      <c r="TOQ77" s="643"/>
      <c r="TOR77" s="643"/>
      <c r="TOS77" s="644"/>
      <c r="TOT77" s="643"/>
      <c r="TOU77" s="643"/>
      <c r="TOV77" s="643"/>
      <c r="TOW77" s="643"/>
      <c r="TOX77" s="643"/>
      <c r="TOY77" s="643"/>
      <c r="TOZ77" s="643"/>
      <c r="TPA77" s="643"/>
      <c r="TPB77" s="643"/>
      <c r="TPC77" s="917"/>
      <c r="TPD77" s="917"/>
      <c r="TPE77" s="917"/>
      <c r="TPF77" s="574"/>
      <c r="TPG77" s="643"/>
      <c r="TPH77" s="643"/>
      <c r="TPI77" s="643"/>
      <c r="TPJ77" s="644"/>
      <c r="TPK77" s="643"/>
      <c r="TPL77" s="643"/>
      <c r="TPM77" s="643"/>
      <c r="TPN77" s="643"/>
      <c r="TPO77" s="643"/>
      <c r="TPP77" s="643"/>
      <c r="TPQ77" s="643"/>
      <c r="TPR77" s="643"/>
      <c r="TPS77" s="643"/>
      <c r="TPT77" s="917"/>
      <c r="TPU77" s="917"/>
      <c r="TPV77" s="917"/>
      <c r="TPW77" s="574"/>
      <c r="TPX77" s="643"/>
      <c r="TPY77" s="643"/>
      <c r="TPZ77" s="643"/>
      <c r="TQA77" s="644"/>
      <c r="TQB77" s="643"/>
      <c r="TQC77" s="643"/>
      <c r="TQD77" s="643"/>
      <c r="TQE77" s="643"/>
      <c r="TQF77" s="643"/>
      <c r="TQG77" s="643"/>
      <c r="TQH77" s="643"/>
      <c r="TQI77" s="643"/>
      <c r="TQJ77" s="643"/>
      <c r="TQK77" s="917"/>
      <c r="TQL77" s="917"/>
      <c r="TQM77" s="917"/>
      <c r="TQN77" s="574"/>
      <c r="TQO77" s="643"/>
      <c r="TQP77" s="643"/>
      <c r="TQQ77" s="643"/>
      <c r="TQR77" s="644"/>
      <c r="TQS77" s="643"/>
      <c r="TQT77" s="643"/>
      <c r="TQU77" s="643"/>
      <c r="TQV77" s="643"/>
      <c r="TQW77" s="643"/>
      <c r="TQX77" s="643"/>
      <c r="TQY77" s="643"/>
      <c r="TQZ77" s="643"/>
      <c r="TRA77" s="643"/>
      <c r="TRB77" s="917"/>
      <c r="TRC77" s="917"/>
      <c r="TRD77" s="917"/>
      <c r="TRE77" s="574"/>
      <c r="TRF77" s="643"/>
      <c r="TRG77" s="643"/>
      <c r="TRH77" s="643"/>
      <c r="TRI77" s="644"/>
      <c r="TRJ77" s="643"/>
      <c r="TRK77" s="643"/>
      <c r="TRL77" s="643"/>
      <c r="TRM77" s="643"/>
      <c r="TRN77" s="643"/>
      <c r="TRO77" s="643"/>
      <c r="TRP77" s="643"/>
      <c r="TRQ77" s="643"/>
      <c r="TRR77" s="643"/>
      <c r="TRS77" s="917"/>
      <c r="TRT77" s="917"/>
      <c r="TRU77" s="917"/>
      <c r="TRV77" s="574"/>
      <c r="TRW77" s="643"/>
      <c r="TRX77" s="643"/>
      <c r="TRY77" s="643"/>
      <c r="TRZ77" s="644"/>
      <c r="TSA77" s="643"/>
      <c r="TSB77" s="643"/>
      <c r="TSC77" s="643"/>
      <c r="TSD77" s="643"/>
      <c r="TSE77" s="643"/>
      <c r="TSF77" s="643"/>
      <c r="TSG77" s="643"/>
      <c r="TSH77" s="643"/>
      <c r="TSI77" s="643"/>
      <c r="TSJ77" s="917"/>
      <c r="TSK77" s="917"/>
      <c r="TSL77" s="917"/>
      <c r="TSM77" s="574"/>
      <c r="TSN77" s="643"/>
      <c r="TSO77" s="643"/>
      <c r="TSP77" s="643"/>
      <c r="TSQ77" s="644"/>
      <c r="TSR77" s="643"/>
      <c r="TSS77" s="643"/>
      <c r="TST77" s="643"/>
      <c r="TSU77" s="643"/>
      <c r="TSV77" s="643"/>
      <c r="TSW77" s="643"/>
      <c r="TSX77" s="643"/>
      <c r="TSY77" s="643"/>
      <c r="TSZ77" s="643"/>
      <c r="TTA77" s="917"/>
      <c r="TTB77" s="917"/>
      <c r="TTC77" s="917"/>
      <c r="TTD77" s="574"/>
      <c r="TTE77" s="643"/>
      <c r="TTF77" s="643"/>
      <c r="TTG77" s="643"/>
      <c r="TTH77" s="644"/>
      <c r="TTI77" s="643"/>
      <c r="TTJ77" s="643"/>
      <c r="TTK77" s="643"/>
      <c r="TTL77" s="643"/>
      <c r="TTM77" s="643"/>
      <c r="TTN77" s="643"/>
      <c r="TTO77" s="643"/>
      <c r="TTP77" s="643"/>
      <c r="TTQ77" s="643"/>
      <c r="TTR77" s="917"/>
      <c r="TTS77" s="917"/>
      <c r="TTT77" s="917"/>
      <c r="TTU77" s="574"/>
      <c r="TTV77" s="643"/>
      <c r="TTW77" s="643"/>
      <c r="TTX77" s="643"/>
      <c r="TTY77" s="644"/>
      <c r="TTZ77" s="643"/>
      <c r="TUA77" s="643"/>
      <c r="TUB77" s="643"/>
      <c r="TUC77" s="643"/>
      <c r="TUD77" s="643"/>
      <c r="TUE77" s="643"/>
      <c r="TUF77" s="643"/>
      <c r="TUG77" s="643"/>
      <c r="TUH77" s="643"/>
      <c r="TUI77" s="917"/>
      <c r="TUJ77" s="917"/>
      <c r="TUK77" s="917"/>
      <c r="TUL77" s="574"/>
      <c r="TUM77" s="643"/>
      <c r="TUN77" s="643"/>
      <c r="TUO77" s="643"/>
      <c r="TUP77" s="644"/>
      <c r="TUQ77" s="643"/>
      <c r="TUR77" s="643"/>
      <c r="TUS77" s="643"/>
      <c r="TUT77" s="643"/>
      <c r="TUU77" s="643"/>
      <c r="TUV77" s="643"/>
      <c r="TUW77" s="643"/>
      <c r="TUX77" s="643"/>
      <c r="TUY77" s="643"/>
      <c r="TUZ77" s="917"/>
      <c r="TVA77" s="917"/>
      <c r="TVB77" s="917"/>
      <c r="TVC77" s="574"/>
      <c r="TVD77" s="643"/>
      <c r="TVE77" s="643"/>
      <c r="TVF77" s="643"/>
      <c r="TVG77" s="644"/>
      <c r="TVH77" s="643"/>
      <c r="TVI77" s="643"/>
      <c r="TVJ77" s="643"/>
      <c r="TVK77" s="643"/>
      <c r="TVL77" s="643"/>
      <c r="TVM77" s="643"/>
      <c r="TVN77" s="643"/>
      <c r="TVO77" s="643"/>
      <c r="TVP77" s="643"/>
      <c r="TVQ77" s="917"/>
      <c r="TVR77" s="917"/>
      <c r="TVS77" s="917"/>
      <c r="TVT77" s="574"/>
      <c r="TVU77" s="643"/>
      <c r="TVV77" s="643"/>
      <c r="TVW77" s="643"/>
      <c r="TVX77" s="644"/>
      <c r="TVY77" s="643"/>
      <c r="TVZ77" s="643"/>
      <c r="TWA77" s="643"/>
      <c r="TWB77" s="643"/>
      <c r="TWC77" s="643"/>
      <c r="TWD77" s="643"/>
      <c r="TWE77" s="643"/>
      <c r="TWF77" s="643"/>
      <c r="TWG77" s="643"/>
      <c r="TWH77" s="917"/>
      <c r="TWI77" s="917"/>
      <c r="TWJ77" s="917"/>
      <c r="TWK77" s="574"/>
      <c r="TWL77" s="643"/>
      <c r="TWM77" s="643"/>
      <c r="TWN77" s="643"/>
      <c r="TWO77" s="644"/>
      <c r="TWP77" s="643"/>
      <c r="TWQ77" s="643"/>
      <c r="TWR77" s="643"/>
      <c r="TWS77" s="643"/>
      <c r="TWT77" s="643"/>
      <c r="TWU77" s="643"/>
      <c r="TWV77" s="643"/>
      <c r="TWW77" s="643"/>
      <c r="TWX77" s="643"/>
      <c r="TWY77" s="917"/>
      <c r="TWZ77" s="917"/>
      <c r="TXA77" s="917"/>
      <c r="TXB77" s="574"/>
      <c r="TXC77" s="643"/>
      <c r="TXD77" s="643"/>
      <c r="TXE77" s="643"/>
      <c r="TXF77" s="644"/>
      <c r="TXG77" s="643"/>
      <c r="TXH77" s="643"/>
      <c r="TXI77" s="643"/>
      <c r="TXJ77" s="643"/>
      <c r="TXK77" s="643"/>
      <c r="TXL77" s="643"/>
      <c r="TXM77" s="643"/>
      <c r="TXN77" s="643"/>
      <c r="TXO77" s="643"/>
      <c r="TXP77" s="917"/>
      <c r="TXQ77" s="917"/>
      <c r="TXR77" s="917"/>
      <c r="TXS77" s="574"/>
      <c r="TXT77" s="643"/>
      <c r="TXU77" s="643"/>
      <c r="TXV77" s="643"/>
      <c r="TXW77" s="644"/>
      <c r="TXX77" s="643"/>
      <c r="TXY77" s="643"/>
      <c r="TXZ77" s="643"/>
      <c r="TYA77" s="643"/>
      <c r="TYB77" s="643"/>
      <c r="TYC77" s="643"/>
      <c r="TYD77" s="643"/>
      <c r="TYE77" s="643"/>
      <c r="TYF77" s="643"/>
      <c r="TYG77" s="917"/>
      <c r="TYH77" s="917"/>
      <c r="TYI77" s="917"/>
      <c r="TYJ77" s="574"/>
      <c r="TYK77" s="643"/>
      <c r="TYL77" s="643"/>
      <c r="TYM77" s="643"/>
      <c r="TYN77" s="644"/>
      <c r="TYO77" s="643"/>
      <c r="TYP77" s="643"/>
      <c r="TYQ77" s="643"/>
      <c r="TYR77" s="643"/>
      <c r="TYS77" s="643"/>
      <c r="TYT77" s="643"/>
      <c r="TYU77" s="643"/>
      <c r="TYV77" s="643"/>
      <c r="TYW77" s="643"/>
      <c r="TYX77" s="917"/>
      <c r="TYY77" s="917"/>
      <c r="TYZ77" s="917"/>
      <c r="TZA77" s="574"/>
      <c r="TZB77" s="643"/>
      <c r="TZC77" s="643"/>
      <c r="TZD77" s="643"/>
      <c r="TZE77" s="644"/>
      <c r="TZF77" s="643"/>
      <c r="TZG77" s="643"/>
      <c r="TZH77" s="643"/>
      <c r="TZI77" s="643"/>
      <c r="TZJ77" s="643"/>
      <c r="TZK77" s="643"/>
      <c r="TZL77" s="643"/>
      <c r="TZM77" s="643"/>
      <c r="TZN77" s="643"/>
      <c r="TZO77" s="917"/>
      <c r="TZP77" s="917"/>
      <c r="TZQ77" s="917"/>
      <c r="TZR77" s="574"/>
      <c r="TZS77" s="643"/>
      <c r="TZT77" s="643"/>
      <c r="TZU77" s="643"/>
      <c r="TZV77" s="644"/>
      <c r="TZW77" s="643"/>
      <c r="TZX77" s="643"/>
      <c r="TZY77" s="643"/>
      <c r="TZZ77" s="643"/>
      <c r="UAA77" s="643"/>
      <c r="UAB77" s="643"/>
      <c r="UAC77" s="643"/>
      <c r="UAD77" s="643"/>
      <c r="UAE77" s="643"/>
      <c r="UAF77" s="917"/>
      <c r="UAG77" s="917"/>
      <c r="UAH77" s="917"/>
      <c r="UAI77" s="574"/>
      <c r="UAJ77" s="643"/>
      <c r="UAK77" s="643"/>
      <c r="UAL77" s="643"/>
      <c r="UAM77" s="644"/>
      <c r="UAN77" s="643"/>
      <c r="UAO77" s="643"/>
      <c r="UAP77" s="643"/>
      <c r="UAQ77" s="643"/>
      <c r="UAR77" s="643"/>
      <c r="UAS77" s="643"/>
      <c r="UAT77" s="643"/>
      <c r="UAU77" s="643"/>
      <c r="UAV77" s="643"/>
      <c r="UAW77" s="917"/>
      <c r="UAX77" s="917"/>
      <c r="UAY77" s="917"/>
      <c r="UAZ77" s="574"/>
      <c r="UBA77" s="643"/>
      <c r="UBB77" s="643"/>
      <c r="UBC77" s="643"/>
      <c r="UBD77" s="644"/>
      <c r="UBE77" s="643"/>
      <c r="UBF77" s="643"/>
      <c r="UBG77" s="643"/>
      <c r="UBH77" s="643"/>
      <c r="UBI77" s="643"/>
      <c r="UBJ77" s="643"/>
      <c r="UBK77" s="643"/>
      <c r="UBL77" s="643"/>
      <c r="UBM77" s="643"/>
      <c r="UBN77" s="917"/>
      <c r="UBO77" s="917"/>
      <c r="UBP77" s="917"/>
      <c r="UBQ77" s="574"/>
      <c r="UBR77" s="643"/>
      <c r="UBS77" s="643"/>
      <c r="UBT77" s="643"/>
      <c r="UBU77" s="644"/>
      <c r="UBV77" s="643"/>
      <c r="UBW77" s="643"/>
      <c r="UBX77" s="643"/>
      <c r="UBY77" s="643"/>
      <c r="UBZ77" s="643"/>
      <c r="UCA77" s="643"/>
      <c r="UCB77" s="643"/>
      <c r="UCC77" s="643"/>
      <c r="UCD77" s="643"/>
      <c r="UCE77" s="917"/>
      <c r="UCF77" s="917"/>
      <c r="UCG77" s="917"/>
      <c r="UCH77" s="574"/>
      <c r="UCI77" s="643"/>
      <c r="UCJ77" s="643"/>
      <c r="UCK77" s="643"/>
      <c r="UCL77" s="644"/>
      <c r="UCM77" s="643"/>
      <c r="UCN77" s="643"/>
      <c r="UCO77" s="643"/>
      <c r="UCP77" s="643"/>
      <c r="UCQ77" s="643"/>
      <c r="UCR77" s="643"/>
      <c r="UCS77" s="643"/>
      <c r="UCT77" s="643"/>
      <c r="UCU77" s="643"/>
      <c r="UCV77" s="917"/>
      <c r="UCW77" s="917"/>
      <c r="UCX77" s="917"/>
      <c r="UCY77" s="574"/>
      <c r="UCZ77" s="643"/>
      <c r="UDA77" s="643"/>
      <c r="UDB77" s="643"/>
      <c r="UDC77" s="644"/>
      <c r="UDD77" s="643"/>
      <c r="UDE77" s="643"/>
      <c r="UDF77" s="643"/>
      <c r="UDG77" s="643"/>
      <c r="UDH77" s="643"/>
      <c r="UDI77" s="643"/>
      <c r="UDJ77" s="643"/>
      <c r="UDK77" s="643"/>
      <c r="UDL77" s="643"/>
      <c r="UDM77" s="917"/>
      <c r="UDN77" s="917"/>
      <c r="UDO77" s="917"/>
      <c r="UDP77" s="574"/>
      <c r="UDQ77" s="643"/>
      <c r="UDR77" s="643"/>
      <c r="UDS77" s="643"/>
      <c r="UDT77" s="644"/>
      <c r="UDU77" s="643"/>
      <c r="UDV77" s="643"/>
      <c r="UDW77" s="643"/>
      <c r="UDX77" s="643"/>
      <c r="UDY77" s="643"/>
      <c r="UDZ77" s="643"/>
      <c r="UEA77" s="643"/>
      <c r="UEB77" s="643"/>
      <c r="UEC77" s="643"/>
      <c r="UED77" s="917"/>
      <c r="UEE77" s="917"/>
      <c r="UEF77" s="917"/>
      <c r="UEG77" s="574"/>
      <c r="UEH77" s="643"/>
      <c r="UEI77" s="643"/>
      <c r="UEJ77" s="643"/>
      <c r="UEK77" s="644"/>
      <c r="UEL77" s="643"/>
      <c r="UEM77" s="643"/>
      <c r="UEN77" s="643"/>
      <c r="UEO77" s="643"/>
      <c r="UEP77" s="643"/>
      <c r="UEQ77" s="643"/>
      <c r="UER77" s="643"/>
      <c r="UES77" s="643"/>
      <c r="UET77" s="643"/>
      <c r="UEU77" s="917"/>
      <c r="UEV77" s="917"/>
      <c r="UEW77" s="917"/>
      <c r="UEX77" s="574"/>
      <c r="UEY77" s="643"/>
      <c r="UEZ77" s="643"/>
      <c r="UFA77" s="643"/>
      <c r="UFB77" s="644"/>
      <c r="UFC77" s="643"/>
      <c r="UFD77" s="643"/>
      <c r="UFE77" s="643"/>
      <c r="UFF77" s="643"/>
      <c r="UFG77" s="643"/>
      <c r="UFH77" s="643"/>
      <c r="UFI77" s="643"/>
      <c r="UFJ77" s="643"/>
      <c r="UFK77" s="643"/>
      <c r="UFL77" s="917"/>
      <c r="UFM77" s="917"/>
      <c r="UFN77" s="917"/>
      <c r="UFO77" s="574"/>
      <c r="UFP77" s="643"/>
      <c r="UFQ77" s="643"/>
      <c r="UFR77" s="643"/>
      <c r="UFS77" s="644"/>
      <c r="UFT77" s="643"/>
      <c r="UFU77" s="643"/>
      <c r="UFV77" s="643"/>
      <c r="UFW77" s="643"/>
      <c r="UFX77" s="643"/>
      <c r="UFY77" s="643"/>
      <c r="UFZ77" s="643"/>
      <c r="UGA77" s="643"/>
      <c r="UGB77" s="643"/>
      <c r="UGC77" s="917"/>
      <c r="UGD77" s="917"/>
      <c r="UGE77" s="917"/>
      <c r="UGF77" s="574"/>
      <c r="UGG77" s="643"/>
      <c r="UGH77" s="643"/>
      <c r="UGI77" s="643"/>
      <c r="UGJ77" s="644"/>
      <c r="UGK77" s="643"/>
      <c r="UGL77" s="643"/>
      <c r="UGM77" s="643"/>
      <c r="UGN77" s="643"/>
      <c r="UGO77" s="643"/>
      <c r="UGP77" s="643"/>
      <c r="UGQ77" s="643"/>
      <c r="UGR77" s="643"/>
      <c r="UGS77" s="643"/>
      <c r="UGT77" s="917"/>
      <c r="UGU77" s="917"/>
      <c r="UGV77" s="917"/>
      <c r="UGW77" s="574"/>
      <c r="UGX77" s="643"/>
      <c r="UGY77" s="643"/>
      <c r="UGZ77" s="643"/>
      <c r="UHA77" s="644"/>
      <c r="UHB77" s="643"/>
      <c r="UHC77" s="643"/>
      <c r="UHD77" s="643"/>
      <c r="UHE77" s="643"/>
      <c r="UHF77" s="643"/>
      <c r="UHG77" s="643"/>
      <c r="UHH77" s="643"/>
      <c r="UHI77" s="643"/>
      <c r="UHJ77" s="643"/>
      <c r="UHK77" s="917"/>
      <c r="UHL77" s="917"/>
      <c r="UHM77" s="917"/>
      <c r="UHN77" s="574"/>
      <c r="UHO77" s="643"/>
      <c r="UHP77" s="643"/>
      <c r="UHQ77" s="643"/>
      <c r="UHR77" s="644"/>
      <c r="UHS77" s="643"/>
      <c r="UHT77" s="643"/>
      <c r="UHU77" s="643"/>
      <c r="UHV77" s="643"/>
      <c r="UHW77" s="643"/>
      <c r="UHX77" s="643"/>
      <c r="UHY77" s="643"/>
      <c r="UHZ77" s="643"/>
      <c r="UIA77" s="643"/>
      <c r="UIB77" s="917"/>
      <c r="UIC77" s="917"/>
      <c r="UID77" s="917"/>
      <c r="UIE77" s="574"/>
      <c r="UIF77" s="643"/>
      <c r="UIG77" s="643"/>
      <c r="UIH77" s="643"/>
      <c r="UII77" s="644"/>
      <c r="UIJ77" s="643"/>
      <c r="UIK77" s="643"/>
      <c r="UIL77" s="643"/>
      <c r="UIM77" s="643"/>
      <c r="UIN77" s="643"/>
      <c r="UIO77" s="643"/>
      <c r="UIP77" s="643"/>
      <c r="UIQ77" s="643"/>
      <c r="UIR77" s="643"/>
      <c r="UIS77" s="917"/>
      <c r="UIT77" s="917"/>
      <c r="UIU77" s="917"/>
      <c r="UIV77" s="574"/>
      <c r="UIW77" s="643"/>
      <c r="UIX77" s="643"/>
      <c r="UIY77" s="643"/>
      <c r="UIZ77" s="644"/>
      <c r="UJA77" s="643"/>
      <c r="UJB77" s="643"/>
      <c r="UJC77" s="643"/>
      <c r="UJD77" s="643"/>
      <c r="UJE77" s="643"/>
      <c r="UJF77" s="643"/>
      <c r="UJG77" s="643"/>
      <c r="UJH77" s="643"/>
      <c r="UJI77" s="643"/>
      <c r="UJJ77" s="917"/>
      <c r="UJK77" s="917"/>
      <c r="UJL77" s="917"/>
      <c r="UJM77" s="574"/>
      <c r="UJN77" s="643"/>
      <c r="UJO77" s="643"/>
      <c r="UJP77" s="643"/>
      <c r="UJQ77" s="644"/>
      <c r="UJR77" s="643"/>
      <c r="UJS77" s="643"/>
      <c r="UJT77" s="643"/>
      <c r="UJU77" s="643"/>
      <c r="UJV77" s="643"/>
      <c r="UJW77" s="643"/>
      <c r="UJX77" s="643"/>
      <c r="UJY77" s="643"/>
      <c r="UJZ77" s="643"/>
      <c r="UKA77" s="917"/>
      <c r="UKB77" s="917"/>
      <c r="UKC77" s="917"/>
      <c r="UKD77" s="574"/>
      <c r="UKE77" s="643"/>
      <c r="UKF77" s="643"/>
      <c r="UKG77" s="643"/>
      <c r="UKH77" s="644"/>
      <c r="UKI77" s="643"/>
      <c r="UKJ77" s="643"/>
      <c r="UKK77" s="643"/>
      <c r="UKL77" s="643"/>
      <c r="UKM77" s="643"/>
      <c r="UKN77" s="643"/>
      <c r="UKO77" s="643"/>
      <c r="UKP77" s="643"/>
      <c r="UKQ77" s="643"/>
      <c r="UKR77" s="917"/>
      <c r="UKS77" s="917"/>
      <c r="UKT77" s="917"/>
      <c r="UKU77" s="574"/>
      <c r="UKV77" s="643"/>
      <c r="UKW77" s="643"/>
      <c r="UKX77" s="643"/>
      <c r="UKY77" s="644"/>
      <c r="UKZ77" s="643"/>
      <c r="ULA77" s="643"/>
      <c r="ULB77" s="643"/>
      <c r="ULC77" s="643"/>
      <c r="ULD77" s="643"/>
      <c r="ULE77" s="643"/>
      <c r="ULF77" s="643"/>
      <c r="ULG77" s="643"/>
      <c r="ULH77" s="643"/>
      <c r="ULI77" s="917"/>
      <c r="ULJ77" s="917"/>
      <c r="ULK77" s="917"/>
      <c r="ULL77" s="574"/>
      <c r="ULM77" s="643"/>
      <c r="ULN77" s="643"/>
      <c r="ULO77" s="643"/>
      <c r="ULP77" s="644"/>
      <c r="ULQ77" s="643"/>
      <c r="ULR77" s="643"/>
      <c r="ULS77" s="643"/>
      <c r="ULT77" s="643"/>
      <c r="ULU77" s="643"/>
      <c r="ULV77" s="643"/>
      <c r="ULW77" s="643"/>
      <c r="ULX77" s="643"/>
      <c r="ULY77" s="643"/>
      <c r="ULZ77" s="917"/>
      <c r="UMA77" s="917"/>
      <c r="UMB77" s="917"/>
      <c r="UMC77" s="574"/>
      <c r="UMD77" s="643"/>
      <c r="UME77" s="643"/>
      <c r="UMF77" s="643"/>
      <c r="UMG77" s="644"/>
      <c r="UMH77" s="643"/>
      <c r="UMI77" s="643"/>
      <c r="UMJ77" s="643"/>
      <c r="UMK77" s="643"/>
      <c r="UML77" s="643"/>
      <c r="UMM77" s="643"/>
      <c r="UMN77" s="643"/>
      <c r="UMO77" s="643"/>
      <c r="UMP77" s="643"/>
      <c r="UMQ77" s="917"/>
      <c r="UMR77" s="917"/>
      <c r="UMS77" s="917"/>
      <c r="UMT77" s="574"/>
      <c r="UMU77" s="643"/>
      <c r="UMV77" s="643"/>
      <c r="UMW77" s="643"/>
      <c r="UMX77" s="644"/>
      <c r="UMY77" s="643"/>
      <c r="UMZ77" s="643"/>
      <c r="UNA77" s="643"/>
      <c r="UNB77" s="643"/>
      <c r="UNC77" s="643"/>
      <c r="UND77" s="643"/>
      <c r="UNE77" s="643"/>
      <c r="UNF77" s="643"/>
      <c r="UNG77" s="643"/>
      <c r="UNH77" s="917"/>
      <c r="UNI77" s="917"/>
      <c r="UNJ77" s="917"/>
      <c r="UNK77" s="574"/>
      <c r="UNL77" s="643"/>
      <c r="UNM77" s="643"/>
      <c r="UNN77" s="643"/>
      <c r="UNO77" s="644"/>
      <c r="UNP77" s="643"/>
      <c r="UNQ77" s="643"/>
      <c r="UNR77" s="643"/>
      <c r="UNS77" s="643"/>
      <c r="UNT77" s="643"/>
      <c r="UNU77" s="643"/>
      <c r="UNV77" s="643"/>
      <c r="UNW77" s="643"/>
      <c r="UNX77" s="643"/>
      <c r="UNY77" s="917"/>
      <c r="UNZ77" s="917"/>
      <c r="UOA77" s="917"/>
      <c r="UOB77" s="574"/>
      <c r="UOC77" s="643"/>
      <c r="UOD77" s="643"/>
      <c r="UOE77" s="643"/>
      <c r="UOF77" s="644"/>
      <c r="UOG77" s="643"/>
      <c r="UOH77" s="643"/>
      <c r="UOI77" s="643"/>
      <c r="UOJ77" s="643"/>
      <c r="UOK77" s="643"/>
      <c r="UOL77" s="643"/>
      <c r="UOM77" s="643"/>
      <c r="UON77" s="643"/>
      <c r="UOO77" s="643"/>
      <c r="UOP77" s="917"/>
      <c r="UOQ77" s="917"/>
      <c r="UOR77" s="917"/>
      <c r="UOS77" s="574"/>
      <c r="UOT77" s="643"/>
      <c r="UOU77" s="643"/>
      <c r="UOV77" s="643"/>
      <c r="UOW77" s="644"/>
      <c r="UOX77" s="643"/>
      <c r="UOY77" s="643"/>
      <c r="UOZ77" s="643"/>
      <c r="UPA77" s="643"/>
      <c r="UPB77" s="643"/>
      <c r="UPC77" s="643"/>
      <c r="UPD77" s="643"/>
      <c r="UPE77" s="643"/>
      <c r="UPF77" s="643"/>
      <c r="UPG77" s="917"/>
      <c r="UPH77" s="917"/>
      <c r="UPI77" s="917"/>
      <c r="UPJ77" s="574"/>
      <c r="UPK77" s="643"/>
      <c r="UPL77" s="643"/>
      <c r="UPM77" s="643"/>
      <c r="UPN77" s="644"/>
      <c r="UPO77" s="643"/>
      <c r="UPP77" s="643"/>
      <c r="UPQ77" s="643"/>
      <c r="UPR77" s="643"/>
      <c r="UPS77" s="643"/>
      <c r="UPT77" s="643"/>
      <c r="UPU77" s="643"/>
      <c r="UPV77" s="643"/>
      <c r="UPW77" s="643"/>
      <c r="UPX77" s="917"/>
      <c r="UPY77" s="917"/>
      <c r="UPZ77" s="917"/>
      <c r="UQA77" s="574"/>
      <c r="UQB77" s="643"/>
      <c r="UQC77" s="643"/>
      <c r="UQD77" s="643"/>
      <c r="UQE77" s="644"/>
      <c r="UQF77" s="643"/>
      <c r="UQG77" s="643"/>
      <c r="UQH77" s="643"/>
      <c r="UQI77" s="643"/>
      <c r="UQJ77" s="643"/>
      <c r="UQK77" s="643"/>
      <c r="UQL77" s="643"/>
      <c r="UQM77" s="643"/>
      <c r="UQN77" s="643"/>
      <c r="UQO77" s="917"/>
      <c r="UQP77" s="917"/>
      <c r="UQQ77" s="917"/>
      <c r="UQR77" s="574"/>
      <c r="UQS77" s="643"/>
      <c r="UQT77" s="643"/>
      <c r="UQU77" s="643"/>
      <c r="UQV77" s="644"/>
      <c r="UQW77" s="643"/>
      <c r="UQX77" s="643"/>
      <c r="UQY77" s="643"/>
      <c r="UQZ77" s="643"/>
      <c r="URA77" s="643"/>
      <c r="URB77" s="643"/>
      <c r="URC77" s="643"/>
      <c r="URD77" s="643"/>
      <c r="URE77" s="643"/>
      <c r="URF77" s="917"/>
      <c r="URG77" s="917"/>
      <c r="URH77" s="917"/>
      <c r="URI77" s="574"/>
      <c r="URJ77" s="643"/>
      <c r="URK77" s="643"/>
      <c r="URL77" s="643"/>
      <c r="URM77" s="644"/>
      <c r="URN77" s="643"/>
      <c r="URO77" s="643"/>
      <c r="URP77" s="643"/>
      <c r="URQ77" s="643"/>
      <c r="URR77" s="643"/>
      <c r="URS77" s="643"/>
      <c r="URT77" s="643"/>
      <c r="URU77" s="643"/>
      <c r="URV77" s="643"/>
      <c r="URW77" s="917"/>
      <c r="URX77" s="917"/>
      <c r="URY77" s="917"/>
      <c r="URZ77" s="574"/>
      <c r="USA77" s="643"/>
      <c r="USB77" s="643"/>
      <c r="USC77" s="643"/>
      <c r="USD77" s="644"/>
      <c r="USE77" s="643"/>
      <c r="USF77" s="643"/>
      <c r="USG77" s="643"/>
      <c r="USH77" s="643"/>
      <c r="USI77" s="643"/>
      <c r="USJ77" s="643"/>
      <c r="USK77" s="643"/>
      <c r="USL77" s="643"/>
      <c r="USM77" s="643"/>
      <c r="USN77" s="917"/>
      <c r="USO77" s="917"/>
      <c r="USP77" s="917"/>
      <c r="USQ77" s="574"/>
      <c r="USR77" s="643"/>
      <c r="USS77" s="643"/>
      <c r="UST77" s="643"/>
      <c r="USU77" s="644"/>
      <c r="USV77" s="643"/>
      <c r="USW77" s="643"/>
      <c r="USX77" s="643"/>
      <c r="USY77" s="643"/>
      <c r="USZ77" s="643"/>
      <c r="UTA77" s="643"/>
      <c r="UTB77" s="643"/>
      <c r="UTC77" s="643"/>
      <c r="UTD77" s="643"/>
      <c r="UTE77" s="917"/>
      <c r="UTF77" s="917"/>
      <c r="UTG77" s="917"/>
      <c r="UTH77" s="574"/>
      <c r="UTI77" s="643"/>
      <c r="UTJ77" s="643"/>
      <c r="UTK77" s="643"/>
      <c r="UTL77" s="644"/>
      <c r="UTM77" s="643"/>
      <c r="UTN77" s="643"/>
      <c r="UTO77" s="643"/>
      <c r="UTP77" s="643"/>
      <c r="UTQ77" s="643"/>
      <c r="UTR77" s="643"/>
      <c r="UTS77" s="643"/>
      <c r="UTT77" s="643"/>
      <c r="UTU77" s="643"/>
      <c r="UTV77" s="917"/>
      <c r="UTW77" s="917"/>
      <c r="UTX77" s="917"/>
      <c r="UTY77" s="574"/>
      <c r="UTZ77" s="643"/>
      <c r="UUA77" s="643"/>
      <c r="UUB77" s="643"/>
      <c r="UUC77" s="644"/>
      <c r="UUD77" s="643"/>
      <c r="UUE77" s="643"/>
      <c r="UUF77" s="643"/>
      <c r="UUG77" s="643"/>
      <c r="UUH77" s="643"/>
      <c r="UUI77" s="643"/>
      <c r="UUJ77" s="643"/>
      <c r="UUK77" s="643"/>
      <c r="UUL77" s="643"/>
      <c r="UUM77" s="917"/>
      <c r="UUN77" s="917"/>
      <c r="UUO77" s="917"/>
      <c r="UUP77" s="574"/>
      <c r="UUQ77" s="643"/>
      <c r="UUR77" s="643"/>
      <c r="UUS77" s="643"/>
      <c r="UUT77" s="644"/>
      <c r="UUU77" s="643"/>
      <c r="UUV77" s="643"/>
      <c r="UUW77" s="643"/>
      <c r="UUX77" s="643"/>
      <c r="UUY77" s="643"/>
      <c r="UUZ77" s="643"/>
      <c r="UVA77" s="643"/>
      <c r="UVB77" s="643"/>
      <c r="UVC77" s="643"/>
      <c r="UVD77" s="917"/>
      <c r="UVE77" s="917"/>
      <c r="UVF77" s="917"/>
      <c r="UVG77" s="574"/>
      <c r="UVH77" s="643"/>
      <c r="UVI77" s="643"/>
      <c r="UVJ77" s="643"/>
      <c r="UVK77" s="644"/>
      <c r="UVL77" s="643"/>
      <c r="UVM77" s="643"/>
      <c r="UVN77" s="643"/>
      <c r="UVO77" s="643"/>
      <c r="UVP77" s="643"/>
      <c r="UVQ77" s="643"/>
      <c r="UVR77" s="643"/>
      <c r="UVS77" s="643"/>
      <c r="UVT77" s="643"/>
      <c r="UVU77" s="917"/>
      <c r="UVV77" s="917"/>
      <c r="UVW77" s="917"/>
      <c r="UVX77" s="574"/>
      <c r="UVY77" s="643"/>
      <c r="UVZ77" s="643"/>
      <c r="UWA77" s="643"/>
      <c r="UWB77" s="644"/>
      <c r="UWC77" s="643"/>
      <c r="UWD77" s="643"/>
      <c r="UWE77" s="643"/>
      <c r="UWF77" s="643"/>
      <c r="UWG77" s="643"/>
      <c r="UWH77" s="643"/>
      <c r="UWI77" s="643"/>
      <c r="UWJ77" s="643"/>
      <c r="UWK77" s="643"/>
      <c r="UWL77" s="917"/>
      <c r="UWM77" s="917"/>
      <c r="UWN77" s="917"/>
      <c r="UWO77" s="574"/>
      <c r="UWP77" s="643"/>
      <c r="UWQ77" s="643"/>
      <c r="UWR77" s="643"/>
      <c r="UWS77" s="644"/>
      <c r="UWT77" s="643"/>
      <c r="UWU77" s="643"/>
      <c r="UWV77" s="643"/>
      <c r="UWW77" s="643"/>
      <c r="UWX77" s="643"/>
      <c r="UWY77" s="643"/>
      <c r="UWZ77" s="643"/>
      <c r="UXA77" s="643"/>
      <c r="UXB77" s="643"/>
      <c r="UXC77" s="917"/>
      <c r="UXD77" s="917"/>
      <c r="UXE77" s="917"/>
      <c r="UXF77" s="574"/>
      <c r="UXG77" s="643"/>
      <c r="UXH77" s="643"/>
      <c r="UXI77" s="643"/>
      <c r="UXJ77" s="644"/>
      <c r="UXK77" s="643"/>
      <c r="UXL77" s="643"/>
      <c r="UXM77" s="643"/>
      <c r="UXN77" s="643"/>
      <c r="UXO77" s="643"/>
      <c r="UXP77" s="643"/>
      <c r="UXQ77" s="643"/>
      <c r="UXR77" s="643"/>
      <c r="UXS77" s="643"/>
      <c r="UXT77" s="917"/>
      <c r="UXU77" s="917"/>
      <c r="UXV77" s="917"/>
      <c r="UXW77" s="574"/>
      <c r="UXX77" s="643"/>
      <c r="UXY77" s="643"/>
      <c r="UXZ77" s="643"/>
      <c r="UYA77" s="644"/>
      <c r="UYB77" s="643"/>
      <c r="UYC77" s="643"/>
      <c r="UYD77" s="643"/>
      <c r="UYE77" s="643"/>
      <c r="UYF77" s="643"/>
      <c r="UYG77" s="643"/>
      <c r="UYH77" s="643"/>
      <c r="UYI77" s="643"/>
      <c r="UYJ77" s="643"/>
      <c r="UYK77" s="917"/>
      <c r="UYL77" s="917"/>
      <c r="UYM77" s="917"/>
      <c r="UYN77" s="574"/>
      <c r="UYO77" s="643"/>
      <c r="UYP77" s="643"/>
      <c r="UYQ77" s="643"/>
      <c r="UYR77" s="644"/>
      <c r="UYS77" s="643"/>
      <c r="UYT77" s="643"/>
      <c r="UYU77" s="643"/>
      <c r="UYV77" s="643"/>
      <c r="UYW77" s="643"/>
      <c r="UYX77" s="643"/>
      <c r="UYY77" s="643"/>
      <c r="UYZ77" s="643"/>
      <c r="UZA77" s="643"/>
      <c r="UZB77" s="917"/>
      <c r="UZC77" s="917"/>
      <c r="UZD77" s="917"/>
      <c r="UZE77" s="574"/>
      <c r="UZF77" s="643"/>
      <c r="UZG77" s="643"/>
      <c r="UZH77" s="643"/>
      <c r="UZI77" s="644"/>
      <c r="UZJ77" s="643"/>
      <c r="UZK77" s="643"/>
      <c r="UZL77" s="643"/>
      <c r="UZM77" s="643"/>
      <c r="UZN77" s="643"/>
      <c r="UZO77" s="643"/>
      <c r="UZP77" s="643"/>
      <c r="UZQ77" s="643"/>
      <c r="UZR77" s="643"/>
      <c r="UZS77" s="917"/>
      <c r="UZT77" s="917"/>
      <c r="UZU77" s="917"/>
      <c r="UZV77" s="574"/>
      <c r="UZW77" s="643"/>
      <c r="UZX77" s="643"/>
      <c r="UZY77" s="643"/>
      <c r="UZZ77" s="644"/>
      <c r="VAA77" s="643"/>
      <c r="VAB77" s="643"/>
      <c r="VAC77" s="643"/>
      <c r="VAD77" s="643"/>
      <c r="VAE77" s="643"/>
      <c r="VAF77" s="643"/>
      <c r="VAG77" s="643"/>
      <c r="VAH77" s="643"/>
      <c r="VAI77" s="643"/>
      <c r="VAJ77" s="917"/>
      <c r="VAK77" s="917"/>
      <c r="VAL77" s="917"/>
      <c r="VAM77" s="574"/>
      <c r="VAN77" s="643"/>
      <c r="VAO77" s="643"/>
      <c r="VAP77" s="643"/>
      <c r="VAQ77" s="644"/>
      <c r="VAR77" s="643"/>
      <c r="VAS77" s="643"/>
      <c r="VAT77" s="643"/>
      <c r="VAU77" s="643"/>
      <c r="VAV77" s="643"/>
      <c r="VAW77" s="643"/>
      <c r="VAX77" s="643"/>
      <c r="VAY77" s="643"/>
      <c r="VAZ77" s="643"/>
      <c r="VBA77" s="917"/>
      <c r="VBB77" s="917"/>
      <c r="VBC77" s="917"/>
      <c r="VBD77" s="574"/>
      <c r="VBE77" s="643"/>
      <c r="VBF77" s="643"/>
      <c r="VBG77" s="643"/>
      <c r="VBH77" s="644"/>
      <c r="VBI77" s="643"/>
      <c r="VBJ77" s="643"/>
      <c r="VBK77" s="643"/>
      <c r="VBL77" s="643"/>
      <c r="VBM77" s="643"/>
      <c r="VBN77" s="643"/>
      <c r="VBO77" s="643"/>
      <c r="VBP77" s="643"/>
      <c r="VBQ77" s="643"/>
      <c r="VBR77" s="917"/>
      <c r="VBS77" s="917"/>
      <c r="VBT77" s="917"/>
      <c r="VBU77" s="574"/>
      <c r="VBV77" s="643"/>
      <c r="VBW77" s="643"/>
      <c r="VBX77" s="643"/>
      <c r="VBY77" s="644"/>
      <c r="VBZ77" s="643"/>
      <c r="VCA77" s="643"/>
      <c r="VCB77" s="643"/>
      <c r="VCC77" s="643"/>
      <c r="VCD77" s="643"/>
      <c r="VCE77" s="643"/>
      <c r="VCF77" s="643"/>
      <c r="VCG77" s="643"/>
      <c r="VCH77" s="643"/>
      <c r="VCI77" s="917"/>
      <c r="VCJ77" s="917"/>
      <c r="VCK77" s="917"/>
      <c r="VCL77" s="574"/>
      <c r="VCM77" s="643"/>
      <c r="VCN77" s="643"/>
      <c r="VCO77" s="643"/>
      <c r="VCP77" s="644"/>
      <c r="VCQ77" s="643"/>
      <c r="VCR77" s="643"/>
      <c r="VCS77" s="643"/>
      <c r="VCT77" s="643"/>
      <c r="VCU77" s="643"/>
      <c r="VCV77" s="643"/>
      <c r="VCW77" s="643"/>
      <c r="VCX77" s="643"/>
      <c r="VCY77" s="643"/>
      <c r="VCZ77" s="917"/>
      <c r="VDA77" s="917"/>
      <c r="VDB77" s="917"/>
      <c r="VDC77" s="574"/>
      <c r="VDD77" s="643"/>
      <c r="VDE77" s="643"/>
      <c r="VDF77" s="643"/>
      <c r="VDG77" s="644"/>
      <c r="VDH77" s="643"/>
      <c r="VDI77" s="643"/>
      <c r="VDJ77" s="643"/>
      <c r="VDK77" s="643"/>
      <c r="VDL77" s="643"/>
      <c r="VDM77" s="643"/>
      <c r="VDN77" s="643"/>
      <c r="VDO77" s="643"/>
      <c r="VDP77" s="643"/>
      <c r="VDQ77" s="917"/>
      <c r="VDR77" s="917"/>
      <c r="VDS77" s="917"/>
      <c r="VDT77" s="574"/>
      <c r="VDU77" s="643"/>
      <c r="VDV77" s="643"/>
      <c r="VDW77" s="643"/>
      <c r="VDX77" s="644"/>
      <c r="VDY77" s="643"/>
      <c r="VDZ77" s="643"/>
      <c r="VEA77" s="643"/>
      <c r="VEB77" s="643"/>
      <c r="VEC77" s="643"/>
      <c r="VED77" s="643"/>
      <c r="VEE77" s="643"/>
      <c r="VEF77" s="643"/>
      <c r="VEG77" s="643"/>
      <c r="VEH77" s="917"/>
      <c r="VEI77" s="917"/>
      <c r="VEJ77" s="917"/>
      <c r="VEK77" s="574"/>
      <c r="VEL77" s="643"/>
      <c r="VEM77" s="643"/>
      <c r="VEN77" s="643"/>
      <c r="VEO77" s="644"/>
      <c r="VEP77" s="643"/>
      <c r="VEQ77" s="643"/>
      <c r="VER77" s="643"/>
      <c r="VES77" s="643"/>
      <c r="VET77" s="643"/>
      <c r="VEU77" s="643"/>
      <c r="VEV77" s="643"/>
      <c r="VEW77" s="643"/>
      <c r="VEX77" s="643"/>
      <c r="VEY77" s="917"/>
      <c r="VEZ77" s="917"/>
      <c r="VFA77" s="917"/>
      <c r="VFB77" s="574"/>
      <c r="VFC77" s="643"/>
      <c r="VFD77" s="643"/>
      <c r="VFE77" s="643"/>
      <c r="VFF77" s="644"/>
      <c r="VFG77" s="643"/>
      <c r="VFH77" s="643"/>
      <c r="VFI77" s="643"/>
      <c r="VFJ77" s="643"/>
      <c r="VFK77" s="643"/>
      <c r="VFL77" s="643"/>
      <c r="VFM77" s="643"/>
      <c r="VFN77" s="643"/>
      <c r="VFO77" s="643"/>
      <c r="VFP77" s="917"/>
      <c r="VFQ77" s="917"/>
      <c r="VFR77" s="917"/>
      <c r="VFS77" s="574"/>
      <c r="VFT77" s="643"/>
      <c r="VFU77" s="643"/>
      <c r="VFV77" s="643"/>
      <c r="VFW77" s="644"/>
      <c r="VFX77" s="643"/>
      <c r="VFY77" s="643"/>
      <c r="VFZ77" s="643"/>
      <c r="VGA77" s="643"/>
      <c r="VGB77" s="643"/>
      <c r="VGC77" s="643"/>
      <c r="VGD77" s="643"/>
      <c r="VGE77" s="643"/>
      <c r="VGF77" s="643"/>
      <c r="VGG77" s="917"/>
      <c r="VGH77" s="917"/>
      <c r="VGI77" s="917"/>
      <c r="VGJ77" s="574"/>
      <c r="VGK77" s="643"/>
      <c r="VGL77" s="643"/>
      <c r="VGM77" s="643"/>
      <c r="VGN77" s="644"/>
      <c r="VGO77" s="643"/>
      <c r="VGP77" s="643"/>
      <c r="VGQ77" s="643"/>
      <c r="VGR77" s="643"/>
      <c r="VGS77" s="643"/>
      <c r="VGT77" s="643"/>
      <c r="VGU77" s="643"/>
      <c r="VGV77" s="643"/>
      <c r="VGW77" s="643"/>
      <c r="VGX77" s="917"/>
      <c r="VGY77" s="917"/>
      <c r="VGZ77" s="917"/>
      <c r="VHA77" s="574"/>
      <c r="VHB77" s="643"/>
      <c r="VHC77" s="643"/>
      <c r="VHD77" s="643"/>
      <c r="VHE77" s="644"/>
      <c r="VHF77" s="643"/>
      <c r="VHG77" s="643"/>
      <c r="VHH77" s="643"/>
      <c r="VHI77" s="643"/>
      <c r="VHJ77" s="643"/>
      <c r="VHK77" s="643"/>
      <c r="VHL77" s="643"/>
      <c r="VHM77" s="643"/>
      <c r="VHN77" s="643"/>
      <c r="VHO77" s="917"/>
      <c r="VHP77" s="917"/>
      <c r="VHQ77" s="917"/>
      <c r="VHR77" s="574"/>
      <c r="VHS77" s="643"/>
      <c r="VHT77" s="643"/>
      <c r="VHU77" s="643"/>
      <c r="VHV77" s="644"/>
      <c r="VHW77" s="643"/>
      <c r="VHX77" s="643"/>
      <c r="VHY77" s="643"/>
      <c r="VHZ77" s="643"/>
      <c r="VIA77" s="643"/>
      <c r="VIB77" s="643"/>
      <c r="VIC77" s="643"/>
      <c r="VID77" s="643"/>
      <c r="VIE77" s="643"/>
      <c r="VIF77" s="917"/>
      <c r="VIG77" s="917"/>
      <c r="VIH77" s="917"/>
      <c r="VII77" s="574"/>
      <c r="VIJ77" s="643"/>
      <c r="VIK77" s="643"/>
      <c r="VIL77" s="643"/>
      <c r="VIM77" s="644"/>
      <c r="VIN77" s="643"/>
      <c r="VIO77" s="643"/>
      <c r="VIP77" s="643"/>
      <c r="VIQ77" s="643"/>
      <c r="VIR77" s="643"/>
      <c r="VIS77" s="643"/>
      <c r="VIT77" s="643"/>
      <c r="VIU77" s="643"/>
      <c r="VIV77" s="643"/>
      <c r="VIW77" s="917"/>
      <c r="VIX77" s="917"/>
      <c r="VIY77" s="917"/>
      <c r="VIZ77" s="574"/>
      <c r="VJA77" s="643"/>
      <c r="VJB77" s="643"/>
      <c r="VJC77" s="643"/>
      <c r="VJD77" s="644"/>
      <c r="VJE77" s="643"/>
      <c r="VJF77" s="643"/>
      <c r="VJG77" s="643"/>
      <c r="VJH77" s="643"/>
      <c r="VJI77" s="643"/>
      <c r="VJJ77" s="643"/>
      <c r="VJK77" s="643"/>
      <c r="VJL77" s="643"/>
      <c r="VJM77" s="643"/>
      <c r="VJN77" s="917"/>
      <c r="VJO77" s="917"/>
      <c r="VJP77" s="917"/>
      <c r="VJQ77" s="574"/>
      <c r="VJR77" s="643"/>
      <c r="VJS77" s="643"/>
      <c r="VJT77" s="643"/>
      <c r="VJU77" s="644"/>
      <c r="VJV77" s="643"/>
      <c r="VJW77" s="643"/>
      <c r="VJX77" s="643"/>
      <c r="VJY77" s="643"/>
      <c r="VJZ77" s="643"/>
      <c r="VKA77" s="643"/>
      <c r="VKB77" s="643"/>
      <c r="VKC77" s="643"/>
      <c r="VKD77" s="643"/>
      <c r="VKE77" s="917"/>
      <c r="VKF77" s="917"/>
      <c r="VKG77" s="917"/>
      <c r="VKH77" s="574"/>
      <c r="VKI77" s="643"/>
      <c r="VKJ77" s="643"/>
      <c r="VKK77" s="643"/>
      <c r="VKL77" s="644"/>
      <c r="VKM77" s="643"/>
      <c r="VKN77" s="643"/>
      <c r="VKO77" s="643"/>
      <c r="VKP77" s="643"/>
      <c r="VKQ77" s="643"/>
      <c r="VKR77" s="643"/>
      <c r="VKS77" s="643"/>
      <c r="VKT77" s="643"/>
      <c r="VKU77" s="643"/>
      <c r="VKV77" s="917"/>
      <c r="VKW77" s="917"/>
      <c r="VKX77" s="917"/>
      <c r="VKY77" s="574"/>
      <c r="VKZ77" s="643"/>
      <c r="VLA77" s="643"/>
      <c r="VLB77" s="643"/>
      <c r="VLC77" s="644"/>
      <c r="VLD77" s="643"/>
      <c r="VLE77" s="643"/>
      <c r="VLF77" s="643"/>
      <c r="VLG77" s="643"/>
      <c r="VLH77" s="643"/>
      <c r="VLI77" s="643"/>
      <c r="VLJ77" s="643"/>
      <c r="VLK77" s="643"/>
      <c r="VLL77" s="643"/>
      <c r="VLM77" s="917"/>
      <c r="VLN77" s="917"/>
      <c r="VLO77" s="917"/>
      <c r="VLP77" s="574"/>
      <c r="VLQ77" s="643"/>
      <c r="VLR77" s="643"/>
      <c r="VLS77" s="643"/>
      <c r="VLT77" s="644"/>
      <c r="VLU77" s="643"/>
      <c r="VLV77" s="643"/>
      <c r="VLW77" s="643"/>
      <c r="VLX77" s="643"/>
      <c r="VLY77" s="643"/>
      <c r="VLZ77" s="643"/>
      <c r="VMA77" s="643"/>
      <c r="VMB77" s="643"/>
      <c r="VMC77" s="643"/>
      <c r="VMD77" s="917"/>
      <c r="VME77" s="917"/>
      <c r="VMF77" s="917"/>
      <c r="VMG77" s="574"/>
      <c r="VMH77" s="643"/>
      <c r="VMI77" s="643"/>
      <c r="VMJ77" s="643"/>
      <c r="VMK77" s="644"/>
      <c r="VML77" s="643"/>
      <c r="VMM77" s="643"/>
      <c r="VMN77" s="643"/>
      <c r="VMO77" s="643"/>
      <c r="VMP77" s="643"/>
      <c r="VMQ77" s="643"/>
      <c r="VMR77" s="643"/>
      <c r="VMS77" s="643"/>
      <c r="VMT77" s="643"/>
      <c r="VMU77" s="917"/>
      <c r="VMV77" s="917"/>
      <c r="VMW77" s="917"/>
      <c r="VMX77" s="574"/>
      <c r="VMY77" s="643"/>
      <c r="VMZ77" s="643"/>
      <c r="VNA77" s="643"/>
      <c r="VNB77" s="644"/>
      <c r="VNC77" s="643"/>
      <c r="VND77" s="643"/>
      <c r="VNE77" s="643"/>
      <c r="VNF77" s="643"/>
      <c r="VNG77" s="643"/>
      <c r="VNH77" s="643"/>
      <c r="VNI77" s="643"/>
      <c r="VNJ77" s="643"/>
      <c r="VNK77" s="643"/>
      <c r="VNL77" s="917"/>
      <c r="VNM77" s="917"/>
      <c r="VNN77" s="917"/>
      <c r="VNO77" s="574"/>
      <c r="VNP77" s="643"/>
      <c r="VNQ77" s="643"/>
      <c r="VNR77" s="643"/>
      <c r="VNS77" s="644"/>
      <c r="VNT77" s="643"/>
      <c r="VNU77" s="643"/>
      <c r="VNV77" s="643"/>
      <c r="VNW77" s="643"/>
      <c r="VNX77" s="643"/>
      <c r="VNY77" s="643"/>
      <c r="VNZ77" s="643"/>
      <c r="VOA77" s="643"/>
      <c r="VOB77" s="643"/>
      <c r="VOC77" s="917"/>
      <c r="VOD77" s="917"/>
      <c r="VOE77" s="917"/>
      <c r="VOF77" s="574"/>
      <c r="VOG77" s="643"/>
      <c r="VOH77" s="643"/>
      <c r="VOI77" s="643"/>
      <c r="VOJ77" s="644"/>
      <c r="VOK77" s="643"/>
      <c r="VOL77" s="643"/>
      <c r="VOM77" s="643"/>
      <c r="VON77" s="643"/>
      <c r="VOO77" s="643"/>
      <c r="VOP77" s="643"/>
      <c r="VOQ77" s="643"/>
      <c r="VOR77" s="643"/>
      <c r="VOS77" s="643"/>
      <c r="VOT77" s="917"/>
      <c r="VOU77" s="917"/>
      <c r="VOV77" s="917"/>
      <c r="VOW77" s="574"/>
      <c r="VOX77" s="643"/>
      <c r="VOY77" s="643"/>
      <c r="VOZ77" s="643"/>
      <c r="VPA77" s="644"/>
      <c r="VPB77" s="643"/>
      <c r="VPC77" s="643"/>
      <c r="VPD77" s="643"/>
      <c r="VPE77" s="643"/>
      <c r="VPF77" s="643"/>
      <c r="VPG77" s="643"/>
      <c r="VPH77" s="643"/>
      <c r="VPI77" s="643"/>
      <c r="VPJ77" s="643"/>
      <c r="VPK77" s="917"/>
      <c r="VPL77" s="917"/>
      <c r="VPM77" s="917"/>
      <c r="VPN77" s="574"/>
      <c r="VPO77" s="643"/>
      <c r="VPP77" s="643"/>
      <c r="VPQ77" s="643"/>
      <c r="VPR77" s="644"/>
      <c r="VPS77" s="643"/>
      <c r="VPT77" s="643"/>
      <c r="VPU77" s="643"/>
      <c r="VPV77" s="643"/>
      <c r="VPW77" s="643"/>
      <c r="VPX77" s="643"/>
      <c r="VPY77" s="643"/>
      <c r="VPZ77" s="643"/>
      <c r="VQA77" s="643"/>
      <c r="VQB77" s="917"/>
      <c r="VQC77" s="917"/>
      <c r="VQD77" s="917"/>
      <c r="VQE77" s="574"/>
      <c r="VQF77" s="643"/>
      <c r="VQG77" s="643"/>
      <c r="VQH77" s="643"/>
      <c r="VQI77" s="644"/>
      <c r="VQJ77" s="643"/>
      <c r="VQK77" s="643"/>
      <c r="VQL77" s="643"/>
      <c r="VQM77" s="643"/>
      <c r="VQN77" s="643"/>
      <c r="VQO77" s="643"/>
      <c r="VQP77" s="643"/>
      <c r="VQQ77" s="643"/>
      <c r="VQR77" s="643"/>
      <c r="VQS77" s="917"/>
      <c r="VQT77" s="917"/>
      <c r="VQU77" s="917"/>
      <c r="VQV77" s="574"/>
      <c r="VQW77" s="643"/>
      <c r="VQX77" s="643"/>
      <c r="VQY77" s="643"/>
      <c r="VQZ77" s="644"/>
      <c r="VRA77" s="643"/>
      <c r="VRB77" s="643"/>
      <c r="VRC77" s="643"/>
      <c r="VRD77" s="643"/>
      <c r="VRE77" s="643"/>
      <c r="VRF77" s="643"/>
      <c r="VRG77" s="643"/>
      <c r="VRH77" s="643"/>
      <c r="VRI77" s="643"/>
      <c r="VRJ77" s="917"/>
      <c r="VRK77" s="917"/>
      <c r="VRL77" s="917"/>
      <c r="VRM77" s="574"/>
      <c r="VRN77" s="643"/>
      <c r="VRO77" s="643"/>
      <c r="VRP77" s="643"/>
      <c r="VRQ77" s="644"/>
      <c r="VRR77" s="643"/>
      <c r="VRS77" s="643"/>
      <c r="VRT77" s="643"/>
      <c r="VRU77" s="643"/>
      <c r="VRV77" s="643"/>
      <c r="VRW77" s="643"/>
      <c r="VRX77" s="643"/>
      <c r="VRY77" s="643"/>
      <c r="VRZ77" s="643"/>
      <c r="VSA77" s="917"/>
      <c r="VSB77" s="917"/>
      <c r="VSC77" s="917"/>
      <c r="VSD77" s="574"/>
      <c r="VSE77" s="643"/>
      <c r="VSF77" s="643"/>
      <c r="VSG77" s="643"/>
      <c r="VSH77" s="644"/>
      <c r="VSI77" s="643"/>
      <c r="VSJ77" s="643"/>
      <c r="VSK77" s="643"/>
      <c r="VSL77" s="643"/>
      <c r="VSM77" s="643"/>
      <c r="VSN77" s="643"/>
      <c r="VSO77" s="643"/>
      <c r="VSP77" s="643"/>
      <c r="VSQ77" s="643"/>
      <c r="VSR77" s="917"/>
      <c r="VSS77" s="917"/>
      <c r="VST77" s="917"/>
      <c r="VSU77" s="574"/>
      <c r="VSV77" s="643"/>
      <c r="VSW77" s="643"/>
      <c r="VSX77" s="643"/>
      <c r="VSY77" s="644"/>
      <c r="VSZ77" s="643"/>
      <c r="VTA77" s="643"/>
      <c r="VTB77" s="643"/>
      <c r="VTC77" s="643"/>
      <c r="VTD77" s="643"/>
      <c r="VTE77" s="643"/>
      <c r="VTF77" s="643"/>
      <c r="VTG77" s="643"/>
      <c r="VTH77" s="643"/>
      <c r="VTI77" s="917"/>
      <c r="VTJ77" s="917"/>
      <c r="VTK77" s="917"/>
      <c r="VTL77" s="574"/>
      <c r="VTM77" s="643"/>
      <c r="VTN77" s="643"/>
      <c r="VTO77" s="643"/>
      <c r="VTP77" s="644"/>
      <c r="VTQ77" s="643"/>
      <c r="VTR77" s="643"/>
      <c r="VTS77" s="643"/>
      <c r="VTT77" s="643"/>
      <c r="VTU77" s="643"/>
      <c r="VTV77" s="643"/>
      <c r="VTW77" s="643"/>
      <c r="VTX77" s="643"/>
      <c r="VTY77" s="643"/>
      <c r="VTZ77" s="917"/>
      <c r="VUA77" s="917"/>
      <c r="VUB77" s="917"/>
      <c r="VUC77" s="574"/>
      <c r="VUD77" s="643"/>
      <c r="VUE77" s="643"/>
      <c r="VUF77" s="643"/>
      <c r="VUG77" s="644"/>
      <c r="VUH77" s="643"/>
      <c r="VUI77" s="643"/>
      <c r="VUJ77" s="643"/>
      <c r="VUK77" s="643"/>
      <c r="VUL77" s="643"/>
      <c r="VUM77" s="643"/>
      <c r="VUN77" s="643"/>
      <c r="VUO77" s="643"/>
      <c r="VUP77" s="643"/>
      <c r="VUQ77" s="917"/>
      <c r="VUR77" s="917"/>
      <c r="VUS77" s="917"/>
      <c r="VUT77" s="574"/>
      <c r="VUU77" s="643"/>
      <c r="VUV77" s="643"/>
      <c r="VUW77" s="643"/>
      <c r="VUX77" s="644"/>
      <c r="VUY77" s="643"/>
      <c r="VUZ77" s="643"/>
      <c r="VVA77" s="643"/>
      <c r="VVB77" s="643"/>
      <c r="VVC77" s="643"/>
      <c r="VVD77" s="643"/>
      <c r="VVE77" s="643"/>
      <c r="VVF77" s="643"/>
      <c r="VVG77" s="643"/>
      <c r="VVH77" s="917"/>
      <c r="VVI77" s="917"/>
      <c r="VVJ77" s="917"/>
      <c r="VVK77" s="574"/>
      <c r="VVL77" s="643"/>
      <c r="VVM77" s="643"/>
      <c r="VVN77" s="643"/>
      <c r="VVO77" s="644"/>
      <c r="VVP77" s="643"/>
      <c r="VVQ77" s="643"/>
      <c r="VVR77" s="643"/>
      <c r="VVS77" s="643"/>
      <c r="VVT77" s="643"/>
      <c r="VVU77" s="643"/>
      <c r="VVV77" s="643"/>
      <c r="VVW77" s="643"/>
      <c r="VVX77" s="643"/>
      <c r="VVY77" s="917"/>
      <c r="VVZ77" s="917"/>
      <c r="VWA77" s="917"/>
      <c r="VWB77" s="574"/>
      <c r="VWC77" s="643"/>
      <c r="VWD77" s="643"/>
      <c r="VWE77" s="643"/>
      <c r="VWF77" s="644"/>
      <c r="VWG77" s="643"/>
      <c r="VWH77" s="643"/>
      <c r="VWI77" s="643"/>
      <c r="VWJ77" s="643"/>
      <c r="VWK77" s="643"/>
      <c r="VWL77" s="643"/>
      <c r="VWM77" s="643"/>
      <c r="VWN77" s="643"/>
      <c r="VWO77" s="643"/>
      <c r="VWP77" s="917"/>
      <c r="VWQ77" s="917"/>
      <c r="VWR77" s="917"/>
      <c r="VWS77" s="574"/>
      <c r="VWT77" s="643"/>
      <c r="VWU77" s="643"/>
      <c r="VWV77" s="643"/>
      <c r="VWW77" s="644"/>
      <c r="VWX77" s="643"/>
      <c r="VWY77" s="643"/>
      <c r="VWZ77" s="643"/>
      <c r="VXA77" s="643"/>
      <c r="VXB77" s="643"/>
      <c r="VXC77" s="643"/>
      <c r="VXD77" s="643"/>
      <c r="VXE77" s="643"/>
      <c r="VXF77" s="643"/>
      <c r="VXG77" s="917"/>
      <c r="VXH77" s="917"/>
      <c r="VXI77" s="917"/>
      <c r="VXJ77" s="574"/>
      <c r="VXK77" s="643"/>
      <c r="VXL77" s="643"/>
      <c r="VXM77" s="643"/>
      <c r="VXN77" s="644"/>
      <c r="VXO77" s="643"/>
      <c r="VXP77" s="643"/>
      <c r="VXQ77" s="643"/>
      <c r="VXR77" s="643"/>
      <c r="VXS77" s="643"/>
      <c r="VXT77" s="643"/>
      <c r="VXU77" s="643"/>
      <c r="VXV77" s="643"/>
      <c r="VXW77" s="643"/>
      <c r="VXX77" s="917"/>
      <c r="VXY77" s="917"/>
      <c r="VXZ77" s="917"/>
      <c r="VYA77" s="574"/>
      <c r="VYB77" s="643"/>
      <c r="VYC77" s="643"/>
      <c r="VYD77" s="643"/>
      <c r="VYE77" s="644"/>
      <c r="VYF77" s="643"/>
      <c r="VYG77" s="643"/>
      <c r="VYH77" s="643"/>
      <c r="VYI77" s="643"/>
      <c r="VYJ77" s="643"/>
      <c r="VYK77" s="643"/>
      <c r="VYL77" s="643"/>
      <c r="VYM77" s="643"/>
      <c r="VYN77" s="643"/>
      <c r="VYO77" s="917"/>
      <c r="VYP77" s="917"/>
      <c r="VYQ77" s="917"/>
      <c r="VYR77" s="574"/>
      <c r="VYS77" s="643"/>
      <c r="VYT77" s="643"/>
      <c r="VYU77" s="643"/>
      <c r="VYV77" s="644"/>
      <c r="VYW77" s="643"/>
      <c r="VYX77" s="643"/>
      <c r="VYY77" s="643"/>
      <c r="VYZ77" s="643"/>
      <c r="VZA77" s="643"/>
      <c r="VZB77" s="643"/>
      <c r="VZC77" s="643"/>
      <c r="VZD77" s="643"/>
      <c r="VZE77" s="643"/>
      <c r="VZF77" s="917"/>
      <c r="VZG77" s="917"/>
      <c r="VZH77" s="917"/>
      <c r="VZI77" s="574"/>
      <c r="VZJ77" s="643"/>
      <c r="VZK77" s="643"/>
      <c r="VZL77" s="643"/>
      <c r="VZM77" s="644"/>
      <c r="VZN77" s="643"/>
      <c r="VZO77" s="643"/>
      <c r="VZP77" s="643"/>
      <c r="VZQ77" s="643"/>
      <c r="VZR77" s="643"/>
      <c r="VZS77" s="643"/>
      <c r="VZT77" s="643"/>
      <c r="VZU77" s="643"/>
      <c r="VZV77" s="643"/>
      <c r="VZW77" s="917"/>
      <c r="VZX77" s="917"/>
      <c r="VZY77" s="917"/>
      <c r="VZZ77" s="574"/>
      <c r="WAA77" s="643"/>
      <c r="WAB77" s="643"/>
      <c r="WAC77" s="643"/>
      <c r="WAD77" s="644"/>
      <c r="WAE77" s="643"/>
      <c r="WAF77" s="643"/>
      <c r="WAG77" s="643"/>
      <c r="WAH77" s="643"/>
      <c r="WAI77" s="643"/>
      <c r="WAJ77" s="643"/>
      <c r="WAK77" s="643"/>
      <c r="WAL77" s="643"/>
      <c r="WAM77" s="643"/>
      <c r="WAN77" s="917"/>
      <c r="WAO77" s="917"/>
      <c r="WAP77" s="917"/>
      <c r="WAQ77" s="574"/>
      <c r="WAR77" s="643"/>
      <c r="WAS77" s="643"/>
      <c r="WAT77" s="643"/>
      <c r="WAU77" s="644"/>
      <c r="WAV77" s="643"/>
      <c r="WAW77" s="643"/>
      <c r="WAX77" s="643"/>
      <c r="WAY77" s="643"/>
      <c r="WAZ77" s="643"/>
      <c r="WBA77" s="643"/>
      <c r="WBB77" s="643"/>
      <c r="WBC77" s="643"/>
      <c r="WBD77" s="643"/>
      <c r="WBE77" s="917"/>
      <c r="WBF77" s="917"/>
      <c r="WBG77" s="917"/>
      <c r="WBH77" s="574"/>
      <c r="WBI77" s="643"/>
      <c r="WBJ77" s="643"/>
      <c r="WBK77" s="643"/>
      <c r="WBL77" s="644"/>
      <c r="WBM77" s="643"/>
      <c r="WBN77" s="643"/>
      <c r="WBO77" s="643"/>
      <c r="WBP77" s="643"/>
      <c r="WBQ77" s="643"/>
      <c r="WBR77" s="643"/>
      <c r="WBS77" s="643"/>
      <c r="WBT77" s="643"/>
      <c r="WBU77" s="643"/>
      <c r="WBV77" s="917"/>
      <c r="WBW77" s="917"/>
      <c r="WBX77" s="917"/>
      <c r="WBY77" s="574"/>
      <c r="WBZ77" s="643"/>
      <c r="WCA77" s="643"/>
      <c r="WCB77" s="643"/>
      <c r="WCC77" s="644"/>
      <c r="WCD77" s="643"/>
      <c r="WCE77" s="643"/>
      <c r="WCF77" s="643"/>
      <c r="WCG77" s="643"/>
      <c r="WCH77" s="643"/>
      <c r="WCI77" s="643"/>
      <c r="WCJ77" s="643"/>
      <c r="WCK77" s="643"/>
      <c r="WCL77" s="643"/>
      <c r="WCM77" s="917"/>
      <c r="WCN77" s="917"/>
      <c r="WCO77" s="917"/>
      <c r="WCP77" s="574"/>
      <c r="WCQ77" s="643"/>
      <c r="WCR77" s="643"/>
      <c r="WCS77" s="643"/>
      <c r="WCT77" s="644"/>
      <c r="WCU77" s="643"/>
      <c r="WCV77" s="643"/>
      <c r="WCW77" s="643"/>
      <c r="WCX77" s="643"/>
      <c r="WCY77" s="643"/>
      <c r="WCZ77" s="643"/>
      <c r="WDA77" s="643"/>
      <c r="WDB77" s="643"/>
      <c r="WDC77" s="643"/>
      <c r="WDD77" s="917"/>
      <c r="WDE77" s="917"/>
      <c r="WDF77" s="917"/>
      <c r="WDG77" s="574"/>
      <c r="WDH77" s="643"/>
      <c r="WDI77" s="643"/>
      <c r="WDJ77" s="643"/>
      <c r="WDK77" s="644"/>
      <c r="WDL77" s="643"/>
      <c r="WDM77" s="643"/>
      <c r="WDN77" s="643"/>
      <c r="WDO77" s="643"/>
      <c r="WDP77" s="643"/>
      <c r="WDQ77" s="643"/>
      <c r="WDR77" s="643"/>
      <c r="WDS77" s="643"/>
      <c r="WDT77" s="643"/>
      <c r="WDU77" s="917"/>
      <c r="WDV77" s="917"/>
      <c r="WDW77" s="917"/>
      <c r="WDX77" s="574"/>
      <c r="WDY77" s="643"/>
      <c r="WDZ77" s="643"/>
      <c r="WEA77" s="643"/>
      <c r="WEB77" s="644"/>
      <c r="WEC77" s="643"/>
      <c r="WED77" s="643"/>
      <c r="WEE77" s="643"/>
      <c r="WEF77" s="643"/>
      <c r="WEG77" s="643"/>
      <c r="WEH77" s="643"/>
      <c r="WEI77" s="643"/>
      <c r="WEJ77" s="643"/>
      <c r="WEK77" s="643"/>
      <c r="WEL77" s="917"/>
      <c r="WEM77" s="917"/>
      <c r="WEN77" s="917"/>
      <c r="WEO77" s="574"/>
      <c r="WEP77" s="643"/>
      <c r="WEQ77" s="643"/>
      <c r="WER77" s="643"/>
      <c r="WES77" s="644"/>
      <c r="WET77" s="643"/>
      <c r="WEU77" s="643"/>
      <c r="WEV77" s="643"/>
      <c r="WEW77" s="643"/>
      <c r="WEX77" s="643"/>
      <c r="WEY77" s="643"/>
      <c r="WEZ77" s="643"/>
      <c r="WFA77" s="643"/>
      <c r="WFB77" s="643"/>
      <c r="WFC77" s="917"/>
      <c r="WFD77" s="917"/>
      <c r="WFE77" s="917"/>
      <c r="WFF77" s="574"/>
      <c r="WFG77" s="643"/>
      <c r="WFH77" s="643"/>
      <c r="WFI77" s="643"/>
      <c r="WFJ77" s="644"/>
      <c r="WFK77" s="643"/>
      <c r="WFL77" s="643"/>
      <c r="WFM77" s="643"/>
      <c r="WFN77" s="643"/>
      <c r="WFO77" s="643"/>
      <c r="WFP77" s="643"/>
      <c r="WFQ77" s="643"/>
      <c r="WFR77" s="643"/>
      <c r="WFS77" s="643"/>
      <c r="WFT77" s="917"/>
      <c r="WFU77" s="917"/>
      <c r="WFV77" s="917"/>
      <c r="WFW77" s="574"/>
      <c r="WFX77" s="643"/>
      <c r="WFY77" s="643"/>
      <c r="WFZ77" s="643"/>
      <c r="WGA77" s="644"/>
      <c r="WGB77" s="643"/>
      <c r="WGC77" s="643"/>
      <c r="WGD77" s="643"/>
      <c r="WGE77" s="643"/>
      <c r="WGF77" s="643"/>
      <c r="WGG77" s="643"/>
      <c r="WGH77" s="643"/>
      <c r="WGI77" s="643"/>
      <c r="WGJ77" s="643"/>
      <c r="WGK77" s="917"/>
      <c r="WGL77" s="917"/>
      <c r="WGM77" s="917"/>
      <c r="WGN77" s="574"/>
      <c r="WGO77" s="643"/>
      <c r="WGP77" s="643"/>
      <c r="WGQ77" s="643"/>
      <c r="WGR77" s="644"/>
      <c r="WGS77" s="643"/>
      <c r="WGT77" s="643"/>
      <c r="WGU77" s="643"/>
      <c r="WGV77" s="643"/>
      <c r="WGW77" s="643"/>
      <c r="WGX77" s="643"/>
      <c r="WGY77" s="643"/>
      <c r="WGZ77" s="643"/>
      <c r="WHA77" s="643"/>
      <c r="WHB77" s="917"/>
      <c r="WHC77" s="917"/>
      <c r="WHD77" s="917"/>
      <c r="WHE77" s="574"/>
      <c r="WHF77" s="643"/>
      <c r="WHG77" s="643"/>
      <c r="WHH77" s="643"/>
      <c r="WHI77" s="644"/>
      <c r="WHJ77" s="643"/>
      <c r="WHK77" s="643"/>
      <c r="WHL77" s="643"/>
      <c r="WHM77" s="643"/>
      <c r="WHN77" s="643"/>
      <c r="WHO77" s="643"/>
      <c r="WHP77" s="643"/>
      <c r="WHQ77" s="643"/>
      <c r="WHR77" s="643"/>
      <c r="WHS77" s="917"/>
      <c r="WHT77" s="917"/>
      <c r="WHU77" s="917"/>
      <c r="WHV77" s="574"/>
      <c r="WHW77" s="643"/>
      <c r="WHX77" s="643"/>
      <c r="WHY77" s="643"/>
      <c r="WHZ77" s="644"/>
      <c r="WIA77" s="643"/>
      <c r="WIB77" s="643"/>
      <c r="WIC77" s="643"/>
      <c r="WID77" s="643"/>
      <c r="WIE77" s="643"/>
      <c r="WIF77" s="643"/>
      <c r="WIG77" s="643"/>
      <c r="WIH77" s="643"/>
      <c r="WII77" s="643"/>
      <c r="WIJ77" s="917"/>
      <c r="WIK77" s="917"/>
      <c r="WIL77" s="917"/>
      <c r="WIM77" s="574"/>
      <c r="WIN77" s="643"/>
      <c r="WIO77" s="643"/>
      <c r="WIP77" s="643"/>
      <c r="WIQ77" s="644"/>
      <c r="WIR77" s="643"/>
      <c r="WIS77" s="643"/>
      <c r="WIT77" s="643"/>
      <c r="WIU77" s="643"/>
      <c r="WIV77" s="643"/>
      <c r="WIW77" s="643"/>
      <c r="WIX77" s="643"/>
      <c r="WIY77" s="643"/>
      <c r="WIZ77" s="643"/>
      <c r="WJA77" s="917"/>
      <c r="WJB77" s="917"/>
      <c r="WJC77" s="917"/>
      <c r="WJD77" s="574"/>
      <c r="WJE77" s="643"/>
      <c r="WJF77" s="643"/>
      <c r="WJG77" s="643"/>
      <c r="WJH77" s="644"/>
      <c r="WJI77" s="643"/>
      <c r="WJJ77" s="643"/>
      <c r="WJK77" s="643"/>
      <c r="WJL77" s="643"/>
      <c r="WJM77" s="643"/>
      <c r="WJN77" s="643"/>
      <c r="WJO77" s="643"/>
      <c r="WJP77" s="643"/>
      <c r="WJQ77" s="643"/>
      <c r="WJR77" s="917"/>
      <c r="WJS77" s="917"/>
      <c r="WJT77" s="917"/>
      <c r="WJU77" s="574"/>
      <c r="WJV77" s="643"/>
      <c r="WJW77" s="643"/>
      <c r="WJX77" s="643"/>
      <c r="WJY77" s="644"/>
      <c r="WJZ77" s="643"/>
      <c r="WKA77" s="643"/>
      <c r="WKB77" s="643"/>
      <c r="WKC77" s="643"/>
      <c r="WKD77" s="643"/>
      <c r="WKE77" s="643"/>
      <c r="WKF77" s="643"/>
      <c r="WKG77" s="643"/>
      <c r="WKH77" s="643"/>
      <c r="WKI77" s="917"/>
      <c r="WKJ77" s="917"/>
      <c r="WKK77" s="917"/>
      <c r="WKL77" s="574"/>
      <c r="WKM77" s="643"/>
      <c r="WKN77" s="643"/>
      <c r="WKO77" s="643"/>
      <c r="WKP77" s="644"/>
      <c r="WKQ77" s="643"/>
      <c r="WKR77" s="643"/>
      <c r="WKS77" s="643"/>
      <c r="WKT77" s="643"/>
      <c r="WKU77" s="643"/>
      <c r="WKV77" s="643"/>
      <c r="WKW77" s="643"/>
      <c r="WKX77" s="643"/>
      <c r="WKY77" s="643"/>
      <c r="WKZ77" s="917"/>
      <c r="WLA77" s="917"/>
      <c r="WLB77" s="917"/>
      <c r="WLC77" s="574"/>
      <c r="WLD77" s="643"/>
      <c r="WLE77" s="643"/>
      <c r="WLF77" s="643"/>
      <c r="WLG77" s="644"/>
      <c r="WLH77" s="643"/>
      <c r="WLI77" s="643"/>
      <c r="WLJ77" s="643"/>
      <c r="WLK77" s="643"/>
      <c r="WLL77" s="643"/>
      <c r="WLM77" s="643"/>
      <c r="WLN77" s="643"/>
      <c r="WLO77" s="643"/>
      <c r="WLP77" s="643"/>
      <c r="WLQ77" s="917"/>
      <c r="WLR77" s="917"/>
      <c r="WLS77" s="917"/>
      <c r="WLT77" s="574"/>
      <c r="WLU77" s="643"/>
      <c r="WLV77" s="643"/>
      <c r="WLW77" s="643"/>
      <c r="WLX77" s="644"/>
      <c r="WLY77" s="643"/>
      <c r="WLZ77" s="643"/>
      <c r="WMA77" s="643"/>
      <c r="WMB77" s="643"/>
      <c r="WMC77" s="643"/>
      <c r="WMD77" s="643"/>
      <c r="WME77" s="643"/>
      <c r="WMF77" s="643"/>
      <c r="WMG77" s="643"/>
      <c r="WMH77" s="917"/>
      <c r="WMI77" s="917"/>
      <c r="WMJ77" s="917"/>
      <c r="WMK77" s="574"/>
      <c r="WML77" s="643"/>
      <c r="WMM77" s="643"/>
      <c r="WMN77" s="643"/>
      <c r="WMO77" s="644"/>
      <c r="WMP77" s="643"/>
      <c r="WMQ77" s="643"/>
      <c r="WMR77" s="643"/>
      <c r="WMS77" s="643"/>
      <c r="WMT77" s="643"/>
      <c r="WMU77" s="643"/>
      <c r="WMV77" s="643"/>
      <c r="WMW77" s="643"/>
      <c r="WMX77" s="643"/>
      <c r="WMY77" s="917"/>
      <c r="WMZ77" s="917"/>
      <c r="WNA77" s="917"/>
      <c r="WNB77" s="574"/>
      <c r="WNC77" s="643"/>
      <c r="WND77" s="643"/>
      <c r="WNE77" s="643"/>
      <c r="WNF77" s="644"/>
      <c r="WNG77" s="643"/>
      <c r="WNH77" s="643"/>
      <c r="WNI77" s="643"/>
      <c r="WNJ77" s="643"/>
      <c r="WNK77" s="643"/>
      <c r="WNL77" s="643"/>
      <c r="WNM77" s="643"/>
      <c r="WNN77" s="643"/>
      <c r="WNO77" s="643"/>
      <c r="WNP77" s="917"/>
      <c r="WNQ77" s="917"/>
      <c r="WNR77" s="917"/>
      <c r="WNS77" s="574"/>
      <c r="WNT77" s="643"/>
      <c r="WNU77" s="643"/>
      <c r="WNV77" s="643"/>
      <c r="WNW77" s="644"/>
      <c r="WNX77" s="643"/>
      <c r="WNY77" s="643"/>
      <c r="WNZ77" s="643"/>
      <c r="WOA77" s="643"/>
      <c r="WOB77" s="643"/>
      <c r="WOC77" s="643"/>
      <c r="WOD77" s="643"/>
      <c r="WOE77" s="643"/>
      <c r="WOF77" s="643"/>
      <c r="WOG77" s="917"/>
      <c r="WOH77" s="917"/>
      <c r="WOI77" s="917"/>
      <c r="WOJ77" s="574"/>
      <c r="WOK77" s="643"/>
      <c r="WOL77" s="643"/>
      <c r="WOM77" s="643"/>
      <c r="WON77" s="644"/>
      <c r="WOO77" s="643"/>
      <c r="WOP77" s="643"/>
      <c r="WOQ77" s="643"/>
      <c r="WOR77" s="643"/>
      <c r="WOS77" s="643"/>
      <c r="WOT77" s="643"/>
      <c r="WOU77" s="643"/>
      <c r="WOV77" s="643"/>
      <c r="WOW77" s="643"/>
      <c r="WOX77" s="917"/>
      <c r="WOY77" s="917"/>
      <c r="WOZ77" s="917"/>
      <c r="WPA77" s="574"/>
      <c r="WPB77" s="643"/>
      <c r="WPC77" s="643"/>
      <c r="WPD77" s="643"/>
      <c r="WPE77" s="644"/>
      <c r="WPF77" s="643"/>
      <c r="WPG77" s="643"/>
      <c r="WPH77" s="643"/>
      <c r="WPI77" s="643"/>
      <c r="WPJ77" s="643"/>
      <c r="WPK77" s="643"/>
      <c r="WPL77" s="643"/>
      <c r="WPM77" s="643"/>
      <c r="WPN77" s="643"/>
      <c r="WPO77" s="917"/>
      <c r="WPP77" s="917"/>
      <c r="WPQ77" s="917"/>
      <c r="WPR77" s="574"/>
      <c r="WPS77" s="643"/>
      <c r="WPT77" s="643"/>
      <c r="WPU77" s="643"/>
      <c r="WPV77" s="644"/>
      <c r="WPW77" s="643"/>
      <c r="WPX77" s="643"/>
      <c r="WPY77" s="643"/>
      <c r="WPZ77" s="643"/>
      <c r="WQA77" s="643"/>
      <c r="WQB77" s="643"/>
      <c r="WQC77" s="643"/>
      <c r="WQD77" s="643"/>
      <c r="WQE77" s="643"/>
      <c r="WQF77" s="917"/>
      <c r="WQG77" s="917"/>
      <c r="WQH77" s="917"/>
      <c r="WQI77" s="574"/>
      <c r="WQJ77" s="643"/>
      <c r="WQK77" s="643"/>
      <c r="WQL77" s="643"/>
      <c r="WQM77" s="644"/>
      <c r="WQN77" s="643"/>
      <c r="WQO77" s="643"/>
      <c r="WQP77" s="643"/>
      <c r="WQQ77" s="643"/>
      <c r="WQR77" s="643"/>
      <c r="WQS77" s="643"/>
      <c r="WQT77" s="643"/>
      <c r="WQU77" s="643"/>
      <c r="WQV77" s="643"/>
      <c r="WQW77" s="917"/>
      <c r="WQX77" s="917"/>
      <c r="WQY77" s="917"/>
      <c r="WQZ77" s="574"/>
      <c r="WRA77" s="643"/>
      <c r="WRB77" s="643"/>
      <c r="WRC77" s="643"/>
      <c r="WRD77" s="644"/>
      <c r="WRE77" s="643"/>
      <c r="WRF77" s="643"/>
      <c r="WRG77" s="643"/>
      <c r="WRH77" s="643"/>
      <c r="WRI77" s="643"/>
      <c r="WRJ77" s="643"/>
      <c r="WRK77" s="643"/>
      <c r="WRL77" s="643"/>
      <c r="WRM77" s="643"/>
      <c r="WRN77" s="917"/>
      <c r="WRO77" s="917"/>
      <c r="WRP77" s="917"/>
      <c r="WRQ77" s="574"/>
      <c r="WRR77" s="643"/>
      <c r="WRS77" s="643"/>
      <c r="WRT77" s="643"/>
      <c r="WRU77" s="644"/>
      <c r="WRV77" s="643"/>
      <c r="WRW77" s="643"/>
      <c r="WRX77" s="643"/>
      <c r="WRY77" s="643"/>
      <c r="WRZ77" s="643"/>
      <c r="WSA77" s="643"/>
      <c r="WSB77" s="643"/>
      <c r="WSC77" s="643"/>
      <c r="WSD77" s="643"/>
      <c r="WSE77" s="917"/>
      <c r="WSF77" s="917"/>
      <c r="WSG77" s="917"/>
      <c r="WSH77" s="574"/>
      <c r="WSI77" s="643"/>
      <c r="WSJ77" s="643"/>
      <c r="WSK77" s="643"/>
      <c r="WSL77" s="644"/>
      <c r="WSM77" s="643"/>
      <c r="WSN77" s="643"/>
      <c r="WSO77" s="643"/>
      <c r="WSP77" s="643"/>
      <c r="WSQ77" s="643"/>
      <c r="WSR77" s="643"/>
      <c r="WSS77" s="643"/>
      <c r="WST77" s="643"/>
      <c r="WSU77" s="643"/>
      <c r="WSV77" s="917"/>
      <c r="WSW77" s="917"/>
      <c r="WSX77" s="917"/>
      <c r="WSY77" s="574"/>
      <c r="WSZ77" s="643"/>
      <c r="WTA77" s="643"/>
      <c r="WTB77" s="643"/>
      <c r="WTC77" s="644"/>
      <c r="WTD77" s="643"/>
      <c r="WTE77" s="643"/>
      <c r="WTF77" s="643"/>
      <c r="WTG77" s="643"/>
      <c r="WTH77" s="643"/>
      <c r="WTI77" s="643"/>
      <c r="WTJ77" s="643"/>
      <c r="WTK77" s="643"/>
      <c r="WTL77" s="643"/>
      <c r="WTM77" s="917"/>
      <c r="WTN77" s="917"/>
      <c r="WTO77" s="917"/>
      <c r="WTP77" s="574"/>
      <c r="WTQ77" s="643"/>
      <c r="WTR77" s="643"/>
      <c r="WTS77" s="643"/>
      <c r="WTT77" s="644"/>
      <c r="WTU77" s="643"/>
      <c r="WTV77" s="643"/>
      <c r="WTW77" s="643"/>
      <c r="WTX77" s="643"/>
      <c r="WTY77" s="643"/>
      <c r="WTZ77" s="643"/>
      <c r="WUA77" s="643"/>
      <c r="WUB77" s="643"/>
      <c r="WUC77" s="643"/>
      <c r="WUD77" s="917"/>
      <c r="WUE77" s="917"/>
      <c r="WUF77" s="917"/>
      <c r="WUG77" s="574"/>
      <c r="WUH77" s="643"/>
      <c r="WUI77" s="643"/>
      <c r="WUJ77" s="643"/>
      <c r="WUK77" s="644"/>
      <c r="WUL77" s="643"/>
      <c r="WUM77" s="643"/>
      <c r="WUN77" s="643"/>
      <c r="WUO77" s="643"/>
      <c r="WUP77" s="643"/>
      <c r="WUQ77" s="643"/>
      <c r="WUR77" s="643"/>
      <c r="WUS77" s="643"/>
      <c r="WUT77" s="643"/>
      <c r="WUU77" s="917"/>
      <c r="WUV77" s="917"/>
      <c r="WUW77" s="917"/>
      <c r="WUX77" s="574"/>
      <c r="WUY77" s="643"/>
      <c r="WUZ77" s="643"/>
      <c r="WVA77" s="643"/>
      <c r="WVB77" s="644"/>
      <c r="WVC77" s="643"/>
      <c r="WVD77" s="643"/>
      <c r="WVE77" s="643"/>
      <c r="WVF77" s="643"/>
      <c r="WVG77" s="643"/>
      <c r="WVH77" s="643"/>
      <c r="WVI77" s="643"/>
      <c r="WVJ77" s="643"/>
      <c r="WVK77" s="643"/>
      <c r="WVL77" s="917"/>
      <c r="WVM77" s="917"/>
      <c r="WVN77" s="917"/>
      <c r="WVO77" s="574"/>
      <c r="WVP77" s="643"/>
      <c r="WVQ77" s="643"/>
      <c r="WVR77" s="643"/>
      <c r="WVS77" s="644"/>
      <c r="WVT77" s="643"/>
      <c r="WVU77" s="643"/>
      <c r="WVV77" s="643"/>
      <c r="WVW77" s="643"/>
      <c r="WVX77" s="643"/>
      <c r="WVY77" s="643"/>
      <c r="WVZ77" s="643"/>
      <c r="WWA77" s="643"/>
      <c r="WWB77" s="643"/>
      <c r="WWC77" s="917"/>
      <c r="WWD77" s="917"/>
      <c r="WWE77" s="917"/>
      <c r="WWF77" s="574"/>
      <c r="WWG77" s="643"/>
      <c r="WWH77" s="643"/>
      <c r="WWI77" s="643"/>
      <c r="WWJ77" s="644"/>
      <c r="WWK77" s="643"/>
      <c r="WWL77" s="643"/>
      <c r="WWM77" s="643"/>
      <c r="WWN77" s="643"/>
      <c r="WWO77" s="643"/>
      <c r="WWP77" s="643"/>
      <c r="WWQ77" s="643"/>
      <c r="WWR77" s="643"/>
      <c r="WWS77" s="643"/>
      <c r="WWT77" s="917"/>
      <c r="WWU77" s="917"/>
      <c r="WWV77" s="917"/>
      <c r="WWW77" s="574"/>
      <c r="WWX77" s="643"/>
      <c r="WWY77" s="643"/>
      <c r="WWZ77" s="643"/>
      <c r="WXA77" s="644"/>
      <c r="WXB77" s="643"/>
      <c r="WXC77" s="643"/>
      <c r="WXD77" s="643"/>
      <c r="WXE77" s="643"/>
      <c r="WXF77" s="643"/>
      <c r="WXG77" s="643"/>
      <c r="WXH77" s="643"/>
      <c r="WXI77" s="643"/>
      <c r="WXJ77" s="643"/>
      <c r="WXK77" s="917"/>
      <c r="WXL77" s="917"/>
      <c r="WXM77" s="917"/>
      <c r="WXN77" s="574"/>
      <c r="WXO77" s="643"/>
      <c r="WXP77" s="643"/>
      <c r="WXQ77" s="643"/>
      <c r="WXR77" s="644"/>
      <c r="WXS77" s="643"/>
      <c r="WXT77" s="643"/>
      <c r="WXU77" s="643"/>
      <c r="WXV77" s="643"/>
      <c r="WXW77" s="643"/>
      <c r="WXX77" s="643"/>
      <c r="WXY77" s="643"/>
      <c r="WXZ77" s="643"/>
      <c r="WYA77" s="643"/>
      <c r="WYB77" s="917"/>
      <c r="WYC77" s="917"/>
      <c r="WYD77" s="917"/>
      <c r="WYE77" s="574"/>
      <c r="WYF77" s="643"/>
      <c r="WYG77" s="643"/>
      <c r="WYH77" s="643"/>
      <c r="WYI77" s="644"/>
      <c r="WYJ77" s="643"/>
      <c r="WYK77" s="643"/>
      <c r="WYL77" s="643"/>
      <c r="WYM77" s="643"/>
      <c r="WYN77" s="643"/>
      <c r="WYO77" s="643"/>
      <c r="WYP77" s="643"/>
      <c r="WYQ77" s="643"/>
      <c r="WYR77" s="643"/>
      <c r="WYS77" s="917"/>
      <c r="WYT77" s="917"/>
      <c r="WYU77" s="917"/>
      <c r="WYV77" s="574"/>
      <c r="WYW77" s="643"/>
      <c r="WYX77" s="643"/>
      <c r="WYY77" s="643"/>
      <c r="WYZ77" s="644"/>
      <c r="WZA77" s="643"/>
      <c r="WZB77" s="643"/>
      <c r="WZC77" s="643"/>
      <c r="WZD77" s="643"/>
      <c r="WZE77" s="643"/>
      <c r="WZF77" s="643"/>
      <c r="WZG77" s="643"/>
      <c r="WZH77" s="643"/>
      <c r="WZI77" s="643"/>
      <c r="WZJ77" s="917"/>
      <c r="WZK77" s="917"/>
      <c r="WZL77" s="917"/>
      <c r="WZM77" s="574"/>
      <c r="WZN77" s="643"/>
      <c r="WZO77" s="643"/>
      <c r="WZP77" s="643"/>
      <c r="WZQ77" s="644"/>
      <c r="WZR77" s="643"/>
      <c r="WZS77" s="643"/>
      <c r="WZT77" s="643"/>
      <c r="WZU77" s="643"/>
      <c r="WZV77" s="643"/>
      <c r="WZW77" s="643"/>
      <c r="WZX77" s="643"/>
      <c r="WZY77" s="643"/>
      <c r="WZZ77" s="643"/>
      <c r="XAA77" s="917"/>
      <c r="XAB77" s="917"/>
      <c r="XAC77" s="917"/>
      <c r="XAD77" s="574"/>
      <c r="XAE77" s="643"/>
      <c r="XAF77" s="643"/>
      <c r="XAG77" s="643"/>
      <c r="XAH77" s="644"/>
      <c r="XAI77" s="643"/>
      <c r="XAJ77" s="643"/>
      <c r="XAK77" s="643"/>
      <c r="XAL77" s="643"/>
      <c r="XAM77" s="643"/>
      <c r="XAN77" s="643"/>
      <c r="XAO77" s="643"/>
      <c r="XAP77" s="643"/>
      <c r="XAQ77" s="643"/>
      <c r="XAR77" s="917"/>
      <c r="XAS77" s="917"/>
      <c r="XAT77" s="917"/>
      <c r="XAU77" s="574"/>
      <c r="XAV77" s="643"/>
      <c r="XAW77" s="643"/>
      <c r="XAX77" s="643"/>
      <c r="XAY77" s="644"/>
      <c r="XAZ77" s="643"/>
      <c r="XBA77" s="643"/>
      <c r="XBB77" s="643"/>
      <c r="XBC77" s="643"/>
      <c r="XBD77" s="643"/>
      <c r="XBE77" s="643"/>
      <c r="XBF77" s="643"/>
      <c r="XBG77" s="643"/>
      <c r="XBH77" s="643"/>
      <c r="XBI77" s="917"/>
      <c r="XBJ77" s="917"/>
      <c r="XBK77" s="917"/>
      <c r="XBL77" s="574"/>
      <c r="XBM77" s="643"/>
      <c r="XBN77" s="643"/>
      <c r="XBO77" s="643"/>
      <c r="XBP77" s="644"/>
      <c r="XBQ77" s="643"/>
      <c r="XBR77" s="643"/>
      <c r="XBS77" s="643"/>
      <c r="XBT77" s="643"/>
      <c r="XBU77" s="643"/>
      <c r="XBV77" s="643"/>
      <c r="XBW77" s="643"/>
      <c r="XBX77" s="643"/>
      <c r="XBY77" s="643"/>
      <c r="XBZ77" s="917"/>
      <c r="XCA77" s="917"/>
      <c r="XCB77" s="917"/>
      <c r="XCC77" s="574"/>
      <c r="XCD77" s="643"/>
      <c r="XCE77" s="643"/>
      <c r="XCF77" s="643"/>
      <c r="XCG77" s="644"/>
      <c r="XCH77" s="643"/>
      <c r="XCI77" s="643"/>
      <c r="XCJ77" s="643"/>
      <c r="XCK77" s="643"/>
      <c r="XCL77" s="643"/>
      <c r="XCM77" s="643"/>
      <c r="XCN77" s="643"/>
      <c r="XCO77" s="643"/>
      <c r="XCP77" s="643"/>
      <c r="XCQ77" s="917"/>
      <c r="XCR77" s="917"/>
      <c r="XCS77" s="917"/>
      <c r="XCT77" s="574"/>
      <c r="XCU77" s="643"/>
      <c r="XCV77" s="643"/>
      <c r="XCW77" s="643"/>
      <c r="XCX77" s="644"/>
      <c r="XCY77" s="643"/>
      <c r="XCZ77" s="643"/>
      <c r="XDA77" s="643"/>
      <c r="XDB77" s="643"/>
      <c r="XDC77" s="643"/>
      <c r="XDD77" s="643"/>
      <c r="XDE77" s="643"/>
      <c r="XDF77" s="643"/>
      <c r="XDG77" s="643"/>
      <c r="XDH77" s="917"/>
      <c r="XDI77" s="917"/>
      <c r="XDJ77" s="917"/>
      <c r="XDK77" s="574"/>
      <c r="XDL77" s="643"/>
      <c r="XDM77" s="643"/>
      <c r="XDN77" s="643"/>
      <c r="XDO77" s="644"/>
      <c r="XDP77" s="643"/>
      <c r="XDQ77" s="643"/>
      <c r="XDR77" s="643"/>
      <c r="XDS77" s="643"/>
      <c r="XDT77" s="643"/>
      <c r="XDU77" s="643"/>
      <c r="XDV77" s="643"/>
      <c r="XDW77" s="643"/>
      <c r="XDX77" s="643"/>
      <c r="XDY77" s="917"/>
      <c r="XDZ77" s="917"/>
      <c r="XEA77" s="917"/>
      <c r="XEB77" s="574"/>
      <c r="XEC77" s="643"/>
      <c r="XED77" s="643"/>
      <c r="XEE77" s="643"/>
      <c r="XEF77" s="644"/>
      <c r="XEG77" s="643"/>
      <c r="XEH77" s="643"/>
      <c r="XEI77" s="643"/>
      <c r="XEJ77" s="643"/>
      <c r="XEK77" s="643"/>
      <c r="XEL77" s="643"/>
      <c r="XEM77" s="643"/>
      <c r="XEN77" s="643"/>
      <c r="XEO77" s="643"/>
      <c r="XEP77" s="917"/>
      <c r="XEQ77" s="917"/>
      <c r="XER77" s="917"/>
      <c r="XES77" s="574"/>
      <c r="XET77" s="643"/>
      <c r="XEU77" s="643"/>
      <c r="XEV77" s="643"/>
      <c r="XEW77" s="644"/>
      <c r="XEX77" s="643"/>
      <c r="XEY77" s="643"/>
      <c r="XEZ77" s="643"/>
      <c r="XFA77" s="643"/>
      <c r="XFB77" s="643"/>
    </row>
    <row r="78" spans="1:16382" s="47" customFormat="1" x14ac:dyDescent="0.25">
      <c r="A78" s="75" t="s">
        <v>135</v>
      </c>
      <c r="B78" s="921" t="s">
        <v>157</v>
      </c>
      <c r="C78" s="921"/>
      <c r="D78" s="445">
        <f t="shared" si="21"/>
        <v>433494</v>
      </c>
      <c r="E78" s="445">
        <f t="shared" ref="E78" si="45">+H78+K78+N78</f>
        <v>8603</v>
      </c>
      <c r="F78" s="445">
        <f t="shared" ref="F78" si="46">+I78+L78+O78</f>
        <v>442097</v>
      </c>
      <c r="G78" s="445">
        <f>+G76+G74+G72+G70+G65+G58+G57</f>
        <v>186305</v>
      </c>
      <c r="H78" s="445">
        <f>+H76+H74+H72+H70+H65+H58+H57</f>
        <v>1231</v>
      </c>
      <c r="I78" s="445">
        <f>+G78+H78</f>
        <v>187536</v>
      </c>
      <c r="J78" s="445">
        <f>+J76+J74+J72+J70+J65+J58+J57</f>
        <v>167731</v>
      </c>
      <c r="K78" s="445">
        <f>+K76+K74+K72+K70+K65+K58+K57</f>
        <v>4426</v>
      </c>
      <c r="L78" s="445">
        <f>+J78+K78</f>
        <v>172157</v>
      </c>
      <c r="M78" s="445">
        <f>+M76+M74+M72+M70+M65+M58+M57</f>
        <v>79458</v>
      </c>
      <c r="N78" s="445">
        <f t="shared" ref="N78:O78" si="47">+N76+N74+N72+N70+N65+N58+N57</f>
        <v>2946</v>
      </c>
      <c r="O78" s="445">
        <f t="shared" si="47"/>
        <v>82404</v>
      </c>
    </row>
    <row r="79" spans="1:16382" x14ac:dyDescent="0.25">
      <c r="A79" s="917"/>
      <c r="B79" s="917"/>
      <c r="C79" s="917"/>
      <c r="D79" s="448"/>
      <c r="E79" s="448"/>
      <c r="F79" s="448"/>
      <c r="G79" s="448"/>
      <c r="H79" s="448"/>
      <c r="I79" s="448"/>
      <c r="J79" s="448"/>
      <c r="K79" s="448"/>
      <c r="L79" s="448"/>
      <c r="M79" s="448"/>
      <c r="N79" s="448"/>
      <c r="O79" s="448"/>
      <c r="P79" s="917"/>
      <c r="Q79" s="917"/>
      <c r="R79" s="917"/>
      <c r="S79" s="574"/>
      <c r="T79" s="448"/>
      <c r="U79" s="448"/>
      <c r="V79" s="448"/>
      <c r="W79" s="575"/>
      <c r="X79" s="448"/>
      <c r="Y79" s="448"/>
      <c r="Z79" s="448"/>
      <c r="AA79" s="448"/>
      <c r="AB79" s="448"/>
      <c r="AC79" s="448"/>
      <c r="AD79" s="448"/>
      <c r="AE79" s="448"/>
      <c r="AF79" s="448"/>
      <c r="AG79" s="917"/>
      <c r="AH79" s="917"/>
      <c r="AI79" s="917"/>
      <c r="AJ79" s="574"/>
      <c r="AK79" s="448"/>
      <c r="AL79" s="448"/>
      <c r="AM79" s="448"/>
      <c r="AN79" s="575"/>
      <c r="AO79" s="448"/>
      <c r="AP79" s="448"/>
      <c r="AQ79" s="448"/>
      <c r="AR79" s="448"/>
      <c r="AS79" s="448"/>
      <c r="AT79" s="448"/>
      <c r="AU79" s="448"/>
      <c r="AV79" s="448"/>
      <c r="AW79" s="448"/>
      <c r="AX79" s="917"/>
      <c r="AY79" s="917"/>
      <c r="AZ79" s="917"/>
      <c r="BA79" s="574"/>
      <c r="BB79" s="448"/>
      <c r="BC79" s="448"/>
      <c r="BD79" s="448"/>
      <c r="BE79" s="575"/>
      <c r="BF79" s="448"/>
      <c r="BG79" s="448"/>
      <c r="BH79" s="448"/>
      <c r="BI79" s="448"/>
      <c r="BJ79" s="448"/>
      <c r="BK79" s="448"/>
      <c r="BL79" s="448"/>
      <c r="BM79" s="448"/>
      <c r="BN79" s="448"/>
      <c r="BO79" s="917"/>
      <c r="BP79" s="917"/>
      <c r="BQ79" s="917"/>
      <c r="BR79" s="574"/>
      <c r="BS79" s="448"/>
      <c r="BT79" s="448"/>
      <c r="BU79" s="448"/>
      <c r="BV79" s="575"/>
      <c r="BW79" s="448"/>
      <c r="BX79" s="448"/>
      <c r="BY79" s="448"/>
      <c r="BZ79" s="448"/>
      <c r="CA79" s="448"/>
      <c r="CB79" s="448"/>
      <c r="CC79" s="448"/>
      <c r="CD79" s="448"/>
      <c r="CE79" s="448"/>
      <c r="CF79" s="917"/>
      <c r="CG79" s="917"/>
      <c r="CH79" s="917"/>
      <c r="CI79" s="574"/>
      <c r="CJ79" s="448"/>
      <c r="CK79" s="448"/>
      <c r="CL79" s="448"/>
      <c r="CM79" s="575"/>
      <c r="CN79" s="448"/>
      <c r="CO79" s="448"/>
      <c r="CP79" s="448"/>
      <c r="CQ79" s="448"/>
      <c r="CR79" s="448"/>
      <c r="CS79" s="448"/>
      <c r="CT79" s="448"/>
      <c r="CU79" s="448"/>
      <c r="CV79" s="448"/>
      <c r="CW79" s="917"/>
      <c r="CX79" s="917"/>
      <c r="CY79" s="917"/>
      <c r="CZ79" s="574"/>
      <c r="DA79" s="448"/>
      <c r="DB79" s="448"/>
      <c r="DC79" s="448"/>
      <c r="DD79" s="575"/>
      <c r="DE79" s="448"/>
      <c r="DF79" s="448"/>
      <c r="DG79" s="448"/>
      <c r="DH79" s="448"/>
      <c r="DI79" s="448"/>
      <c r="DJ79" s="448"/>
      <c r="DK79" s="448"/>
      <c r="DL79" s="448"/>
      <c r="DM79" s="448"/>
      <c r="DN79" s="917"/>
      <c r="DO79" s="917"/>
      <c r="DP79" s="917"/>
      <c r="DQ79" s="574"/>
      <c r="DR79" s="448"/>
      <c r="DS79" s="448"/>
      <c r="DT79" s="448"/>
      <c r="DU79" s="575"/>
      <c r="DV79" s="448"/>
      <c r="DW79" s="448"/>
      <c r="DX79" s="448"/>
      <c r="DY79" s="448"/>
      <c r="DZ79" s="448"/>
      <c r="EA79" s="448"/>
      <c r="EB79" s="448"/>
      <c r="EC79" s="448"/>
      <c r="ED79" s="448"/>
      <c r="EE79" s="917"/>
      <c r="EF79" s="917"/>
      <c r="EG79" s="917"/>
      <c r="EH79" s="574"/>
      <c r="EI79" s="448"/>
      <c r="EJ79" s="448"/>
      <c r="EK79" s="448"/>
      <c r="EL79" s="575"/>
      <c r="EM79" s="448"/>
      <c r="EN79" s="448"/>
      <c r="EO79" s="448"/>
      <c r="EP79" s="448"/>
      <c r="EQ79" s="448"/>
      <c r="ER79" s="448"/>
      <c r="ES79" s="448"/>
      <c r="ET79" s="448"/>
      <c r="EU79" s="448"/>
      <c r="EV79" s="917"/>
      <c r="EW79" s="917"/>
      <c r="EX79" s="917"/>
      <c r="EY79" s="574"/>
      <c r="EZ79" s="448"/>
      <c r="FA79" s="448"/>
      <c r="FB79" s="448"/>
      <c r="FC79" s="575"/>
      <c r="FD79" s="448"/>
      <c r="FE79" s="448"/>
      <c r="FF79" s="448"/>
      <c r="FG79" s="448"/>
      <c r="FH79" s="448"/>
      <c r="FI79" s="448"/>
      <c r="FJ79" s="448"/>
      <c r="FK79" s="448"/>
      <c r="FL79" s="448"/>
      <c r="FM79" s="917"/>
      <c r="FN79" s="917"/>
      <c r="FO79" s="917"/>
      <c r="FP79" s="574"/>
      <c r="FQ79" s="448"/>
      <c r="FR79" s="448"/>
      <c r="FS79" s="448"/>
      <c r="FT79" s="575"/>
      <c r="FU79" s="448"/>
      <c r="FV79" s="448"/>
      <c r="FW79" s="448"/>
      <c r="FX79" s="448"/>
      <c r="FY79" s="448"/>
      <c r="FZ79" s="448"/>
      <c r="GA79" s="448"/>
      <c r="GB79" s="448"/>
      <c r="GC79" s="448"/>
      <c r="GD79" s="917"/>
      <c r="GE79" s="917"/>
      <c r="GF79" s="917"/>
      <c r="GG79" s="574"/>
      <c r="GH79" s="448"/>
      <c r="GI79" s="448"/>
      <c r="GJ79" s="448"/>
      <c r="GK79" s="575"/>
      <c r="GL79" s="448"/>
      <c r="GM79" s="448"/>
      <c r="GN79" s="448"/>
      <c r="GO79" s="448"/>
      <c r="GP79" s="448"/>
      <c r="GQ79" s="448"/>
      <c r="GR79" s="448"/>
      <c r="GS79" s="448"/>
      <c r="GT79" s="448"/>
      <c r="GU79" s="917"/>
      <c r="GV79" s="917"/>
      <c r="GW79" s="917"/>
      <c r="GX79" s="574"/>
      <c r="GY79" s="448"/>
      <c r="GZ79" s="448"/>
      <c r="HA79" s="448"/>
      <c r="HB79" s="575"/>
      <c r="HC79" s="448"/>
      <c r="HD79" s="448"/>
      <c r="HE79" s="448"/>
      <c r="HF79" s="448"/>
      <c r="HG79" s="448"/>
      <c r="HH79" s="448"/>
      <c r="HI79" s="448"/>
      <c r="HJ79" s="448"/>
      <c r="HK79" s="448"/>
      <c r="HL79" s="917"/>
      <c r="HM79" s="917"/>
      <c r="HN79" s="917"/>
      <c r="HO79" s="574"/>
      <c r="HP79" s="448"/>
      <c r="HQ79" s="448"/>
      <c r="HR79" s="448"/>
      <c r="HS79" s="575"/>
      <c r="HT79" s="448"/>
      <c r="HU79" s="448"/>
      <c r="HV79" s="448"/>
      <c r="HW79" s="448"/>
      <c r="HX79" s="448"/>
      <c r="HY79" s="448"/>
      <c r="HZ79" s="448"/>
      <c r="IA79" s="448"/>
      <c r="IB79" s="448"/>
      <c r="IC79" s="917"/>
      <c r="ID79" s="917"/>
      <c r="IE79" s="917"/>
      <c r="IF79" s="574"/>
      <c r="IG79" s="448"/>
      <c r="IH79" s="448"/>
      <c r="II79" s="448"/>
      <c r="IJ79" s="575"/>
      <c r="IK79" s="448"/>
      <c r="IL79" s="448"/>
      <c r="IM79" s="448"/>
      <c r="IN79" s="448"/>
      <c r="IO79" s="448"/>
      <c r="IP79" s="448"/>
      <c r="IQ79" s="448"/>
      <c r="IR79" s="448"/>
      <c r="IS79" s="448"/>
      <c r="IT79" s="917"/>
      <c r="IU79" s="917"/>
      <c r="IV79" s="917"/>
      <c r="IW79" s="574"/>
      <c r="IX79" s="448"/>
      <c r="IY79" s="448"/>
      <c r="IZ79" s="448"/>
      <c r="JA79" s="575"/>
      <c r="JB79" s="448"/>
      <c r="JC79" s="448"/>
      <c r="JD79" s="448"/>
      <c r="JE79" s="448"/>
      <c r="JF79" s="448"/>
      <c r="JG79" s="448"/>
      <c r="JH79" s="448"/>
      <c r="JI79" s="448"/>
      <c r="JJ79" s="448"/>
      <c r="JK79" s="917"/>
      <c r="JL79" s="917"/>
      <c r="JM79" s="917"/>
      <c r="JN79" s="574"/>
      <c r="JO79" s="448"/>
      <c r="JP79" s="448"/>
      <c r="JQ79" s="448"/>
      <c r="JR79" s="575"/>
      <c r="JS79" s="448"/>
      <c r="JT79" s="448"/>
      <c r="JU79" s="448"/>
      <c r="JV79" s="448"/>
      <c r="JW79" s="448"/>
      <c r="JX79" s="448"/>
      <c r="JY79" s="448"/>
      <c r="JZ79" s="448"/>
      <c r="KA79" s="448"/>
      <c r="KB79" s="917"/>
      <c r="KC79" s="917"/>
      <c r="KD79" s="917"/>
      <c r="KE79" s="574"/>
      <c r="KF79" s="448"/>
      <c r="KG79" s="448"/>
      <c r="KH79" s="448"/>
      <c r="KI79" s="575"/>
      <c r="KJ79" s="448"/>
      <c r="KK79" s="448"/>
      <c r="KL79" s="448"/>
      <c r="KM79" s="448"/>
      <c r="KN79" s="448"/>
      <c r="KO79" s="448"/>
      <c r="KP79" s="448"/>
      <c r="KQ79" s="448"/>
      <c r="KR79" s="448"/>
      <c r="KS79" s="917"/>
      <c r="KT79" s="917"/>
      <c r="KU79" s="917"/>
      <c r="KV79" s="574"/>
      <c r="KW79" s="448"/>
      <c r="KX79" s="448"/>
      <c r="KY79" s="448"/>
      <c r="KZ79" s="575"/>
      <c r="LA79" s="448"/>
      <c r="LB79" s="448"/>
      <c r="LC79" s="448"/>
      <c r="LD79" s="448"/>
      <c r="LE79" s="448"/>
      <c r="LF79" s="448"/>
      <c r="LG79" s="448"/>
      <c r="LH79" s="448"/>
      <c r="LI79" s="448"/>
      <c r="LJ79" s="917"/>
      <c r="LK79" s="917"/>
      <c r="LL79" s="917"/>
      <c r="LM79" s="574"/>
      <c r="LN79" s="448"/>
      <c r="LO79" s="448"/>
      <c r="LP79" s="448"/>
      <c r="LQ79" s="575"/>
      <c r="LR79" s="448"/>
      <c r="LS79" s="448"/>
      <c r="LT79" s="448"/>
      <c r="LU79" s="448"/>
      <c r="LV79" s="448"/>
      <c r="LW79" s="448"/>
      <c r="LX79" s="448"/>
      <c r="LY79" s="448"/>
      <c r="LZ79" s="448"/>
      <c r="MA79" s="917"/>
      <c r="MB79" s="917"/>
      <c r="MC79" s="917"/>
      <c r="MD79" s="574"/>
      <c r="ME79" s="448"/>
      <c r="MF79" s="448"/>
      <c r="MG79" s="448"/>
      <c r="MH79" s="575"/>
      <c r="MI79" s="448"/>
      <c r="MJ79" s="448"/>
      <c r="MK79" s="448"/>
      <c r="ML79" s="448"/>
      <c r="MM79" s="448"/>
      <c r="MN79" s="448"/>
      <c r="MO79" s="448"/>
      <c r="MP79" s="448"/>
      <c r="MQ79" s="448"/>
      <c r="MR79" s="917"/>
      <c r="MS79" s="917"/>
      <c r="MT79" s="917"/>
      <c r="MU79" s="574"/>
      <c r="MV79" s="448"/>
      <c r="MW79" s="448"/>
      <c r="MX79" s="448"/>
      <c r="MY79" s="575"/>
      <c r="MZ79" s="448"/>
      <c r="NA79" s="448"/>
      <c r="NB79" s="448"/>
      <c r="NC79" s="448"/>
      <c r="ND79" s="448"/>
      <c r="NE79" s="448"/>
      <c r="NF79" s="448"/>
      <c r="NG79" s="448"/>
      <c r="NH79" s="448"/>
      <c r="NI79" s="917"/>
      <c r="NJ79" s="917"/>
      <c r="NK79" s="917"/>
      <c r="NL79" s="574"/>
      <c r="NM79" s="448"/>
      <c r="NN79" s="448"/>
      <c r="NO79" s="448"/>
      <c r="NP79" s="575"/>
      <c r="NQ79" s="448"/>
      <c r="NR79" s="448"/>
      <c r="NS79" s="448"/>
      <c r="NT79" s="448"/>
      <c r="NU79" s="448"/>
      <c r="NV79" s="448"/>
      <c r="NW79" s="448"/>
      <c r="NX79" s="448"/>
      <c r="NY79" s="448"/>
      <c r="NZ79" s="917"/>
      <c r="OA79" s="917"/>
      <c r="OB79" s="917"/>
      <c r="OC79" s="574"/>
      <c r="OD79" s="448"/>
      <c r="OE79" s="448"/>
      <c r="OF79" s="448"/>
      <c r="OG79" s="575"/>
      <c r="OH79" s="448"/>
      <c r="OI79" s="448"/>
      <c r="OJ79" s="448"/>
      <c r="OK79" s="448"/>
      <c r="OL79" s="448"/>
      <c r="OM79" s="448"/>
      <c r="ON79" s="448"/>
      <c r="OO79" s="448"/>
      <c r="OP79" s="448"/>
      <c r="OQ79" s="917"/>
      <c r="OR79" s="917"/>
      <c r="OS79" s="917"/>
      <c r="OT79" s="574"/>
      <c r="OU79" s="448"/>
      <c r="OV79" s="448"/>
      <c r="OW79" s="448"/>
      <c r="OX79" s="575"/>
      <c r="OY79" s="448"/>
      <c r="OZ79" s="448"/>
      <c r="PA79" s="448"/>
      <c r="PB79" s="448"/>
      <c r="PC79" s="448"/>
      <c r="PD79" s="448"/>
      <c r="PE79" s="448"/>
      <c r="PF79" s="448"/>
      <c r="PG79" s="448"/>
      <c r="PH79" s="917"/>
      <c r="PI79" s="917"/>
      <c r="PJ79" s="917"/>
      <c r="PK79" s="574"/>
      <c r="PL79" s="448"/>
      <c r="PM79" s="448"/>
      <c r="PN79" s="448"/>
      <c r="PO79" s="575"/>
      <c r="PP79" s="448"/>
      <c r="PQ79" s="448"/>
      <c r="PR79" s="448"/>
      <c r="PS79" s="448"/>
      <c r="PT79" s="448"/>
      <c r="PU79" s="448"/>
      <c r="PV79" s="448"/>
      <c r="PW79" s="448"/>
      <c r="PX79" s="448"/>
      <c r="PY79" s="917"/>
      <c r="PZ79" s="917"/>
      <c r="QA79" s="917"/>
      <c r="QB79" s="574"/>
      <c r="QC79" s="448"/>
      <c r="QD79" s="448"/>
      <c r="QE79" s="448"/>
      <c r="QF79" s="575"/>
      <c r="QG79" s="448"/>
      <c r="QH79" s="448"/>
      <c r="QI79" s="448"/>
      <c r="QJ79" s="448"/>
      <c r="QK79" s="448"/>
      <c r="QL79" s="448"/>
      <c r="QM79" s="448"/>
      <c r="QN79" s="448"/>
      <c r="QO79" s="448"/>
      <c r="QP79" s="917"/>
      <c r="QQ79" s="917"/>
      <c r="QR79" s="917"/>
      <c r="QS79" s="574"/>
      <c r="QT79" s="448"/>
      <c r="QU79" s="448"/>
      <c r="QV79" s="448"/>
      <c r="QW79" s="575"/>
      <c r="QX79" s="448"/>
      <c r="QY79" s="448"/>
      <c r="QZ79" s="448"/>
      <c r="RA79" s="448"/>
      <c r="RB79" s="448"/>
      <c r="RC79" s="448"/>
      <c r="RD79" s="448"/>
      <c r="RE79" s="448"/>
      <c r="RF79" s="448"/>
      <c r="RG79" s="917"/>
      <c r="RH79" s="917"/>
      <c r="RI79" s="917"/>
      <c r="RJ79" s="574"/>
      <c r="RK79" s="448"/>
      <c r="RL79" s="448"/>
      <c r="RM79" s="448"/>
      <c r="RN79" s="575"/>
      <c r="RO79" s="448"/>
      <c r="RP79" s="448"/>
      <c r="RQ79" s="448"/>
      <c r="RR79" s="448"/>
      <c r="RS79" s="448"/>
      <c r="RT79" s="448"/>
      <c r="RU79" s="448"/>
      <c r="RV79" s="448"/>
      <c r="RW79" s="448"/>
      <c r="RX79" s="917"/>
      <c r="RY79" s="917"/>
      <c r="RZ79" s="917"/>
      <c r="SA79" s="574"/>
      <c r="SB79" s="448"/>
      <c r="SC79" s="448"/>
      <c r="SD79" s="448"/>
      <c r="SE79" s="575"/>
      <c r="SF79" s="448"/>
      <c r="SG79" s="448"/>
      <c r="SH79" s="448"/>
      <c r="SI79" s="448"/>
      <c r="SJ79" s="448"/>
      <c r="SK79" s="448"/>
      <c r="SL79" s="448"/>
      <c r="SM79" s="448"/>
      <c r="SN79" s="448"/>
      <c r="SO79" s="917"/>
      <c r="SP79" s="917"/>
      <c r="SQ79" s="917"/>
      <c r="SR79" s="574"/>
      <c r="SS79" s="448"/>
      <c r="ST79" s="448"/>
      <c r="SU79" s="448"/>
      <c r="SV79" s="575"/>
      <c r="SW79" s="448"/>
      <c r="SX79" s="448"/>
      <c r="SY79" s="448"/>
      <c r="SZ79" s="448"/>
      <c r="TA79" s="448"/>
      <c r="TB79" s="448"/>
      <c r="TC79" s="448"/>
      <c r="TD79" s="448"/>
      <c r="TE79" s="448"/>
      <c r="TF79" s="917"/>
      <c r="TG79" s="917"/>
      <c r="TH79" s="917"/>
      <c r="TI79" s="574"/>
      <c r="TJ79" s="448"/>
      <c r="TK79" s="448"/>
      <c r="TL79" s="448"/>
      <c r="TM79" s="575"/>
      <c r="TN79" s="448"/>
      <c r="TO79" s="448"/>
      <c r="TP79" s="448"/>
      <c r="TQ79" s="448"/>
      <c r="TR79" s="448"/>
      <c r="TS79" s="448"/>
      <c r="TT79" s="448"/>
      <c r="TU79" s="448"/>
      <c r="TV79" s="448"/>
      <c r="TW79" s="917"/>
      <c r="TX79" s="917"/>
      <c r="TY79" s="917"/>
      <c r="TZ79" s="574"/>
      <c r="UA79" s="448"/>
      <c r="UB79" s="448"/>
      <c r="UC79" s="448"/>
      <c r="UD79" s="575"/>
      <c r="UE79" s="448"/>
      <c r="UF79" s="448"/>
      <c r="UG79" s="448"/>
      <c r="UH79" s="448"/>
      <c r="UI79" s="448"/>
      <c r="UJ79" s="448"/>
      <c r="UK79" s="448"/>
      <c r="UL79" s="448"/>
      <c r="UM79" s="448"/>
      <c r="UN79" s="917"/>
      <c r="UO79" s="917"/>
      <c r="UP79" s="917"/>
      <c r="UQ79" s="574"/>
      <c r="UR79" s="448"/>
      <c r="US79" s="448"/>
      <c r="UT79" s="448"/>
      <c r="UU79" s="575"/>
      <c r="UV79" s="448"/>
      <c r="UW79" s="448"/>
      <c r="UX79" s="448"/>
      <c r="UY79" s="448"/>
      <c r="UZ79" s="448"/>
      <c r="VA79" s="448"/>
      <c r="VB79" s="448"/>
      <c r="VC79" s="448"/>
      <c r="VD79" s="448"/>
      <c r="VE79" s="917"/>
      <c r="VF79" s="917"/>
      <c r="VG79" s="917"/>
      <c r="VH79" s="574"/>
      <c r="VI79" s="448"/>
      <c r="VJ79" s="448"/>
      <c r="VK79" s="448"/>
      <c r="VL79" s="575"/>
      <c r="VM79" s="448"/>
      <c r="VN79" s="448"/>
      <c r="VO79" s="448"/>
      <c r="VP79" s="448"/>
      <c r="VQ79" s="448"/>
      <c r="VR79" s="448"/>
      <c r="VS79" s="448"/>
      <c r="VT79" s="448"/>
      <c r="VU79" s="448"/>
      <c r="VV79" s="917"/>
      <c r="VW79" s="917"/>
      <c r="VX79" s="917"/>
      <c r="VY79" s="574"/>
      <c r="VZ79" s="448"/>
      <c r="WA79" s="448"/>
      <c r="WB79" s="448"/>
      <c r="WC79" s="575"/>
      <c r="WD79" s="448"/>
      <c r="WE79" s="448"/>
      <c r="WF79" s="448"/>
      <c r="WG79" s="448"/>
      <c r="WH79" s="448"/>
      <c r="WI79" s="448"/>
      <c r="WJ79" s="448"/>
      <c r="WK79" s="448"/>
      <c r="WL79" s="448"/>
      <c r="WM79" s="917"/>
      <c r="WN79" s="917"/>
      <c r="WO79" s="917"/>
      <c r="WP79" s="574"/>
      <c r="WQ79" s="448"/>
      <c r="WR79" s="448"/>
      <c r="WS79" s="448"/>
      <c r="WT79" s="575"/>
      <c r="WU79" s="448"/>
      <c r="WV79" s="448"/>
      <c r="WW79" s="448"/>
      <c r="WX79" s="448"/>
      <c r="WY79" s="448"/>
      <c r="WZ79" s="448"/>
      <c r="XA79" s="448"/>
      <c r="XB79" s="448"/>
      <c r="XC79" s="448"/>
      <c r="XD79" s="917"/>
      <c r="XE79" s="917"/>
      <c r="XF79" s="917"/>
      <c r="XG79" s="574"/>
      <c r="XH79" s="448"/>
      <c r="XI79" s="448"/>
      <c r="XJ79" s="448"/>
      <c r="XK79" s="575"/>
      <c r="XL79" s="448"/>
      <c r="XM79" s="448"/>
      <c r="XN79" s="448"/>
      <c r="XO79" s="448"/>
      <c r="XP79" s="448"/>
      <c r="XQ79" s="448"/>
      <c r="XR79" s="448"/>
      <c r="XS79" s="448"/>
      <c r="XT79" s="448"/>
      <c r="XU79" s="917"/>
      <c r="XV79" s="917"/>
      <c r="XW79" s="917"/>
      <c r="XX79" s="574"/>
      <c r="XY79" s="448"/>
      <c r="XZ79" s="448"/>
      <c r="YA79" s="448"/>
      <c r="YB79" s="575"/>
      <c r="YC79" s="448"/>
      <c r="YD79" s="448"/>
      <c r="YE79" s="448"/>
      <c r="YF79" s="448"/>
      <c r="YG79" s="448"/>
      <c r="YH79" s="448"/>
      <c r="YI79" s="448"/>
      <c r="YJ79" s="448"/>
      <c r="YK79" s="448"/>
      <c r="YL79" s="917"/>
      <c r="YM79" s="917"/>
      <c r="YN79" s="917"/>
      <c r="YO79" s="574"/>
      <c r="YP79" s="448"/>
      <c r="YQ79" s="448"/>
      <c r="YR79" s="448"/>
      <c r="YS79" s="575"/>
      <c r="YT79" s="448"/>
      <c r="YU79" s="448"/>
      <c r="YV79" s="448"/>
      <c r="YW79" s="448"/>
      <c r="YX79" s="448"/>
      <c r="YY79" s="448"/>
      <c r="YZ79" s="448"/>
      <c r="ZA79" s="448"/>
      <c r="ZB79" s="448"/>
      <c r="ZC79" s="917"/>
      <c r="ZD79" s="917"/>
      <c r="ZE79" s="917"/>
      <c r="ZF79" s="574"/>
      <c r="ZG79" s="448"/>
      <c r="ZH79" s="448"/>
      <c r="ZI79" s="448"/>
      <c r="ZJ79" s="575"/>
      <c r="ZK79" s="448"/>
      <c r="ZL79" s="448"/>
      <c r="ZM79" s="448"/>
      <c r="ZN79" s="448"/>
      <c r="ZO79" s="448"/>
      <c r="ZP79" s="448"/>
      <c r="ZQ79" s="448"/>
      <c r="ZR79" s="448"/>
      <c r="ZS79" s="448"/>
      <c r="ZT79" s="917"/>
      <c r="ZU79" s="917"/>
      <c r="ZV79" s="917"/>
      <c r="ZW79" s="574"/>
      <c r="ZX79" s="448"/>
      <c r="ZY79" s="448"/>
      <c r="ZZ79" s="448"/>
      <c r="AAA79" s="575"/>
      <c r="AAB79" s="448"/>
      <c r="AAC79" s="448"/>
      <c r="AAD79" s="448"/>
      <c r="AAE79" s="448"/>
      <c r="AAF79" s="448"/>
      <c r="AAG79" s="448"/>
      <c r="AAH79" s="448"/>
      <c r="AAI79" s="448"/>
      <c r="AAJ79" s="448"/>
      <c r="AAK79" s="917"/>
      <c r="AAL79" s="917"/>
      <c r="AAM79" s="917"/>
      <c r="AAN79" s="574"/>
      <c r="AAO79" s="448"/>
      <c r="AAP79" s="448"/>
      <c r="AAQ79" s="448"/>
      <c r="AAR79" s="575"/>
      <c r="AAS79" s="448"/>
      <c r="AAT79" s="448"/>
      <c r="AAU79" s="448"/>
      <c r="AAV79" s="448"/>
      <c r="AAW79" s="448"/>
      <c r="AAX79" s="448"/>
      <c r="AAY79" s="448"/>
      <c r="AAZ79" s="448"/>
      <c r="ABA79" s="448"/>
      <c r="ABB79" s="917"/>
      <c r="ABC79" s="917"/>
      <c r="ABD79" s="917"/>
      <c r="ABE79" s="574"/>
      <c r="ABF79" s="448"/>
      <c r="ABG79" s="448"/>
      <c r="ABH79" s="448"/>
      <c r="ABI79" s="575"/>
      <c r="ABJ79" s="448"/>
      <c r="ABK79" s="448"/>
      <c r="ABL79" s="448"/>
      <c r="ABM79" s="448"/>
      <c r="ABN79" s="448"/>
      <c r="ABO79" s="448"/>
      <c r="ABP79" s="448"/>
      <c r="ABQ79" s="448"/>
      <c r="ABR79" s="448"/>
      <c r="ABS79" s="917"/>
      <c r="ABT79" s="917"/>
      <c r="ABU79" s="917"/>
      <c r="ABV79" s="574"/>
      <c r="ABW79" s="448"/>
      <c r="ABX79" s="448"/>
      <c r="ABY79" s="448"/>
      <c r="ABZ79" s="575"/>
      <c r="ACA79" s="448"/>
      <c r="ACB79" s="448"/>
      <c r="ACC79" s="448"/>
      <c r="ACD79" s="448"/>
      <c r="ACE79" s="448"/>
      <c r="ACF79" s="448"/>
      <c r="ACG79" s="448"/>
      <c r="ACH79" s="448"/>
      <c r="ACI79" s="448"/>
      <c r="ACJ79" s="917"/>
      <c r="ACK79" s="917"/>
      <c r="ACL79" s="917"/>
      <c r="ACM79" s="574"/>
      <c r="ACN79" s="448"/>
      <c r="ACO79" s="448"/>
      <c r="ACP79" s="448"/>
      <c r="ACQ79" s="575"/>
      <c r="ACR79" s="448"/>
      <c r="ACS79" s="448"/>
      <c r="ACT79" s="448"/>
      <c r="ACU79" s="448"/>
      <c r="ACV79" s="448"/>
      <c r="ACW79" s="448"/>
      <c r="ACX79" s="448"/>
      <c r="ACY79" s="448"/>
      <c r="ACZ79" s="448"/>
      <c r="ADA79" s="917"/>
      <c r="ADB79" s="917"/>
      <c r="ADC79" s="917"/>
      <c r="ADD79" s="574"/>
      <c r="ADE79" s="448"/>
      <c r="ADF79" s="448"/>
      <c r="ADG79" s="448"/>
      <c r="ADH79" s="575"/>
      <c r="ADI79" s="448"/>
      <c r="ADJ79" s="448"/>
      <c r="ADK79" s="448"/>
      <c r="ADL79" s="448"/>
      <c r="ADM79" s="448"/>
      <c r="ADN79" s="448"/>
      <c r="ADO79" s="448"/>
      <c r="ADP79" s="448"/>
      <c r="ADQ79" s="448"/>
      <c r="ADR79" s="917"/>
      <c r="ADS79" s="917"/>
      <c r="ADT79" s="917"/>
      <c r="ADU79" s="574"/>
      <c r="ADV79" s="448"/>
      <c r="ADW79" s="448"/>
      <c r="ADX79" s="448"/>
      <c r="ADY79" s="575"/>
      <c r="ADZ79" s="448"/>
      <c r="AEA79" s="448"/>
      <c r="AEB79" s="448"/>
      <c r="AEC79" s="448"/>
      <c r="AED79" s="448"/>
      <c r="AEE79" s="448"/>
      <c r="AEF79" s="448"/>
      <c r="AEG79" s="448"/>
      <c r="AEH79" s="448"/>
      <c r="AEI79" s="917"/>
      <c r="AEJ79" s="917"/>
      <c r="AEK79" s="917"/>
      <c r="AEL79" s="574"/>
      <c r="AEM79" s="448"/>
      <c r="AEN79" s="448"/>
      <c r="AEO79" s="448"/>
      <c r="AEP79" s="575"/>
      <c r="AEQ79" s="448"/>
      <c r="AER79" s="448"/>
      <c r="AES79" s="448"/>
      <c r="AET79" s="448"/>
      <c r="AEU79" s="448"/>
      <c r="AEV79" s="448"/>
      <c r="AEW79" s="448"/>
      <c r="AEX79" s="448"/>
      <c r="AEY79" s="448"/>
      <c r="AEZ79" s="917"/>
      <c r="AFA79" s="917"/>
      <c r="AFB79" s="917"/>
      <c r="AFC79" s="574"/>
      <c r="AFD79" s="448"/>
      <c r="AFE79" s="448"/>
      <c r="AFF79" s="448"/>
      <c r="AFG79" s="575"/>
      <c r="AFH79" s="448"/>
      <c r="AFI79" s="448"/>
      <c r="AFJ79" s="448"/>
      <c r="AFK79" s="448"/>
      <c r="AFL79" s="448"/>
      <c r="AFM79" s="448"/>
      <c r="AFN79" s="448"/>
      <c r="AFO79" s="448"/>
      <c r="AFP79" s="448"/>
      <c r="AFQ79" s="917"/>
      <c r="AFR79" s="917"/>
      <c r="AFS79" s="917"/>
      <c r="AFT79" s="574"/>
      <c r="AFU79" s="448"/>
      <c r="AFV79" s="448"/>
      <c r="AFW79" s="448"/>
      <c r="AFX79" s="575"/>
      <c r="AFY79" s="448"/>
      <c r="AFZ79" s="448"/>
      <c r="AGA79" s="448"/>
      <c r="AGB79" s="448"/>
      <c r="AGC79" s="448"/>
      <c r="AGD79" s="448"/>
      <c r="AGE79" s="448"/>
      <c r="AGF79" s="448"/>
      <c r="AGG79" s="448"/>
      <c r="AGH79" s="917"/>
      <c r="AGI79" s="917"/>
      <c r="AGJ79" s="917"/>
      <c r="AGK79" s="574"/>
      <c r="AGL79" s="448"/>
      <c r="AGM79" s="448"/>
      <c r="AGN79" s="448"/>
      <c r="AGO79" s="575"/>
      <c r="AGP79" s="448"/>
      <c r="AGQ79" s="448"/>
      <c r="AGR79" s="448"/>
      <c r="AGS79" s="448"/>
      <c r="AGT79" s="448"/>
      <c r="AGU79" s="448"/>
      <c r="AGV79" s="448"/>
      <c r="AGW79" s="448"/>
      <c r="AGX79" s="448"/>
      <c r="AGY79" s="917"/>
      <c r="AGZ79" s="917"/>
      <c r="AHA79" s="917"/>
      <c r="AHB79" s="574"/>
      <c r="AHC79" s="448"/>
      <c r="AHD79" s="448"/>
      <c r="AHE79" s="448"/>
      <c r="AHF79" s="575"/>
      <c r="AHG79" s="448"/>
      <c r="AHH79" s="448"/>
      <c r="AHI79" s="448"/>
      <c r="AHJ79" s="448"/>
      <c r="AHK79" s="448"/>
      <c r="AHL79" s="448"/>
      <c r="AHM79" s="448"/>
      <c r="AHN79" s="448"/>
      <c r="AHO79" s="448"/>
      <c r="AHP79" s="917"/>
      <c r="AHQ79" s="917"/>
      <c r="AHR79" s="917"/>
      <c r="AHS79" s="574"/>
      <c r="AHT79" s="448"/>
      <c r="AHU79" s="448"/>
      <c r="AHV79" s="448"/>
      <c r="AHW79" s="575"/>
      <c r="AHX79" s="448"/>
      <c r="AHY79" s="448"/>
      <c r="AHZ79" s="448"/>
      <c r="AIA79" s="448"/>
      <c r="AIB79" s="448"/>
      <c r="AIC79" s="448"/>
      <c r="AID79" s="448"/>
      <c r="AIE79" s="448"/>
      <c r="AIF79" s="448"/>
      <c r="AIG79" s="917"/>
      <c r="AIH79" s="917"/>
      <c r="AII79" s="917"/>
      <c r="AIJ79" s="574"/>
      <c r="AIK79" s="448"/>
      <c r="AIL79" s="448"/>
      <c r="AIM79" s="448"/>
      <c r="AIN79" s="575"/>
      <c r="AIO79" s="448"/>
      <c r="AIP79" s="448"/>
      <c r="AIQ79" s="448"/>
      <c r="AIR79" s="448"/>
      <c r="AIS79" s="448"/>
      <c r="AIT79" s="448"/>
      <c r="AIU79" s="448"/>
      <c r="AIV79" s="448"/>
      <c r="AIW79" s="448"/>
      <c r="AIX79" s="917"/>
      <c r="AIY79" s="917"/>
      <c r="AIZ79" s="917"/>
      <c r="AJA79" s="574"/>
      <c r="AJB79" s="448"/>
      <c r="AJC79" s="448"/>
      <c r="AJD79" s="448"/>
      <c r="AJE79" s="575"/>
      <c r="AJF79" s="448"/>
      <c r="AJG79" s="448"/>
      <c r="AJH79" s="448"/>
      <c r="AJI79" s="448"/>
      <c r="AJJ79" s="448"/>
      <c r="AJK79" s="448"/>
      <c r="AJL79" s="448"/>
      <c r="AJM79" s="448"/>
      <c r="AJN79" s="448"/>
      <c r="AJO79" s="917"/>
      <c r="AJP79" s="917"/>
      <c r="AJQ79" s="917"/>
      <c r="AJR79" s="574"/>
      <c r="AJS79" s="448"/>
      <c r="AJT79" s="448"/>
      <c r="AJU79" s="448"/>
      <c r="AJV79" s="575"/>
      <c r="AJW79" s="448"/>
      <c r="AJX79" s="448"/>
      <c r="AJY79" s="448"/>
      <c r="AJZ79" s="448"/>
      <c r="AKA79" s="448"/>
      <c r="AKB79" s="448"/>
      <c r="AKC79" s="448"/>
      <c r="AKD79" s="448"/>
      <c r="AKE79" s="448"/>
      <c r="AKF79" s="917"/>
      <c r="AKG79" s="917"/>
      <c r="AKH79" s="917"/>
      <c r="AKI79" s="574"/>
      <c r="AKJ79" s="448"/>
      <c r="AKK79" s="448"/>
      <c r="AKL79" s="448"/>
      <c r="AKM79" s="575"/>
      <c r="AKN79" s="448"/>
      <c r="AKO79" s="448"/>
      <c r="AKP79" s="448"/>
      <c r="AKQ79" s="448"/>
      <c r="AKR79" s="448"/>
      <c r="AKS79" s="448"/>
      <c r="AKT79" s="448"/>
      <c r="AKU79" s="448"/>
      <c r="AKV79" s="448"/>
      <c r="AKW79" s="917"/>
      <c r="AKX79" s="917"/>
      <c r="AKY79" s="917"/>
      <c r="AKZ79" s="574"/>
      <c r="ALA79" s="448"/>
      <c r="ALB79" s="448"/>
      <c r="ALC79" s="448"/>
      <c r="ALD79" s="575"/>
      <c r="ALE79" s="448"/>
      <c r="ALF79" s="448"/>
      <c r="ALG79" s="448"/>
      <c r="ALH79" s="448"/>
      <c r="ALI79" s="448"/>
      <c r="ALJ79" s="448"/>
      <c r="ALK79" s="448"/>
      <c r="ALL79" s="448"/>
      <c r="ALM79" s="448"/>
      <c r="ALN79" s="917"/>
      <c r="ALO79" s="917"/>
      <c r="ALP79" s="917"/>
      <c r="ALQ79" s="574"/>
      <c r="ALR79" s="448"/>
      <c r="ALS79" s="448"/>
      <c r="ALT79" s="448"/>
      <c r="ALU79" s="575"/>
      <c r="ALV79" s="448"/>
      <c r="ALW79" s="448"/>
      <c r="ALX79" s="448"/>
      <c r="ALY79" s="448"/>
      <c r="ALZ79" s="448"/>
      <c r="AMA79" s="448"/>
      <c r="AMB79" s="448"/>
      <c r="AMC79" s="448"/>
      <c r="AMD79" s="448"/>
      <c r="AME79" s="917"/>
      <c r="AMF79" s="917"/>
      <c r="AMG79" s="917"/>
      <c r="AMH79" s="574"/>
      <c r="AMI79" s="448"/>
      <c r="AMJ79" s="448"/>
      <c r="AMK79" s="448"/>
      <c r="AML79" s="575"/>
      <c r="AMM79" s="448"/>
      <c r="AMN79" s="448"/>
      <c r="AMO79" s="448"/>
      <c r="AMP79" s="448"/>
      <c r="AMQ79" s="448"/>
      <c r="AMR79" s="448"/>
      <c r="AMS79" s="448"/>
      <c r="AMT79" s="448"/>
      <c r="AMU79" s="448"/>
      <c r="AMV79" s="917"/>
      <c r="AMW79" s="917"/>
      <c r="AMX79" s="917"/>
      <c r="AMY79" s="574"/>
      <c r="AMZ79" s="448"/>
      <c r="ANA79" s="448"/>
      <c r="ANB79" s="448"/>
      <c r="ANC79" s="575"/>
      <c r="AND79" s="448"/>
      <c r="ANE79" s="448"/>
      <c r="ANF79" s="448"/>
      <c r="ANG79" s="448"/>
      <c r="ANH79" s="448"/>
      <c r="ANI79" s="448"/>
      <c r="ANJ79" s="448"/>
      <c r="ANK79" s="448"/>
      <c r="ANL79" s="448"/>
      <c r="ANM79" s="917"/>
      <c r="ANN79" s="917"/>
      <c r="ANO79" s="917"/>
      <c r="ANP79" s="574"/>
      <c r="ANQ79" s="448"/>
      <c r="ANR79" s="448"/>
      <c r="ANS79" s="448"/>
      <c r="ANT79" s="575"/>
      <c r="ANU79" s="448"/>
      <c r="ANV79" s="448"/>
      <c r="ANW79" s="448"/>
      <c r="ANX79" s="448"/>
      <c r="ANY79" s="448"/>
      <c r="ANZ79" s="448"/>
      <c r="AOA79" s="448"/>
      <c r="AOB79" s="448"/>
      <c r="AOC79" s="448"/>
      <c r="AOD79" s="917"/>
      <c r="AOE79" s="917"/>
      <c r="AOF79" s="917"/>
      <c r="AOG79" s="574"/>
      <c r="AOH79" s="448"/>
      <c r="AOI79" s="448"/>
      <c r="AOJ79" s="448"/>
      <c r="AOK79" s="575"/>
      <c r="AOL79" s="448"/>
      <c r="AOM79" s="448"/>
      <c r="AON79" s="448"/>
      <c r="AOO79" s="448"/>
      <c r="AOP79" s="448"/>
      <c r="AOQ79" s="448"/>
      <c r="AOR79" s="448"/>
      <c r="AOS79" s="448"/>
      <c r="AOT79" s="448"/>
      <c r="AOU79" s="917"/>
      <c r="AOV79" s="917"/>
      <c r="AOW79" s="917"/>
      <c r="AOX79" s="574"/>
      <c r="AOY79" s="448"/>
      <c r="AOZ79" s="448"/>
      <c r="APA79" s="448"/>
      <c r="APB79" s="575"/>
      <c r="APC79" s="448"/>
      <c r="APD79" s="448"/>
      <c r="APE79" s="448"/>
      <c r="APF79" s="448"/>
      <c r="APG79" s="448"/>
      <c r="APH79" s="448"/>
      <c r="API79" s="448"/>
      <c r="APJ79" s="448"/>
      <c r="APK79" s="448"/>
      <c r="APL79" s="917"/>
      <c r="APM79" s="917"/>
      <c r="APN79" s="917"/>
      <c r="APO79" s="574"/>
      <c r="APP79" s="448"/>
      <c r="APQ79" s="448"/>
      <c r="APR79" s="448"/>
      <c r="APS79" s="575"/>
      <c r="APT79" s="448"/>
      <c r="APU79" s="448"/>
      <c r="APV79" s="448"/>
      <c r="APW79" s="448"/>
      <c r="APX79" s="448"/>
      <c r="APY79" s="448"/>
      <c r="APZ79" s="448"/>
      <c r="AQA79" s="448"/>
      <c r="AQB79" s="448"/>
      <c r="AQC79" s="917"/>
      <c r="AQD79" s="917"/>
      <c r="AQE79" s="917"/>
      <c r="AQF79" s="574"/>
      <c r="AQG79" s="448"/>
      <c r="AQH79" s="448"/>
      <c r="AQI79" s="448"/>
      <c r="AQJ79" s="575"/>
      <c r="AQK79" s="448"/>
      <c r="AQL79" s="448"/>
      <c r="AQM79" s="448"/>
      <c r="AQN79" s="448"/>
      <c r="AQO79" s="448"/>
      <c r="AQP79" s="448"/>
      <c r="AQQ79" s="448"/>
      <c r="AQR79" s="448"/>
      <c r="AQS79" s="448"/>
      <c r="AQT79" s="917"/>
      <c r="AQU79" s="917"/>
      <c r="AQV79" s="917"/>
      <c r="AQW79" s="574"/>
      <c r="AQX79" s="448"/>
      <c r="AQY79" s="448"/>
      <c r="AQZ79" s="448"/>
      <c r="ARA79" s="575"/>
      <c r="ARB79" s="448"/>
      <c r="ARC79" s="448"/>
      <c r="ARD79" s="448"/>
      <c r="ARE79" s="448"/>
      <c r="ARF79" s="448"/>
      <c r="ARG79" s="448"/>
      <c r="ARH79" s="448"/>
      <c r="ARI79" s="448"/>
      <c r="ARJ79" s="448"/>
      <c r="ARK79" s="917"/>
      <c r="ARL79" s="917"/>
      <c r="ARM79" s="917"/>
      <c r="ARN79" s="574"/>
      <c r="ARO79" s="448"/>
      <c r="ARP79" s="448"/>
      <c r="ARQ79" s="448"/>
      <c r="ARR79" s="575"/>
      <c r="ARS79" s="448"/>
      <c r="ART79" s="448"/>
      <c r="ARU79" s="448"/>
      <c r="ARV79" s="448"/>
      <c r="ARW79" s="448"/>
      <c r="ARX79" s="448"/>
      <c r="ARY79" s="448"/>
      <c r="ARZ79" s="448"/>
      <c r="ASA79" s="448"/>
      <c r="ASB79" s="917"/>
      <c r="ASC79" s="917"/>
      <c r="ASD79" s="917"/>
      <c r="ASE79" s="574"/>
      <c r="ASF79" s="448"/>
      <c r="ASG79" s="448"/>
      <c r="ASH79" s="448"/>
      <c r="ASI79" s="575"/>
      <c r="ASJ79" s="448"/>
      <c r="ASK79" s="448"/>
      <c r="ASL79" s="448"/>
      <c r="ASM79" s="448"/>
      <c r="ASN79" s="448"/>
      <c r="ASO79" s="448"/>
      <c r="ASP79" s="448"/>
      <c r="ASQ79" s="448"/>
      <c r="ASR79" s="448"/>
      <c r="ASS79" s="917"/>
      <c r="AST79" s="917"/>
      <c r="ASU79" s="917"/>
      <c r="ASV79" s="574"/>
      <c r="ASW79" s="448"/>
      <c r="ASX79" s="448"/>
      <c r="ASY79" s="448"/>
      <c r="ASZ79" s="575"/>
      <c r="ATA79" s="448"/>
      <c r="ATB79" s="448"/>
      <c r="ATC79" s="448"/>
      <c r="ATD79" s="448"/>
      <c r="ATE79" s="448"/>
      <c r="ATF79" s="448"/>
      <c r="ATG79" s="448"/>
      <c r="ATH79" s="448"/>
      <c r="ATI79" s="448"/>
      <c r="ATJ79" s="917"/>
      <c r="ATK79" s="917"/>
      <c r="ATL79" s="917"/>
      <c r="ATM79" s="574"/>
      <c r="ATN79" s="448"/>
      <c r="ATO79" s="448"/>
      <c r="ATP79" s="448"/>
      <c r="ATQ79" s="575"/>
      <c r="ATR79" s="448"/>
      <c r="ATS79" s="448"/>
      <c r="ATT79" s="448"/>
      <c r="ATU79" s="448"/>
      <c r="ATV79" s="448"/>
      <c r="ATW79" s="448"/>
      <c r="ATX79" s="448"/>
      <c r="ATY79" s="448"/>
      <c r="ATZ79" s="448"/>
      <c r="AUA79" s="917"/>
      <c r="AUB79" s="917"/>
      <c r="AUC79" s="917"/>
      <c r="AUD79" s="574"/>
      <c r="AUE79" s="448"/>
      <c r="AUF79" s="448"/>
      <c r="AUG79" s="448"/>
      <c r="AUH79" s="575"/>
      <c r="AUI79" s="448"/>
      <c r="AUJ79" s="448"/>
      <c r="AUK79" s="448"/>
      <c r="AUL79" s="448"/>
      <c r="AUM79" s="448"/>
      <c r="AUN79" s="448"/>
      <c r="AUO79" s="448"/>
      <c r="AUP79" s="448"/>
      <c r="AUQ79" s="448"/>
      <c r="AUR79" s="917"/>
      <c r="AUS79" s="917"/>
      <c r="AUT79" s="917"/>
      <c r="AUU79" s="574"/>
      <c r="AUV79" s="448"/>
      <c r="AUW79" s="448"/>
      <c r="AUX79" s="448"/>
      <c r="AUY79" s="575"/>
      <c r="AUZ79" s="448"/>
      <c r="AVA79" s="448"/>
      <c r="AVB79" s="448"/>
      <c r="AVC79" s="448"/>
      <c r="AVD79" s="448"/>
      <c r="AVE79" s="448"/>
      <c r="AVF79" s="448"/>
      <c r="AVG79" s="448"/>
      <c r="AVH79" s="448"/>
      <c r="AVI79" s="917"/>
      <c r="AVJ79" s="917"/>
      <c r="AVK79" s="917"/>
      <c r="AVL79" s="574"/>
      <c r="AVM79" s="448"/>
      <c r="AVN79" s="448"/>
      <c r="AVO79" s="448"/>
      <c r="AVP79" s="575"/>
      <c r="AVQ79" s="448"/>
      <c r="AVR79" s="448"/>
      <c r="AVS79" s="448"/>
      <c r="AVT79" s="448"/>
      <c r="AVU79" s="448"/>
      <c r="AVV79" s="448"/>
      <c r="AVW79" s="448"/>
      <c r="AVX79" s="448"/>
      <c r="AVY79" s="448"/>
      <c r="AVZ79" s="917"/>
      <c r="AWA79" s="917"/>
      <c r="AWB79" s="917"/>
      <c r="AWC79" s="574"/>
      <c r="AWD79" s="448"/>
      <c r="AWE79" s="448"/>
      <c r="AWF79" s="448"/>
      <c r="AWG79" s="575"/>
      <c r="AWH79" s="448"/>
      <c r="AWI79" s="448"/>
      <c r="AWJ79" s="448"/>
      <c r="AWK79" s="448"/>
      <c r="AWL79" s="448"/>
      <c r="AWM79" s="448"/>
      <c r="AWN79" s="448"/>
      <c r="AWO79" s="448"/>
      <c r="AWP79" s="448"/>
      <c r="AWQ79" s="917"/>
      <c r="AWR79" s="917"/>
      <c r="AWS79" s="917"/>
      <c r="AWT79" s="574"/>
      <c r="AWU79" s="448"/>
      <c r="AWV79" s="448"/>
      <c r="AWW79" s="448"/>
      <c r="AWX79" s="575"/>
      <c r="AWY79" s="448"/>
      <c r="AWZ79" s="448"/>
      <c r="AXA79" s="448"/>
      <c r="AXB79" s="448"/>
      <c r="AXC79" s="448"/>
      <c r="AXD79" s="448"/>
      <c r="AXE79" s="448"/>
      <c r="AXF79" s="448"/>
      <c r="AXG79" s="448"/>
      <c r="AXH79" s="917"/>
      <c r="AXI79" s="917"/>
      <c r="AXJ79" s="917"/>
      <c r="AXK79" s="574"/>
      <c r="AXL79" s="448"/>
      <c r="AXM79" s="448"/>
      <c r="AXN79" s="448"/>
      <c r="AXO79" s="575"/>
      <c r="AXP79" s="448"/>
      <c r="AXQ79" s="448"/>
      <c r="AXR79" s="448"/>
      <c r="AXS79" s="448"/>
      <c r="AXT79" s="448"/>
      <c r="AXU79" s="448"/>
      <c r="AXV79" s="448"/>
      <c r="AXW79" s="448"/>
      <c r="AXX79" s="448"/>
      <c r="AXY79" s="917"/>
      <c r="AXZ79" s="917"/>
      <c r="AYA79" s="917"/>
      <c r="AYB79" s="574"/>
      <c r="AYC79" s="448"/>
      <c r="AYD79" s="448"/>
      <c r="AYE79" s="448"/>
      <c r="AYF79" s="575"/>
      <c r="AYG79" s="448"/>
      <c r="AYH79" s="448"/>
      <c r="AYI79" s="448"/>
      <c r="AYJ79" s="448"/>
      <c r="AYK79" s="448"/>
      <c r="AYL79" s="448"/>
      <c r="AYM79" s="448"/>
      <c r="AYN79" s="448"/>
      <c r="AYO79" s="448"/>
      <c r="AYP79" s="917"/>
      <c r="AYQ79" s="917"/>
      <c r="AYR79" s="917"/>
      <c r="AYS79" s="574"/>
      <c r="AYT79" s="448"/>
      <c r="AYU79" s="448"/>
      <c r="AYV79" s="448"/>
      <c r="AYW79" s="575"/>
      <c r="AYX79" s="448"/>
      <c r="AYY79" s="448"/>
      <c r="AYZ79" s="448"/>
      <c r="AZA79" s="448"/>
      <c r="AZB79" s="448"/>
      <c r="AZC79" s="448"/>
      <c r="AZD79" s="448"/>
      <c r="AZE79" s="448"/>
      <c r="AZF79" s="448"/>
      <c r="AZG79" s="917"/>
      <c r="AZH79" s="917"/>
      <c r="AZI79" s="917"/>
      <c r="AZJ79" s="574"/>
      <c r="AZK79" s="448"/>
      <c r="AZL79" s="448"/>
      <c r="AZM79" s="448"/>
      <c r="AZN79" s="575"/>
      <c r="AZO79" s="448"/>
      <c r="AZP79" s="448"/>
      <c r="AZQ79" s="448"/>
      <c r="AZR79" s="448"/>
      <c r="AZS79" s="448"/>
      <c r="AZT79" s="448"/>
      <c r="AZU79" s="448"/>
      <c r="AZV79" s="448"/>
      <c r="AZW79" s="448"/>
      <c r="AZX79" s="917"/>
      <c r="AZY79" s="917"/>
      <c r="AZZ79" s="917"/>
      <c r="BAA79" s="574"/>
      <c r="BAB79" s="448"/>
      <c r="BAC79" s="448"/>
      <c r="BAD79" s="448"/>
      <c r="BAE79" s="575"/>
      <c r="BAF79" s="448"/>
      <c r="BAG79" s="448"/>
      <c r="BAH79" s="448"/>
      <c r="BAI79" s="448"/>
      <c r="BAJ79" s="448"/>
      <c r="BAK79" s="448"/>
      <c r="BAL79" s="448"/>
      <c r="BAM79" s="448"/>
      <c r="BAN79" s="448"/>
      <c r="BAO79" s="917"/>
      <c r="BAP79" s="917"/>
      <c r="BAQ79" s="917"/>
      <c r="BAR79" s="574"/>
      <c r="BAS79" s="448"/>
      <c r="BAT79" s="448"/>
      <c r="BAU79" s="448"/>
      <c r="BAV79" s="575"/>
      <c r="BAW79" s="448"/>
      <c r="BAX79" s="448"/>
      <c r="BAY79" s="448"/>
      <c r="BAZ79" s="448"/>
      <c r="BBA79" s="448"/>
      <c r="BBB79" s="448"/>
      <c r="BBC79" s="448"/>
      <c r="BBD79" s="448"/>
      <c r="BBE79" s="448"/>
      <c r="BBF79" s="917"/>
      <c r="BBG79" s="917"/>
      <c r="BBH79" s="917"/>
      <c r="BBI79" s="574"/>
      <c r="BBJ79" s="448"/>
      <c r="BBK79" s="448"/>
      <c r="BBL79" s="448"/>
      <c r="BBM79" s="575"/>
      <c r="BBN79" s="448"/>
      <c r="BBO79" s="448"/>
      <c r="BBP79" s="448"/>
      <c r="BBQ79" s="448"/>
      <c r="BBR79" s="448"/>
      <c r="BBS79" s="448"/>
      <c r="BBT79" s="448"/>
      <c r="BBU79" s="448"/>
      <c r="BBV79" s="448"/>
      <c r="BBW79" s="917"/>
      <c r="BBX79" s="917"/>
      <c r="BBY79" s="917"/>
      <c r="BBZ79" s="574"/>
      <c r="BCA79" s="448"/>
      <c r="BCB79" s="448"/>
      <c r="BCC79" s="448"/>
      <c r="BCD79" s="575"/>
      <c r="BCE79" s="448"/>
      <c r="BCF79" s="448"/>
      <c r="BCG79" s="448"/>
      <c r="BCH79" s="448"/>
      <c r="BCI79" s="448"/>
      <c r="BCJ79" s="448"/>
      <c r="BCK79" s="448"/>
      <c r="BCL79" s="448"/>
      <c r="BCM79" s="448"/>
      <c r="BCN79" s="917"/>
      <c r="BCO79" s="917"/>
      <c r="BCP79" s="917"/>
      <c r="BCQ79" s="574"/>
      <c r="BCR79" s="448"/>
      <c r="BCS79" s="448"/>
      <c r="BCT79" s="448"/>
      <c r="BCU79" s="575"/>
      <c r="BCV79" s="448"/>
      <c r="BCW79" s="448"/>
      <c r="BCX79" s="448"/>
      <c r="BCY79" s="448"/>
      <c r="BCZ79" s="448"/>
      <c r="BDA79" s="448"/>
      <c r="BDB79" s="448"/>
      <c r="BDC79" s="448"/>
      <c r="BDD79" s="448"/>
      <c r="BDE79" s="917"/>
      <c r="BDF79" s="917"/>
      <c r="BDG79" s="917"/>
      <c r="BDH79" s="574"/>
      <c r="BDI79" s="448"/>
      <c r="BDJ79" s="448"/>
      <c r="BDK79" s="448"/>
      <c r="BDL79" s="575"/>
      <c r="BDM79" s="448"/>
      <c r="BDN79" s="448"/>
      <c r="BDO79" s="448"/>
      <c r="BDP79" s="448"/>
      <c r="BDQ79" s="448"/>
      <c r="BDR79" s="448"/>
      <c r="BDS79" s="448"/>
      <c r="BDT79" s="448"/>
      <c r="BDU79" s="448"/>
      <c r="BDV79" s="917"/>
      <c r="BDW79" s="917"/>
      <c r="BDX79" s="917"/>
      <c r="BDY79" s="574"/>
      <c r="BDZ79" s="448"/>
      <c r="BEA79" s="448"/>
      <c r="BEB79" s="448"/>
      <c r="BEC79" s="575"/>
      <c r="BED79" s="448"/>
      <c r="BEE79" s="448"/>
      <c r="BEF79" s="448"/>
      <c r="BEG79" s="448"/>
      <c r="BEH79" s="448"/>
      <c r="BEI79" s="448"/>
      <c r="BEJ79" s="448"/>
      <c r="BEK79" s="448"/>
      <c r="BEL79" s="448"/>
      <c r="BEM79" s="917"/>
      <c r="BEN79" s="917"/>
      <c r="BEO79" s="917"/>
      <c r="BEP79" s="574"/>
      <c r="BEQ79" s="448"/>
      <c r="BER79" s="448"/>
      <c r="BES79" s="448"/>
      <c r="BET79" s="575"/>
      <c r="BEU79" s="448"/>
      <c r="BEV79" s="448"/>
      <c r="BEW79" s="448"/>
      <c r="BEX79" s="448"/>
      <c r="BEY79" s="448"/>
      <c r="BEZ79" s="448"/>
      <c r="BFA79" s="448"/>
      <c r="BFB79" s="448"/>
      <c r="BFC79" s="448"/>
      <c r="BFD79" s="917"/>
      <c r="BFE79" s="917"/>
      <c r="BFF79" s="917"/>
      <c r="BFG79" s="574"/>
      <c r="BFH79" s="448"/>
      <c r="BFI79" s="448"/>
      <c r="BFJ79" s="448"/>
      <c r="BFK79" s="575"/>
      <c r="BFL79" s="448"/>
      <c r="BFM79" s="448"/>
      <c r="BFN79" s="448"/>
      <c r="BFO79" s="448"/>
      <c r="BFP79" s="448"/>
      <c r="BFQ79" s="448"/>
      <c r="BFR79" s="448"/>
      <c r="BFS79" s="448"/>
      <c r="BFT79" s="448"/>
      <c r="BFU79" s="917"/>
      <c r="BFV79" s="917"/>
      <c r="BFW79" s="917"/>
      <c r="BFX79" s="574"/>
      <c r="BFY79" s="448"/>
      <c r="BFZ79" s="448"/>
      <c r="BGA79" s="448"/>
      <c r="BGB79" s="575"/>
      <c r="BGC79" s="448"/>
      <c r="BGD79" s="448"/>
      <c r="BGE79" s="448"/>
      <c r="BGF79" s="448"/>
      <c r="BGG79" s="448"/>
      <c r="BGH79" s="448"/>
      <c r="BGI79" s="448"/>
      <c r="BGJ79" s="448"/>
      <c r="BGK79" s="448"/>
      <c r="BGL79" s="917"/>
      <c r="BGM79" s="917"/>
      <c r="BGN79" s="917"/>
      <c r="BGO79" s="574"/>
      <c r="BGP79" s="448"/>
      <c r="BGQ79" s="448"/>
      <c r="BGR79" s="448"/>
      <c r="BGS79" s="575"/>
      <c r="BGT79" s="448"/>
      <c r="BGU79" s="448"/>
      <c r="BGV79" s="448"/>
      <c r="BGW79" s="448"/>
      <c r="BGX79" s="448"/>
      <c r="BGY79" s="448"/>
      <c r="BGZ79" s="448"/>
      <c r="BHA79" s="448"/>
      <c r="BHB79" s="448"/>
      <c r="BHC79" s="917"/>
      <c r="BHD79" s="917"/>
      <c r="BHE79" s="917"/>
      <c r="BHF79" s="574"/>
      <c r="BHG79" s="448"/>
      <c r="BHH79" s="448"/>
      <c r="BHI79" s="448"/>
      <c r="BHJ79" s="575"/>
      <c r="BHK79" s="448"/>
      <c r="BHL79" s="448"/>
      <c r="BHM79" s="448"/>
      <c r="BHN79" s="448"/>
      <c r="BHO79" s="448"/>
      <c r="BHP79" s="448"/>
      <c r="BHQ79" s="448"/>
      <c r="BHR79" s="448"/>
      <c r="BHS79" s="448"/>
      <c r="BHT79" s="917"/>
      <c r="BHU79" s="917"/>
      <c r="BHV79" s="917"/>
      <c r="BHW79" s="574"/>
      <c r="BHX79" s="448"/>
      <c r="BHY79" s="448"/>
      <c r="BHZ79" s="448"/>
      <c r="BIA79" s="575"/>
      <c r="BIB79" s="448"/>
      <c r="BIC79" s="448"/>
      <c r="BID79" s="448"/>
      <c r="BIE79" s="448"/>
      <c r="BIF79" s="448"/>
      <c r="BIG79" s="448"/>
      <c r="BIH79" s="448"/>
      <c r="BII79" s="448"/>
      <c r="BIJ79" s="448"/>
      <c r="BIK79" s="917"/>
      <c r="BIL79" s="917"/>
      <c r="BIM79" s="917"/>
      <c r="BIN79" s="574"/>
      <c r="BIO79" s="448"/>
      <c r="BIP79" s="448"/>
      <c r="BIQ79" s="448"/>
      <c r="BIR79" s="575"/>
      <c r="BIS79" s="448"/>
      <c r="BIT79" s="448"/>
      <c r="BIU79" s="448"/>
      <c r="BIV79" s="448"/>
      <c r="BIW79" s="448"/>
      <c r="BIX79" s="448"/>
      <c r="BIY79" s="448"/>
      <c r="BIZ79" s="448"/>
      <c r="BJA79" s="448"/>
      <c r="BJB79" s="917"/>
      <c r="BJC79" s="917"/>
      <c r="BJD79" s="917"/>
      <c r="BJE79" s="574"/>
      <c r="BJF79" s="448"/>
      <c r="BJG79" s="448"/>
      <c r="BJH79" s="448"/>
      <c r="BJI79" s="575"/>
      <c r="BJJ79" s="448"/>
      <c r="BJK79" s="448"/>
      <c r="BJL79" s="448"/>
      <c r="BJM79" s="448"/>
      <c r="BJN79" s="448"/>
      <c r="BJO79" s="448"/>
      <c r="BJP79" s="448"/>
      <c r="BJQ79" s="448"/>
      <c r="BJR79" s="448"/>
      <c r="BJS79" s="917"/>
      <c r="BJT79" s="917"/>
      <c r="BJU79" s="917"/>
      <c r="BJV79" s="574"/>
      <c r="BJW79" s="448"/>
      <c r="BJX79" s="448"/>
      <c r="BJY79" s="448"/>
      <c r="BJZ79" s="575"/>
      <c r="BKA79" s="448"/>
      <c r="BKB79" s="448"/>
      <c r="BKC79" s="448"/>
      <c r="BKD79" s="448"/>
      <c r="BKE79" s="448"/>
      <c r="BKF79" s="448"/>
      <c r="BKG79" s="448"/>
      <c r="BKH79" s="448"/>
      <c r="BKI79" s="448"/>
      <c r="BKJ79" s="917"/>
      <c r="BKK79" s="917"/>
      <c r="BKL79" s="917"/>
      <c r="BKM79" s="574"/>
      <c r="BKN79" s="448"/>
      <c r="BKO79" s="448"/>
      <c r="BKP79" s="448"/>
      <c r="BKQ79" s="575"/>
      <c r="BKR79" s="448"/>
      <c r="BKS79" s="448"/>
      <c r="BKT79" s="448"/>
      <c r="BKU79" s="448"/>
      <c r="BKV79" s="448"/>
      <c r="BKW79" s="448"/>
      <c r="BKX79" s="448"/>
      <c r="BKY79" s="448"/>
      <c r="BKZ79" s="448"/>
      <c r="BLA79" s="917"/>
      <c r="BLB79" s="917"/>
      <c r="BLC79" s="917"/>
      <c r="BLD79" s="574"/>
      <c r="BLE79" s="448"/>
      <c r="BLF79" s="448"/>
      <c r="BLG79" s="448"/>
      <c r="BLH79" s="575"/>
      <c r="BLI79" s="448"/>
      <c r="BLJ79" s="448"/>
      <c r="BLK79" s="448"/>
      <c r="BLL79" s="448"/>
      <c r="BLM79" s="448"/>
      <c r="BLN79" s="448"/>
      <c r="BLO79" s="448"/>
      <c r="BLP79" s="448"/>
      <c r="BLQ79" s="448"/>
      <c r="BLR79" s="917"/>
      <c r="BLS79" s="917"/>
      <c r="BLT79" s="917"/>
      <c r="BLU79" s="574"/>
      <c r="BLV79" s="448"/>
      <c r="BLW79" s="448"/>
      <c r="BLX79" s="448"/>
      <c r="BLY79" s="575"/>
      <c r="BLZ79" s="448"/>
      <c r="BMA79" s="448"/>
      <c r="BMB79" s="448"/>
      <c r="BMC79" s="448"/>
      <c r="BMD79" s="448"/>
      <c r="BME79" s="448"/>
      <c r="BMF79" s="448"/>
      <c r="BMG79" s="448"/>
      <c r="BMH79" s="448"/>
      <c r="BMI79" s="917"/>
      <c r="BMJ79" s="917"/>
      <c r="BMK79" s="917"/>
      <c r="BML79" s="574"/>
      <c r="BMM79" s="448"/>
      <c r="BMN79" s="448"/>
      <c r="BMO79" s="448"/>
      <c r="BMP79" s="575"/>
      <c r="BMQ79" s="448"/>
      <c r="BMR79" s="448"/>
      <c r="BMS79" s="448"/>
      <c r="BMT79" s="448"/>
      <c r="BMU79" s="448"/>
      <c r="BMV79" s="448"/>
      <c r="BMW79" s="448"/>
      <c r="BMX79" s="448"/>
      <c r="BMY79" s="448"/>
      <c r="BMZ79" s="917"/>
      <c r="BNA79" s="917"/>
      <c r="BNB79" s="917"/>
      <c r="BNC79" s="574"/>
      <c r="BND79" s="448"/>
      <c r="BNE79" s="448"/>
      <c r="BNF79" s="448"/>
      <c r="BNG79" s="575"/>
      <c r="BNH79" s="448"/>
      <c r="BNI79" s="448"/>
      <c r="BNJ79" s="448"/>
      <c r="BNK79" s="448"/>
      <c r="BNL79" s="448"/>
      <c r="BNM79" s="448"/>
      <c r="BNN79" s="448"/>
      <c r="BNO79" s="448"/>
      <c r="BNP79" s="448"/>
      <c r="BNQ79" s="917"/>
      <c r="BNR79" s="917"/>
      <c r="BNS79" s="917"/>
      <c r="BNT79" s="574"/>
      <c r="BNU79" s="448"/>
      <c r="BNV79" s="448"/>
      <c r="BNW79" s="448"/>
      <c r="BNX79" s="575"/>
      <c r="BNY79" s="448"/>
      <c r="BNZ79" s="448"/>
      <c r="BOA79" s="448"/>
      <c r="BOB79" s="448"/>
      <c r="BOC79" s="448"/>
      <c r="BOD79" s="448"/>
      <c r="BOE79" s="448"/>
      <c r="BOF79" s="448"/>
      <c r="BOG79" s="448"/>
      <c r="BOH79" s="917"/>
      <c r="BOI79" s="917"/>
      <c r="BOJ79" s="917"/>
      <c r="BOK79" s="574"/>
      <c r="BOL79" s="448"/>
      <c r="BOM79" s="448"/>
      <c r="BON79" s="448"/>
      <c r="BOO79" s="575"/>
      <c r="BOP79" s="448"/>
      <c r="BOQ79" s="448"/>
      <c r="BOR79" s="448"/>
      <c r="BOS79" s="448"/>
      <c r="BOT79" s="448"/>
      <c r="BOU79" s="448"/>
      <c r="BOV79" s="448"/>
      <c r="BOW79" s="448"/>
      <c r="BOX79" s="448"/>
      <c r="BOY79" s="917"/>
      <c r="BOZ79" s="917"/>
      <c r="BPA79" s="917"/>
      <c r="BPB79" s="574"/>
      <c r="BPC79" s="448"/>
      <c r="BPD79" s="448"/>
      <c r="BPE79" s="448"/>
      <c r="BPF79" s="575"/>
      <c r="BPG79" s="448"/>
      <c r="BPH79" s="448"/>
      <c r="BPI79" s="448"/>
      <c r="BPJ79" s="448"/>
      <c r="BPK79" s="448"/>
      <c r="BPL79" s="448"/>
      <c r="BPM79" s="448"/>
      <c r="BPN79" s="448"/>
      <c r="BPO79" s="448"/>
      <c r="BPP79" s="917"/>
      <c r="BPQ79" s="917"/>
      <c r="BPR79" s="917"/>
      <c r="BPS79" s="574"/>
      <c r="BPT79" s="448"/>
      <c r="BPU79" s="448"/>
      <c r="BPV79" s="448"/>
      <c r="BPW79" s="575"/>
      <c r="BPX79" s="448"/>
      <c r="BPY79" s="448"/>
      <c r="BPZ79" s="448"/>
      <c r="BQA79" s="448"/>
      <c r="BQB79" s="448"/>
      <c r="BQC79" s="448"/>
      <c r="BQD79" s="448"/>
      <c r="BQE79" s="448"/>
      <c r="BQF79" s="448"/>
      <c r="BQG79" s="917"/>
      <c r="BQH79" s="917"/>
      <c r="BQI79" s="917"/>
      <c r="BQJ79" s="574"/>
      <c r="BQK79" s="448"/>
      <c r="BQL79" s="448"/>
      <c r="BQM79" s="448"/>
      <c r="BQN79" s="575"/>
      <c r="BQO79" s="448"/>
      <c r="BQP79" s="448"/>
      <c r="BQQ79" s="448"/>
      <c r="BQR79" s="448"/>
      <c r="BQS79" s="448"/>
      <c r="BQT79" s="448"/>
      <c r="BQU79" s="448"/>
      <c r="BQV79" s="448"/>
      <c r="BQW79" s="448"/>
      <c r="BQX79" s="917"/>
      <c r="BQY79" s="917"/>
      <c r="BQZ79" s="917"/>
      <c r="BRA79" s="574"/>
      <c r="BRB79" s="448"/>
      <c r="BRC79" s="448"/>
      <c r="BRD79" s="448"/>
      <c r="BRE79" s="575"/>
      <c r="BRF79" s="448"/>
      <c r="BRG79" s="448"/>
      <c r="BRH79" s="448"/>
      <c r="BRI79" s="448"/>
      <c r="BRJ79" s="448"/>
      <c r="BRK79" s="448"/>
      <c r="BRL79" s="448"/>
      <c r="BRM79" s="448"/>
      <c r="BRN79" s="448"/>
      <c r="BRO79" s="917"/>
      <c r="BRP79" s="917"/>
      <c r="BRQ79" s="917"/>
      <c r="BRR79" s="574"/>
      <c r="BRS79" s="448"/>
      <c r="BRT79" s="448"/>
      <c r="BRU79" s="448"/>
      <c r="BRV79" s="575"/>
      <c r="BRW79" s="448"/>
      <c r="BRX79" s="448"/>
      <c r="BRY79" s="448"/>
      <c r="BRZ79" s="448"/>
      <c r="BSA79" s="448"/>
      <c r="BSB79" s="448"/>
      <c r="BSC79" s="448"/>
      <c r="BSD79" s="448"/>
      <c r="BSE79" s="448"/>
      <c r="BSF79" s="917"/>
      <c r="BSG79" s="917"/>
      <c r="BSH79" s="917"/>
      <c r="BSI79" s="574"/>
      <c r="BSJ79" s="448"/>
      <c r="BSK79" s="448"/>
      <c r="BSL79" s="448"/>
      <c r="BSM79" s="575"/>
      <c r="BSN79" s="448"/>
      <c r="BSO79" s="448"/>
      <c r="BSP79" s="448"/>
      <c r="BSQ79" s="448"/>
      <c r="BSR79" s="448"/>
      <c r="BSS79" s="448"/>
      <c r="BST79" s="448"/>
      <c r="BSU79" s="448"/>
      <c r="BSV79" s="448"/>
      <c r="BSW79" s="917"/>
      <c r="BSX79" s="917"/>
      <c r="BSY79" s="917"/>
      <c r="BSZ79" s="574"/>
      <c r="BTA79" s="448"/>
      <c r="BTB79" s="448"/>
      <c r="BTC79" s="448"/>
      <c r="BTD79" s="575"/>
      <c r="BTE79" s="448"/>
      <c r="BTF79" s="448"/>
      <c r="BTG79" s="448"/>
      <c r="BTH79" s="448"/>
      <c r="BTI79" s="448"/>
      <c r="BTJ79" s="448"/>
      <c r="BTK79" s="448"/>
      <c r="BTL79" s="448"/>
      <c r="BTM79" s="448"/>
      <c r="BTN79" s="917"/>
      <c r="BTO79" s="917"/>
      <c r="BTP79" s="917"/>
      <c r="BTQ79" s="574"/>
      <c r="BTR79" s="448"/>
      <c r="BTS79" s="448"/>
      <c r="BTT79" s="448"/>
      <c r="BTU79" s="575"/>
      <c r="BTV79" s="448"/>
      <c r="BTW79" s="448"/>
      <c r="BTX79" s="448"/>
      <c r="BTY79" s="448"/>
      <c r="BTZ79" s="448"/>
      <c r="BUA79" s="448"/>
      <c r="BUB79" s="448"/>
      <c r="BUC79" s="448"/>
      <c r="BUD79" s="448"/>
      <c r="BUE79" s="917"/>
      <c r="BUF79" s="917"/>
      <c r="BUG79" s="917"/>
      <c r="BUH79" s="574"/>
      <c r="BUI79" s="448"/>
      <c r="BUJ79" s="448"/>
      <c r="BUK79" s="448"/>
      <c r="BUL79" s="575"/>
      <c r="BUM79" s="448"/>
      <c r="BUN79" s="448"/>
      <c r="BUO79" s="448"/>
      <c r="BUP79" s="448"/>
      <c r="BUQ79" s="448"/>
      <c r="BUR79" s="448"/>
      <c r="BUS79" s="448"/>
      <c r="BUT79" s="448"/>
      <c r="BUU79" s="448"/>
      <c r="BUV79" s="917"/>
      <c r="BUW79" s="917"/>
      <c r="BUX79" s="917"/>
      <c r="BUY79" s="574"/>
      <c r="BUZ79" s="448"/>
      <c r="BVA79" s="448"/>
      <c r="BVB79" s="448"/>
      <c r="BVC79" s="575"/>
      <c r="BVD79" s="448"/>
      <c r="BVE79" s="448"/>
      <c r="BVF79" s="448"/>
      <c r="BVG79" s="448"/>
      <c r="BVH79" s="448"/>
      <c r="BVI79" s="448"/>
      <c r="BVJ79" s="448"/>
      <c r="BVK79" s="448"/>
      <c r="BVL79" s="448"/>
      <c r="BVM79" s="917"/>
      <c r="BVN79" s="917"/>
      <c r="BVO79" s="917"/>
      <c r="BVP79" s="574"/>
      <c r="BVQ79" s="448"/>
      <c r="BVR79" s="448"/>
      <c r="BVS79" s="448"/>
      <c r="BVT79" s="575"/>
      <c r="BVU79" s="448"/>
      <c r="BVV79" s="448"/>
      <c r="BVW79" s="448"/>
      <c r="BVX79" s="448"/>
      <c r="BVY79" s="448"/>
      <c r="BVZ79" s="448"/>
      <c r="BWA79" s="448"/>
      <c r="BWB79" s="448"/>
      <c r="BWC79" s="448"/>
      <c r="BWD79" s="917"/>
      <c r="BWE79" s="917"/>
      <c r="BWF79" s="917"/>
      <c r="BWG79" s="574"/>
      <c r="BWH79" s="448"/>
      <c r="BWI79" s="448"/>
      <c r="BWJ79" s="448"/>
      <c r="BWK79" s="575"/>
      <c r="BWL79" s="448"/>
      <c r="BWM79" s="448"/>
      <c r="BWN79" s="448"/>
      <c r="BWO79" s="448"/>
      <c r="BWP79" s="448"/>
      <c r="BWQ79" s="448"/>
      <c r="BWR79" s="448"/>
      <c r="BWS79" s="448"/>
      <c r="BWT79" s="448"/>
      <c r="BWU79" s="917"/>
      <c r="BWV79" s="917"/>
      <c r="BWW79" s="917"/>
      <c r="BWX79" s="574"/>
      <c r="BWY79" s="448"/>
      <c r="BWZ79" s="448"/>
      <c r="BXA79" s="448"/>
      <c r="BXB79" s="575"/>
      <c r="BXC79" s="448"/>
      <c r="BXD79" s="448"/>
      <c r="BXE79" s="448"/>
      <c r="BXF79" s="448"/>
      <c r="BXG79" s="448"/>
      <c r="BXH79" s="448"/>
      <c r="BXI79" s="448"/>
      <c r="BXJ79" s="448"/>
      <c r="BXK79" s="448"/>
      <c r="BXL79" s="917"/>
      <c r="BXM79" s="917"/>
      <c r="BXN79" s="917"/>
      <c r="BXO79" s="574"/>
      <c r="BXP79" s="448"/>
      <c r="BXQ79" s="448"/>
      <c r="BXR79" s="448"/>
      <c r="BXS79" s="575"/>
      <c r="BXT79" s="448"/>
      <c r="BXU79" s="448"/>
      <c r="BXV79" s="448"/>
      <c r="BXW79" s="448"/>
      <c r="BXX79" s="448"/>
      <c r="BXY79" s="448"/>
      <c r="BXZ79" s="448"/>
      <c r="BYA79" s="448"/>
      <c r="BYB79" s="448"/>
      <c r="BYC79" s="917"/>
      <c r="BYD79" s="917"/>
      <c r="BYE79" s="917"/>
      <c r="BYF79" s="574"/>
      <c r="BYG79" s="448"/>
      <c r="BYH79" s="448"/>
      <c r="BYI79" s="448"/>
      <c r="BYJ79" s="575"/>
      <c r="BYK79" s="448"/>
      <c r="BYL79" s="448"/>
      <c r="BYM79" s="448"/>
      <c r="BYN79" s="448"/>
      <c r="BYO79" s="448"/>
      <c r="BYP79" s="448"/>
      <c r="BYQ79" s="448"/>
      <c r="BYR79" s="448"/>
      <c r="BYS79" s="448"/>
      <c r="BYT79" s="917"/>
      <c r="BYU79" s="917"/>
      <c r="BYV79" s="917"/>
      <c r="BYW79" s="574"/>
      <c r="BYX79" s="448"/>
      <c r="BYY79" s="448"/>
      <c r="BYZ79" s="448"/>
      <c r="BZA79" s="575"/>
      <c r="BZB79" s="448"/>
      <c r="BZC79" s="448"/>
      <c r="BZD79" s="448"/>
      <c r="BZE79" s="448"/>
      <c r="BZF79" s="448"/>
      <c r="BZG79" s="448"/>
      <c r="BZH79" s="448"/>
      <c r="BZI79" s="448"/>
      <c r="BZJ79" s="448"/>
      <c r="BZK79" s="917"/>
      <c r="BZL79" s="917"/>
      <c r="BZM79" s="917"/>
      <c r="BZN79" s="574"/>
      <c r="BZO79" s="448"/>
      <c r="BZP79" s="448"/>
      <c r="BZQ79" s="448"/>
      <c r="BZR79" s="575"/>
      <c r="BZS79" s="448"/>
      <c r="BZT79" s="448"/>
      <c r="BZU79" s="448"/>
      <c r="BZV79" s="448"/>
      <c r="BZW79" s="448"/>
      <c r="BZX79" s="448"/>
      <c r="BZY79" s="448"/>
      <c r="BZZ79" s="448"/>
      <c r="CAA79" s="448"/>
      <c r="CAB79" s="917"/>
      <c r="CAC79" s="917"/>
      <c r="CAD79" s="917"/>
      <c r="CAE79" s="574"/>
      <c r="CAF79" s="448"/>
      <c r="CAG79" s="448"/>
      <c r="CAH79" s="448"/>
      <c r="CAI79" s="575"/>
      <c r="CAJ79" s="448"/>
      <c r="CAK79" s="448"/>
      <c r="CAL79" s="448"/>
      <c r="CAM79" s="448"/>
      <c r="CAN79" s="448"/>
      <c r="CAO79" s="448"/>
      <c r="CAP79" s="448"/>
      <c r="CAQ79" s="448"/>
      <c r="CAR79" s="448"/>
      <c r="CAS79" s="917"/>
      <c r="CAT79" s="917"/>
      <c r="CAU79" s="917"/>
      <c r="CAV79" s="574"/>
      <c r="CAW79" s="448"/>
      <c r="CAX79" s="448"/>
      <c r="CAY79" s="448"/>
      <c r="CAZ79" s="575"/>
      <c r="CBA79" s="448"/>
      <c r="CBB79" s="448"/>
      <c r="CBC79" s="448"/>
      <c r="CBD79" s="448"/>
      <c r="CBE79" s="448"/>
      <c r="CBF79" s="448"/>
      <c r="CBG79" s="448"/>
      <c r="CBH79" s="448"/>
      <c r="CBI79" s="448"/>
      <c r="CBJ79" s="917"/>
      <c r="CBK79" s="917"/>
      <c r="CBL79" s="917"/>
      <c r="CBM79" s="574"/>
      <c r="CBN79" s="448"/>
      <c r="CBO79" s="448"/>
      <c r="CBP79" s="448"/>
      <c r="CBQ79" s="575"/>
      <c r="CBR79" s="448"/>
      <c r="CBS79" s="448"/>
      <c r="CBT79" s="448"/>
      <c r="CBU79" s="448"/>
      <c r="CBV79" s="448"/>
      <c r="CBW79" s="448"/>
      <c r="CBX79" s="448"/>
      <c r="CBY79" s="448"/>
      <c r="CBZ79" s="448"/>
      <c r="CCA79" s="917"/>
      <c r="CCB79" s="917"/>
      <c r="CCC79" s="917"/>
      <c r="CCD79" s="574"/>
      <c r="CCE79" s="448"/>
      <c r="CCF79" s="448"/>
      <c r="CCG79" s="448"/>
      <c r="CCH79" s="575"/>
      <c r="CCI79" s="448"/>
      <c r="CCJ79" s="448"/>
      <c r="CCK79" s="448"/>
      <c r="CCL79" s="448"/>
      <c r="CCM79" s="448"/>
      <c r="CCN79" s="448"/>
      <c r="CCO79" s="448"/>
      <c r="CCP79" s="448"/>
      <c r="CCQ79" s="448"/>
      <c r="CCR79" s="917"/>
      <c r="CCS79" s="917"/>
      <c r="CCT79" s="917"/>
      <c r="CCU79" s="574"/>
      <c r="CCV79" s="448"/>
      <c r="CCW79" s="448"/>
      <c r="CCX79" s="448"/>
      <c r="CCY79" s="575"/>
      <c r="CCZ79" s="448"/>
      <c r="CDA79" s="448"/>
      <c r="CDB79" s="448"/>
      <c r="CDC79" s="448"/>
      <c r="CDD79" s="448"/>
      <c r="CDE79" s="448"/>
      <c r="CDF79" s="448"/>
      <c r="CDG79" s="448"/>
      <c r="CDH79" s="448"/>
      <c r="CDI79" s="917"/>
      <c r="CDJ79" s="917"/>
      <c r="CDK79" s="917"/>
      <c r="CDL79" s="574"/>
      <c r="CDM79" s="448"/>
      <c r="CDN79" s="448"/>
      <c r="CDO79" s="448"/>
      <c r="CDP79" s="575"/>
      <c r="CDQ79" s="448"/>
      <c r="CDR79" s="448"/>
      <c r="CDS79" s="448"/>
      <c r="CDT79" s="448"/>
      <c r="CDU79" s="448"/>
      <c r="CDV79" s="448"/>
      <c r="CDW79" s="448"/>
      <c r="CDX79" s="448"/>
      <c r="CDY79" s="448"/>
      <c r="CDZ79" s="917"/>
      <c r="CEA79" s="917"/>
      <c r="CEB79" s="917"/>
      <c r="CEC79" s="574"/>
      <c r="CED79" s="448"/>
      <c r="CEE79" s="448"/>
      <c r="CEF79" s="448"/>
      <c r="CEG79" s="575"/>
      <c r="CEH79" s="448"/>
      <c r="CEI79" s="448"/>
      <c r="CEJ79" s="448"/>
      <c r="CEK79" s="448"/>
      <c r="CEL79" s="448"/>
      <c r="CEM79" s="448"/>
      <c r="CEN79" s="448"/>
      <c r="CEO79" s="448"/>
      <c r="CEP79" s="448"/>
      <c r="CEQ79" s="917"/>
      <c r="CER79" s="917"/>
      <c r="CES79" s="917"/>
      <c r="CET79" s="574"/>
      <c r="CEU79" s="448"/>
      <c r="CEV79" s="448"/>
      <c r="CEW79" s="448"/>
      <c r="CEX79" s="575"/>
      <c r="CEY79" s="448"/>
      <c r="CEZ79" s="448"/>
      <c r="CFA79" s="448"/>
      <c r="CFB79" s="448"/>
      <c r="CFC79" s="448"/>
      <c r="CFD79" s="448"/>
      <c r="CFE79" s="448"/>
      <c r="CFF79" s="448"/>
      <c r="CFG79" s="448"/>
      <c r="CFH79" s="917"/>
      <c r="CFI79" s="917"/>
      <c r="CFJ79" s="917"/>
      <c r="CFK79" s="574"/>
      <c r="CFL79" s="448"/>
      <c r="CFM79" s="448"/>
      <c r="CFN79" s="448"/>
      <c r="CFO79" s="575"/>
      <c r="CFP79" s="448"/>
      <c r="CFQ79" s="448"/>
      <c r="CFR79" s="448"/>
      <c r="CFS79" s="448"/>
      <c r="CFT79" s="448"/>
      <c r="CFU79" s="448"/>
      <c r="CFV79" s="448"/>
      <c r="CFW79" s="448"/>
      <c r="CFX79" s="448"/>
      <c r="CFY79" s="917"/>
      <c r="CFZ79" s="917"/>
      <c r="CGA79" s="917"/>
      <c r="CGB79" s="574"/>
      <c r="CGC79" s="448"/>
      <c r="CGD79" s="448"/>
      <c r="CGE79" s="448"/>
      <c r="CGF79" s="575"/>
      <c r="CGG79" s="448"/>
      <c r="CGH79" s="448"/>
      <c r="CGI79" s="448"/>
      <c r="CGJ79" s="448"/>
      <c r="CGK79" s="448"/>
      <c r="CGL79" s="448"/>
      <c r="CGM79" s="448"/>
      <c r="CGN79" s="448"/>
      <c r="CGO79" s="448"/>
      <c r="CGP79" s="917"/>
      <c r="CGQ79" s="917"/>
      <c r="CGR79" s="917"/>
      <c r="CGS79" s="574"/>
      <c r="CGT79" s="448"/>
      <c r="CGU79" s="448"/>
      <c r="CGV79" s="448"/>
      <c r="CGW79" s="575"/>
      <c r="CGX79" s="448"/>
      <c r="CGY79" s="448"/>
      <c r="CGZ79" s="448"/>
      <c r="CHA79" s="448"/>
      <c r="CHB79" s="448"/>
      <c r="CHC79" s="448"/>
      <c r="CHD79" s="448"/>
      <c r="CHE79" s="448"/>
      <c r="CHF79" s="448"/>
      <c r="CHG79" s="917"/>
      <c r="CHH79" s="917"/>
      <c r="CHI79" s="917"/>
      <c r="CHJ79" s="574"/>
      <c r="CHK79" s="448"/>
      <c r="CHL79" s="448"/>
      <c r="CHM79" s="448"/>
      <c r="CHN79" s="575"/>
      <c r="CHO79" s="448"/>
      <c r="CHP79" s="448"/>
      <c r="CHQ79" s="448"/>
      <c r="CHR79" s="448"/>
      <c r="CHS79" s="448"/>
      <c r="CHT79" s="448"/>
      <c r="CHU79" s="448"/>
      <c r="CHV79" s="448"/>
      <c r="CHW79" s="448"/>
      <c r="CHX79" s="917"/>
      <c r="CHY79" s="917"/>
      <c r="CHZ79" s="917"/>
      <c r="CIA79" s="574"/>
      <c r="CIB79" s="448"/>
      <c r="CIC79" s="448"/>
      <c r="CID79" s="448"/>
      <c r="CIE79" s="575"/>
      <c r="CIF79" s="448"/>
      <c r="CIG79" s="448"/>
      <c r="CIH79" s="448"/>
      <c r="CII79" s="448"/>
      <c r="CIJ79" s="448"/>
      <c r="CIK79" s="448"/>
      <c r="CIL79" s="448"/>
      <c r="CIM79" s="448"/>
      <c r="CIN79" s="448"/>
      <c r="CIO79" s="917"/>
      <c r="CIP79" s="917"/>
      <c r="CIQ79" s="917"/>
      <c r="CIR79" s="574"/>
      <c r="CIS79" s="448"/>
      <c r="CIT79" s="448"/>
      <c r="CIU79" s="448"/>
      <c r="CIV79" s="575"/>
      <c r="CIW79" s="448"/>
      <c r="CIX79" s="448"/>
      <c r="CIY79" s="448"/>
      <c r="CIZ79" s="448"/>
      <c r="CJA79" s="448"/>
      <c r="CJB79" s="448"/>
      <c r="CJC79" s="448"/>
      <c r="CJD79" s="448"/>
      <c r="CJE79" s="448"/>
      <c r="CJF79" s="917"/>
      <c r="CJG79" s="917"/>
      <c r="CJH79" s="917"/>
      <c r="CJI79" s="574"/>
      <c r="CJJ79" s="448"/>
      <c r="CJK79" s="448"/>
      <c r="CJL79" s="448"/>
      <c r="CJM79" s="575"/>
      <c r="CJN79" s="448"/>
      <c r="CJO79" s="448"/>
      <c r="CJP79" s="448"/>
      <c r="CJQ79" s="448"/>
      <c r="CJR79" s="448"/>
      <c r="CJS79" s="448"/>
      <c r="CJT79" s="448"/>
      <c r="CJU79" s="448"/>
      <c r="CJV79" s="448"/>
      <c r="CJW79" s="917"/>
      <c r="CJX79" s="917"/>
      <c r="CJY79" s="917"/>
      <c r="CJZ79" s="574"/>
      <c r="CKA79" s="448"/>
      <c r="CKB79" s="448"/>
      <c r="CKC79" s="448"/>
      <c r="CKD79" s="575"/>
      <c r="CKE79" s="448"/>
      <c r="CKF79" s="448"/>
      <c r="CKG79" s="448"/>
      <c r="CKH79" s="448"/>
      <c r="CKI79" s="448"/>
      <c r="CKJ79" s="448"/>
      <c r="CKK79" s="448"/>
      <c r="CKL79" s="448"/>
      <c r="CKM79" s="448"/>
      <c r="CKN79" s="917"/>
      <c r="CKO79" s="917"/>
      <c r="CKP79" s="917"/>
      <c r="CKQ79" s="574"/>
      <c r="CKR79" s="448"/>
      <c r="CKS79" s="448"/>
      <c r="CKT79" s="448"/>
      <c r="CKU79" s="575"/>
      <c r="CKV79" s="448"/>
      <c r="CKW79" s="448"/>
      <c r="CKX79" s="448"/>
      <c r="CKY79" s="448"/>
      <c r="CKZ79" s="448"/>
      <c r="CLA79" s="448"/>
      <c r="CLB79" s="448"/>
      <c r="CLC79" s="448"/>
      <c r="CLD79" s="448"/>
      <c r="CLE79" s="917"/>
      <c r="CLF79" s="917"/>
      <c r="CLG79" s="917"/>
      <c r="CLH79" s="574"/>
      <c r="CLI79" s="448"/>
      <c r="CLJ79" s="448"/>
      <c r="CLK79" s="448"/>
      <c r="CLL79" s="575"/>
      <c r="CLM79" s="448"/>
      <c r="CLN79" s="448"/>
      <c r="CLO79" s="448"/>
      <c r="CLP79" s="448"/>
      <c r="CLQ79" s="448"/>
      <c r="CLR79" s="448"/>
      <c r="CLS79" s="448"/>
      <c r="CLT79" s="448"/>
      <c r="CLU79" s="448"/>
      <c r="CLV79" s="917"/>
      <c r="CLW79" s="917"/>
      <c r="CLX79" s="917"/>
      <c r="CLY79" s="574"/>
      <c r="CLZ79" s="448"/>
      <c r="CMA79" s="448"/>
      <c r="CMB79" s="448"/>
      <c r="CMC79" s="575"/>
      <c r="CMD79" s="448"/>
      <c r="CME79" s="448"/>
      <c r="CMF79" s="448"/>
      <c r="CMG79" s="448"/>
      <c r="CMH79" s="448"/>
      <c r="CMI79" s="448"/>
      <c r="CMJ79" s="448"/>
      <c r="CMK79" s="448"/>
      <c r="CML79" s="448"/>
      <c r="CMM79" s="917"/>
      <c r="CMN79" s="917"/>
      <c r="CMO79" s="917"/>
      <c r="CMP79" s="574"/>
      <c r="CMQ79" s="448"/>
      <c r="CMR79" s="448"/>
      <c r="CMS79" s="448"/>
      <c r="CMT79" s="575"/>
      <c r="CMU79" s="448"/>
      <c r="CMV79" s="448"/>
      <c r="CMW79" s="448"/>
      <c r="CMX79" s="448"/>
      <c r="CMY79" s="448"/>
      <c r="CMZ79" s="448"/>
      <c r="CNA79" s="448"/>
      <c r="CNB79" s="448"/>
      <c r="CNC79" s="448"/>
      <c r="CND79" s="917"/>
      <c r="CNE79" s="917"/>
      <c r="CNF79" s="917"/>
      <c r="CNG79" s="574"/>
      <c r="CNH79" s="448"/>
      <c r="CNI79" s="448"/>
      <c r="CNJ79" s="448"/>
      <c r="CNK79" s="575"/>
      <c r="CNL79" s="448"/>
      <c r="CNM79" s="448"/>
      <c r="CNN79" s="448"/>
      <c r="CNO79" s="448"/>
      <c r="CNP79" s="448"/>
      <c r="CNQ79" s="448"/>
      <c r="CNR79" s="448"/>
      <c r="CNS79" s="448"/>
      <c r="CNT79" s="448"/>
      <c r="CNU79" s="917"/>
      <c r="CNV79" s="917"/>
      <c r="CNW79" s="917"/>
      <c r="CNX79" s="574"/>
      <c r="CNY79" s="448"/>
      <c r="CNZ79" s="448"/>
      <c r="COA79" s="448"/>
      <c r="COB79" s="575"/>
      <c r="COC79" s="448"/>
      <c r="COD79" s="448"/>
      <c r="COE79" s="448"/>
      <c r="COF79" s="448"/>
      <c r="COG79" s="448"/>
      <c r="COH79" s="448"/>
      <c r="COI79" s="448"/>
      <c r="COJ79" s="448"/>
      <c r="COK79" s="448"/>
      <c r="COL79" s="917"/>
      <c r="COM79" s="917"/>
      <c r="CON79" s="917"/>
      <c r="COO79" s="574"/>
      <c r="COP79" s="448"/>
      <c r="COQ79" s="448"/>
      <c r="COR79" s="448"/>
      <c r="COS79" s="575"/>
      <c r="COT79" s="448"/>
      <c r="COU79" s="448"/>
      <c r="COV79" s="448"/>
      <c r="COW79" s="448"/>
      <c r="COX79" s="448"/>
      <c r="COY79" s="448"/>
      <c r="COZ79" s="448"/>
      <c r="CPA79" s="448"/>
      <c r="CPB79" s="448"/>
      <c r="CPC79" s="917"/>
      <c r="CPD79" s="917"/>
      <c r="CPE79" s="917"/>
      <c r="CPF79" s="574"/>
      <c r="CPG79" s="448"/>
      <c r="CPH79" s="448"/>
      <c r="CPI79" s="448"/>
      <c r="CPJ79" s="575"/>
      <c r="CPK79" s="448"/>
      <c r="CPL79" s="448"/>
      <c r="CPM79" s="448"/>
      <c r="CPN79" s="448"/>
      <c r="CPO79" s="448"/>
      <c r="CPP79" s="448"/>
      <c r="CPQ79" s="448"/>
      <c r="CPR79" s="448"/>
      <c r="CPS79" s="448"/>
      <c r="CPT79" s="917"/>
      <c r="CPU79" s="917"/>
      <c r="CPV79" s="917"/>
      <c r="CPW79" s="574"/>
      <c r="CPX79" s="448"/>
      <c r="CPY79" s="448"/>
      <c r="CPZ79" s="448"/>
      <c r="CQA79" s="575"/>
      <c r="CQB79" s="448"/>
      <c r="CQC79" s="448"/>
      <c r="CQD79" s="448"/>
      <c r="CQE79" s="448"/>
      <c r="CQF79" s="448"/>
      <c r="CQG79" s="448"/>
      <c r="CQH79" s="448"/>
      <c r="CQI79" s="448"/>
      <c r="CQJ79" s="448"/>
      <c r="CQK79" s="917"/>
      <c r="CQL79" s="917"/>
      <c r="CQM79" s="917"/>
      <c r="CQN79" s="574"/>
      <c r="CQO79" s="448"/>
      <c r="CQP79" s="448"/>
      <c r="CQQ79" s="448"/>
      <c r="CQR79" s="575"/>
      <c r="CQS79" s="448"/>
      <c r="CQT79" s="448"/>
      <c r="CQU79" s="448"/>
      <c r="CQV79" s="448"/>
      <c r="CQW79" s="448"/>
      <c r="CQX79" s="448"/>
      <c r="CQY79" s="448"/>
      <c r="CQZ79" s="448"/>
      <c r="CRA79" s="448"/>
      <c r="CRB79" s="917"/>
      <c r="CRC79" s="917"/>
      <c r="CRD79" s="917"/>
      <c r="CRE79" s="574"/>
      <c r="CRF79" s="448"/>
      <c r="CRG79" s="448"/>
      <c r="CRH79" s="448"/>
      <c r="CRI79" s="575"/>
      <c r="CRJ79" s="448"/>
      <c r="CRK79" s="448"/>
      <c r="CRL79" s="448"/>
      <c r="CRM79" s="448"/>
      <c r="CRN79" s="448"/>
      <c r="CRO79" s="448"/>
      <c r="CRP79" s="448"/>
      <c r="CRQ79" s="448"/>
      <c r="CRR79" s="448"/>
      <c r="CRS79" s="917"/>
      <c r="CRT79" s="917"/>
      <c r="CRU79" s="917"/>
      <c r="CRV79" s="574"/>
      <c r="CRW79" s="448"/>
      <c r="CRX79" s="448"/>
      <c r="CRY79" s="448"/>
      <c r="CRZ79" s="575"/>
      <c r="CSA79" s="448"/>
      <c r="CSB79" s="448"/>
      <c r="CSC79" s="448"/>
      <c r="CSD79" s="448"/>
      <c r="CSE79" s="448"/>
      <c r="CSF79" s="448"/>
      <c r="CSG79" s="448"/>
      <c r="CSH79" s="448"/>
      <c r="CSI79" s="448"/>
      <c r="CSJ79" s="917"/>
      <c r="CSK79" s="917"/>
      <c r="CSL79" s="917"/>
      <c r="CSM79" s="574"/>
      <c r="CSN79" s="448"/>
      <c r="CSO79" s="448"/>
      <c r="CSP79" s="448"/>
      <c r="CSQ79" s="575"/>
      <c r="CSR79" s="448"/>
      <c r="CSS79" s="448"/>
      <c r="CST79" s="448"/>
      <c r="CSU79" s="448"/>
      <c r="CSV79" s="448"/>
      <c r="CSW79" s="448"/>
      <c r="CSX79" s="448"/>
      <c r="CSY79" s="448"/>
      <c r="CSZ79" s="448"/>
      <c r="CTA79" s="917"/>
      <c r="CTB79" s="917"/>
      <c r="CTC79" s="917"/>
      <c r="CTD79" s="574"/>
      <c r="CTE79" s="448"/>
      <c r="CTF79" s="448"/>
      <c r="CTG79" s="448"/>
      <c r="CTH79" s="575"/>
      <c r="CTI79" s="448"/>
      <c r="CTJ79" s="448"/>
      <c r="CTK79" s="448"/>
      <c r="CTL79" s="448"/>
      <c r="CTM79" s="448"/>
      <c r="CTN79" s="448"/>
      <c r="CTO79" s="448"/>
      <c r="CTP79" s="448"/>
      <c r="CTQ79" s="448"/>
      <c r="CTR79" s="917"/>
      <c r="CTS79" s="917"/>
      <c r="CTT79" s="917"/>
      <c r="CTU79" s="574"/>
      <c r="CTV79" s="448"/>
      <c r="CTW79" s="448"/>
      <c r="CTX79" s="448"/>
      <c r="CTY79" s="575"/>
      <c r="CTZ79" s="448"/>
      <c r="CUA79" s="448"/>
      <c r="CUB79" s="448"/>
      <c r="CUC79" s="448"/>
      <c r="CUD79" s="448"/>
      <c r="CUE79" s="448"/>
      <c r="CUF79" s="448"/>
      <c r="CUG79" s="448"/>
      <c r="CUH79" s="448"/>
      <c r="CUI79" s="917"/>
      <c r="CUJ79" s="917"/>
      <c r="CUK79" s="917"/>
      <c r="CUL79" s="574"/>
      <c r="CUM79" s="448"/>
      <c r="CUN79" s="448"/>
      <c r="CUO79" s="448"/>
      <c r="CUP79" s="575"/>
      <c r="CUQ79" s="448"/>
      <c r="CUR79" s="448"/>
      <c r="CUS79" s="448"/>
      <c r="CUT79" s="448"/>
      <c r="CUU79" s="448"/>
      <c r="CUV79" s="448"/>
      <c r="CUW79" s="448"/>
      <c r="CUX79" s="448"/>
      <c r="CUY79" s="448"/>
      <c r="CUZ79" s="917"/>
      <c r="CVA79" s="917"/>
      <c r="CVB79" s="917"/>
      <c r="CVC79" s="574"/>
      <c r="CVD79" s="448"/>
      <c r="CVE79" s="448"/>
      <c r="CVF79" s="448"/>
      <c r="CVG79" s="575"/>
      <c r="CVH79" s="448"/>
      <c r="CVI79" s="448"/>
      <c r="CVJ79" s="448"/>
      <c r="CVK79" s="448"/>
      <c r="CVL79" s="448"/>
      <c r="CVM79" s="448"/>
      <c r="CVN79" s="448"/>
      <c r="CVO79" s="448"/>
      <c r="CVP79" s="448"/>
      <c r="CVQ79" s="917"/>
      <c r="CVR79" s="917"/>
      <c r="CVS79" s="917"/>
      <c r="CVT79" s="574"/>
      <c r="CVU79" s="448"/>
      <c r="CVV79" s="448"/>
      <c r="CVW79" s="448"/>
      <c r="CVX79" s="575"/>
      <c r="CVY79" s="448"/>
      <c r="CVZ79" s="448"/>
      <c r="CWA79" s="448"/>
      <c r="CWB79" s="448"/>
      <c r="CWC79" s="448"/>
      <c r="CWD79" s="448"/>
      <c r="CWE79" s="448"/>
      <c r="CWF79" s="448"/>
      <c r="CWG79" s="448"/>
      <c r="CWH79" s="917"/>
      <c r="CWI79" s="917"/>
      <c r="CWJ79" s="917"/>
      <c r="CWK79" s="574"/>
      <c r="CWL79" s="448"/>
      <c r="CWM79" s="448"/>
      <c r="CWN79" s="448"/>
      <c r="CWO79" s="575"/>
      <c r="CWP79" s="448"/>
      <c r="CWQ79" s="448"/>
      <c r="CWR79" s="448"/>
      <c r="CWS79" s="448"/>
      <c r="CWT79" s="448"/>
      <c r="CWU79" s="448"/>
      <c r="CWV79" s="448"/>
      <c r="CWW79" s="448"/>
      <c r="CWX79" s="448"/>
      <c r="CWY79" s="917"/>
      <c r="CWZ79" s="917"/>
      <c r="CXA79" s="917"/>
      <c r="CXB79" s="574"/>
      <c r="CXC79" s="448"/>
      <c r="CXD79" s="448"/>
      <c r="CXE79" s="448"/>
      <c r="CXF79" s="575"/>
      <c r="CXG79" s="448"/>
      <c r="CXH79" s="448"/>
      <c r="CXI79" s="448"/>
      <c r="CXJ79" s="448"/>
      <c r="CXK79" s="448"/>
      <c r="CXL79" s="448"/>
      <c r="CXM79" s="448"/>
      <c r="CXN79" s="448"/>
      <c r="CXO79" s="448"/>
      <c r="CXP79" s="917"/>
      <c r="CXQ79" s="917"/>
      <c r="CXR79" s="917"/>
      <c r="CXS79" s="574"/>
      <c r="CXT79" s="448"/>
      <c r="CXU79" s="448"/>
      <c r="CXV79" s="448"/>
      <c r="CXW79" s="575"/>
      <c r="CXX79" s="448"/>
      <c r="CXY79" s="448"/>
      <c r="CXZ79" s="448"/>
      <c r="CYA79" s="448"/>
      <c r="CYB79" s="448"/>
      <c r="CYC79" s="448"/>
      <c r="CYD79" s="448"/>
      <c r="CYE79" s="448"/>
      <c r="CYF79" s="448"/>
      <c r="CYG79" s="917"/>
      <c r="CYH79" s="917"/>
      <c r="CYI79" s="917"/>
      <c r="CYJ79" s="574"/>
      <c r="CYK79" s="448"/>
      <c r="CYL79" s="448"/>
      <c r="CYM79" s="448"/>
      <c r="CYN79" s="575"/>
      <c r="CYO79" s="448"/>
      <c r="CYP79" s="448"/>
      <c r="CYQ79" s="448"/>
      <c r="CYR79" s="448"/>
      <c r="CYS79" s="448"/>
      <c r="CYT79" s="448"/>
      <c r="CYU79" s="448"/>
      <c r="CYV79" s="448"/>
      <c r="CYW79" s="448"/>
      <c r="CYX79" s="917"/>
      <c r="CYY79" s="917"/>
      <c r="CYZ79" s="917"/>
      <c r="CZA79" s="574"/>
      <c r="CZB79" s="448"/>
      <c r="CZC79" s="448"/>
      <c r="CZD79" s="448"/>
      <c r="CZE79" s="575"/>
      <c r="CZF79" s="448"/>
      <c r="CZG79" s="448"/>
      <c r="CZH79" s="448"/>
      <c r="CZI79" s="448"/>
      <c r="CZJ79" s="448"/>
      <c r="CZK79" s="448"/>
      <c r="CZL79" s="448"/>
      <c r="CZM79" s="448"/>
      <c r="CZN79" s="448"/>
      <c r="CZO79" s="917"/>
      <c r="CZP79" s="917"/>
      <c r="CZQ79" s="917"/>
      <c r="CZR79" s="574"/>
      <c r="CZS79" s="448"/>
      <c r="CZT79" s="448"/>
      <c r="CZU79" s="448"/>
      <c r="CZV79" s="575"/>
      <c r="CZW79" s="448"/>
      <c r="CZX79" s="448"/>
      <c r="CZY79" s="448"/>
      <c r="CZZ79" s="448"/>
      <c r="DAA79" s="448"/>
      <c r="DAB79" s="448"/>
      <c r="DAC79" s="448"/>
      <c r="DAD79" s="448"/>
      <c r="DAE79" s="448"/>
      <c r="DAF79" s="917"/>
      <c r="DAG79" s="917"/>
      <c r="DAH79" s="917"/>
      <c r="DAI79" s="574"/>
      <c r="DAJ79" s="448"/>
      <c r="DAK79" s="448"/>
      <c r="DAL79" s="448"/>
      <c r="DAM79" s="575"/>
      <c r="DAN79" s="448"/>
      <c r="DAO79" s="448"/>
      <c r="DAP79" s="448"/>
      <c r="DAQ79" s="448"/>
      <c r="DAR79" s="448"/>
      <c r="DAS79" s="448"/>
      <c r="DAT79" s="448"/>
      <c r="DAU79" s="448"/>
      <c r="DAV79" s="448"/>
      <c r="DAW79" s="917"/>
      <c r="DAX79" s="917"/>
      <c r="DAY79" s="917"/>
      <c r="DAZ79" s="574"/>
      <c r="DBA79" s="448"/>
      <c r="DBB79" s="448"/>
      <c r="DBC79" s="448"/>
      <c r="DBD79" s="575"/>
      <c r="DBE79" s="448"/>
      <c r="DBF79" s="448"/>
      <c r="DBG79" s="448"/>
      <c r="DBH79" s="448"/>
      <c r="DBI79" s="448"/>
      <c r="DBJ79" s="448"/>
      <c r="DBK79" s="448"/>
      <c r="DBL79" s="448"/>
      <c r="DBM79" s="448"/>
      <c r="DBN79" s="917"/>
      <c r="DBO79" s="917"/>
      <c r="DBP79" s="917"/>
      <c r="DBQ79" s="574"/>
      <c r="DBR79" s="448"/>
      <c r="DBS79" s="448"/>
      <c r="DBT79" s="448"/>
      <c r="DBU79" s="575"/>
      <c r="DBV79" s="448"/>
      <c r="DBW79" s="448"/>
      <c r="DBX79" s="448"/>
      <c r="DBY79" s="448"/>
      <c r="DBZ79" s="448"/>
      <c r="DCA79" s="448"/>
      <c r="DCB79" s="448"/>
      <c r="DCC79" s="448"/>
      <c r="DCD79" s="448"/>
      <c r="DCE79" s="917"/>
      <c r="DCF79" s="917"/>
      <c r="DCG79" s="917"/>
      <c r="DCH79" s="574"/>
      <c r="DCI79" s="448"/>
      <c r="DCJ79" s="448"/>
      <c r="DCK79" s="448"/>
      <c r="DCL79" s="575"/>
      <c r="DCM79" s="448"/>
      <c r="DCN79" s="448"/>
      <c r="DCO79" s="448"/>
      <c r="DCP79" s="448"/>
      <c r="DCQ79" s="448"/>
      <c r="DCR79" s="448"/>
      <c r="DCS79" s="448"/>
      <c r="DCT79" s="448"/>
      <c r="DCU79" s="448"/>
      <c r="DCV79" s="917"/>
      <c r="DCW79" s="917"/>
      <c r="DCX79" s="917"/>
      <c r="DCY79" s="574"/>
      <c r="DCZ79" s="448"/>
      <c r="DDA79" s="448"/>
      <c r="DDB79" s="448"/>
      <c r="DDC79" s="575"/>
      <c r="DDD79" s="448"/>
      <c r="DDE79" s="448"/>
      <c r="DDF79" s="448"/>
      <c r="DDG79" s="448"/>
      <c r="DDH79" s="448"/>
      <c r="DDI79" s="448"/>
      <c r="DDJ79" s="448"/>
      <c r="DDK79" s="448"/>
      <c r="DDL79" s="448"/>
      <c r="DDM79" s="917"/>
      <c r="DDN79" s="917"/>
      <c r="DDO79" s="917"/>
      <c r="DDP79" s="574"/>
      <c r="DDQ79" s="448"/>
      <c r="DDR79" s="448"/>
      <c r="DDS79" s="448"/>
      <c r="DDT79" s="575"/>
      <c r="DDU79" s="448"/>
      <c r="DDV79" s="448"/>
      <c r="DDW79" s="448"/>
      <c r="DDX79" s="448"/>
      <c r="DDY79" s="448"/>
      <c r="DDZ79" s="448"/>
      <c r="DEA79" s="448"/>
      <c r="DEB79" s="448"/>
      <c r="DEC79" s="448"/>
      <c r="DED79" s="917"/>
      <c r="DEE79" s="917"/>
      <c r="DEF79" s="917"/>
      <c r="DEG79" s="574"/>
      <c r="DEH79" s="448"/>
      <c r="DEI79" s="448"/>
      <c r="DEJ79" s="448"/>
      <c r="DEK79" s="575"/>
      <c r="DEL79" s="448"/>
      <c r="DEM79" s="448"/>
      <c r="DEN79" s="448"/>
      <c r="DEO79" s="448"/>
      <c r="DEP79" s="448"/>
      <c r="DEQ79" s="448"/>
      <c r="DER79" s="448"/>
      <c r="DES79" s="448"/>
      <c r="DET79" s="448"/>
      <c r="DEU79" s="917"/>
      <c r="DEV79" s="917"/>
      <c r="DEW79" s="917"/>
      <c r="DEX79" s="574"/>
      <c r="DEY79" s="448"/>
      <c r="DEZ79" s="448"/>
      <c r="DFA79" s="448"/>
      <c r="DFB79" s="575"/>
      <c r="DFC79" s="448"/>
      <c r="DFD79" s="448"/>
      <c r="DFE79" s="448"/>
      <c r="DFF79" s="448"/>
      <c r="DFG79" s="448"/>
      <c r="DFH79" s="448"/>
      <c r="DFI79" s="448"/>
      <c r="DFJ79" s="448"/>
      <c r="DFK79" s="448"/>
      <c r="DFL79" s="917"/>
      <c r="DFM79" s="917"/>
      <c r="DFN79" s="917"/>
      <c r="DFO79" s="574"/>
      <c r="DFP79" s="448"/>
      <c r="DFQ79" s="448"/>
      <c r="DFR79" s="448"/>
      <c r="DFS79" s="575"/>
      <c r="DFT79" s="448"/>
      <c r="DFU79" s="448"/>
      <c r="DFV79" s="448"/>
      <c r="DFW79" s="448"/>
      <c r="DFX79" s="448"/>
      <c r="DFY79" s="448"/>
      <c r="DFZ79" s="448"/>
      <c r="DGA79" s="448"/>
      <c r="DGB79" s="448"/>
      <c r="DGC79" s="917"/>
      <c r="DGD79" s="917"/>
      <c r="DGE79" s="917"/>
      <c r="DGF79" s="574"/>
      <c r="DGG79" s="448"/>
      <c r="DGH79" s="448"/>
      <c r="DGI79" s="448"/>
      <c r="DGJ79" s="575"/>
      <c r="DGK79" s="448"/>
      <c r="DGL79" s="448"/>
      <c r="DGM79" s="448"/>
      <c r="DGN79" s="448"/>
      <c r="DGO79" s="448"/>
      <c r="DGP79" s="448"/>
      <c r="DGQ79" s="448"/>
      <c r="DGR79" s="448"/>
      <c r="DGS79" s="448"/>
      <c r="DGT79" s="917"/>
      <c r="DGU79" s="917"/>
      <c r="DGV79" s="917"/>
      <c r="DGW79" s="574"/>
      <c r="DGX79" s="448"/>
      <c r="DGY79" s="448"/>
      <c r="DGZ79" s="448"/>
      <c r="DHA79" s="575"/>
      <c r="DHB79" s="448"/>
      <c r="DHC79" s="448"/>
      <c r="DHD79" s="448"/>
      <c r="DHE79" s="448"/>
      <c r="DHF79" s="448"/>
      <c r="DHG79" s="448"/>
      <c r="DHH79" s="448"/>
      <c r="DHI79" s="448"/>
      <c r="DHJ79" s="448"/>
      <c r="DHK79" s="917"/>
      <c r="DHL79" s="917"/>
      <c r="DHM79" s="917"/>
      <c r="DHN79" s="574"/>
      <c r="DHO79" s="448"/>
      <c r="DHP79" s="448"/>
      <c r="DHQ79" s="448"/>
      <c r="DHR79" s="575"/>
      <c r="DHS79" s="448"/>
      <c r="DHT79" s="448"/>
      <c r="DHU79" s="448"/>
      <c r="DHV79" s="448"/>
      <c r="DHW79" s="448"/>
      <c r="DHX79" s="448"/>
      <c r="DHY79" s="448"/>
      <c r="DHZ79" s="448"/>
      <c r="DIA79" s="448"/>
      <c r="DIB79" s="917"/>
      <c r="DIC79" s="917"/>
      <c r="DID79" s="917"/>
      <c r="DIE79" s="574"/>
      <c r="DIF79" s="448"/>
      <c r="DIG79" s="448"/>
      <c r="DIH79" s="448"/>
      <c r="DII79" s="575"/>
      <c r="DIJ79" s="448"/>
      <c r="DIK79" s="448"/>
      <c r="DIL79" s="448"/>
      <c r="DIM79" s="448"/>
      <c r="DIN79" s="448"/>
      <c r="DIO79" s="448"/>
      <c r="DIP79" s="448"/>
      <c r="DIQ79" s="448"/>
      <c r="DIR79" s="448"/>
      <c r="DIS79" s="917"/>
      <c r="DIT79" s="917"/>
      <c r="DIU79" s="917"/>
      <c r="DIV79" s="574"/>
      <c r="DIW79" s="448"/>
      <c r="DIX79" s="448"/>
      <c r="DIY79" s="448"/>
      <c r="DIZ79" s="575"/>
      <c r="DJA79" s="448"/>
      <c r="DJB79" s="448"/>
      <c r="DJC79" s="448"/>
      <c r="DJD79" s="448"/>
      <c r="DJE79" s="448"/>
      <c r="DJF79" s="448"/>
      <c r="DJG79" s="448"/>
      <c r="DJH79" s="448"/>
      <c r="DJI79" s="448"/>
      <c r="DJJ79" s="917"/>
      <c r="DJK79" s="917"/>
      <c r="DJL79" s="917"/>
      <c r="DJM79" s="574"/>
      <c r="DJN79" s="448"/>
      <c r="DJO79" s="448"/>
      <c r="DJP79" s="448"/>
      <c r="DJQ79" s="575"/>
      <c r="DJR79" s="448"/>
      <c r="DJS79" s="448"/>
      <c r="DJT79" s="448"/>
      <c r="DJU79" s="448"/>
      <c r="DJV79" s="448"/>
      <c r="DJW79" s="448"/>
      <c r="DJX79" s="448"/>
      <c r="DJY79" s="448"/>
      <c r="DJZ79" s="448"/>
      <c r="DKA79" s="917"/>
      <c r="DKB79" s="917"/>
      <c r="DKC79" s="917"/>
      <c r="DKD79" s="574"/>
      <c r="DKE79" s="448"/>
      <c r="DKF79" s="448"/>
      <c r="DKG79" s="448"/>
      <c r="DKH79" s="575"/>
      <c r="DKI79" s="448"/>
      <c r="DKJ79" s="448"/>
      <c r="DKK79" s="448"/>
      <c r="DKL79" s="448"/>
      <c r="DKM79" s="448"/>
      <c r="DKN79" s="448"/>
      <c r="DKO79" s="448"/>
      <c r="DKP79" s="448"/>
      <c r="DKQ79" s="448"/>
      <c r="DKR79" s="917"/>
      <c r="DKS79" s="917"/>
      <c r="DKT79" s="917"/>
      <c r="DKU79" s="574"/>
      <c r="DKV79" s="448"/>
      <c r="DKW79" s="448"/>
      <c r="DKX79" s="448"/>
      <c r="DKY79" s="575"/>
      <c r="DKZ79" s="448"/>
      <c r="DLA79" s="448"/>
      <c r="DLB79" s="448"/>
      <c r="DLC79" s="448"/>
      <c r="DLD79" s="448"/>
      <c r="DLE79" s="448"/>
      <c r="DLF79" s="448"/>
      <c r="DLG79" s="448"/>
      <c r="DLH79" s="448"/>
      <c r="DLI79" s="917"/>
      <c r="DLJ79" s="917"/>
      <c r="DLK79" s="917"/>
      <c r="DLL79" s="574"/>
      <c r="DLM79" s="448"/>
      <c r="DLN79" s="448"/>
      <c r="DLO79" s="448"/>
      <c r="DLP79" s="575"/>
      <c r="DLQ79" s="448"/>
      <c r="DLR79" s="448"/>
      <c r="DLS79" s="448"/>
      <c r="DLT79" s="448"/>
      <c r="DLU79" s="448"/>
      <c r="DLV79" s="448"/>
      <c r="DLW79" s="448"/>
      <c r="DLX79" s="448"/>
      <c r="DLY79" s="448"/>
      <c r="DLZ79" s="917"/>
      <c r="DMA79" s="917"/>
      <c r="DMB79" s="917"/>
      <c r="DMC79" s="574"/>
      <c r="DMD79" s="448"/>
      <c r="DME79" s="448"/>
      <c r="DMF79" s="448"/>
      <c r="DMG79" s="575"/>
      <c r="DMH79" s="448"/>
      <c r="DMI79" s="448"/>
      <c r="DMJ79" s="448"/>
      <c r="DMK79" s="448"/>
      <c r="DML79" s="448"/>
      <c r="DMM79" s="448"/>
      <c r="DMN79" s="448"/>
      <c r="DMO79" s="448"/>
      <c r="DMP79" s="448"/>
      <c r="DMQ79" s="917"/>
      <c r="DMR79" s="917"/>
      <c r="DMS79" s="917"/>
      <c r="DMT79" s="574"/>
      <c r="DMU79" s="448"/>
      <c r="DMV79" s="448"/>
      <c r="DMW79" s="448"/>
      <c r="DMX79" s="575"/>
      <c r="DMY79" s="448"/>
      <c r="DMZ79" s="448"/>
      <c r="DNA79" s="448"/>
      <c r="DNB79" s="448"/>
      <c r="DNC79" s="448"/>
      <c r="DND79" s="448"/>
      <c r="DNE79" s="448"/>
      <c r="DNF79" s="448"/>
      <c r="DNG79" s="448"/>
      <c r="DNH79" s="917"/>
      <c r="DNI79" s="917"/>
      <c r="DNJ79" s="917"/>
      <c r="DNK79" s="574"/>
      <c r="DNL79" s="448"/>
      <c r="DNM79" s="448"/>
      <c r="DNN79" s="448"/>
      <c r="DNO79" s="575"/>
      <c r="DNP79" s="448"/>
      <c r="DNQ79" s="448"/>
      <c r="DNR79" s="448"/>
      <c r="DNS79" s="448"/>
      <c r="DNT79" s="448"/>
      <c r="DNU79" s="448"/>
      <c r="DNV79" s="448"/>
      <c r="DNW79" s="448"/>
      <c r="DNX79" s="448"/>
      <c r="DNY79" s="917"/>
      <c r="DNZ79" s="917"/>
      <c r="DOA79" s="917"/>
      <c r="DOB79" s="574"/>
      <c r="DOC79" s="448"/>
      <c r="DOD79" s="448"/>
      <c r="DOE79" s="448"/>
      <c r="DOF79" s="575"/>
      <c r="DOG79" s="448"/>
      <c r="DOH79" s="448"/>
      <c r="DOI79" s="448"/>
      <c r="DOJ79" s="448"/>
      <c r="DOK79" s="448"/>
      <c r="DOL79" s="448"/>
      <c r="DOM79" s="448"/>
      <c r="DON79" s="448"/>
      <c r="DOO79" s="448"/>
      <c r="DOP79" s="917"/>
      <c r="DOQ79" s="917"/>
      <c r="DOR79" s="917"/>
      <c r="DOS79" s="574"/>
      <c r="DOT79" s="448"/>
      <c r="DOU79" s="448"/>
      <c r="DOV79" s="448"/>
      <c r="DOW79" s="575"/>
      <c r="DOX79" s="448"/>
      <c r="DOY79" s="448"/>
      <c r="DOZ79" s="448"/>
      <c r="DPA79" s="448"/>
      <c r="DPB79" s="448"/>
      <c r="DPC79" s="448"/>
      <c r="DPD79" s="448"/>
      <c r="DPE79" s="448"/>
      <c r="DPF79" s="448"/>
      <c r="DPG79" s="917"/>
      <c r="DPH79" s="917"/>
      <c r="DPI79" s="917"/>
      <c r="DPJ79" s="574"/>
      <c r="DPK79" s="448"/>
      <c r="DPL79" s="448"/>
      <c r="DPM79" s="448"/>
      <c r="DPN79" s="575"/>
      <c r="DPO79" s="448"/>
      <c r="DPP79" s="448"/>
      <c r="DPQ79" s="448"/>
      <c r="DPR79" s="448"/>
      <c r="DPS79" s="448"/>
      <c r="DPT79" s="448"/>
      <c r="DPU79" s="448"/>
      <c r="DPV79" s="448"/>
      <c r="DPW79" s="448"/>
      <c r="DPX79" s="917"/>
      <c r="DPY79" s="917"/>
      <c r="DPZ79" s="917"/>
      <c r="DQA79" s="574"/>
      <c r="DQB79" s="448"/>
      <c r="DQC79" s="448"/>
      <c r="DQD79" s="448"/>
      <c r="DQE79" s="575"/>
      <c r="DQF79" s="448"/>
      <c r="DQG79" s="448"/>
      <c r="DQH79" s="448"/>
      <c r="DQI79" s="448"/>
      <c r="DQJ79" s="448"/>
      <c r="DQK79" s="448"/>
      <c r="DQL79" s="448"/>
      <c r="DQM79" s="448"/>
      <c r="DQN79" s="448"/>
      <c r="DQO79" s="917"/>
      <c r="DQP79" s="917"/>
      <c r="DQQ79" s="917"/>
      <c r="DQR79" s="574"/>
      <c r="DQS79" s="448"/>
      <c r="DQT79" s="448"/>
      <c r="DQU79" s="448"/>
      <c r="DQV79" s="575"/>
      <c r="DQW79" s="448"/>
      <c r="DQX79" s="448"/>
      <c r="DQY79" s="448"/>
      <c r="DQZ79" s="448"/>
      <c r="DRA79" s="448"/>
      <c r="DRB79" s="448"/>
      <c r="DRC79" s="448"/>
      <c r="DRD79" s="448"/>
      <c r="DRE79" s="448"/>
      <c r="DRF79" s="917"/>
      <c r="DRG79" s="917"/>
      <c r="DRH79" s="917"/>
      <c r="DRI79" s="574"/>
      <c r="DRJ79" s="448"/>
      <c r="DRK79" s="448"/>
      <c r="DRL79" s="448"/>
      <c r="DRM79" s="575"/>
      <c r="DRN79" s="448"/>
      <c r="DRO79" s="448"/>
      <c r="DRP79" s="448"/>
      <c r="DRQ79" s="448"/>
      <c r="DRR79" s="448"/>
      <c r="DRS79" s="448"/>
      <c r="DRT79" s="448"/>
      <c r="DRU79" s="448"/>
      <c r="DRV79" s="448"/>
      <c r="DRW79" s="917"/>
      <c r="DRX79" s="917"/>
      <c r="DRY79" s="917"/>
      <c r="DRZ79" s="574"/>
      <c r="DSA79" s="448"/>
      <c r="DSB79" s="448"/>
      <c r="DSC79" s="448"/>
      <c r="DSD79" s="575"/>
      <c r="DSE79" s="448"/>
      <c r="DSF79" s="448"/>
      <c r="DSG79" s="448"/>
      <c r="DSH79" s="448"/>
      <c r="DSI79" s="448"/>
      <c r="DSJ79" s="448"/>
      <c r="DSK79" s="448"/>
      <c r="DSL79" s="448"/>
      <c r="DSM79" s="448"/>
      <c r="DSN79" s="917"/>
      <c r="DSO79" s="917"/>
      <c r="DSP79" s="917"/>
      <c r="DSQ79" s="574"/>
      <c r="DSR79" s="448"/>
      <c r="DSS79" s="448"/>
      <c r="DST79" s="448"/>
      <c r="DSU79" s="575"/>
      <c r="DSV79" s="448"/>
      <c r="DSW79" s="448"/>
      <c r="DSX79" s="448"/>
      <c r="DSY79" s="448"/>
      <c r="DSZ79" s="448"/>
      <c r="DTA79" s="448"/>
      <c r="DTB79" s="448"/>
      <c r="DTC79" s="448"/>
      <c r="DTD79" s="448"/>
      <c r="DTE79" s="917"/>
      <c r="DTF79" s="917"/>
      <c r="DTG79" s="917"/>
      <c r="DTH79" s="574"/>
      <c r="DTI79" s="448"/>
      <c r="DTJ79" s="448"/>
      <c r="DTK79" s="448"/>
      <c r="DTL79" s="575"/>
      <c r="DTM79" s="448"/>
      <c r="DTN79" s="448"/>
      <c r="DTO79" s="448"/>
      <c r="DTP79" s="448"/>
      <c r="DTQ79" s="448"/>
      <c r="DTR79" s="448"/>
      <c r="DTS79" s="448"/>
      <c r="DTT79" s="448"/>
      <c r="DTU79" s="448"/>
      <c r="DTV79" s="917"/>
      <c r="DTW79" s="917"/>
      <c r="DTX79" s="917"/>
      <c r="DTY79" s="574"/>
      <c r="DTZ79" s="448"/>
      <c r="DUA79" s="448"/>
      <c r="DUB79" s="448"/>
      <c r="DUC79" s="575"/>
      <c r="DUD79" s="448"/>
      <c r="DUE79" s="448"/>
      <c r="DUF79" s="448"/>
      <c r="DUG79" s="448"/>
      <c r="DUH79" s="448"/>
      <c r="DUI79" s="448"/>
      <c r="DUJ79" s="448"/>
      <c r="DUK79" s="448"/>
      <c r="DUL79" s="448"/>
      <c r="DUM79" s="917"/>
      <c r="DUN79" s="917"/>
      <c r="DUO79" s="917"/>
      <c r="DUP79" s="574"/>
      <c r="DUQ79" s="448"/>
      <c r="DUR79" s="448"/>
      <c r="DUS79" s="448"/>
      <c r="DUT79" s="575"/>
      <c r="DUU79" s="448"/>
      <c r="DUV79" s="448"/>
      <c r="DUW79" s="448"/>
      <c r="DUX79" s="448"/>
      <c r="DUY79" s="448"/>
      <c r="DUZ79" s="448"/>
      <c r="DVA79" s="448"/>
      <c r="DVB79" s="448"/>
      <c r="DVC79" s="448"/>
      <c r="DVD79" s="917"/>
      <c r="DVE79" s="917"/>
      <c r="DVF79" s="917"/>
      <c r="DVG79" s="574"/>
      <c r="DVH79" s="448"/>
      <c r="DVI79" s="448"/>
      <c r="DVJ79" s="448"/>
      <c r="DVK79" s="575"/>
      <c r="DVL79" s="448"/>
      <c r="DVM79" s="448"/>
      <c r="DVN79" s="448"/>
      <c r="DVO79" s="448"/>
      <c r="DVP79" s="448"/>
      <c r="DVQ79" s="448"/>
      <c r="DVR79" s="448"/>
      <c r="DVS79" s="448"/>
      <c r="DVT79" s="448"/>
      <c r="DVU79" s="917"/>
      <c r="DVV79" s="917"/>
      <c r="DVW79" s="917"/>
      <c r="DVX79" s="574"/>
      <c r="DVY79" s="448"/>
      <c r="DVZ79" s="448"/>
      <c r="DWA79" s="448"/>
      <c r="DWB79" s="575"/>
      <c r="DWC79" s="448"/>
      <c r="DWD79" s="448"/>
      <c r="DWE79" s="448"/>
      <c r="DWF79" s="448"/>
      <c r="DWG79" s="448"/>
      <c r="DWH79" s="448"/>
      <c r="DWI79" s="448"/>
      <c r="DWJ79" s="448"/>
      <c r="DWK79" s="448"/>
      <c r="DWL79" s="917"/>
      <c r="DWM79" s="917"/>
      <c r="DWN79" s="917"/>
      <c r="DWO79" s="574"/>
      <c r="DWP79" s="448"/>
      <c r="DWQ79" s="448"/>
      <c r="DWR79" s="448"/>
      <c r="DWS79" s="575"/>
      <c r="DWT79" s="448"/>
      <c r="DWU79" s="448"/>
      <c r="DWV79" s="448"/>
      <c r="DWW79" s="448"/>
      <c r="DWX79" s="448"/>
      <c r="DWY79" s="448"/>
      <c r="DWZ79" s="448"/>
      <c r="DXA79" s="448"/>
      <c r="DXB79" s="448"/>
      <c r="DXC79" s="917"/>
      <c r="DXD79" s="917"/>
      <c r="DXE79" s="917"/>
      <c r="DXF79" s="574"/>
      <c r="DXG79" s="448"/>
      <c r="DXH79" s="448"/>
      <c r="DXI79" s="448"/>
      <c r="DXJ79" s="575"/>
      <c r="DXK79" s="448"/>
      <c r="DXL79" s="448"/>
      <c r="DXM79" s="448"/>
      <c r="DXN79" s="448"/>
      <c r="DXO79" s="448"/>
      <c r="DXP79" s="448"/>
      <c r="DXQ79" s="448"/>
      <c r="DXR79" s="448"/>
      <c r="DXS79" s="448"/>
      <c r="DXT79" s="917"/>
      <c r="DXU79" s="917"/>
      <c r="DXV79" s="917"/>
      <c r="DXW79" s="574"/>
      <c r="DXX79" s="448"/>
      <c r="DXY79" s="448"/>
      <c r="DXZ79" s="448"/>
      <c r="DYA79" s="575"/>
      <c r="DYB79" s="448"/>
      <c r="DYC79" s="448"/>
      <c r="DYD79" s="448"/>
      <c r="DYE79" s="448"/>
      <c r="DYF79" s="448"/>
      <c r="DYG79" s="448"/>
      <c r="DYH79" s="448"/>
      <c r="DYI79" s="448"/>
      <c r="DYJ79" s="448"/>
      <c r="DYK79" s="917"/>
      <c r="DYL79" s="917"/>
      <c r="DYM79" s="917"/>
      <c r="DYN79" s="574"/>
      <c r="DYO79" s="448"/>
      <c r="DYP79" s="448"/>
      <c r="DYQ79" s="448"/>
      <c r="DYR79" s="575"/>
      <c r="DYS79" s="448"/>
      <c r="DYT79" s="448"/>
      <c r="DYU79" s="448"/>
      <c r="DYV79" s="448"/>
      <c r="DYW79" s="448"/>
      <c r="DYX79" s="448"/>
      <c r="DYY79" s="448"/>
      <c r="DYZ79" s="448"/>
      <c r="DZA79" s="448"/>
      <c r="DZB79" s="917"/>
      <c r="DZC79" s="917"/>
      <c r="DZD79" s="917"/>
      <c r="DZE79" s="574"/>
      <c r="DZF79" s="448"/>
      <c r="DZG79" s="448"/>
      <c r="DZH79" s="448"/>
      <c r="DZI79" s="575"/>
      <c r="DZJ79" s="448"/>
      <c r="DZK79" s="448"/>
      <c r="DZL79" s="448"/>
      <c r="DZM79" s="448"/>
      <c r="DZN79" s="448"/>
      <c r="DZO79" s="448"/>
      <c r="DZP79" s="448"/>
      <c r="DZQ79" s="448"/>
      <c r="DZR79" s="448"/>
      <c r="DZS79" s="917"/>
      <c r="DZT79" s="917"/>
      <c r="DZU79" s="917"/>
      <c r="DZV79" s="574"/>
      <c r="DZW79" s="448"/>
      <c r="DZX79" s="448"/>
      <c r="DZY79" s="448"/>
      <c r="DZZ79" s="575"/>
      <c r="EAA79" s="448"/>
      <c r="EAB79" s="448"/>
      <c r="EAC79" s="448"/>
      <c r="EAD79" s="448"/>
      <c r="EAE79" s="448"/>
      <c r="EAF79" s="448"/>
      <c r="EAG79" s="448"/>
      <c r="EAH79" s="448"/>
      <c r="EAI79" s="448"/>
      <c r="EAJ79" s="917"/>
      <c r="EAK79" s="917"/>
      <c r="EAL79" s="917"/>
      <c r="EAM79" s="574"/>
      <c r="EAN79" s="448"/>
      <c r="EAO79" s="448"/>
      <c r="EAP79" s="448"/>
      <c r="EAQ79" s="575"/>
      <c r="EAR79" s="448"/>
      <c r="EAS79" s="448"/>
      <c r="EAT79" s="448"/>
      <c r="EAU79" s="448"/>
      <c r="EAV79" s="448"/>
      <c r="EAW79" s="448"/>
      <c r="EAX79" s="448"/>
      <c r="EAY79" s="448"/>
      <c r="EAZ79" s="448"/>
      <c r="EBA79" s="917"/>
      <c r="EBB79" s="917"/>
      <c r="EBC79" s="917"/>
      <c r="EBD79" s="574"/>
      <c r="EBE79" s="448"/>
      <c r="EBF79" s="448"/>
      <c r="EBG79" s="448"/>
      <c r="EBH79" s="575"/>
      <c r="EBI79" s="448"/>
      <c r="EBJ79" s="448"/>
      <c r="EBK79" s="448"/>
      <c r="EBL79" s="448"/>
      <c r="EBM79" s="448"/>
      <c r="EBN79" s="448"/>
      <c r="EBO79" s="448"/>
      <c r="EBP79" s="448"/>
      <c r="EBQ79" s="448"/>
      <c r="EBR79" s="917"/>
      <c r="EBS79" s="917"/>
      <c r="EBT79" s="917"/>
      <c r="EBU79" s="574"/>
      <c r="EBV79" s="448"/>
      <c r="EBW79" s="448"/>
      <c r="EBX79" s="448"/>
      <c r="EBY79" s="575"/>
      <c r="EBZ79" s="448"/>
      <c r="ECA79" s="448"/>
      <c r="ECB79" s="448"/>
      <c r="ECC79" s="448"/>
      <c r="ECD79" s="448"/>
      <c r="ECE79" s="448"/>
      <c r="ECF79" s="448"/>
      <c r="ECG79" s="448"/>
      <c r="ECH79" s="448"/>
      <c r="ECI79" s="917"/>
      <c r="ECJ79" s="917"/>
      <c r="ECK79" s="917"/>
      <c r="ECL79" s="574"/>
      <c r="ECM79" s="448"/>
      <c r="ECN79" s="448"/>
      <c r="ECO79" s="448"/>
      <c r="ECP79" s="575"/>
      <c r="ECQ79" s="448"/>
      <c r="ECR79" s="448"/>
      <c r="ECS79" s="448"/>
      <c r="ECT79" s="448"/>
      <c r="ECU79" s="448"/>
      <c r="ECV79" s="448"/>
      <c r="ECW79" s="448"/>
      <c r="ECX79" s="448"/>
      <c r="ECY79" s="448"/>
      <c r="ECZ79" s="917"/>
      <c r="EDA79" s="917"/>
      <c r="EDB79" s="917"/>
      <c r="EDC79" s="574"/>
      <c r="EDD79" s="448"/>
      <c r="EDE79" s="448"/>
      <c r="EDF79" s="448"/>
      <c r="EDG79" s="575"/>
      <c r="EDH79" s="448"/>
      <c r="EDI79" s="448"/>
      <c r="EDJ79" s="448"/>
      <c r="EDK79" s="448"/>
      <c r="EDL79" s="448"/>
      <c r="EDM79" s="448"/>
      <c r="EDN79" s="448"/>
      <c r="EDO79" s="448"/>
      <c r="EDP79" s="448"/>
      <c r="EDQ79" s="917"/>
      <c r="EDR79" s="917"/>
      <c r="EDS79" s="917"/>
      <c r="EDT79" s="574"/>
      <c r="EDU79" s="448"/>
      <c r="EDV79" s="448"/>
      <c r="EDW79" s="448"/>
      <c r="EDX79" s="575"/>
      <c r="EDY79" s="448"/>
      <c r="EDZ79" s="448"/>
      <c r="EEA79" s="448"/>
      <c r="EEB79" s="448"/>
      <c r="EEC79" s="448"/>
      <c r="EED79" s="448"/>
      <c r="EEE79" s="448"/>
      <c r="EEF79" s="448"/>
      <c r="EEG79" s="448"/>
      <c r="EEH79" s="917"/>
      <c r="EEI79" s="917"/>
      <c r="EEJ79" s="917"/>
      <c r="EEK79" s="574"/>
      <c r="EEL79" s="448"/>
      <c r="EEM79" s="448"/>
      <c r="EEN79" s="448"/>
      <c r="EEO79" s="575"/>
      <c r="EEP79" s="448"/>
      <c r="EEQ79" s="448"/>
      <c r="EER79" s="448"/>
      <c r="EES79" s="448"/>
      <c r="EET79" s="448"/>
      <c r="EEU79" s="448"/>
      <c r="EEV79" s="448"/>
      <c r="EEW79" s="448"/>
      <c r="EEX79" s="448"/>
      <c r="EEY79" s="917"/>
      <c r="EEZ79" s="917"/>
      <c r="EFA79" s="917"/>
      <c r="EFB79" s="574"/>
      <c r="EFC79" s="448"/>
      <c r="EFD79" s="448"/>
      <c r="EFE79" s="448"/>
      <c r="EFF79" s="575"/>
      <c r="EFG79" s="448"/>
      <c r="EFH79" s="448"/>
      <c r="EFI79" s="448"/>
      <c r="EFJ79" s="448"/>
      <c r="EFK79" s="448"/>
      <c r="EFL79" s="448"/>
      <c r="EFM79" s="448"/>
      <c r="EFN79" s="448"/>
      <c r="EFO79" s="448"/>
      <c r="EFP79" s="917"/>
      <c r="EFQ79" s="917"/>
      <c r="EFR79" s="917"/>
      <c r="EFS79" s="574"/>
      <c r="EFT79" s="448"/>
      <c r="EFU79" s="448"/>
      <c r="EFV79" s="448"/>
      <c r="EFW79" s="575"/>
      <c r="EFX79" s="448"/>
      <c r="EFY79" s="448"/>
      <c r="EFZ79" s="448"/>
      <c r="EGA79" s="448"/>
      <c r="EGB79" s="448"/>
      <c r="EGC79" s="448"/>
      <c r="EGD79" s="448"/>
      <c r="EGE79" s="448"/>
      <c r="EGF79" s="448"/>
      <c r="EGG79" s="917"/>
      <c r="EGH79" s="917"/>
      <c r="EGI79" s="917"/>
      <c r="EGJ79" s="574"/>
      <c r="EGK79" s="448"/>
      <c r="EGL79" s="448"/>
      <c r="EGM79" s="448"/>
      <c r="EGN79" s="575"/>
      <c r="EGO79" s="448"/>
      <c r="EGP79" s="448"/>
      <c r="EGQ79" s="448"/>
      <c r="EGR79" s="448"/>
      <c r="EGS79" s="448"/>
      <c r="EGT79" s="448"/>
      <c r="EGU79" s="448"/>
      <c r="EGV79" s="448"/>
      <c r="EGW79" s="448"/>
      <c r="EGX79" s="917"/>
      <c r="EGY79" s="917"/>
      <c r="EGZ79" s="917"/>
      <c r="EHA79" s="574"/>
      <c r="EHB79" s="448"/>
      <c r="EHC79" s="448"/>
      <c r="EHD79" s="448"/>
      <c r="EHE79" s="575"/>
      <c r="EHF79" s="448"/>
      <c r="EHG79" s="448"/>
      <c r="EHH79" s="448"/>
      <c r="EHI79" s="448"/>
      <c r="EHJ79" s="448"/>
      <c r="EHK79" s="448"/>
      <c r="EHL79" s="448"/>
      <c r="EHM79" s="448"/>
      <c r="EHN79" s="448"/>
      <c r="EHO79" s="917"/>
      <c r="EHP79" s="917"/>
      <c r="EHQ79" s="917"/>
      <c r="EHR79" s="574"/>
      <c r="EHS79" s="448"/>
      <c r="EHT79" s="448"/>
      <c r="EHU79" s="448"/>
      <c r="EHV79" s="575"/>
      <c r="EHW79" s="448"/>
      <c r="EHX79" s="448"/>
      <c r="EHY79" s="448"/>
      <c r="EHZ79" s="448"/>
      <c r="EIA79" s="448"/>
      <c r="EIB79" s="448"/>
      <c r="EIC79" s="448"/>
      <c r="EID79" s="448"/>
      <c r="EIE79" s="448"/>
      <c r="EIF79" s="917"/>
      <c r="EIG79" s="917"/>
      <c r="EIH79" s="917"/>
      <c r="EII79" s="574"/>
      <c r="EIJ79" s="448"/>
      <c r="EIK79" s="448"/>
      <c r="EIL79" s="448"/>
      <c r="EIM79" s="575"/>
      <c r="EIN79" s="448"/>
      <c r="EIO79" s="448"/>
      <c r="EIP79" s="448"/>
      <c r="EIQ79" s="448"/>
      <c r="EIR79" s="448"/>
      <c r="EIS79" s="448"/>
      <c r="EIT79" s="448"/>
      <c r="EIU79" s="448"/>
      <c r="EIV79" s="448"/>
      <c r="EIW79" s="917"/>
      <c r="EIX79" s="917"/>
      <c r="EIY79" s="917"/>
      <c r="EIZ79" s="574"/>
      <c r="EJA79" s="448"/>
      <c r="EJB79" s="448"/>
      <c r="EJC79" s="448"/>
      <c r="EJD79" s="575"/>
      <c r="EJE79" s="448"/>
      <c r="EJF79" s="448"/>
      <c r="EJG79" s="448"/>
      <c r="EJH79" s="448"/>
      <c r="EJI79" s="448"/>
      <c r="EJJ79" s="448"/>
      <c r="EJK79" s="448"/>
      <c r="EJL79" s="448"/>
      <c r="EJM79" s="448"/>
      <c r="EJN79" s="917"/>
      <c r="EJO79" s="917"/>
      <c r="EJP79" s="917"/>
      <c r="EJQ79" s="574"/>
      <c r="EJR79" s="448"/>
      <c r="EJS79" s="448"/>
      <c r="EJT79" s="448"/>
      <c r="EJU79" s="575"/>
      <c r="EJV79" s="448"/>
      <c r="EJW79" s="448"/>
      <c r="EJX79" s="448"/>
      <c r="EJY79" s="448"/>
      <c r="EJZ79" s="448"/>
      <c r="EKA79" s="448"/>
      <c r="EKB79" s="448"/>
      <c r="EKC79" s="448"/>
      <c r="EKD79" s="448"/>
      <c r="EKE79" s="917"/>
      <c r="EKF79" s="917"/>
      <c r="EKG79" s="917"/>
      <c r="EKH79" s="574"/>
      <c r="EKI79" s="448"/>
      <c r="EKJ79" s="448"/>
      <c r="EKK79" s="448"/>
      <c r="EKL79" s="575"/>
      <c r="EKM79" s="448"/>
      <c r="EKN79" s="448"/>
      <c r="EKO79" s="448"/>
      <c r="EKP79" s="448"/>
      <c r="EKQ79" s="448"/>
      <c r="EKR79" s="448"/>
      <c r="EKS79" s="448"/>
      <c r="EKT79" s="448"/>
      <c r="EKU79" s="448"/>
      <c r="EKV79" s="917"/>
      <c r="EKW79" s="917"/>
      <c r="EKX79" s="917"/>
      <c r="EKY79" s="574"/>
      <c r="EKZ79" s="448"/>
      <c r="ELA79" s="448"/>
      <c r="ELB79" s="448"/>
      <c r="ELC79" s="575"/>
      <c r="ELD79" s="448"/>
      <c r="ELE79" s="448"/>
      <c r="ELF79" s="448"/>
      <c r="ELG79" s="448"/>
      <c r="ELH79" s="448"/>
      <c r="ELI79" s="448"/>
      <c r="ELJ79" s="448"/>
      <c r="ELK79" s="448"/>
      <c r="ELL79" s="448"/>
      <c r="ELM79" s="917"/>
      <c r="ELN79" s="917"/>
      <c r="ELO79" s="917"/>
      <c r="ELP79" s="574"/>
      <c r="ELQ79" s="448"/>
      <c r="ELR79" s="448"/>
      <c r="ELS79" s="448"/>
      <c r="ELT79" s="575"/>
      <c r="ELU79" s="448"/>
      <c r="ELV79" s="448"/>
      <c r="ELW79" s="448"/>
      <c r="ELX79" s="448"/>
      <c r="ELY79" s="448"/>
      <c r="ELZ79" s="448"/>
      <c r="EMA79" s="448"/>
      <c r="EMB79" s="448"/>
      <c r="EMC79" s="448"/>
      <c r="EMD79" s="917"/>
      <c r="EME79" s="917"/>
      <c r="EMF79" s="917"/>
      <c r="EMG79" s="574"/>
      <c r="EMH79" s="448"/>
      <c r="EMI79" s="448"/>
      <c r="EMJ79" s="448"/>
      <c r="EMK79" s="575"/>
      <c r="EML79" s="448"/>
      <c r="EMM79" s="448"/>
      <c r="EMN79" s="448"/>
      <c r="EMO79" s="448"/>
      <c r="EMP79" s="448"/>
      <c r="EMQ79" s="448"/>
      <c r="EMR79" s="448"/>
      <c r="EMS79" s="448"/>
      <c r="EMT79" s="448"/>
      <c r="EMU79" s="917"/>
      <c r="EMV79" s="917"/>
      <c r="EMW79" s="917"/>
      <c r="EMX79" s="574"/>
      <c r="EMY79" s="448"/>
      <c r="EMZ79" s="448"/>
      <c r="ENA79" s="448"/>
      <c r="ENB79" s="575"/>
      <c r="ENC79" s="448"/>
      <c r="END79" s="448"/>
      <c r="ENE79" s="448"/>
      <c r="ENF79" s="448"/>
      <c r="ENG79" s="448"/>
      <c r="ENH79" s="448"/>
      <c r="ENI79" s="448"/>
      <c r="ENJ79" s="448"/>
      <c r="ENK79" s="448"/>
      <c r="ENL79" s="917"/>
      <c r="ENM79" s="917"/>
      <c r="ENN79" s="917"/>
      <c r="ENO79" s="574"/>
      <c r="ENP79" s="448"/>
      <c r="ENQ79" s="448"/>
      <c r="ENR79" s="448"/>
      <c r="ENS79" s="575"/>
      <c r="ENT79" s="448"/>
      <c r="ENU79" s="448"/>
      <c r="ENV79" s="448"/>
      <c r="ENW79" s="448"/>
      <c r="ENX79" s="448"/>
      <c r="ENY79" s="448"/>
      <c r="ENZ79" s="448"/>
      <c r="EOA79" s="448"/>
      <c r="EOB79" s="448"/>
      <c r="EOC79" s="917"/>
      <c r="EOD79" s="917"/>
      <c r="EOE79" s="917"/>
      <c r="EOF79" s="574"/>
      <c r="EOG79" s="448"/>
      <c r="EOH79" s="448"/>
      <c r="EOI79" s="448"/>
      <c r="EOJ79" s="575"/>
      <c r="EOK79" s="448"/>
      <c r="EOL79" s="448"/>
      <c r="EOM79" s="448"/>
      <c r="EON79" s="448"/>
      <c r="EOO79" s="448"/>
      <c r="EOP79" s="448"/>
      <c r="EOQ79" s="448"/>
      <c r="EOR79" s="448"/>
      <c r="EOS79" s="448"/>
      <c r="EOT79" s="917"/>
      <c r="EOU79" s="917"/>
      <c r="EOV79" s="917"/>
      <c r="EOW79" s="574"/>
      <c r="EOX79" s="448"/>
      <c r="EOY79" s="448"/>
      <c r="EOZ79" s="448"/>
      <c r="EPA79" s="575"/>
      <c r="EPB79" s="448"/>
      <c r="EPC79" s="448"/>
      <c r="EPD79" s="448"/>
      <c r="EPE79" s="448"/>
      <c r="EPF79" s="448"/>
      <c r="EPG79" s="448"/>
      <c r="EPH79" s="448"/>
      <c r="EPI79" s="448"/>
      <c r="EPJ79" s="448"/>
      <c r="EPK79" s="917"/>
      <c r="EPL79" s="917"/>
      <c r="EPM79" s="917"/>
      <c r="EPN79" s="574"/>
      <c r="EPO79" s="448"/>
      <c r="EPP79" s="448"/>
      <c r="EPQ79" s="448"/>
      <c r="EPR79" s="575"/>
      <c r="EPS79" s="448"/>
      <c r="EPT79" s="448"/>
      <c r="EPU79" s="448"/>
      <c r="EPV79" s="448"/>
      <c r="EPW79" s="448"/>
      <c r="EPX79" s="448"/>
      <c r="EPY79" s="448"/>
      <c r="EPZ79" s="448"/>
      <c r="EQA79" s="448"/>
      <c r="EQB79" s="917"/>
      <c r="EQC79" s="917"/>
      <c r="EQD79" s="917"/>
      <c r="EQE79" s="574"/>
      <c r="EQF79" s="448"/>
      <c r="EQG79" s="448"/>
      <c r="EQH79" s="448"/>
      <c r="EQI79" s="575"/>
      <c r="EQJ79" s="448"/>
      <c r="EQK79" s="448"/>
      <c r="EQL79" s="448"/>
      <c r="EQM79" s="448"/>
      <c r="EQN79" s="448"/>
      <c r="EQO79" s="448"/>
      <c r="EQP79" s="448"/>
      <c r="EQQ79" s="448"/>
      <c r="EQR79" s="448"/>
      <c r="EQS79" s="917"/>
      <c r="EQT79" s="917"/>
      <c r="EQU79" s="917"/>
      <c r="EQV79" s="574"/>
      <c r="EQW79" s="448"/>
      <c r="EQX79" s="448"/>
      <c r="EQY79" s="448"/>
      <c r="EQZ79" s="575"/>
      <c r="ERA79" s="448"/>
      <c r="ERB79" s="448"/>
      <c r="ERC79" s="448"/>
      <c r="ERD79" s="448"/>
      <c r="ERE79" s="448"/>
      <c r="ERF79" s="448"/>
      <c r="ERG79" s="448"/>
      <c r="ERH79" s="448"/>
      <c r="ERI79" s="448"/>
      <c r="ERJ79" s="917"/>
      <c r="ERK79" s="917"/>
      <c r="ERL79" s="917"/>
      <c r="ERM79" s="574"/>
      <c r="ERN79" s="448"/>
      <c r="ERO79" s="448"/>
      <c r="ERP79" s="448"/>
      <c r="ERQ79" s="575"/>
      <c r="ERR79" s="448"/>
      <c r="ERS79" s="448"/>
      <c r="ERT79" s="448"/>
      <c r="ERU79" s="448"/>
      <c r="ERV79" s="448"/>
      <c r="ERW79" s="448"/>
      <c r="ERX79" s="448"/>
      <c r="ERY79" s="448"/>
      <c r="ERZ79" s="448"/>
      <c r="ESA79" s="917"/>
      <c r="ESB79" s="917"/>
      <c r="ESC79" s="917"/>
      <c r="ESD79" s="574"/>
      <c r="ESE79" s="448"/>
      <c r="ESF79" s="448"/>
      <c r="ESG79" s="448"/>
      <c r="ESH79" s="575"/>
      <c r="ESI79" s="448"/>
      <c r="ESJ79" s="448"/>
      <c r="ESK79" s="448"/>
      <c r="ESL79" s="448"/>
      <c r="ESM79" s="448"/>
      <c r="ESN79" s="448"/>
      <c r="ESO79" s="448"/>
      <c r="ESP79" s="448"/>
      <c r="ESQ79" s="448"/>
      <c r="ESR79" s="917"/>
      <c r="ESS79" s="917"/>
      <c r="EST79" s="917"/>
      <c r="ESU79" s="574"/>
      <c r="ESV79" s="448"/>
      <c r="ESW79" s="448"/>
      <c r="ESX79" s="448"/>
      <c r="ESY79" s="575"/>
      <c r="ESZ79" s="448"/>
      <c r="ETA79" s="448"/>
      <c r="ETB79" s="448"/>
      <c r="ETC79" s="448"/>
      <c r="ETD79" s="448"/>
      <c r="ETE79" s="448"/>
      <c r="ETF79" s="448"/>
      <c r="ETG79" s="448"/>
      <c r="ETH79" s="448"/>
      <c r="ETI79" s="917"/>
      <c r="ETJ79" s="917"/>
      <c r="ETK79" s="917"/>
      <c r="ETL79" s="574"/>
      <c r="ETM79" s="448"/>
      <c r="ETN79" s="448"/>
      <c r="ETO79" s="448"/>
      <c r="ETP79" s="575"/>
      <c r="ETQ79" s="448"/>
      <c r="ETR79" s="448"/>
      <c r="ETS79" s="448"/>
      <c r="ETT79" s="448"/>
      <c r="ETU79" s="448"/>
      <c r="ETV79" s="448"/>
      <c r="ETW79" s="448"/>
      <c r="ETX79" s="448"/>
      <c r="ETY79" s="448"/>
      <c r="ETZ79" s="917"/>
      <c r="EUA79" s="917"/>
      <c r="EUB79" s="917"/>
      <c r="EUC79" s="574"/>
      <c r="EUD79" s="448"/>
      <c r="EUE79" s="448"/>
      <c r="EUF79" s="448"/>
      <c r="EUG79" s="575"/>
      <c r="EUH79" s="448"/>
      <c r="EUI79" s="448"/>
      <c r="EUJ79" s="448"/>
      <c r="EUK79" s="448"/>
      <c r="EUL79" s="448"/>
      <c r="EUM79" s="448"/>
      <c r="EUN79" s="448"/>
      <c r="EUO79" s="448"/>
      <c r="EUP79" s="448"/>
      <c r="EUQ79" s="917"/>
      <c r="EUR79" s="917"/>
      <c r="EUS79" s="917"/>
      <c r="EUT79" s="574"/>
      <c r="EUU79" s="448"/>
      <c r="EUV79" s="448"/>
      <c r="EUW79" s="448"/>
      <c r="EUX79" s="575"/>
      <c r="EUY79" s="448"/>
      <c r="EUZ79" s="448"/>
      <c r="EVA79" s="448"/>
      <c r="EVB79" s="448"/>
      <c r="EVC79" s="448"/>
      <c r="EVD79" s="448"/>
      <c r="EVE79" s="448"/>
      <c r="EVF79" s="448"/>
      <c r="EVG79" s="448"/>
      <c r="EVH79" s="917"/>
      <c r="EVI79" s="917"/>
      <c r="EVJ79" s="917"/>
      <c r="EVK79" s="574"/>
      <c r="EVL79" s="448"/>
      <c r="EVM79" s="448"/>
      <c r="EVN79" s="448"/>
      <c r="EVO79" s="575"/>
      <c r="EVP79" s="448"/>
      <c r="EVQ79" s="448"/>
      <c r="EVR79" s="448"/>
      <c r="EVS79" s="448"/>
      <c r="EVT79" s="448"/>
      <c r="EVU79" s="448"/>
      <c r="EVV79" s="448"/>
      <c r="EVW79" s="448"/>
      <c r="EVX79" s="448"/>
      <c r="EVY79" s="917"/>
      <c r="EVZ79" s="917"/>
      <c r="EWA79" s="917"/>
      <c r="EWB79" s="574"/>
      <c r="EWC79" s="448"/>
      <c r="EWD79" s="448"/>
      <c r="EWE79" s="448"/>
      <c r="EWF79" s="575"/>
      <c r="EWG79" s="448"/>
      <c r="EWH79" s="448"/>
      <c r="EWI79" s="448"/>
      <c r="EWJ79" s="448"/>
      <c r="EWK79" s="448"/>
      <c r="EWL79" s="448"/>
      <c r="EWM79" s="448"/>
      <c r="EWN79" s="448"/>
      <c r="EWO79" s="448"/>
      <c r="EWP79" s="917"/>
      <c r="EWQ79" s="917"/>
      <c r="EWR79" s="917"/>
      <c r="EWS79" s="574"/>
      <c r="EWT79" s="448"/>
      <c r="EWU79" s="448"/>
      <c r="EWV79" s="448"/>
      <c r="EWW79" s="575"/>
      <c r="EWX79" s="448"/>
      <c r="EWY79" s="448"/>
      <c r="EWZ79" s="448"/>
      <c r="EXA79" s="448"/>
      <c r="EXB79" s="448"/>
      <c r="EXC79" s="448"/>
      <c r="EXD79" s="448"/>
      <c r="EXE79" s="448"/>
      <c r="EXF79" s="448"/>
      <c r="EXG79" s="917"/>
      <c r="EXH79" s="917"/>
      <c r="EXI79" s="917"/>
      <c r="EXJ79" s="574"/>
      <c r="EXK79" s="448"/>
      <c r="EXL79" s="448"/>
      <c r="EXM79" s="448"/>
      <c r="EXN79" s="575"/>
      <c r="EXO79" s="448"/>
      <c r="EXP79" s="448"/>
      <c r="EXQ79" s="448"/>
      <c r="EXR79" s="448"/>
      <c r="EXS79" s="448"/>
      <c r="EXT79" s="448"/>
      <c r="EXU79" s="448"/>
      <c r="EXV79" s="448"/>
      <c r="EXW79" s="448"/>
      <c r="EXX79" s="917"/>
      <c r="EXY79" s="917"/>
      <c r="EXZ79" s="917"/>
      <c r="EYA79" s="574"/>
      <c r="EYB79" s="448"/>
      <c r="EYC79" s="448"/>
      <c r="EYD79" s="448"/>
      <c r="EYE79" s="575"/>
      <c r="EYF79" s="448"/>
      <c r="EYG79" s="448"/>
      <c r="EYH79" s="448"/>
      <c r="EYI79" s="448"/>
      <c r="EYJ79" s="448"/>
      <c r="EYK79" s="448"/>
      <c r="EYL79" s="448"/>
      <c r="EYM79" s="448"/>
      <c r="EYN79" s="448"/>
      <c r="EYO79" s="917"/>
      <c r="EYP79" s="917"/>
      <c r="EYQ79" s="917"/>
      <c r="EYR79" s="574"/>
      <c r="EYS79" s="448"/>
      <c r="EYT79" s="448"/>
      <c r="EYU79" s="448"/>
      <c r="EYV79" s="575"/>
      <c r="EYW79" s="448"/>
      <c r="EYX79" s="448"/>
      <c r="EYY79" s="448"/>
      <c r="EYZ79" s="448"/>
      <c r="EZA79" s="448"/>
      <c r="EZB79" s="448"/>
      <c r="EZC79" s="448"/>
      <c r="EZD79" s="448"/>
      <c r="EZE79" s="448"/>
      <c r="EZF79" s="917"/>
      <c r="EZG79" s="917"/>
      <c r="EZH79" s="917"/>
      <c r="EZI79" s="574"/>
      <c r="EZJ79" s="448"/>
      <c r="EZK79" s="448"/>
      <c r="EZL79" s="448"/>
      <c r="EZM79" s="575"/>
      <c r="EZN79" s="448"/>
      <c r="EZO79" s="448"/>
      <c r="EZP79" s="448"/>
      <c r="EZQ79" s="448"/>
      <c r="EZR79" s="448"/>
      <c r="EZS79" s="448"/>
      <c r="EZT79" s="448"/>
      <c r="EZU79" s="448"/>
      <c r="EZV79" s="448"/>
      <c r="EZW79" s="917"/>
      <c r="EZX79" s="917"/>
      <c r="EZY79" s="917"/>
      <c r="EZZ79" s="574"/>
      <c r="FAA79" s="448"/>
      <c r="FAB79" s="448"/>
      <c r="FAC79" s="448"/>
      <c r="FAD79" s="575"/>
      <c r="FAE79" s="448"/>
      <c r="FAF79" s="448"/>
      <c r="FAG79" s="448"/>
      <c r="FAH79" s="448"/>
      <c r="FAI79" s="448"/>
      <c r="FAJ79" s="448"/>
      <c r="FAK79" s="448"/>
      <c r="FAL79" s="448"/>
      <c r="FAM79" s="448"/>
      <c r="FAN79" s="917"/>
      <c r="FAO79" s="917"/>
      <c r="FAP79" s="917"/>
      <c r="FAQ79" s="574"/>
      <c r="FAR79" s="448"/>
      <c r="FAS79" s="448"/>
      <c r="FAT79" s="448"/>
      <c r="FAU79" s="575"/>
      <c r="FAV79" s="448"/>
      <c r="FAW79" s="448"/>
      <c r="FAX79" s="448"/>
      <c r="FAY79" s="448"/>
      <c r="FAZ79" s="448"/>
      <c r="FBA79" s="448"/>
      <c r="FBB79" s="448"/>
      <c r="FBC79" s="448"/>
      <c r="FBD79" s="448"/>
      <c r="FBE79" s="917"/>
      <c r="FBF79" s="917"/>
      <c r="FBG79" s="917"/>
      <c r="FBH79" s="574"/>
      <c r="FBI79" s="448"/>
      <c r="FBJ79" s="448"/>
      <c r="FBK79" s="448"/>
      <c r="FBL79" s="575"/>
      <c r="FBM79" s="448"/>
      <c r="FBN79" s="448"/>
      <c r="FBO79" s="448"/>
      <c r="FBP79" s="448"/>
      <c r="FBQ79" s="448"/>
      <c r="FBR79" s="448"/>
      <c r="FBS79" s="448"/>
      <c r="FBT79" s="448"/>
      <c r="FBU79" s="448"/>
      <c r="FBV79" s="917"/>
      <c r="FBW79" s="917"/>
      <c r="FBX79" s="917"/>
      <c r="FBY79" s="574"/>
      <c r="FBZ79" s="448"/>
      <c r="FCA79" s="448"/>
      <c r="FCB79" s="448"/>
      <c r="FCC79" s="575"/>
      <c r="FCD79" s="448"/>
      <c r="FCE79" s="448"/>
      <c r="FCF79" s="448"/>
      <c r="FCG79" s="448"/>
      <c r="FCH79" s="448"/>
      <c r="FCI79" s="448"/>
      <c r="FCJ79" s="448"/>
      <c r="FCK79" s="448"/>
      <c r="FCL79" s="448"/>
      <c r="FCM79" s="917"/>
      <c r="FCN79" s="917"/>
      <c r="FCO79" s="917"/>
      <c r="FCP79" s="574"/>
      <c r="FCQ79" s="448"/>
      <c r="FCR79" s="448"/>
      <c r="FCS79" s="448"/>
      <c r="FCT79" s="575"/>
      <c r="FCU79" s="448"/>
      <c r="FCV79" s="448"/>
      <c r="FCW79" s="448"/>
      <c r="FCX79" s="448"/>
      <c r="FCY79" s="448"/>
      <c r="FCZ79" s="448"/>
      <c r="FDA79" s="448"/>
      <c r="FDB79" s="448"/>
      <c r="FDC79" s="448"/>
      <c r="FDD79" s="917"/>
      <c r="FDE79" s="917"/>
      <c r="FDF79" s="917"/>
      <c r="FDG79" s="574"/>
      <c r="FDH79" s="448"/>
      <c r="FDI79" s="448"/>
      <c r="FDJ79" s="448"/>
      <c r="FDK79" s="575"/>
      <c r="FDL79" s="448"/>
      <c r="FDM79" s="448"/>
      <c r="FDN79" s="448"/>
      <c r="FDO79" s="448"/>
      <c r="FDP79" s="448"/>
      <c r="FDQ79" s="448"/>
      <c r="FDR79" s="448"/>
      <c r="FDS79" s="448"/>
      <c r="FDT79" s="448"/>
      <c r="FDU79" s="917"/>
      <c r="FDV79" s="917"/>
      <c r="FDW79" s="917"/>
      <c r="FDX79" s="574"/>
      <c r="FDY79" s="448"/>
      <c r="FDZ79" s="448"/>
      <c r="FEA79" s="448"/>
      <c r="FEB79" s="575"/>
      <c r="FEC79" s="448"/>
      <c r="FED79" s="448"/>
      <c r="FEE79" s="448"/>
      <c r="FEF79" s="448"/>
      <c r="FEG79" s="448"/>
      <c r="FEH79" s="448"/>
      <c r="FEI79" s="448"/>
      <c r="FEJ79" s="448"/>
      <c r="FEK79" s="448"/>
      <c r="FEL79" s="917"/>
      <c r="FEM79" s="917"/>
      <c r="FEN79" s="917"/>
      <c r="FEO79" s="574"/>
      <c r="FEP79" s="448"/>
      <c r="FEQ79" s="448"/>
      <c r="FER79" s="448"/>
      <c r="FES79" s="575"/>
      <c r="FET79" s="448"/>
      <c r="FEU79" s="448"/>
      <c r="FEV79" s="448"/>
      <c r="FEW79" s="448"/>
      <c r="FEX79" s="448"/>
      <c r="FEY79" s="448"/>
      <c r="FEZ79" s="448"/>
      <c r="FFA79" s="448"/>
      <c r="FFB79" s="448"/>
      <c r="FFC79" s="917"/>
      <c r="FFD79" s="917"/>
      <c r="FFE79" s="917"/>
      <c r="FFF79" s="574"/>
      <c r="FFG79" s="448"/>
      <c r="FFH79" s="448"/>
      <c r="FFI79" s="448"/>
      <c r="FFJ79" s="575"/>
      <c r="FFK79" s="448"/>
      <c r="FFL79" s="448"/>
      <c r="FFM79" s="448"/>
      <c r="FFN79" s="448"/>
      <c r="FFO79" s="448"/>
      <c r="FFP79" s="448"/>
      <c r="FFQ79" s="448"/>
      <c r="FFR79" s="448"/>
      <c r="FFS79" s="448"/>
      <c r="FFT79" s="917"/>
      <c r="FFU79" s="917"/>
      <c r="FFV79" s="917"/>
      <c r="FFW79" s="574"/>
      <c r="FFX79" s="448"/>
      <c r="FFY79" s="448"/>
      <c r="FFZ79" s="448"/>
      <c r="FGA79" s="575"/>
      <c r="FGB79" s="448"/>
      <c r="FGC79" s="448"/>
      <c r="FGD79" s="448"/>
      <c r="FGE79" s="448"/>
      <c r="FGF79" s="448"/>
      <c r="FGG79" s="448"/>
      <c r="FGH79" s="448"/>
      <c r="FGI79" s="448"/>
      <c r="FGJ79" s="448"/>
      <c r="FGK79" s="917"/>
      <c r="FGL79" s="917"/>
      <c r="FGM79" s="917"/>
      <c r="FGN79" s="574"/>
      <c r="FGO79" s="448"/>
      <c r="FGP79" s="448"/>
      <c r="FGQ79" s="448"/>
      <c r="FGR79" s="575"/>
      <c r="FGS79" s="448"/>
      <c r="FGT79" s="448"/>
      <c r="FGU79" s="448"/>
      <c r="FGV79" s="448"/>
      <c r="FGW79" s="448"/>
      <c r="FGX79" s="448"/>
      <c r="FGY79" s="448"/>
      <c r="FGZ79" s="448"/>
      <c r="FHA79" s="448"/>
      <c r="FHB79" s="917"/>
      <c r="FHC79" s="917"/>
      <c r="FHD79" s="917"/>
      <c r="FHE79" s="574"/>
      <c r="FHF79" s="448"/>
      <c r="FHG79" s="448"/>
      <c r="FHH79" s="448"/>
      <c r="FHI79" s="575"/>
      <c r="FHJ79" s="448"/>
      <c r="FHK79" s="448"/>
      <c r="FHL79" s="448"/>
      <c r="FHM79" s="448"/>
      <c r="FHN79" s="448"/>
      <c r="FHO79" s="448"/>
      <c r="FHP79" s="448"/>
      <c r="FHQ79" s="448"/>
      <c r="FHR79" s="448"/>
      <c r="FHS79" s="917"/>
      <c r="FHT79" s="917"/>
      <c r="FHU79" s="917"/>
      <c r="FHV79" s="574"/>
      <c r="FHW79" s="448"/>
      <c r="FHX79" s="448"/>
      <c r="FHY79" s="448"/>
      <c r="FHZ79" s="575"/>
      <c r="FIA79" s="448"/>
      <c r="FIB79" s="448"/>
      <c r="FIC79" s="448"/>
      <c r="FID79" s="448"/>
      <c r="FIE79" s="448"/>
      <c r="FIF79" s="448"/>
      <c r="FIG79" s="448"/>
      <c r="FIH79" s="448"/>
      <c r="FII79" s="448"/>
      <c r="FIJ79" s="917"/>
      <c r="FIK79" s="917"/>
      <c r="FIL79" s="917"/>
      <c r="FIM79" s="574"/>
      <c r="FIN79" s="448"/>
      <c r="FIO79" s="448"/>
      <c r="FIP79" s="448"/>
      <c r="FIQ79" s="575"/>
      <c r="FIR79" s="448"/>
      <c r="FIS79" s="448"/>
      <c r="FIT79" s="448"/>
      <c r="FIU79" s="448"/>
      <c r="FIV79" s="448"/>
      <c r="FIW79" s="448"/>
      <c r="FIX79" s="448"/>
      <c r="FIY79" s="448"/>
      <c r="FIZ79" s="448"/>
      <c r="FJA79" s="917"/>
      <c r="FJB79" s="917"/>
      <c r="FJC79" s="917"/>
      <c r="FJD79" s="574"/>
      <c r="FJE79" s="448"/>
      <c r="FJF79" s="448"/>
      <c r="FJG79" s="448"/>
      <c r="FJH79" s="575"/>
      <c r="FJI79" s="448"/>
      <c r="FJJ79" s="448"/>
      <c r="FJK79" s="448"/>
      <c r="FJL79" s="448"/>
      <c r="FJM79" s="448"/>
      <c r="FJN79" s="448"/>
      <c r="FJO79" s="448"/>
      <c r="FJP79" s="448"/>
      <c r="FJQ79" s="448"/>
      <c r="FJR79" s="917"/>
      <c r="FJS79" s="917"/>
      <c r="FJT79" s="917"/>
      <c r="FJU79" s="574"/>
      <c r="FJV79" s="448"/>
      <c r="FJW79" s="448"/>
      <c r="FJX79" s="448"/>
      <c r="FJY79" s="575"/>
      <c r="FJZ79" s="448"/>
      <c r="FKA79" s="448"/>
      <c r="FKB79" s="448"/>
      <c r="FKC79" s="448"/>
      <c r="FKD79" s="448"/>
      <c r="FKE79" s="448"/>
      <c r="FKF79" s="448"/>
      <c r="FKG79" s="448"/>
      <c r="FKH79" s="448"/>
      <c r="FKI79" s="917"/>
      <c r="FKJ79" s="917"/>
      <c r="FKK79" s="917"/>
      <c r="FKL79" s="574"/>
      <c r="FKM79" s="448"/>
      <c r="FKN79" s="448"/>
      <c r="FKO79" s="448"/>
      <c r="FKP79" s="575"/>
      <c r="FKQ79" s="448"/>
      <c r="FKR79" s="448"/>
      <c r="FKS79" s="448"/>
      <c r="FKT79" s="448"/>
      <c r="FKU79" s="448"/>
      <c r="FKV79" s="448"/>
      <c r="FKW79" s="448"/>
      <c r="FKX79" s="448"/>
      <c r="FKY79" s="448"/>
      <c r="FKZ79" s="917"/>
      <c r="FLA79" s="917"/>
      <c r="FLB79" s="917"/>
      <c r="FLC79" s="574"/>
      <c r="FLD79" s="448"/>
      <c r="FLE79" s="448"/>
      <c r="FLF79" s="448"/>
      <c r="FLG79" s="575"/>
      <c r="FLH79" s="448"/>
      <c r="FLI79" s="448"/>
      <c r="FLJ79" s="448"/>
      <c r="FLK79" s="448"/>
      <c r="FLL79" s="448"/>
      <c r="FLM79" s="448"/>
      <c r="FLN79" s="448"/>
      <c r="FLO79" s="448"/>
      <c r="FLP79" s="448"/>
      <c r="FLQ79" s="917"/>
      <c r="FLR79" s="917"/>
      <c r="FLS79" s="917"/>
      <c r="FLT79" s="574"/>
      <c r="FLU79" s="448"/>
      <c r="FLV79" s="448"/>
      <c r="FLW79" s="448"/>
      <c r="FLX79" s="575"/>
      <c r="FLY79" s="448"/>
      <c r="FLZ79" s="448"/>
      <c r="FMA79" s="448"/>
      <c r="FMB79" s="448"/>
      <c r="FMC79" s="448"/>
      <c r="FMD79" s="448"/>
      <c r="FME79" s="448"/>
      <c r="FMF79" s="448"/>
      <c r="FMG79" s="448"/>
      <c r="FMH79" s="917"/>
      <c r="FMI79" s="917"/>
      <c r="FMJ79" s="917"/>
      <c r="FMK79" s="574"/>
      <c r="FML79" s="448"/>
      <c r="FMM79" s="448"/>
      <c r="FMN79" s="448"/>
      <c r="FMO79" s="575"/>
      <c r="FMP79" s="448"/>
      <c r="FMQ79" s="448"/>
      <c r="FMR79" s="448"/>
      <c r="FMS79" s="448"/>
      <c r="FMT79" s="448"/>
      <c r="FMU79" s="448"/>
      <c r="FMV79" s="448"/>
      <c r="FMW79" s="448"/>
      <c r="FMX79" s="448"/>
      <c r="FMY79" s="917"/>
      <c r="FMZ79" s="917"/>
      <c r="FNA79" s="917"/>
      <c r="FNB79" s="574"/>
      <c r="FNC79" s="448"/>
      <c r="FND79" s="448"/>
      <c r="FNE79" s="448"/>
      <c r="FNF79" s="575"/>
      <c r="FNG79" s="448"/>
      <c r="FNH79" s="448"/>
      <c r="FNI79" s="448"/>
      <c r="FNJ79" s="448"/>
      <c r="FNK79" s="448"/>
      <c r="FNL79" s="448"/>
      <c r="FNM79" s="448"/>
      <c r="FNN79" s="448"/>
      <c r="FNO79" s="448"/>
      <c r="FNP79" s="917"/>
      <c r="FNQ79" s="917"/>
      <c r="FNR79" s="917"/>
      <c r="FNS79" s="574"/>
      <c r="FNT79" s="448"/>
      <c r="FNU79" s="448"/>
      <c r="FNV79" s="448"/>
      <c r="FNW79" s="575"/>
      <c r="FNX79" s="448"/>
      <c r="FNY79" s="448"/>
      <c r="FNZ79" s="448"/>
      <c r="FOA79" s="448"/>
      <c r="FOB79" s="448"/>
      <c r="FOC79" s="448"/>
      <c r="FOD79" s="448"/>
      <c r="FOE79" s="448"/>
      <c r="FOF79" s="448"/>
      <c r="FOG79" s="917"/>
      <c r="FOH79" s="917"/>
      <c r="FOI79" s="917"/>
      <c r="FOJ79" s="574"/>
      <c r="FOK79" s="448"/>
      <c r="FOL79" s="448"/>
      <c r="FOM79" s="448"/>
      <c r="FON79" s="575"/>
      <c r="FOO79" s="448"/>
      <c r="FOP79" s="448"/>
      <c r="FOQ79" s="448"/>
      <c r="FOR79" s="448"/>
      <c r="FOS79" s="448"/>
      <c r="FOT79" s="448"/>
      <c r="FOU79" s="448"/>
      <c r="FOV79" s="448"/>
      <c r="FOW79" s="448"/>
      <c r="FOX79" s="917"/>
      <c r="FOY79" s="917"/>
      <c r="FOZ79" s="917"/>
      <c r="FPA79" s="574"/>
      <c r="FPB79" s="448"/>
      <c r="FPC79" s="448"/>
      <c r="FPD79" s="448"/>
      <c r="FPE79" s="575"/>
      <c r="FPF79" s="448"/>
      <c r="FPG79" s="448"/>
      <c r="FPH79" s="448"/>
      <c r="FPI79" s="448"/>
      <c r="FPJ79" s="448"/>
      <c r="FPK79" s="448"/>
      <c r="FPL79" s="448"/>
      <c r="FPM79" s="448"/>
      <c r="FPN79" s="448"/>
      <c r="FPO79" s="917"/>
      <c r="FPP79" s="917"/>
      <c r="FPQ79" s="917"/>
      <c r="FPR79" s="574"/>
      <c r="FPS79" s="448"/>
      <c r="FPT79" s="448"/>
      <c r="FPU79" s="448"/>
      <c r="FPV79" s="575"/>
      <c r="FPW79" s="448"/>
      <c r="FPX79" s="448"/>
      <c r="FPY79" s="448"/>
      <c r="FPZ79" s="448"/>
      <c r="FQA79" s="448"/>
      <c r="FQB79" s="448"/>
      <c r="FQC79" s="448"/>
      <c r="FQD79" s="448"/>
      <c r="FQE79" s="448"/>
      <c r="FQF79" s="917"/>
      <c r="FQG79" s="917"/>
      <c r="FQH79" s="917"/>
      <c r="FQI79" s="574"/>
      <c r="FQJ79" s="448"/>
      <c r="FQK79" s="448"/>
      <c r="FQL79" s="448"/>
      <c r="FQM79" s="575"/>
      <c r="FQN79" s="448"/>
      <c r="FQO79" s="448"/>
      <c r="FQP79" s="448"/>
      <c r="FQQ79" s="448"/>
      <c r="FQR79" s="448"/>
      <c r="FQS79" s="448"/>
      <c r="FQT79" s="448"/>
      <c r="FQU79" s="448"/>
      <c r="FQV79" s="448"/>
      <c r="FQW79" s="917"/>
      <c r="FQX79" s="917"/>
      <c r="FQY79" s="917"/>
      <c r="FQZ79" s="574"/>
      <c r="FRA79" s="448"/>
      <c r="FRB79" s="448"/>
      <c r="FRC79" s="448"/>
      <c r="FRD79" s="575"/>
      <c r="FRE79" s="448"/>
      <c r="FRF79" s="448"/>
      <c r="FRG79" s="448"/>
      <c r="FRH79" s="448"/>
      <c r="FRI79" s="448"/>
      <c r="FRJ79" s="448"/>
      <c r="FRK79" s="448"/>
      <c r="FRL79" s="448"/>
      <c r="FRM79" s="448"/>
      <c r="FRN79" s="917"/>
      <c r="FRO79" s="917"/>
      <c r="FRP79" s="917"/>
      <c r="FRQ79" s="574"/>
      <c r="FRR79" s="448"/>
      <c r="FRS79" s="448"/>
      <c r="FRT79" s="448"/>
      <c r="FRU79" s="575"/>
      <c r="FRV79" s="448"/>
      <c r="FRW79" s="448"/>
      <c r="FRX79" s="448"/>
      <c r="FRY79" s="448"/>
      <c r="FRZ79" s="448"/>
      <c r="FSA79" s="448"/>
      <c r="FSB79" s="448"/>
      <c r="FSC79" s="448"/>
      <c r="FSD79" s="448"/>
      <c r="FSE79" s="917"/>
      <c r="FSF79" s="917"/>
      <c r="FSG79" s="917"/>
      <c r="FSH79" s="574"/>
      <c r="FSI79" s="448"/>
      <c r="FSJ79" s="448"/>
      <c r="FSK79" s="448"/>
      <c r="FSL79" s="575"/>
      <c r="FSM79" s="448"/>
      <c r="FSN79" s="448"/>
      <c r="FSO79" s="448"/>
      <c r="FSP79" s="448"/>
      <c r="FSQ79" s="448"/>
      <c r="FSR79" s="448"/>
      <c r="FSS79" s="448"/>
      <c r="FST79" s="448"/>
      <c r="FSU79" s="448"/>
      <c r="FSV79" s="917"/>
      <c r="FSW79" s="917"/>
      <c r="FSX79" s="917"/>
      <c r="FSY79" s="574"/>
      <c r="FSZ79" s="448"/>
      <c r="FTA79" s="448"/>
      <c r="FTB79" s="448"/>
      <c r="FTC79" s="575"/>
      <c r="FTD79" s="448"/>
      <c r="FTE79" s="448"/>
      <c r="FTF79" s="448"/>
      <c r="FTG79" s="448"/>
      <c r="FTH79" s="448"/>
      <c r="FTI79" s="448"/>
      <c r="FTJ79" s="448"/>
      <c r="FTK79" s="448"/>
      <c r="FTL79" s="448"/>
      <c r="FTM79" s="917"/>
      <c r="FTN79" s="917"/>
      <c r="FTO79" s="917"/>
      <c r="FTP79" s="574"/>
      <c r="FTQ79" s="448"/>
      <c r="FTR79" s="448"/>
      <c r="FTS79" s="448"/>
      <c r="FTT79" s="575"/>
      <c r="FTU79" s="448"/>
      <c r="FTV79" s="448"/>
      <c r="FTW79" s="448"/>
      <c r="FTX79" s="448"/>
      <c r="FTY79" s="448"/>
      <c r="FTZ79" s="448"/>
      <c r="FUA79" s="448"/>
      <c r="FUB79" s="448"/>
      <c r="FUC79" s="448"/>
      <c r="FUD79" s="917"/>
      <c r="FUE79" s="917"/>
      <c r="FUF79" s="917"/>
      <c r="FUG79" s="574"/>
      <c r="FUH79" s="448"/>
      <c r="FUI79" s="448"/>
      <c r="FUJ79" s="448"/>
      <c r="FUK79" s="575"/>
      <c r="FUL79" s="448"/>
      <c r="FUM79" s="448"/>
      <c r="FUN79" s="448"/>
      <c r="FUO79" s="448"/>
      <c r="FUP79" s="448"/>
      <c r="FUQ79" s="448"/>
      <c r="FUR79" s="448"/>
      <c r="FUS79" s="448"/>
      <c r="FUT79" s="448"/>
      <c r="FUU79" s="917"/>
      <c r="FUV79" s="917"/>
      <c r="FUW79" s="917"/>
      <c r="FUX79" s="574"/>
      <c r="FUY79" s="448"/>
      <c r="FUZ79" s="448"/>
      <c r="FVA79" s="448"/>
      <c r="FVB79" s="575"/>
      <c r="FVC79" s="448"/>
      <c r="FVD79" s="448"/>
      <c r="FVE79" s="448"/>
      <c r="FVF79" s="448"/>
      <c r="FVG79" s="448"/>
      <c r="FVH79" s="448"/>
      <c r="FVI79" s="448"/>
      <c r="FVJ79" s="448"/>
      <c r="FVK79" s="448"/>
      <c r="FVL79" s="917"/>
      <c r="FVM79" s="917"/>
      <c r="FVN79" s="917"/>
      <c r="FVO79" s="574"/>
      <c r="FVP79" s="448"/>
      <c r="FVQ79" s="448"/>
      <c r="FVR79" s="448"/>
      <c r="FVS79" s="575"/>
      <c r="FVT79" s="448"/>
      <c r="FVU79" s="448"/>
      <c r="FVV79" s="448"/>
      <c r="FVW79" s="448"/>
      <c r="FVX79" s="448"/>
      <c r="FVY79" s="448"/>
      <c r="FVZ79" s="448"/>
      <c r="FWA79" s="448"/>
      <c r="FWB79" s="448"/>
      <c r="FWC79" s="917"/>
      <c r="FWD79" s="917"/>
      <c r="FWE79" s="917"/>
      <c r="FWF79" s="574"/>
      <c r="FWG79" s="448"/>
      <c r="FWH79" s="448"/>
      <c r="FWI79" s="448"/>
      <c r="FWJ79" s="575"/>
      <c r="FWK79" s="448"/>
      <c r="FWL79" s="448"/>
      <c r="FWM79" s="448"/>
      <c r="FWN79" s="448"/>
      <c r="FWO79" s="448"/>
      <c r="FWP79" s="448"/>
      <c r="FWQ79" s="448"/>
      <c r="FWR79" s="448"/>
      <c r="FWS79" s="448"/>
      <c r="FWT79" s="917"/>
      <c r="FWU79" s="917"/>
      <c r="FWV79" s="917"/>
      <c r="FWW79" s="574"/>
      <c r="FWX79" s="448"/>
      <c r="FWY79" s="448"/>
      <c r="FWZ79" s="448"/>
      <c r="FXA79" s="575"/>
      <c r="FXB79" s="448"/>
      <c r="FXC79" s="448"/>
      <c r="FXD79" s="448"/>
      <c r="FXE79" s="448"/>
      <c r="FXF79" s="448"/>
      <c r="FXG79" s="448"/>
      <c r="FXH79" s="448"/>
      <c r="FXI79" s="448"/>
      <c r="FXJ79" s="448"/>
      <c r="FXK79" s="917"/>
      <c r="FXL79" s="917"/>
      <c r="FXM79" s="917"/>
      <c r="FXN79" s="574"/>
      <c r="FXO79" s="448"/>
      <c r="FXP79" s="448"/>
      <c r="FXQ79" s="448"/>
      <c r="FXR79" s="575"/>
      <c r="FXS79" s="448"/>
      <c r="FXT79" s="448"/>
      <c r="FXU79" s="448"/>
      <c r="FXV79" s="448"/>
      <c r="FXW79" s="448"/>
      <c r="FXX79" s="448"/>
      <c r="FXY79" s="448"/>
      <c r="FXZ79" s="448"/>
      <c r="FYA79" s="448"/>
      <c r="FYB79" s="917"/>
      <c r="FYC79" s="917"/>
      <c r="FYD79" s="917"/>
      <c r="FYE79" s="574"/>
      <c r="FYF79" s="448"/>
      <c r="FYG79" s="448"/>
      <c r="FYH79" s="448"/>
      <c r="FYI79" s="575"/>
      <c r="FYJ79" s="448"/>
      <c r="FYK79" s="448"/>
      <c r="FYL79" s="448"/>
      <c r="FYM79" s="448"/>
      <c r="FYN79" s="448"/>
      <c r="FYO79" s="448"/>
      <c r="FYP79" s="448"/>
      <c r="FYQ79" s="448"/>
      <c r="FYR79" s="448"/>
      <c r="FYS79" s="917"/>
      <c r="FYT79" s="917"/>
      <c r="FYU79" s="917"/>
      <c r="FYV79" s="574"/>
      <c r="FYW79" s="448"/>
      <c r="FYX79" s="448"/>
      <c r="FYY79" s="448"/>
      <c r="FYZ79" s="575"/>
      <c r="FZA79" s="448"/>
      <c r="FZB79" s="448"/>
      <c r="FZC79" s="448"/>
      <c r="FZD79" s="448"/>
      <c r="FZE79" s="448"/>
      <c r="FZF79" s="448"/>
      <c r="FZG79" s="448"/>
      <c r="FZH79" s="448"/>
      <c r="FZI79" s="448"/>
      <c r="FZJ79" s="917"/>
      <c r="FZK79" s="917"/>
      <c r="FZL79" s="917"/>
      <c r="FZM79" s="574"/>
      <c r="FZN79" s="448"/>
      <c r="FZO79" s="448"/>
      <c r="FZP79" s="448"/>
      <c r="FZQ79" s="575"/>
      <c r="FZR79" s="448"/>
      <c r="FZS79" s="448"/>
      <c r="FZT79" s="448"/>
      <c r="FZU79" s="448"/>
      <c r="FZV79" s="448"/>
      <c r="FZW79" s="448"/>
      <c r="FZX79" s="448"/>
      <c r="FZY79" s="448"/>
      <c r="FZZ79" s="448"/>
      <c r="GAA79" s="917"/>
      <c r="GAB79" s="917"/>
      <c r="GAC79" s="917"/>
      <c r="GAD79" s="574"/>
      <c r="GAE79" s="448"/>
      <c r="GAF79" s="448"/>
      <c r="GAG79" s="448"/>
      <c r="GAH79" s="575"/>
      <c r="GAI79" s="448"/>
      <c r="GAJ79" s="448"/>
      <c r="GAK79" s="448"/>
      <c r="GAL79" s="448"/>
      <c r="GAM79" s="448"/>
      <c r="GAN79" s="448"/>
      <c r="GAO79" s="448"/>
      <c r="GAP79" s="448"/>
      <c r="GAQ79" s="448"/>
      <c r="GAR79" s="917"/>
      <c r="GAS79" s="917"/>
      <c r="GAT79" s="917"/>
      <c r="GAU79" s="574"/>
      <c r="GAV79" s="448"/>
      <c r="GAW79" s="448"/>
      <c r="GAX79" s="448"/>
      <c r="GAY79" s="575"/>
      <c r="GAZ79" s="448"/>
      <c r="GBA79" s="448"/>
      <c r="GBB79" s="448"/>
      <c r="GBC79" s="448"/>
      <c r="GBD79" s="448"/>
      <c r="GBE79" s="448"/>
      <c r="GBF79" s="448"/>
      <c r="GBG79" s="448"/>
      <c r="GBH79" s="448"/>
      <c r="GBI79" s="917"/>
      <c r="GBJ79" s="917"/>
      <c r="GBK79" s="917"/>
      <c r="GBL79" s="574"/>
      <c r="GBM79" s="448"/>
      <c r="GBN79" s="448"/>
      <c r="GBO79" s="448"/>
      <c r="GBP79" s="575"/>
      <c r="GBQ79" s="448"/>
      <c r="GBR79" s="448"/>
      <c r="GBS79" s="448"/>
      <c r="GBT79" s="448"/>
      <c r="GBU79" s="448"/>
      <c r="GBV79" s="448"/>
      <c r="GBW79" s="448"/>
      <c r="GBX79" s="448"/>
      <c r="GBY79" s="448"/>
      <c r="GBZ79" s="917"/>
      <c r="GCA79" s="917"/>
      <c r="GCB79" s="917"/>
      <c r="GCC79" s="574"/>
      <c r="GCD79" s="448"/>
      <c r="GCE79" s="448"/>
      <c r="GCF79" s="448"/>
      <c r="GCG79" s="575"/>
      <c r="GCH79" s="448"/>
      <c r="GCI79" s="448"/>
      <c r="GCJ79" s="448"/>
      <c r="GCK79" s="448"/>
      <c r="GCL79" s="448"/>
      <c r="GCM79" s="448"/>
      <c r="GCN79" s="448"/>
      <c r="GCO79" s="448"/>
      <c r="GCP79" s="448"/>
      <c r="GCQ79" s="917"/>
      <c r="GCR79" s="917"/>
      <c r="GCS79" s="917"/>
      <c r="GCT79" s="574"/>
      <c r="GCU79" s="448"/>
      <c r="GCV79" s="448"/>
      <c r="GCW79" s="448"/>
      <c r="GCX79" s="575"/>
      <c r="GCY79" s="448"/>
      <c r="GCZ79" s="448"/>
      <c r="GDA79" s="448"/>
      <c r="GDB79" s="448"/>
      <c r="GDC79" s="448"/>
      <c r="GDD79" s="448"/>
      <c r="GDE79" s="448"/>
      <c r="GDF79" s="448"/>
      <c r="GDG79" s="448"/>
      <c r="GDH79" s="917"/>
      <c r="GDI79" s="917"/>
      <c r="GDJ79" s="917"/>
      <c r="GDK79" s="574"/>
      <c r="GDL79" s="448"/>
      <c r="GDM79" s="448"/>
      <c r="GDN79" s="448"/>
      <c r="GDO79" s="575"/>
      <c r="GDP79" s="448"/>
      <c r="GDQ79" s="448"/>
      <c r="GDR79" s="448"/>
      <c r="GDS79" s="448"/>
      <c r="GDT79" s="448"/>
      <c r="GDU79" s="448"/>
      <c r="GDV79" s="448"/>
      <c r="GDW79" s="448"/>
      <c r="GDX79" s="448"/>
      <c r="GDY79" s="917"/>
      <c r="GDZ79" s="917"/>
      <c r="GEA79" s="917"/>
      <c r="GEB79" s="574"/>
      <c r="GEC79" s="448"/>
      <c r="GED79" s="448"/>
      <c r="GEE79" s="448"/>
      <c r="GEF79" s="575"/>
      <c r="GEG79" s="448"/>
      <c r="GEH79" s="448"/>
      <c r="GEI79" s="448"/>
      <c r="GEJ79" s="448"/>
      <c r="GEK79" s="448"/>
      <c r="GEL79" s="448"/>
      <c r="GEM79" s="448"/>
      <c r="GEN79" s="448"/>
      <c r="GEO79" s="448"/>
      <c r="GEP79" s="917"/>
      <c r="GEQ79" s="917"/>
      <c r="GER79" s="917"/>
      <c r="GES79" s="574"/>
      <c r="GET79" s="448"/>
      <c r="GEU79" s="448"/>
      <c r="GEV79" s="448"/>
      <c r="GEW79" s="575"/>
      <c r="GEX79" s="448"/>
      <c r="GEY79" s="448"/>
      <c r="GEZ79" s="448"/>
      <c r="GFA79" s="448"/>
      <c r="GFB79" s="448"/>
      <c r="GFC79" s="448"/>
      <c r="GFD79" s="448"/>
      <c r="GFE79" s="448"/>
      <c r="GFF79" s="448"/>
      <c r="GFG79" s="917"/>
      <c r="GFH79" s="917"/>
      <c r="GFI79" s="917"/>
      <c r="GFJ79" s="574"/>
      <c r="GFK79" s="448"/>
      <c r="GFL79" s="448"/>
      <c r="GFM79" s="448"/>
      <c r="GFN79" s="575"/>
      <c r="GFO79" s="448"/>
      <c r="GFP79" s="448"/>
      <c r="GFQ79" s="448"/>
      <c r="GFR79" s="448"/>
      <c r="GFS79" s="448"/>
      <c r="GFT79" s="448"/>
      <c r="GFU79" s="448"/>
      <c r="GFV79" s="448"/>
      <c r="GFW79" s="448"/>
      <c r="GFX79" s="917"/>
      <c r="GFY79" s="917"/>
      <c r="GFZ79" s="917"/>
      <c r="GGA79" s="574"/>
      <c r="GGB79" s="448"/>
      <c r="GGC79" s="448"/>
      <c r="GGD79" s="448"/>
      <c r="GGE79" s="575"/>
      <c r="GGF79" s="448"/>
      <c r="GGG79" s="448"/>
      <c r="GGH79" s="448"/>
      <c r="GGI79" s="448"/>
      <c r="GGJ79" s="448"/>
      <c r="GGK79" s="448"/>
      <c r="GGL79" s="448"/>
      <c r="GGM79" s="448"/>
      <c r="GGN79" s="448"/>
      <c r="GGO79" s="917"/>
      <c r="GGP79" s="917"/>
      <c r="GGQ79" s="917"/>
      <c r="GGR79" s="574"/>
      <c r="GGS79" s="448"/>
      <c r="GGT79" s="448"/>
      <c r="GGU79" s="448"/>
      <c r="GGV79" s="575"/>
      <c r="GGW79" s="448"/>
      <c r="GGX79" s="448"/>
      <c r="GGY79" s="448"/>
      <c r="GGZ79" s="448"/>
      <c r="GHA79" s="448"/>
      <c r="GHB79" s="448"/>
      <c r="GHC79" s="448"/>
      <c r="GHD79" s="448"/>
      <c r="GHE79" s="448"/>
      <c r="GHF79" s="917"/>
      <c r="GHG79" s="917"/>
      <c r="GHH79" s="917"/>
      <c r="GHI79" s="574"/>
      <c r="GHJ79" s="448"/>
      <c r="GHK79" s="448"/>
      <c r="GHL79" s="448"/>
      <c r="GHM79" s="575"/>
      <c r="GHN79" s="448"/>
      <c r="GHO79" s="448"/>
      <c r="GHP79" s="448"/>
      <c r="GHQ79" s="448"/>
      <c r="GHR79" s="448"/>
      <c r="GHS79" s="448"/>
      <c r="GHT79" s="448"/>
      <c r="GHU79" s="448"/>
      <c r="GHV79" s="448"/>
      <c r="GHW79" s="917"/>
      <c r="GHX79" s="917"/>
      <c r="GHY79" s="917"/>
      <c r="GHZ79" s="574"/>
      <c r="GIA79" s="448"/>
      <c r="GIB79" s="448"/>
      <c r="GIC79" s="448"/>
      <c r="GID79" s="575"/>
      <c r="GIE79" s="448"/>
      <c r="GIF79" s="448"/>
      <c r="GIG79" s="448"/>
      <c r="GIH79" s="448"/>
      <c r="GII79" s="448"/>
      <c r="GIJ79" s="448"/>
      <c r="GIK79" s="448"/>
      <c r="GIL79" s="448"/>
      <c r="GIM79" s="448"/>
      <c r="GIN79" s="917"/>
      <c r="GIO79" s="917"/>
      <c r="GIP79" s="917"/>
      <c r="GIQ79" s="574"/>
      <c r="GIR79" s="448"/>
      <c r="GIS79" s="448"/>
      <c r="GIT79" s="448"/>
      <c r="GIU79" s="575"/>
      <c r="GIV79" s="448"/>
      <c r="GIW79" s="448"/>
      <c r="GIX79" s="448"/>
      <c r="GIY79" s="448"/>
      <c r="GIZ79" s="448"/>
      <c r="GJA79" s="448"/>
      <c r="GJB79" s="448"/>
      <c r="GJC79" s="448"/>
      <c r="GJD79" s="448"/>
      <c r="GJE79" s="917"/>
      <c r="GJF79" s="917"/>
      <c r="GJG79" s="917"/>
      <c r="GJH79" s="574"/>
      <c r="GJI79" s="448"/>
      <c r="GJJ79" s="448"/>
      <c r="GJK79" s="448"/>
      <c r="GJL79" s="575"/>
      <c r="GJM79" s="448"/>
      <c r="GJN79" s="448"/>
      <c r="GJO79" s="448"/>
      <c r="GJP79" s="448"/>
      <c r="GJQ79" s="448"/>
      <c r="GJR79" s="448"/>
      <c r="GJS79" s="448"/>
      <c r="GJT79" s="448"/>
      <c r="GJU79" s="448"/>
      <c r="GJV79" s="917"/>
      <c r="GJW79" s="917"/>
      <c r="GJX79" s="917"/>
      <c r="GJY79" s="574"/>
      <c r="GJZ79" s="448"/>
      <c r="GKA79" s="448"/>
      <c r="GKB79" s="448"/>
      <c r="GKC79" s="575"/>
      <c r="GKD79" s="448"/>
      <c r="GKE79" s="448"/>
      <c r="GKF79" s="448"/>
      <c r="GKG79" s="448"/>
      <c r="GKH79" s="448"/>
      <c r="GKI79" s="448"/>
      <c r="GKJ79" s="448"/>
      <c r="GKK79" s="448"/>
      <c r="GKL79" s="448"/>
      <c r="GKM79" s="917"/>
      <c r="GKN79" s="917"/>
      <c r="GKO79" s="917"/>
      <c r="GKP79" s="574"/>
      <c r="GKQ79" s="448"/>
      <c r="GKR79" s="448"/>
      <c r="GKS79" s="448"/>
      <c r="GKT79" s="575"/>
      <c r="GKU79" s="448"/>
      <c r="GKV79" s="448"/>
      <c r="GKW79" s="448"/>
      <c r="GKX79" s="448"/>
      <c r="GKY79" s="448"/>
      <c r="GKZ79" s="448"/>
      <c r="GLA79" s="448"/>
      <c r="GLB79" s="448"/>
      <c r="GLC79" s="448"/>
      <c r="GLD79" s="917"/>
      <c r="GLE79" s="917"/>
      <c r="GLF79" s="917"/>
      <c r="GLG79" s="574"/>
      <c r="GLH79" s="448"/>
      <c r="GLI79" s="448"/>
      <c r="GLJ79" s="448"/>
      <c r="GLK79" s="575"/>
      <c r="GLL79" s="448"/>
      <c r="GLM79" s="448"/>
      <c r="GLN79" s="448"/>
      <c r="GLO79" s="448"/>
      <c r="GLP79" s="448"/>
      <c r="GLQ79" s="448"/>
      <c r="GLR79" s="448"/>
      <c r="GLS79" s="448"/>
      <c r="GLT79" s="448"/>
      <c r="GLU79" s="917"/>
      <c r="GLV79" s="917"/>
      <c r="GLW79" s="917"/>
      <c r="GLX79" s="574"/>
      <c r="GLY79" s="448"/>
      <c r="GLZ79" s="448"/>
      <c r="GMA79" s="448"/>
      <c r="GMB79" s="575"/>
      <c r="GMC79" s="448"/>
      <c r="GMD79" s="448"/>
      <c r="GME79" s="448"/>
      <c r="GMF79" s="448"/>
      <c r="GMG79" s="448"/>
      <c r="GMH79" s="448"/>
      <c r="GMI79" s="448"/>
      <c r="GMJ79" s="448"/>
      <c r="GMK79" s="448"/>
      <c r="GML79" s="917"/>
      <c r="GMM79" s="917"/>
      <c r="GMN79" s="917"/>
      <c r="GMO79" s="574"/>
      <c r="GMP79" s="448"/>
      <c r="GMQ79" s="448"/>
      <c r="GMR79" s="448"/>
      <c r="GMS79" s="575"/>
      <c r="GMT79" s="448"/>
      <c r="GMU79" s="448"/>
      <c r="GMV79" s="448"/>
      <c r="GMW79" s="448"/>
      <c r="GMX79" s="448"/>
      <c r="GMY79" s="448"/>
      <c r="GMZ79" s="448"/>
      <c r="GNA79" s="448"/>
      <c r="GNB79" s="448"/>
      <c r="GNC79" s="917"/>
      <c r="GND79" s="917"/>
      <c r="GNE79" s="917"/>
      <c r="GNF79" s="574"/>
      <c r="GNG79" s="448"/>
      <c r="GNH79" s="448"/>
      <c r="GNI79" s="448"/>
      <c r="GNJ79" s="575"/>
      <c r="GNK79" s="448"/>
      <c r="GNL79" s="448"/>
      <c r="GNM79" s="448"/>
      <c r="GNN79" s="448"/>
      <c r="GNO79" s="448"/>
      <c r="GNP79" s="448"/>
      <c r="GNQ79" s="448"/>
      <c r="GNR79" s="448"/>
      <c r="GNS79" s="448"/>
      <c r="GNT79" s="917"/>
      <c r="GNU79" s="917"/>
      <c r="GNV79" s="917"/>
      <c r="GNW79" s="574"/>
      <c r="GNX79" s="448"/>
      <c r="GNY79" s="448"/>
      <c r="GNZ79" s="448"/>
      <c r="GOA79" s="575"/>
      <c r="GOB79" s="448"/>
      <c r="GOC79" s="448"/>
      <c r="GOD79" s="448"/>
      <c r="GOE79" s="448"/>
      <c r="GOF79" s="448"/>
      <c r="GOG79" s="448"/>
      <c r="GOH79" s="448"/>
      <c r="GOI79" s="448"/>
      <c r="GOJ79" s="448"/>
      <c r="GOK79" s="917"/>
      <c r="GOL79" s="917"/>
      <c r="GOM79" s="917"/>
      <c r="GON79" s="574"/>
      <c r="GOO79" s="448"/>
      <c r="GOP79" s="448"/>
      <c r="GOQ79" s="448"/>
      <c r="GOR79" s="575"/>
      <c r="GOS79" s="448"/>
      <c r="GOT79" s="448"/>
      <c r="GOU79" s="448"/>
      <c r="GOV79" s="448"/>
      <c r="GOW79" s="448"/>
      <c r="GOX79" s="448"/>
      <c r="GOY79" s="448"/>
      <c r="GOZ79" s="448"/>
      <c r="GPA79" s="448"/>
      <c r="GPB79" s="917"/>
      <c r="GPC79" s="917"/>
      <c r="GPD79" s="917"/>
      <c r="GPE79" s="574"/>
      <c r="GPF79" s="448"/>
      <c r="GPG79" s="448"/>
      <c r="GPH79" s="448"/>
      <c r="GPI79" s="575"/>
      <c r="GPJ79" s="448"/>
      <c r="GPK79" s="448"/>
      <c r="GPL79" s="448"/>
      <c r="GPM79" s="448"/>
      <c r="GPN79" s="448"/>
      <c r="GPO79" s="448"/>
      <c r="GPP79" s="448"/>
      <c r="GPQ79" s="448"/>
      <c r="GPR79" s="448"/>
      <c r="GPS79" s="917"/>
      <c r="GPT79" s="917"/>
      <c r="GPU79" s="917"/>
      <c r="GPV79" s="574"/>
      <c r="GPW79" s="448"/>
      <c r="GPX79" s="448"/>
      <c r="GPY79" s="448"/>
      <c r="GPZ79" s="575"/>
      <c r="GQA79" s="448"/>
      <c r="GQB79" s="448"/>
      <c r="GQC79" s="448"/>
      <c r="GQD79" s="448"/>
      <c r="GQE79" s="448"/>
      <c r="GQF79" s="448"/>
      <c r="GQG79" s="448"/>
      <c r="GQH79" s="448"/>
      <c r="GQI79" s="448"/>
      <c r="GQJ79" s="917"/>
      <c r="GQK79" s="917"/>
      <c r="GQL79" s="917"/>
      <c r="GQM79" s="574"/>
      <c r="GQN79" s="448"/>
      <c r="GQO79" s="448"/>
      <c r="GQP79" s="448"/>
      <c r="GQQ79" s="575"/>
      <c r="GQR79" s="448"/>
      <c r="GQS79" s="448"/>
      <c r="GQT79" s="448"/>
      <c r="GQU79" s="448"/>
      <c r="GQV79" s="448"/>
      <c r="GQW79" s="448"/>
      <c r="GQX79" s="448"/>
      <c r="GQY79" s="448"/>
      <c r="GQZ79" s="448"/>
      <c r="GRA79" s="917"/>
      <c r="GRB79" s="917"/>
      <c r="GRC79" s="917"/>
      <c r="GRD79" s="574"/>
      <c r="GRE79" s="448"/>
      <c r="GRF79" s="448"/>
      <c r="GRG79" s="448"/>
      <c r="GRH79" s="575"/>
      <c r="GRI79" s="448"/>
      <c r="GRJ79" s="448"/>
      <c r="GRK79" s="448"/>
      <c r="GRL79" s="448"/>
      <c r="GRM79" s="448"/>
      <c r="GRN79" s="448"/>
      <c r="GRO79" s="448"/>
      <c r="GRP79" s="448"/>
      <c r="GRQ79" s="448"/>
      <c r="GRR79" s="917"/>
      <c r="GRS79" s="917"/>
      <c r="GRT79" s="917"/>
      <c r="GRU79" s="574"/>
      <c r="GRV79" s="448"/>
      <c r="GRW79" s="448"/>
      <c r="GRX79" s="448"/>
      <c r="GRY79" s="575"/>
      <c r="GRZ79" s="448"/>
      <c r="GSA79" s="448"/>
      <c r="GSB79" s="448"/>
      <c r="GSC79" s="448"/>
      <c r="GSD79" s="448"/>
      <c r="GSE79" s="448"/>
      <c r="GSF79" s="448"/>
      <c r="GSG79" s="448"/>
      <c r="GSH79" s="448"/>
      <c r="GSI79" s="917"/>
      <c r="GSJ79" s="917"/>
      <c r="GSK79" s="917"/>
      <c r="GSL79" s="574"/>
      <c r="GSM79" s="448"/>
      <c r="GSN79" s="448"/>
      <c r="GSO79" s="448"/>
      <c r="GSP79" s="575"/>
      <c r="GSQ79" s="448"/>
      <c r="GSR79" s="448"/>
      <c r="GSS79" s="448"/>
      <c r="GST79" s="448"/>
      <c r="GSU79" s="448"/>
      <c r="GSV79" s="448"/>
      <c r="GSW79" s="448"/>
      <c r="GSX79" s="448"/>
      <c r="GSY79" s="448"/>
      <c r="GSZ79" s="917"/>
      <c r="GTA79" s="917"/>
      <c r="GTB79" s="917"/>
      <c r="GTC79" s="574"/>
      <c r="GTD79" s="448"/>
      <c r="GTE79" s="448"/>
      <c r="GTF79" s="448"/>
      <c r="GTG79" s="575"/>
      <c r="GTH79" s="448"/>
      <c r="GTI79" s="448"/>
      <c r="GTJ79" s="448"/>
      <c r="GTK79" s="448"/>
      <c r="GTL79" s="448"/>
      <c r="GTM79" s="448"/>
      <c r="GTN79" s="448"/>
      <c r="GTO79" s="448"/>
      <c r="GTP79" s="448"/>
      <c r="GTQ79" s="917"/>
      <c r="GTR79" s="917"/>
      <c r="GTS79" s="917"/>
      <c r="GTT79" s="574"/>
      <c r="GTU79" s="448"/>
      <c r="GTV79" s="448"/>
      <c r="GTW79" s="448"/>
      <c r="GTX79" s="575"/>
      <c r="GTY79" s="448"/>
      <c r="GTZ79" s="448"/>
      <c r="GUA79" s="448"/>
      <c r="GUB79" s="448"/>
      <c r="GUC79" s="448"/>
      <c r="GUD79" s="448"/>
      <c r="GUE79" s="448"/>
      <c r="GUF79" s="448"/>
      <c r="GUG79" s="448"/>
      <c r="GUH79" s="917"/>
      <c r="GUI79" s="917"/>
      <c r="GUJ79" s="917"/>
      <c r="GUK79" s="574"/>
      <c r="GUL79" s="448"/>
      <c r="GUM79" s="448"/>
      <c r="GUN79" s="448"/>
      <c r="GUO79" s="575"/>
      <c r="GUP79" s="448"/>
      <c r="GUQ79" s="448"/>
      <c r="GUR79" s="448"/>
      <c r="GUS79" s="448"/>
      <c r="GUT79" s="448"/>
      <c r="GUU79" s="448"/>
      <c r="GUV79" s="448"/>
      <c r="GUW79" s="448"/>
      <c r="GUX79" s="448"/>
      <c r="GUY79" s="917"/>
      <c r="GUZ79" s="917"/>
      <c r="GVA79" s="917"/>
      <c r="GVB79" s="574"/>
      <c r="GVC79" s="448"/>
      <c r="GVD79" s="448"/>
      <c r="GVE79" s="448"/>
      <c r="GVF79" s="575"/>
      <c r="GVG79" s="448"/>
      <c r="GVH79" s="448"/>
      <c r="GVI79" s="448"/>
      <c r="GVJ79" s="448"/>
      <c r="GVK79" s="448"/>
      <c r="GVL79" s="448"/>
      <c r="GVM79" s="448"/>
      <c r="GVN79" s="448"/>
      <c r="GVO79" s="448"/>
      <c r="GVP79" s="917"/>
      <c r="GVQ79" s="917"/>
      <c r="GVR79" s="917"/>
      <c r="GVS79" s="574"/>
      <c r="GVT79" s="448"/>
      <c r="GVU79" s="448"/>
      <c r="GVV79" s="448"/>
      <c r="GVW79" s="575"/>
      <c r="GVX79" s="448"/>
      <c r="GVY79" s="448"/>
      <c r="GVZ79" s="448"/>
      <c r="GWA79" s="448"/>
      <c r="GWB79" s="448"/>
      <c r="GWC79" s="448"/>
      <c r="GWD79" s="448"/>
      <c r="GWE79" s="448"/>
      <c r="GWF79" s="448"/>
      <c r="GWG79" s="917"/>
      <c r="GWH79" s="917"/>
      <c r="GWI79" s="917"/>
      <c r="GWJ79" s="574"/>
      <c r="GWK79" s="448"/>
      <c r="GWL79" s="448"/>
      <c r="GWM79" s="448"/>
      <c r="GWN79" s="575"/>
      <c r="GWO79" s="448"/>
      <c r="GWP79" s="448"/>
      <c r="GWQ79" s="448"/>
      <c r="GWR79" s="448"/>
      <c r="GWS79" s="448"/>
      <c r="GWT79" s="448"/>
      <c r="GWU79" s="448"/>
      <c r="GWV79" s="448"/>
      <c r="GWW79" s="448"/>
      <c r="GWX79" s="917"/>
      <c r="GWY79" s="917"/>
      <c r="GWZ79" s="917"/>
      <c r="GXA79" s="574"/>
      <c r="GXB79" s="448"/>
      <c r="GXC79" s="448"/>
      <c r="GXD79" s="448"/>
      <c r="GXE79" s="575"/>
      <c r="GXF79" s="448"/>
      <c r="GXG79" s="448"/>
      <c r="GXH79" s="448"/>
      <c r="GXI79" s="448"/>
      <c r="GXJ79" s="448"/>
      <c r="GXK79" s="448"/>
      <c r="GXL79" s="448"/>
      <c r="GXM79" s="448"/>
      <c r="GXN79" s="448"/>
      <c r="GXO79" s="917"/>
      <c r="GXP79" s="917"/>
      <c r="GXQ79" s="917"/>
      <c r="GXR79" s="574"/>
      <c r="GXS79" s="448"/>
      <c r="GXT79" s="448"/>
      <c r="GXU79" s="448"/>
      <c r="GXV79" s="575"/>
      <c r="GXW79" s="448"/>
      <c r="GXX79" s="448"/>
      <c r="GXY79" s="448"/>
      <c r="GXZ79" s="448"/>
      <c r="GYA79" s="448"/>
      <c r="GYB79" s="448"/>
      <c r="GYC79" s="448"/>
      <c r="GYD79" s="448"/>
      <c r="GYE79" s="448"/>
      <c r="GYF79" s="917"/>
      <c r="GYG79" s="917"/>
      <c r="GYH79" s="917"/>
      <c r="GYI79" s="574"/>
      <c r="GYJ79" s="448"/>
      <c r="GYK79" s="448"/>
      <c r="GYL79" s="448"/>
      <c r="GYM79" s="575"/>
      <c r="GYN79" s="448"/>
      <c r="GYO79" s="448"/>
      <c r="GYP79" s="448"/>
      <c r="GYQ79" s="448"/>
      <c r="GYR79" s="448"/>
      <c r="GYS79" s="448"/>
      <c r="GYT79" s="448"/>
      <c r="GYU79" s="448"/>
      <c r="GYV79" s="448"/>
      <c r="GYW79" s="917"/>
      <c r="GYX79" s="917"/>
      <c r="GYY79" s="917"/>
      <c r="GYZ79" s="574"/>
      <c r="GZA79" s="448"/>
      <c r="GZB79" s="448"/>
      <c r="GZC79" s="448"/>
      <c r="GZD79" s="575"/>
      <c r="GZE79" s="448"/>
      <c r="GZF79" s="448"/>
      <c r="GZG79" s="448"/>
      <c r="GZH79" s="448"/>
      <c r="GZI79" s="448"/>
      <c r="GZJ79" s="448"/>
      <c r="GZK79" s="448"/>
      <c r="GZL79" s="448"/>
      <c r="GZM79" s="448"/>
      <c r="GZN79" s="917"/>
      <c r="GZO79" s="917"/>
      <c r="GZP79" s="917"/>
      <c r="GZQ79" s="574"/>
      <c r="GZR79" s="448"/>
      <c r="GZS79" s="448"/>
      <c r="GZT79" s="448"/>
      <c r="GZU79" s="575"/>
      <c r="GZV79" s="448"/>
      <c r="GZW79" s="448"/>
      <c r="GZX79" s="448"/>
      <c r="GZY79" s="448"/>
      <c r="GZZ79" s="448"/>
      <c r="HAA79" s="448"/>
      <c r="HAB79" s="448"/>
      <c r="HAC79" s="448"/>
      <c r="HAD79" s="448"/>
      <c r="HAE79" s="917"/>
      <c r="HAF79" s="917"/>
      <c r="HAG79" s="917"/>
      <c r="HAH79" s="574"/>
      <c r="HAI79" s="448"/>
      <c r="HAJ79" s="448"/>
      <c r="HAK79" s="448"/>
      <c r="HAL79" s="575"/>
      <c r="HAM79" s="448"/>
      <c r="HAN79" s="448"/>
      <c r="HAO79" s="448"/>
      <c r="HAP79" s="448"/>
      <c r="HAQ79" s="448"/>
      <c r="HAR79" s="448"/>
      <c r="HAS79" s="448"/>
      <c r="HAT79" s="448"/>
      <c r="HAU79" s="448"/>
      <c r="HAV79" s="917"/>
      <c r="HAW79" s="917"/>
      <c r="HAX79" s="917"/>
      <c r="HAY79" s="574"/>
      <c r="HAZ79" s="448"/>
      <c r="HBA79" s="448"/>
      <c r="HBB79" s="448"/>
      <c r="HBC79" s="575"/>
      <c r="HBD79" s="448"/>
      <c r="HBE79" s="448"/>
      <c r="HBF79" s="448"/>
      <c r="HBG79" s="448"/>
      <c r="HBH79" s="448"/>
      <c r="HBI79" s="448"/>
      <c r="HBJ79" s="448"/>
      <c r="HBK79" s="448"/>
      <c r="HBL79" s="448"/>
      <c r="HBM79" s="917"/>
      <c r="HBN79" s="917"/>
      <c r="HBO79" s="917"/>
      <c r="HBP79" s="574"/>
      <c r="HBQ79" s="448"/>
      <c r="HBR79" s="448"/>
      <c r="HBS79" s="448"/>
      <c r="HBT79" s="575"/>
      <c r="HBU79" s="448"/>
      <c r="HBV79" s="448"/>
      <c r="HBW79" s="448"/>
      <c r="HBX79" s="448"/>
      <c r="HBY79" s="448"/>
      <c r="HBZ79" s="448"/>
      <c r="HCA79" s="448"/>
      <c r="HCB79" s="448"/>
      <c r="HCC79" s="448"/>
      <c r="HCD79" s="917"/>
      <c r="HCE79" s="917"/>
      <c r="HCF79" s="917"/>
      <c r="HCG79" s="574"/>
      <c r="HCH79" s="448"/>
      <c r="HCI79" s="448"/>
      <c r="HCJ79" s="448"/>
      <c r="HCK79" s="575"/>
      <c r="HCL79" s="448"/>
      <c r="HCM79" s="448"/>
      <c r="HCN79" s="448"/>
      <c r="HCO79" s="448"/>
      <c r="HCP79" s="448"/>
      <c r="HCQ79" s="448"/>
      <c r="HCR79" s="448"/>
      <c r="HCS79" s="448"/>
      <c r="HCT79" s="448"/>
      <c r="HCU79" s="917"/>
      <c r="HCV79" s="917"/>
      <c r="HCW79" s="917"/>
      <c r="HCX79" s="574"/>
      <c r="HCY79" s="448"/>
      <c r="HCZ79" s="448"/>
      <c r="HDA79" s="448"/>
      <c r="HDB79" s="575"/>
      <c r="HDC79" s="448"/>
      <c r="HDD79" s="448"/>
      <c r="HDE79" s="448"/>
      <c r="HDF79" s="448"/>
      <c r="HDG79" s="448"/>
      <c r="HDH79" s="448"/>
      <c r="HDI79" s="448"/>
      <c r="HDJ79" s="448"/>
      <c r="HDK79" s="448"/>
      <c r="HDL79" s="917"/>
      <c r="HDM79" s="917"/>
      <c r="HDN79" s="917"/>
      <c r="HDO79" s="574"/>
      <c r="HDP79" s="448"/>
      <c r="HDQ79" s="448"/>
      <c r="HDR79" s="448"/>
      <c r="HDS79" s="575"/>
      <c r="HDT79" s="448"/>
      <c r="HDU79" s="448"/>
      <c r="HDV79" s="448"/>
      <c r="HDW79" s="448"/>
      <c r="HDX79" s="448"/>
      <c r="HDY79" s="448"/>
      <c r="HDZ79" s="448"/>
      <c r="HEA79" s="448"/>
      <c r="HEB79" s="448"/>
      <c r="HEC79" s="917"/>
      <c r="HED79" s="917"/>
      <c r="HEE79" s="917"/>
      <c r="HEF79" s="574"/>
      <c r="HEG79" s="448"/>
      <c r="HEH79" s="448"/>
      <c r="HEI79" s="448"/>
      <c r="HEJ79" s="575"/>
      <c r="HEK79" s="448"/>
      <c r="HEL79" s="448"/>
      <c r="HEM79" s="448"/>
      <c r="HEN79" s="448"/>
      <c r="HEO79" s="448"/>
      <c r="HEP79" s="448"/>
      <c r="HEQ79" s="448"/>
      <c r="HER79" s="448"/>
      <c r="HES79" s="448"/>
      <c r="HET79" s="917"/>
      <c r="HEU79" s="917"/>
      <c r="HEV79" s="917"/>
      <c r="HEW79" s="574"/>
      <c r="HEX79" s="448"/>
      <c r="HEY79" s="448"/>
      <c r="HEZ79" s="448"/>
      <c r="HFA79" s="575"/>
      <c r="HFB79" s="448"/>
      <c r="HFC79" s="448"/>
      <c r="HFD79" s="448"/>
      <c r="HFE79" s="448"/>
      <c r="HFF79" s="448"/>
      <c r="HFG79" s="448"/>
      <c r="HFH79" s="448"/>
      <c r="HFI79" s="448"/>
      <c r="HFJ79" s="448"/>
      <c r="HFK79" s="917"/>
      <c r="HFL79" s="917"/>
      <c r="HFM79" s="917"/>
      <c r="HFN79" s="574"/>
      <c r="HFO79" s="448"/>
      <c r="HFP79" s="448"/>
      <c r="HFQ79" s="448"/>
      <c r="HFR79" s="575"/>
      <c r="HFS79" s="448"/>
      <c r="HFT79" s="448"/>
      <c r="HFU79" s="448"/>
      <c r="HFV79" s="448"/>
      <c r="HFW79" s="448"/>
      <c r="HFX79" s="448"/>
      <c r="HFY79" s="448"/>
      <c r="HFZ79" s="448"/>
      <c r="HGA79" s="448"/>
      <c r="HGB79" s="917"/>
      <c r="HGC79" s="917"/>
      <c r="HGD79" s="917"/>
      <c r="HGE79" s="574"/>
      <c r="HGF79" s="448"/>
      <c r="HGG79" s="448"/>
      <c r="HGH79" s="448"/>
      <c r="HGI79" s="575"/>
      <c r="HGJ79" s="448"/>
      <c r="HGK79" s="448"/>
      <c r="HGL79" s="448"/>
      <c r="HGM79" s="448"/>
      <c r="HGN79" s="448"/>
      <c r="HGO79" s="448"/>
      <c r="HGP79" s="448"/>
      <c r="HGQ79" s="448"/>
      <c r="HGR79" s="448"/>
      <c r="HGS79" s="917"/>
      <c r="HGT79" s="917"/>
      <c r="HGU79" s="917"/>
      <c r="HGV79" s="574"/>
      <c r="HGW79" s="448"/>
      <c r="HGX79" s="448"/>
      <c r="HGY79" s="448"/>
      <c r="HGZ79" s="575"/>
      <c r="HHA79" s="448"/>
      <c r="HHB79" s="448"/>
      <c r="HHC79" s="448"/>
      <c r="HHD79" s="448"/>
      <c r="HHE79" s="448"/>
      <c r="HHF79" s="448"/>
      <c r="HHG79" s="448"/>
      <c r="HHH79" s="448"/>
      <c r="HHI79" s="448"/>
      <c r="HHJ79" s="917"/>
      <c r="HHK79" s="917"/>
      <c r="HHL79" s="917"/>
      <c r="HHM79" s="574"/>
      <c r="HHN79" s="448"/>
      <c r="HHO79" s="448"/>
      <c r="HHP79" s="448"/>
      <c r="HHQ79" s="575"/>
      <c r="HHR79" s="448"/>
      <c r="HHS79" s="448"/>
      <c r="HHT79" s="448"/>
      <c r="HHU79" s="448"/>
      <c r="HHV79" s="448"/>
      <c r="HHW79" s="448"/>
      <c r="HHX79" s="448"/>
      <c r="HHY79" s="448"/>
      <c r="HHZ79" s="448"/>
      <c r="HIA79" s="917"/>
      <c r="HIB79" s="917"/>
      <c r="HIC79" s="917"/>
      <c r="HID79" s="574"/>
      <c r="HIE79" s="448"/>
      <c r="HIF79" s="448"/>
      <c r="HIG79" s="448"/>
      <c r="HIH79" s="575"/>
      <c r="HII79" s="448"/>
      <c r="HIJ79" s="448"/>
      <c r="HIK79" s="448"/>
      <c r="HIL79" s="448"/>
      <c r="HIM79" s="448"/>
      <c r="HIN79" s="448"/>
      <c r="HIO79" s="448"/>
      <c r="HIP79" s="448"/>
      <c r="HIQ79" s="448"/>
      <c r="HIR79" s="917"/>
      <c r="HIS79" s="917"/>
      <c r="HIT79" s="917"/>
      <c r="HIU79" s="574"/>
      <c r="HIV79" s="448"/>
      <c r="HIW79" s="448"/>
      <c r="HIX79" s="448"/>
      <c r="HIY79" s="575"/>
      <c r="HIZ79" s="448"/>
      <c r="HJA79" s="448"/>
      <c r="HJB79" s="448"/>
      <c r="HJC79" s="448"/>
      <c r="HJD79" s="448"/>
      <c r="HJE79" s="448"/>
      <c r="HJF79" s="448"/>
      <c r="HJG79" s="448"/>
      <c r="HJH79" s="448"/>
      <c r="HJI79" s="917"/>
      <c r="HJJ79" s="917"/>
      <c r="HJK79" s="917"/>
      <c r="HJL79" s="574"/>
      <c r="HJM79" s="448"/>
      <c r="HJN79" s="448"/>
      <c r="HJO79" s="448"/>
      <c r="HJP79" s="575"/>
      <c r="HJQ79" s="448"/>
      <c r="HJR79" s="448"/>
      <c r="HJS79" s="448"/>
      <c r="HJT79" s="448"/>
      <c r="HJU79" s="448"/>
      <c r="HJV79" s="448"/>
      <c r="HJW79" s="448"/>
      <c r="HJX79" s="448"/>
      <c r="HJY79" s="448"/>
      <c r="HJZ79" s="917"/>
      <c r="HKA79" s="917"/>
      <c r="HKB79" s="917"/>
      <c r="HKC79" s="574"/>
      <c r="HKD79" s="448"/>
      <c r="HKE79" s="448"/>
      <c r="HKF79" s="448"/>
      <c r="HKG79" s="575"/>
      <c r="HKH79" s="448"/>
      <c r="HKI79" s="448"/>
      <c r="HKJ79" s="448"/>
      <c r="HKK79" s="448"/>
      <c r="HKL79" s="448"/>
      <c r="HKM79" s="448"/>
      <c r="HKN79" s="448"/>
      <c r="HKO79" s="448"/>
      <c r="HKP79" s="448"/>
      <c r="HKQ79" s="917"/>
      <c r="HKR79" s="917"/>
      <c r="HKS79" s="917"/>
      <c r="HKT79" s="574"/>
      <c r="HKU79" s="448"/>
      <c r="HKV79" s="448"/>
      <c r="HKW79" s="448"/>
      <c r="HKX79" s="575"/>
      <c r="HKY79" s="448"/>
      <c r="HKZ79" s="448"/>
      <c r="HLA79" s="448"/>
      <c r="HLB79" s="448"/>
      <c r="HLC79" s="448"/>
      <c r="HLD79" s="448"/>
      <c r="HLE79" s="448"/>
      <c r="HLF79" s="448"/>
      <c r="HLG79" s="448"/>
      <c r="HLH79" s="917"/>
      <c r="HLI79" s="917"/>
      <c r="HLJ79" s="917"/>
      <c r="HLK79" s="574"/>
      <c r="HLL79" s="448"/>
      <c r="HLM79" s="448"/>
      <c r="HLN79" s="448"/>
      <c r="HLO79" s="575"/>
      <c r="HLP79" s="448"/>
      <c r="HLQ79" s="448"/>
      <c r="HLR79" s="448"/>
      <c r="HLS79" s="448"/>
      <c r="HLT79" s="448"/>
      <c r="HLU79" s="448"/>
      <c r="HLV79" s="448"/>
      <c r="HLW79" s="448"/>
      <c r="HLX79" s="448"/>
      <c r="HLY79" s="917"/>
      <c r="HLZ79" s="917"/>
      <c r="HMA79" s="917"/>
      <c r="HMB79" s="574"/>
      <c r="HMC79" s="448"/>
      <c r="HMD79" s="448"/>
      <c r="HME79" s="448"/>
      <c r="HMF79" s="575"/>
      <c r="HMG79" s="448"/>
      <c r="HMH79" s="448"/>
      <c r="HMI79" s="448"/>
      <c r="HMJ79" s="448"/>
      <c r="HMK79" s="448"/>
      <c r="HML79" s="448"/>
      <c r="HMM79" s="448"/>
      <c r="HMN79" s="448"/>
      <c r="HMO79" s="448"/>
      <c r="HMP79" s="917"/>
      <c r="HMQ79" s="917"/>
      <c r="HMR79" s="917"/>
      <c r="HMS79" s="574"/>
      <c r="HMT79" s="448"/>
      <c r="HMU79" s="448"/>
      <c r="HMV79" s="448"/>
      <c r="HMW79" s="575"/>
      <c r="HMX79" s="448"/>
      <c r="HMY79" s="448"/>
      <c r="HMZ79" s="448"/>
      <c r="HNA79" s="448"/>
      <c r="HNB79" s="448"/>
      <c r="HNC79" s="448"/>
      <c r="HND79" s="448"/>
      <c r="HNE79" s="448"/>
      <c r="HNF79" s="448"/>
      <c r="HNG79" s="917"/>
      <c r="HNH79" s="917"/>
      <c r="HNI79" s="917"/>
      <c r="HNJ79" s="574"/>
      <c r="HNK79" s="448"/>
      <c r="HNL79" s="448"/>
      <c r="HNM79" s="448"/>
      <c r="HNN79" s="575"/>
      <c r="HNO79" s="448"/>
      <c r="HNP79" s="448"/>
      <c r="HNQ79" s="448"/>
      <c r="HNR79" s="448"/>
      <c r="HNS79" s="448"/>
      <c r="HNT79" s="448"/>
      <c r="HNU79" s="448"/>
      <c r="HNV79" s="448"/>
      <c r="HNW79" s="448"/>
      <c r="HNX79" s="917"/>
      <c r="HNY79" s="917"/>
      <c r="HNZ79" s="917"/>
      <c r="HOA79" s="574"/>
      <c r="HOB79" s="448"/>
      <c r="HOC79" s="448"/>
      <c r="HOD79" s="448"/>
      <c r="HOE79" s="575"/>
      <c r="HOF79" s="448"/>
      <c r="HOG79" s="448"/>
      <c r="HOH79" s="448"/>
      <c r="HOI79" s="448"/>
      <c r="HOJ79" s="448"/>
      <c r="HOK79" s="448"/>
      <c r="HOL79" s="448"/>
      <c r="HOM79" s="448"/>
      <c r="HON79" s="448"/>
      <c r="HOO79" s="917"/>
      <c r="HOP79" s="917"/>
      <c r="HOQ79" s="917"/>
      <c r="HOR79" s="574"/>
      <c r="HOS79" s="448"/>
      <c r="HOT79" s="448"/>
      <c r="HOU79" s="448"/>
      <c r="HOV79" s="575"/>
      <c r="HOW79" s="448"/>
      <c r="HOX79" s="448"/>
      <c r="HOY79" s="448"/>
      <c r="HOZ79" s="448"/>
      <c r="HPA79" s="448"/>
      <c r="HPB79" s="448"/>
      <c r="HPC79" s="448"/>
      <c r="HPD79" s="448"/>
      <c r="HPE79" s="448"/>
      <c r="HPF79" s="917"/>
      <c r="HPG79" s="917"/>
      <c r="HPH79" s="917"/>
      <c r="HPI79" s="574"/>
      <c r="HPJ79" s="448"/>
      <c r="HPK79" s="448"/>
      <c r="HPL79" s="448"/>
      <c r="HPM79" s="575"/>
      <c r="HPN79" s="448"/>
      <c r="HPO79" s="448"/>
      <c r="HPP79" s="448"/>
      <c r="HPQ79" s="448"/>
      <c r="HPR79" s="448"/>
      <c r="HPS79" s="448"/>
      <c r="HPT79" s="448"/>
      <c r="HPU79" s="448"/>
      <c r="HPV79" s="448"/>
      <c r="HPW79" s="917"/>
      <c r="HPX79" s="917"/>
      <c r="HPY79" s="917"/>
      <c r="HPZ79" s="574"/>
      <c r="HQA79" s="448"/>
      <c r="HQB79" s="448"/>
      <c r="HQC79" s="448"/>
      <c r="HQD79" s="575"/>
      <c r="HQE79" s="448"/>
      <c r="HQF79" s="448"/>
      <c r="HQG79" s="448"/>
      <c r="HQH79" s="448"/>
      <c r="HQI79" s="448"/>
      <c r="HQJ79" s="448"/>
      <c r="HQK79" s="448"/>
      <c r="HQL79" s="448"/>
      <c r="HQM79" s="448"/>
      <c r="HQN79" s="917"/>
      <c r="HQO79" s="917"/>
      <c r="HQP79" s="917"/>
      <c r="HQQ79" s="574"/>
      <c r="HQR79" s="448"/>
      <c r="HQS79" s="448"/>
      <c r="HQT79" s="448"/>
      <c r="HQU79" s="575"/>
      <c r="HQV79" s="448"/>
      <c r="HQW79" s="448"/>
      <c r="HQX79" s="448"/>
      <c r="HQY79" s="448"/>
      <c r="HQZ79" s="448"/>
      <c r="HRA79" s="448"/>
      <c r="HRB79" s="448"/>
      <c r="HRC79" s="448"/>
      <c r="HRD79" s="448"/>
      <c r="HRE79" s="917"/>
      <c r="HRF79" s="917"/>
      <c r="HRG79" s="917"/>
      <c r="HRH79" s="574"/>
      <c r="HRI79" s="448"/>
      <c r="HRJ79" s="448"/>
      <c r="HRK79" s="448"/>
      <c r="HRL79" s="575"/>
      <c r="HRM79" s="448"/>
      <c r="HRN79" s="448"/>
      <c r="HRO79" s="448"/>
      <c r="HRP79" s="448"/>
      <c r="HRQ79" s="448"/>
      <c r="HRR79" s="448"/>
      <c r="HRS79" s="448"/>
      <c r="HRT79" s="448"/>
      <c r="HRU79" s="448"/>
      <c r="HRV79" s="917"/>
      <c r="HRW79" s="917"/>
      <c r="HRX79" s="917"/>
      <c r="HRY79" s="574"/>
      <c r="HRZ79" s="448"/>
      <c r="HSA79" s="448"/>
      <c r="HSB79" s="448"/>
      <c r="HSC79" s="575"/>
      <c r="HSD79" s="448"/>
      <c r="HSE79" s="448"/>
      <c r="HSF79" s="448"/>
      <c r="HSG79" s="448"/>
      <c r="HSH79" s="448"/>
      <c r="HSI79" s="448"/>
      <c r="HSJ79" s="448"/>
      <c r="HSK79" s="448"/>
      <c r="HSL79" s="448"/>
      <c r="HSM79" s="917"/>
      <c r="HSN79" s="917"/>
      <c r="HSO79" s="917"/>
      <c r="HSP79" s="574"/>
      <c r="HSQ79" s="448"/>
      <c r="HSR79" s="448"/>
      <c r="HSS79" s="448"/>
      <c r="HST79" s="575"/>
      <c r="HSU79" s="448"/>
      <c r="HSV79" s="448"/>
      <c r="HSW79" s="448"/>
      <c r="HSX79" s="448"/>
      <c r="HSY79" s="448"/>
      <c r="HSZ79" s="448"/>
      <c r="HTA79" s="448"/>
      <c r="HTB79" s="448"/>
      <c r="HTC79" s="448"/>
      <c r="HTD79" s="917"/>
      <c r="HTE79" s="917"/>
      <c r="HTF79" s="917"/>
      <c r="HTG79" s="574"/>
      <c r="HTH79" s="448"/>
      <c r="HTI79" s="448"/>
      <c r="HTJ79" s="448"/>
      <c r="HTK79" s="575"/>
      <c r="HTL79" s="448"/>
      <c r="HTM79" s="448"/>
      <c r="HTN79" s="448"/>
      <c r="HTO79" s="448"/>
      <c r="HTP79" s="448"/>
      <c r="HTQ79" s="448"/>
      <c r="HTR79" s="448"/>
      <c r="HTS79" s="448"/>
      <c r="HTT79" s="448"/>
      <c r="HTU79" s="917"/>
      <c r="HTV79" s="917"/>
      <c r="HTW79" s="917"/>
      <c r="HTX79" s="574"/>
      <c r="HTY79" s="448"/>
      <c r="HTZ79" s="448"/>
      <c r="HUA79" s="448"/>
      <c r="HUB79" s="575"/>
      <c r="HUC79" s="448"/>
      <c r="HUD79" s="448"/>
      <c r="HUE79" s="448"/>
      <c r="HUF79" s="448"/>
      <c r="HUG79" s="448"/>
      <c r="HUH79" s="448"/>
      <c r="HUI79" s="448"/>
      <c r="HUJ79" s="448"/>
      <c r="HUK79" s="448"/>
      <c r="HUL79" s="917"/>
      <c r="HUM79" s="917"/>
      <c r="HUN79" s="917"/>
      <c r="HUO79" s="574"/>
      <c r="HUP79" s="448"/>
      <c r="HUQ79" s="448"/>
      <c r="HUR79" s="448"/>
      <c r="HUS79" s="575"/>
      <c r="HUT79" s="448"/>
      <c r="HUU79" s="448"/>
      <c r="HUV79" s="448"/>
      <c r="HUW79" s="448"/>
      <c r="HUX79" s="448"/>
      <c r="HUY79" s="448"/>
      <c r="HUZ79" s="448"/>
      <c r="HVA79" s="448"/>
      <c r="HVB79" s="448"/>
      <c r="HVC79" s="917"/>
      <c r="HVD79" s="917"/>
      <c r="HVE79" s="917"/>
      <c r="HVF79" s="574"/>
      <c r="HVG79" s="448"/>
      <c r="HVH79" s="448"/>
      <c r="HVI79" s="448"/>
      <c r="HVJ79" s="575"/>
      <c r="HVK79" s="448"/>
      <c r="HVL79" s="448"/>
      <c r="HVM79" s="448"/>
      <c r="HVN79" s="448"/>
      <c r="HVO79" s="448"/>
      <c r="HVP79" s="448"/>
      <c r="HVQ79" s="448"/>
      <c r="HVR79" s="448"/>
      <c r="HVS79" s="448"/>
      <c r="HVT79" s="917"/>
      <c r="HVU79" s="917"/>
      <c r="HVV79" s="917"/>
      <c r="HVW79" s="574"/>
      <c r="HVX79" s="448"/>
      <c r="HVY79" s="448"/>
      <c r="HVZ79" s="448"/>
      <c r="HWA79" s="575"/>
      <c r="HWB79" s="448"/>
      <c r="HWC79" s="448"/>
      <c r="HWD79" s="448"/>
      <c r="HWE79" s="448"/>
      <c r="HWF79" s="448"/>
      <c r="HWG79" s="448"/>
      <c r="HWH79" s="448"/>
      <c r="HWI79" s="448"/>
      <c r="HWJ79" s="448"/>
      <c r="HWK79" s="917"/>
      <c r="HWL79" s="917"/>
      <c r="HWM79" s="917"/>
      <c r="HWN79" s="574"/>
      <c r="HWO79" s="448"/>
      <c r="HWP79" s="448"/>
      <c r="HWQ79" s="448"/>
      <c r="HWR79" s="575"/>
      <c r="HWS79" s="448"/>
      <c r="HWT79" s="448"/>
      <c r="HWU79" s="448"/>
      <c r="HWV79" s="448"/>
      <c r="HWW79" s="448"/>
      <c r="HWX79" s="448"/>
      <c r="HWY79" s="448"/>
      <c r="HWZ79" s="448"/>
      <c r="HXA79" s="448"/>
      <c r="HXB79" s="917"/>
      <c r="HXC79" s="917"/>
      <c r="HXD79" s="917"/>
      <c r="HXE79" s="574"/>
      <c r="HXF79" s="448"/>
      <c r="HXG79" s="448"/>
      <c r="HXH79" s="448"/>
      <c r="HXI79" s="575"/>
      <c r="HXJ79" s="448"/>
      <c r="HXK79" s="448"/>
      <c r="HXL79" s="448"/>
      <c r="HXM79" s="448"/>
      <c r="HXN79" s="448"/>
      <c r="HXO79" s="448"/>
      <c r="HXP79" s="448"/>
      <c r="HXQ79" s="448"/>
      <c r="HXR79" s="448"/>
      <c r="HXS79" s="917"/>
      <c r="HXT79" s="917"/>
      <c r="HXU79" s="917"/>
      <c r="HXV79" s="574"/>
      <c r="HXW79" s="448"/>
      <c r="HXX79" s="448"/>
      <c r="HXY79" s="448"/>
      <c r="HXZ79" s="575"/>
      <c r="HYA79" s="448"/>
      <c r="HYB79" s="448"/>
      <c r="HYC79" s="448"/>
      <c r="HYD79" s="448"/>
      <c r="HYE79" s="448"/>
      <c r="HYF79" s="448"/>
      <c r="HYG79" s="448"/>
      <c r="HYH79" s="448"/>
      <c r="HYI79" s="448"/>
      <c r="HYJ79" s="917"/>
      <c r="HYK79" s="917"/>
      <c r="HYL79" s="917"/>
      <c r="HYM79" s="574"/>
      <c r="HYN79" s="448"/>
      <c r="HYO79" s="448"/>
      <c r="HYP79" s="448"/>
      <c r="HYQ79" s="575"/>
      <c r="HYR79" s="448"/>
      <c r="HYS79" s="448"/>
      <c r="HYT79" s="448"/>
      <c r="HYU79" s="448"/>
      <c r="HYV79" s="448"/>
      <c r="HYW79" s="448"/>
      <c r="HYX79" s="448"/>
      <c r="HYY79" s="448"/>
      <c r="HYZ79" s="448"/>
      <c r="HZA79" s="917"/>
      <c r="HZB79" s="917"/>
      <c r="HZC79" s="917"/>
      <c r="HZD79" s="574"/>
      <c r="HZE79" s="448"/>
      <c r="HZF79" s="448"/>
      <c r="HZG79" s="448"/>
      <c r="HZH79" s="575"/>
      <c r="HZI79" s="448"/>
      <c r="HZJ79" s="448"/>
      <c r="HZK79" s="448"/>
      <c r="HZL79" s="448"/>
      <c r="HZM79" s="448"/>
      <c r="HZN79" s="448"/>
      <c r="HZO79" s="448"/>
      <c r="HZP79" s="448"/>
      <c r="HZQ79" s="448"/>
      <c r="HZR79" s="917"/>
      <c r="HZS79" s="917"/>
      <c r="HZT79" s="917"/>
      <c r="HZU79" s="574"/>
      <c r="HZV79" s="448"/>
      <c r="HZW79" s="448"/>
      <c r="HZX79" s="448"/>
      <c r="HZY79" s="575"/>
      <c r="HZZ79" s="448"/>
      <c r="IAA79" s="448"/>
      <c r="IAB79" s="448"/>
      <c r="IAC79" s="448"/>
      <c r="IAD79" s="448"/>
      <c r="IAE79" s="448"/>
      <c r="IAF79" s="448"/>
      <c r="IAG79" s="448"/>
      <c r="IAH79" s="448"/>
      <c r="IAI79" s="917"/>
      <c r="IAJ79" s="917"/>
      <c r="IAK79" s="917"/>
      <c r="IAL79" s="574"/>
      <c r="IAM79" s="448"/>
      <c r="IAN79" s="448"/>
      <c r="IAO79" s="448"/>
      <c r="IAP79" s="575"/>
      <c r="IAQ79" s="448"/>
      <c r="IAR79" s="448"/>
      <c r="IAS79" s="448"/>
      <c r="IAT79" s="448"/>
      <c r="IAU79" s="448"/>
      <c r="IAV79" s="448"/>
      <c r="IAW79" s="448"/>
      <c r="IAX79" s="448"/>
      <c r="IAY79" s="448"/>
      <c r="IAZ79" s="917"/>
      <c r="IBA79" s="917"/>
      <c r="IBB79" s="917"/>
      <c r="IBC79" s="574"/>
      <c r="IBD79" s="448"/>
      <c r="IBE79" s="448"/>
      <c r="IBF79" s="448"/>
      <c r="IBG79" s="575"/>
      <c r="IBH79" s="448"/>
      <c r="IBI79" s="448"/>
      <c r="IBJ79" s="448"/>
      <c r="IBK79" s="448"/>
      <c r="IBL79" s="448"/>
      <c r="IBM79" s="448"/>
      <c r="IBN79" s="448"/>
      <c r="IBO79" s="448"/>
      <c r="IBP79" s="448"/>
      <c r="IBQ79" s="917"/>
      <c r="IBR79" s="917"/>
      <c r="IBS79" s="917"/>
      <c r="IBT79" s="574"/>
      <c r="IBU79" s="448"/>
      <c r="IBV79" s="448"/>
      <c r="IBW79" s="448"/>
      <c r="IBX79" s="575"/>
      <c r="IBY79" s="448"/>
      <c r="IBZ79" s="448"/>
      <c r="ICA79" s="448"/>
      <c r="ICB79" s="448"/>
      <c r="ICC79" s="448"/>
      <c r="ICD79" s="448"/>
      <c r="ICE79" s="448"/>
      <c r="ICF79" s="448"/>
      <c r="ICG79" s="448"/>
      <c r="ICH79" s="917"/>
      <c r="ICI79" s="917"/>
      <c r="ICJ79" s="917"/>
      <c r="ICK79" s="574"/>
      <c r="ICL79" s="448"/>
      <c r="ICM79" s="448"/>
      <c r="ICN79" s="448"/>
      <c r="ICO79" s="575"/>
      <c r="ICP79" s="448"/>
      <c r="ICQ79" s="448"/>
      <c r="ICR79" s="448"/>
      <c r="ICS79" s="448"/>
      <c r="ICT79" s="448"/>
      <c r="ICU79" s="448"/>
      <c r="ICV79" s="448"/>
      <c r="ICW79" s="448"/>
      <c r="ICX79" s="448"/>
      <c r="ICY79" s="917"/>
      <c r="ICZ79" s="917"/>
      <c r="IDA79" s="917"/>
      <c r="IDB79" s="574"/>
      <c r="IDC79" s="448"/>
      <c r="IDD79" s="448"/>
      <c r="IDE79" s="448"/>
      <c r="IDF79" s="575"/>
      <c r="IDG79" s="448"/>
      <c r="IDH79" s="448"/>
      <c r="IDI79" s="448"/>
      <c r="IDJ79" s="448"/>
      <c r="IDK79" s="448"/>
      <c r="IDL79" s="448"/>
      <c r="IDM79" s="448"/>
      <c r="IDN79" s="448"/>
      <c r="IDO79" s="448"/>
      <c r="IDP79" s="917"/>
      <c r="IDQ79" s="917"/>
      <c r="IDR79" s="917"/>
      <c r="IDS79" s="574"/>
      <c r="IDT79" s="448"/>
      <c r="IDU79" s="448"/>
      <c r="IDV79" s="448"/>
      <c r="IDW79" s="575"/>
      <c r="IDX79" s="448"/>
      <c r="IDY79" s="448"/>
      <c r="IDZ79" s="448"/>
      <c r="IEA79" s="448"/>
      <c r="IEB79" s="448"/>
      <c r="IEC79" s="448"/>
      <c r="IED79" s="448"/>
      <c r="IEE79" s="448"/>
      <c r="IEF79" s="448"/>
      <c r="IEG79" s="917"/>
      <c r="IEH79" s="917"/>
      <c r="IEI79" s="917"/>
      <c r="IEJ79" s="574"/>
      <c r="IEK79" s="448"/>
      <c r="IEL79" s="448"/>
      <c r="IEM79" s="448"/>
      <c r="IEN79" s="575"/>
      <c r="IEO79" s="448"/>
      <c r="IEP79" s="448"/>
      <c r="IEQ79" s="448"/>
      <c r="IER79" s="448"/>
      <c r="IES79" s="448"/>
      <c r="IET79" s="448"/>
      <c r="IEU79" s="448"/>
      <c r="IEV79" s="448"/>
      <c r="IEW79" s="448"/>
      <c r="IEX79" s="917"/>
      <c r="IEY79" s="917"/>
      <c r="IEZ79" s="917"/>
      <c r="IFA79" s="574"/>
      <c r="IFB79" s="448"/>
      <c r="IFC79" s="448"/>
      <c r="IFD79" s="448"/>
      <c r="IFE79" s="575"/>
      <c r="IFF79" s="448"/>
      <c r="IFG79" s="448"/>
      <c r="IFH79" s="448"/>
      <c r="IFI79" s="448"/>
      <c r="IFJ79" s="448"/>
      <c r="IFK79" s="448"/>
      <c r="IFL79" s="448"/>
      <c r="IFM79" s="448"/>
      <c r="IFN79" s="448"/>
      <c r="IFO79" s="917"/>
      <c r="IFP79" s="917"/>
      <c r="IFQ79" s="917"/>
      <c r="IFR79" s="574"/>
      <c r="IFS79" s="448"/>
      <c r="IFT79" s="448"/>
      <c r="IFU79" s="448"/>
      <c r="IFV79" s="575"/>
      <c r="IFW79" s="448"/>
      <c r="IFX79" s="448"/>
      <c r="IFY79" s="448"/>
      <c r="IFZ79" s="448"/>
      <c r="IGA79" s="448"/>
      <c r="IGB79" s="448"/>
      <c r="IGC79" s="448"/>
      <c r="IGD79" s="448"/>
      <c r="IGE79" s="448"/>
      <c r="IGF79" s="917"/>
      <c r="IGG79" s="917"/>
      <c r="IGH79" s="917"/>
      <c r="IGI79" s="574"/>
      <c r="IGJ79" s="448"/>
      <c r="IGK79" s="448"/>
      <c r="IGL79" s="448"/>
      <c r="IGM79" s="575"/>
      <c r="IGN79" s="448"/>
      <c r="IGO79" s="448"/>
      <c r="IGP79" s="448"/>
      <c r="IGQ79" s="448"/>
      <c r="IGR79" s="448"/>
      <c r="IGS79" s="448"/>
      <c r="IGT79" s="448"/>
      <c r="IGU79" s="448"/>
      <c r="IGV79" s="448"/>
      <c r="IGW79" s="917"/>
      <c r="IGX79" s="917"/>
      <c r="IGY79" s="917"/>
      <c r="IGZ79" s="574"/>
      <c r="IHA79" s="448"/>
      <c r="IHB79" s="448"/>
      <c r="IHC79" s="448"/>
      <c r="IHD79" s="575"/>
      <c r="IHE79" s="448"/>
      <c r="IHF79" s="448"/>
      <c r="IHG79" s="448"/>
      <c r="IHH79" s="448"/>
      <c r="IHI79" s="448"/>
      <c r="IHJ79" s="448"/>
      <c r="IHK79" s="448"/>
      <c r="IHL79" s="448"/>
      <c r="IHM79" s="448"/>
      <c r="IHN79" s="917"/>
      <c r="IHO79" s="917"/>
      <c r="IHP79" s="917"/>
      <c r="IHQ79" s="574"/>
      <c r="IHR79" s="448"/>
      <c r="IHS79" s="448"/>
      <c r="IHT79" s="448"/>
      <c r="IHU79" s="575"/>
      <c r="IHV79" s="448"/>
      <c r="IHW79" s="448"/>
      <c r="IHX79" s="448"/>
      <c r="IHY79" s="448"/>
      <c r="IHZ79" s="448"/>
      <c r="IIA79" s="448"/>
      <c r="IIB79" s="448"/>
      <c r="IIC79" s="448"/>
      <c r="IID79" s="448"/>
      <c r="IIE79" s="917"/>
      <c r="IIF79" s="917"/>
      <c r="IIG79" s="917"/>
      <c r="IIH79" s="574"/>
      <c r="III79" s="448"/>
      <c r="IIJ79" s="448"/>
      <c r="IIK79" s="448"/>
      <c r="IIL79" s="575"/>
      <c r="IIM79" s="448"/>
      <c r="IIN79" s="448"/>
      <c r="IIO79" s="448"/>
      <c r="IIP79" s="448"/>
      <c r="IIQ79" s="448"/>
      <c r="IIR79" s="448"/>
      <c r="IIS79" s="448"/>
      <c r="IIT79" s="448"/>
      <c r="IIU79" s="448"/>
      <c r="IIV79" s="917"/>
      <c r="IIW79" s="917"/>
      <c r="IIX79" s="917"/>
      <c r="IIY79" s="574"/>
      <c r="IIZ79" s="448"/>
      <c r="IJA79" s="448"/>
      <c r="IJB79" s="448"/>
      <c r="IJC79" s="575"/>
      <c r="IJD79" s="448"/>
      <c r="IJE79" s="448"/>
      <c r="IJF79" s="448"/>
      <c r="IJG79" s="448"/>
      <c r="IJH79" s="448"/>
      <c r="IJI79" s="448"/>
      <c r="IJJ79" s="448"/>
      <c r="IJK79" s="448"/>
      <c r="IJL79" s="448"/>
      <c r="IJM79" s="917"/>
      <c r="IJN79" s="917"/>
      <c r="IJO79" s="917"/>
      <c r="IJP79" s="574"/>
      <c r="IJQ79" s="448"/>
      <c r="IJR79" s="448"/>
      <c r="IJS79" s="448"/>
      <c r="IJT79" s="575"/>
      <c r="IJU79" s="448"/>
      <c r="IJV79" s="448"/>
      <c r="IJW79" s="448"/>
      <c r="IJX79" s="448"/>
      <c r="IJY79" s="448"/>
      <c r="IJZ79" s="448"/>
      <c r="IKA79" s="448"/>
      <c r="IKB79" s="448"/>
      <c r="IKC79" s="448"/>
      <c r="IKD79" s="917"/>
      <c r="IKE79" s="917"/>
      <c r="IKF79" s="917"/>
      <c r="IKG79" s="574"/>
      <c r="IKH79" s="448"/>
      <c r="IKI79" s="448"/>
      <c r="IKJ79" s="448"/>
      <c r="IKK79" s="575"/>
      <c r="IKL79" s="448"/>
      <c r="IKM79" s="448"/>
      <c r="IKN79" s="448"/>
      <c r="IKO79" s="448"/>
      <c r="IKP79" s="448"/>
      <c r="IKQ79" s="448"/>
      <c r="IKR79" s="448"/>
      <c r="IKS79" s="448"/>
      <c r="IKT79" s="448"/>
      <c r="IKU79" s="917"/>
      <c r="IKV79" s="917"/>
      <c r="IKW79" s="917"/>
      <c r="IKX79" s="574"/>
      <c r="IKY79" s="448"/>
      <c r="IKZ79" s="448"/>
      <c r="ILA79" s="448"/>
      <c r="ILB79" s="575"/>
      <c r="ILC79" s="448"/>
      <c r="ILD79" s="448"/>
      <c r="ILE79" s="448"/>
      <c r="ILF79" s="448"/>
      <c r="ILG79" s="448"/>
      <c r="ILH79" s="448"/>
      <c r="ILI79" s="448"/>
      <c r="ILJ79" s="448"/>
      <c r="ILK79" s="448"/>
      <c r="ILL79" s="917"/>
      <c r="ILM79" s="917"/>
      <c r="ILN79" s="917"/>
      <c r="ILO79" s="574"/>
      <c r="ILP79" s="448"/>
      <c r="ILQ79" s="448"/>
      <c r="ILR79" s="448"/>
      <c r="ILS79" s="575"/>
      <c r="ILT79" s="448"/>
      <c r="ILU79" s="448"/>
      <c r="ILV79" s="448"/>
      <c r="ILW79" s="448"/>
      <c r="ILX79" s="448"/>
      <c r="ILY79" s="448"/>
      <c r="ILZ79" s="448"/>
      <c r="IMA79" s="448"/>
      <c r="IMB79" s="448"/>
      <c r="IMC79" s="917"/>
      <c r="IMD79" s="917"/>
      <c r="IME79" s="917"/>
      <c r="IMF79" s="574"/>
      <c r="IMG79" s="448"/>
      <c r="IMH79" s="448"/>
      <c r="IMI79" s="448"/>
      <c r="IMJ79" s="575"/>
      <c r="IMK79" s="448"/>
      <c r="IML79" s="448"/>
      <c r="IMM79" s="448"/>
      <c r="IMN79" s="448"/>
      <c r="IMO79" s="448"/>
      <c r="IMP79" s="448"/>
      <c r="IMQ79" s="448"/>
      <c r="IMR79" s="448"/>
      <c r="IMS79" s="448"/>
      <c r="IMT79" s="917"/>
      <c r="IMU79" s="917"/>
      <c r="IMV79" s="917"/>
      <c r="IMW79" s="574"/>
      <c r="IMX79" s="448"/>
      <c r="IMY79" s="448"/>
      <c r="IMZ79" s="448"/>
      <c r="INA79" s="575"/>
      <c r="INB79" s="448"/>
      <c r="INC79" s="448"/>
      <c r="IND79" s="448"/>
      <c r="INE79" s="448"/>
      <c r="INF79" s="448"/>
      <c r="ING79" s="448"/>
      <c r="INH79" s="448"/>
      <c r="INI79" s="448"/>
      <c r="INJ79" s="448"/>
      <c r="INK79" s="917"/>
      <c r="INL79" s="917"/>
      <c r="INM79" s="917"/>
      <c r="INN79" s="574"/>
      <c r="INO79" s="448"/>
      <c r="INP79" s="448"/>
      <c r="INQ79" s="448"/>
      <c r="INR79" s="575"/>
      <c r="INS79" s="448"/>
      <c r="INT79" s="448"/>
      <c r="INU79" s="448"/>
      <c r="INV79" s="448"/>
      <c r="INW79" s="448"/>
      <c r="INX79" s="448"/>
      <c r="INY79" s="448"/>
      <c r="INZ79" s="448"/>
      <c r="IOA79" s="448"/>
      <c r="IOB79" s="917"/>
      <c r="IOC79" s="917"/>
      <c r="IOD79" s="917"/>
      <c r="IOE79" s="574"/>
      <c r="IOF79" s="448"/>
      <c r="IOG79" s="448"/>
      <c r="IOH79" s="448"/>
      <c r="IOI79" s="575"/>
      <c r="IOJ79" s="448"/>
      <c r="IOK79" s="448"/>
      <c r="IOL79" s="448"/>
      <c r="IOM79" s="448"/>
      <c r="ION79" s="448"/>
      <c r="IOO79" s="448"/>
      <c r="IOP79" s="448"/>
      <c r="IOQ79" s="448"/>
      <c r="IOR79" s="448"/>
      <c r="IOS79" s="917"/>
      <c r="IOT79" s="917"/>
      <c r="IOU79" s="917"/>
      <c r="IOV79" s="574"/>
      <c r="IOW79" s="448"/>
      <c r="IOX79" s="448"/>
      <c r="IOY79" s="448"/>
      <c r="IOZ79" s="575"/>
      <c r="IPA79" s="448"/>
      <c r="IPB79" s="448"/>
      <c r="IPC79" s="448"/>
      <c r="IPD79" s="448"/>
      <c r="IPE79" s="448"/>
      <c r="IPF79" s="448"/>
      <c r="IPG79" s="448"/>
      <c r="IPH79" s="448"/>
      <c r="IPI79" s="448"/>
      <c r="IPJ79" s="917"/>
      <c r="IPK79" s="917"/>
      <c r="IPL79" s="917"/>
      <c r="IPM79" s="574"/>
      <c r="IPN79" s="448"/>
      <c r="IPO79" s="448"/>
      <c r="IPP79" s="448"/>
      <c r="IPQ79" s="575"/>
      <c r="IPR79" s="448"/>
      <c r="IPS79" s="448"/>
      <c r="IPT79" s="448"/>
      <c r="IPU79" s="448"/>
      <c r="IPV79" s="448"/>
      <c r="IPW79" s="448"/>
      <c r="IPX79" s="448"/>
      <c r="IPY79" s="448"/>
      <c r="IPZ79" s="448"/>
      <c r="IQA79" s="917"/>
      <c r="IQB79" s="917"/>
      <c r="IQC79" s="917"/>
      <c r="IQD79" s="574"/>
      <c r="IQE79" s="448"/>
      <c r="IQF79" s="448"/>
      <c r="IQG79" s="448"/>
      <c r="IQH79" s="575"/>
      <c r="IQI79" s="448"/>
      <c r="IQJ79" s="448"/>
      <c r="IQK79" s="448"/>
      <c r="IQL79" s="448"/>
      <c r="IQM79" s="448"/>
      <c r="IQN79" s="448"/>
      <c r="IQO79" s="448"/>
      <c r="IQP79" s="448"/>
      <c r="IQQ79" s="448"/>
      <c r="IQR79" s="917"/>
      <c r="IQS79" s="917"/>
      <c r="IQT79" s="917"/>
      <c r="IQU79" s="574"/>
      <c r="IQV79" s="448"/>
      <c r="IQW79" s="448"/>
      <c r="IQX79" s="448"/>
      <c r="IQY79" s="575"/>
      <c r="IQZ79" s="448"/>
      <c r="IRA79" s="448"/>
      <c r="IRB79" s="448"/>
      <c r="IRC79" s="448"/>
      <c r="IRD79" s="448"/>
      <c r="IRE79" s="448"/>
      <c r="IRF79" s="448"/>
      <c r="IRG79" s="448"/>
      <c r="IRH79" s="448"/>
      <c r="IRI79" s="917"/>
      <c r="IRJ79" s="917"/>
      <c r="IRK79" s="917"/>
      <c r="IRL79" s="574"/>
      <c r="IRM79" s="448"/>
      <c r="IRN79" s="448"/>
      <c r="IRO79" s="448"/>
      <c r="IRP79" s="575"/>
      <c r="IRQ79" s="448"/>
      <c r="IRR79" s="448"/>
      <c r="IRS79" s="448"/>
      <c r="IRT79" s="448"/>
      <c r="IRU79" s="448"/>
      <c r="IRV79" s="448"/>
      <c r="IRW79" s="448"/>
      <c r="IRX79" s="448"/>
      <c r="IRY79" s="448"/>
      <c r="IRZ79" s="917"/>
      <c r="ISA79" s="917"/>
      <c r="ISB79" s="917"/>
      <c r="ISC79" s="574"/>
      <c r="ISD79" s="448"/>
      <c r="ISE79" s="448"/>
      <c r="ISF79" s="448"/>
      <c r="ISG79" s="575"/>
      <c r="ISH79" s="448"/>
      <c r="ISI79" s="448"/>
      <c r="ISJ79" s="448"/>
      <c r="ISK79" s="448"/>
      <c r="ISL79" s="448"/>
      <c r="ISM79" s="448"/>
      <c r="ISN79" s="448"/>
      <c r="ISO79" s="448"/>
      <c r="ISP79" s="448"/>
      <c r="ISQ79" s="917"/>
      <c r="ISR79" s="917"/>
      <c r="ISS79" s="917"/>
      <c r="IST79" s="574"/>
      <c r="ISU79" s="448"/>
      <c r="ISV79" s="448"/>
      <c r="ISW79" s="448"/>
      <c r="ISX79" s="575"/>
      <c r="ISY79" s="448"/>
      <c r="ISZ79" s="448"/>
      <c r="ITA79" s="448"/>
      <c r="ITB79" s="448"/>
      <c r="ITC79" s="448"/>
      <c r="ITD79" s="448"/>
      <c r="ITE79" s="448"/>
      <c r="ITF79" s="448"/>
      <c r="ITG79" s="448"/>
      <c r="ITH79" s="917"/>
      <c r="ITI79" s="917"/>
      <c r="ITJ79" s="917"/>
      <c r="ITK79" s="574"/>
      <c r="ITL79" s="448"/>
      <c r="ITM79" s="448"/>
      <c r="ITN79" s="448"/>
      <c r="ITO79" s="575"/>
      <c r="ITP79" s="448"/>
      <c r="ITQ79" s="448"/>
      <c r="ITR79" s="448"/>
      <c r="ITS79" s="448"/>
      <c r="ITT79" s="448"/>
      <c r="ITU79" s="448"/>
      <c r="ITV79" s="448"/>
      <c r="ITW79" s="448"/>
      <c r="ITX79" s="448"/>
      <c r="ITY79" s="917"/>
      <c r="ITZ79" s="917"/>
      <c r="IUA79" s="917"/>
      <c r="IUB79" s="574"/>
      <c r="IUC79" s="448"/>
      <c r="IUD79" s="448"/>
      <c r="IUE79" s="448"/>
      <c r="IUF79" s="575"/>
      <c r="IUG79" s="448"/>
      <c r="IUH79" s="448"/>
      <c r="IUI79" s="448"/>
      <c r="IUJ79" s="448"/>
      <c r="IUK79" s="448"/>
      <c r="IUL79" s="448"/>
      <c r="IUM79" s="448"/>
      <c r="IUN79" s="448"/>
      <c r="IUO79" s="448"/>
      <c r="IUP79" s="917"/>
      <c r="IUQ79" s="917"/>
      <c r="IUR79" s="917"/>
      <c r="IUS79" s="574"/>
      <c r="IUT79" s="448"/>
      <c r="IUU79" s="448"/>
      <c r="IUV79" s="448"/>
      <c r="IUW79" s="575"/>
      <c r="IUX79" s="448"/>
      <c r="IUY79" s="448"/>
      <c r="IUZ79" s="448"/>
      <c r="IVA79" s="448"/>
      <c r="IVB79" s="448"/>
      <c r="IVC79" s="448"/>
      <c r="IVD79" s="448"/>
      <c r="IVE79" s="448"/>
      <c r="IVF79" s="448"/>
      <c r="IVG79" s="917"/>
      <c r="IVH79" s="917"/>
      <c r="IVI79" s="917"/>
      <c r="IVJ79" s="574"/>
      <c r="IVK79" s="448"/>
      <c r="IVL79" s="448"/>
      <c r="IVM79" s="448"/>
      <c r="IVN79" s="575"/>
      <c r="IVO79" s="448"/>
      <c r="IVP79" s="448"/>
      <c r="IVQ79" s="448"/>
      <c r="IVR79" s="448"/>
      <c r="IVS79" s="448"/>
      <c r="IVT79" s="448"/>
      <c r="IVU79" s="448"/>
      <c r="IVV79" s="448"/>
      <c r="IVW79" s="448"/>
      <c r="IVX79" s="917"/>
      <c r="IVY79" s="917"/>
      <c r="IVZ79" s="917"/>
      <c r="IWA79" s="574"/>
      <c r="IWB79" s="448"/>
      <c r="IWC79" s="448"/>
      <c r="IWD79" s="448"/>
      <c r="IWE79" s="575"/>
      <c r="IWF79" s="448"/>
      <c r="IWG79" s="448"/>
      <c r="IWH79" s="448"/>
      <c r="IWI79" s="448"/>
      <c r="IWJ79" s="448"/>
      <c r="IWK79" s="448"/>
      <c r="IWL79" s="448"/>
      <c r="IWM79" s="448"/>
      <c r="IWN79" s="448"/>
      <c r="IWO79" s="917"/>
      <c r="IWP79" s="917"/>
      <c r="IWQ79" s="917"/>
      <c r="IWR79" s="574"/>
      <c r="IWS79" s="448"/>
      <c r="IWT79" s="448"/>
      <c r="IWU79" s="448"/>
      <c r="IWV79" s="575"/>
      <c r="IWW79" s="448"/>
      <c r="IWX79" s="448"/>
      <c r="IWY79" s="448"/>
      <c r="IWZ79" s="448"/>
      <c r="IXA79" s="448"/>
      <c r="IXB79" s="448"/>
      <c r="IXC79" s="448"/>
      <c r="IXD79" s="448"/>
      <c r="IXE79" s="448"/>
      <c r="IXF79" s="917"/>
      <c r="IXG79" s="917"/>
      <c r="IXH79" s="917"/>
      <c r="IXI79" s="574"/>
      <c r="IXJ79" s="448"/>
      <c r="IXK79" s="448"/>
      <c r="IXL79" s="448"/>
      <c r="IXM79" s="575"/>
      <c r="IXN79" s="448"/>
      <c r="IXO79" s="448"/>
      <c r="IXP79" s="448"/>
      <c r="IXQ79" s="448"/>
      <c r="IXR79" s="448"/>
      <c r="IXS79" s="448"/>
      <c r="IXT79" s="448"/>
      <c r="IXU79" s="448"/>
      <c r="IXV79" s="448"/>
      <c r="IXW79" s="917"/>
      <c r="IXX79" s="917"/>
      <c r="IXY79" s="917"/>
      <c r="IXZ79" s="574"/>
      <c r="IYA79" s="448"/>
      <c r="IYB79" s="448"/>
      <c r="IYC79" s="448"/>
      <c r="IYD79" s="575"/>
      <c r="IYE79" s="448"/>
      <c r="IYF79" s="448"/>
      <c r="IYG79" s="448"/>
      <c r="IYH79" s="448"/>
      <c r="IYI79" s="448"/>
      <c r="IYJ79" s="448"/>
      <c r="IYK79" s="448"/>
      <c r="IYL79" s="448"/>
      <c r="IYM79" s="448"/>
      <c r="IYN79" s="917"/>
      <c r="IYO79" s="917"/>
      <c r="IYP79" s="917"/>
      <c r="IYQ79" s="574"/>
      <c r="IYR79" s="448"/>
      <c r="IYS79" s="448"/>
      <c r="IYT79" s="448"/>
      <c r="IYU79" s="575"/>
      <c r="IYV79" s="448"/>
      <c r="IYW79" s="448"/>
      <c r="IYX79" s="448"/>
      <c r="IYY79" s="448"/>
      <c r="IYZ79" s="448"/>
      <c r="IZA79" s="448"/>
      <c r="IZB79" s="448"/>
      <c r="IZC79" s="448"/>
      <c r="IZD79" s="448"/>
      <c r="IZE79" s="917"/>
      <c r="IZF79" s="917"/>
      <c r="IZG79" s="917"/>
      <c r="IZH79" s="574"/>
      <c r="IZI79" s="448"/>
      <c r="IZJ79" s="448"/>
      <c r="IZK79" s="448"/>
      <c r="IZL79" s="575"/>
      <c r="IZM79" s="448"/>
      <c r="IZN79" s="448"/>
      <c r="IZO79" s="448"/>
      <c r="IZP79" s="448"/>
      <c r="IZQ79" s="448"/>
      <c r="IZR79" s="448"/>
      <c r="IZS79" s="448"/>
      <c r="IZT79" s="448"/>
      <c r="IZU79" s="448"/>
      <c r="IZV79" s="917"/>
      <c r="IZW79" s="917"/>
      <c r="IZX79" s="917"/>
      <c r="IZY79" s="574"/>
      <c r="IZZ79" s="448"/>
      <c r="JAA79" s="448"/>
      <c r="JAB79" s="448"/>
      <c r="JAC79" s="575"/>
      <c r="JAD79" s="448"/>
      <c r="JAE79" s="448"/>
      <c r="JAF79" s="448"/>
      <c r="JAG79" s="448"/>
      <c r="JAH79" s="448"/>
      <c r="JAI79" s="448"/>
      <c r="JAJ79" s="448"/>
      <c r="JAK79" s="448"/>
      <c r="JAL79" s="448"/>
      <c r="JAM79" s="917"/>
      <c r="JAN79" s="917"/>
      <c r="JAO79" s="917"/>
      <c r="JAP79" s="574"/>
      <c r="JAQ79" s="448"/>
      <c r="JAR79" s="448"/>
      <c r="JAS79" s="448"/>
      <c r="JAT79" s="575"/>
      <c r="JAU79" s="448"/>
      <c r="JAV79" s="448"/>
      <c r="JAW79" s="448"/>
      <c r="JAX79" s="448"/>
      <c r="JAY79" s="448"/>
      <c r="JAZ79" s="448"/>
      <c r="JBA79" s="448"/>
      <c r="JBB79" s="448"/>
      <c r="JBC79" s="448"/>
      <c r="JBD79" s="917"/>
      <c r="JBE79" s="917"/>
      <c r="JBF79" s="917"/>
      <c r="JBG79" s="574"/>
      <c r="JBH79" s="448"/>
      <c r="JBI79" s="448"/>
      <c r="JBJ79" s="448"/>
      <c r="JBK79" s="575"/>
      <c r="JBL79" s="448"/>
      <c r="JBM79" s="448"/>
      <c r="JBN79" s="448"/>
      <c r="JBO79" s="448"/>
      <c r="JBP79" s="448"/>
      <c r="JBQ79" s="448"/>
      <c r="JBR79" s="448"/>
      <c r="JBS79" s="448"/>
      <c r="JBT79" s="448"/>
      <c r="JBU79" s="917"/>
      <c r="JBV79" s="917"/>
      <c r="JBW79" s="917"/>
      <c r="JBX79" s="574"/>
      <c r="JBY79" s="448"/>
      <c r="JBZ79" s="448"/>
      <c r="JCA79" s="448"/>
      <c r="JCB79" s="575"/>
      <c r="JCC79" s="448"/>
      <c r="JCD79" s="448"/>
      <c r="JCE79" s="448"/>
      <c r="JCF79" s="448"/>
      <c r="JCG79" s="448"/>
      <c r="JCH79" s="448"/>
      <c r="JCI79" s="448"/>
      <c r="JCJ79" s="448"/>
      <c r="JCK79" s="448"/>
      <c r="JCL79" s="917"/>
      <c r="JCM79" s="917"/>
      <c r="JCN79" s="917"/>
      <c r="JCO79" s="574"/>
      <c r="JCP79" s="448"/>
      <c r="JCQ79" s="448"/>
      <c r="JCR79" s="448"/>
      <c r="JCS79" s="575"/>
      <c r="JCT79" s="448"/>
      <c r="JCU79" s="448"/>
      <c r="JCV79" s="448"/>
      <c r="JCW79" s="448"/>
      <c r="JCX79" s="448"/>
      <c r="JCY79" s="448"/>
      <c r="JCZ79" s="448"/>
      <c r="JDA79" s="448"/>
      <c r="JDB79" s="448"/>
      <c r="JDC79" s="917"/>
      <c r="JDD79" s="917"/>
      <c r="JDE79" s="917"/>
      <c r="JDF79" s="574"/>
      <c r="JDG79" s="448"/>
      <c r="JDH79" s="448"/>
      <c r="JDI79" s="448"/>
      <c r="JDJ79" s="575"/>
      <c r="JDK79" s="448"/>
      <c r="JDL79" s="448"/>
      <c r="JDM79" s="448"/>
      <c r="JDN79" s="448"/>
      <c r="JDO79" s="448"/>
      <c r="JDP79" s="448"/>
      <c r="JDQ79" s="448"/>
      <c r="JDR79" s="448"/>
      <c r="JDS79" s="448"/>
      <c r="JDT79" s="917"/>
      <c r="JDU79" s="917"/>
      <c r="JDV79" s="917"/>
      <c r="JDW79" s="574"/>
      <c r="JDX79" s="448"/>
      <c r="JDY79" s="448"/>
      <c r="JDZ79" s="448"/>
      <c r="JEA79" s="575"/>
      <c r="JEB79" s="448"/>
      <c r="JEC79" s="448"/>
      <c r="JED79" s="448"/>
      <c r="JEE79" s="448"/>
      <c r="JEF79" s="448"/>
      <c r="JEG79" s="448"/>
      <c r="JEH79" s="448"/>
      <c r="JEI79" s="448"/>
      <c r="JEJ79" s="448"/>
      <c r="JEK79" s="917"/>
      <c r="JEL79" s="917"/>
      <c r="JEM79" s="917"/>
      <c r="JEN79" s="574"/>
      <c r="JEO79" s="448"/>
      <c r="JEP79" s="448"/>
      <c r="JEQ79" s="448"/>
      <c r="JER79" s="575"/>
      <c r="JES79" s="448"/>
      <c r="JET79" s="448"/>
      <c r="JEU79" s="448"/>
      <c r="JEV79" s="448"/>
      <c r="JEW79" s="448"/>
      <c r="JEX79" s="448"/>
      <c r="JEY79" s="448"/>
      <c r="JEZ79" s="448"/>
      <c r="JFA79" s="448"/>
      <c r="JFB79" s="917"/>
      <c r="JFC79" s="917"/>
      <c r="JFD79" s="917"/>
      <c r="JFE79" s="574"/>
      <c r="JFF79" s="448"/>
      <c r="JFG79" s="448"/>
      <c r="JFH79" s="448"/>
      <c r="JFI79" s="575"/>
      <c r="JFJ79" s="448"/>
      <c r="JFK79" s="448"/>
      <c r="JFL79" s="448"/>
      <c r="JFM79" s="448"/>
      <c r="JFN79" s="448"/>
      <c r="JFO79" s="448"/>
      <c r="JFP79" s="448"/>
      <c r="JFQ79" s="448"/>
      <c r="JFR79" s="448"/>
      <c r="JFS79" s="917"/>
      <c r="JFT79" s="917"/>
      <c r="JFU79" s="917"/>
      <c r="JFV79" s="574"/>
      <c r="JFW79" s="448"/>
      <c r="JFX79" s="448"/>
      <c r="JFY79" s="448"/>
      <c r="JFZ79" s="575"/>
      <c r="JGA79" s="448"/>
      <c r="JGB79" s="448"/>
      <c r="JGC79" s="448"/>
      <c r="JGD79" s="448"/>
      <c r="JGE79" s="448"/>
      <c r="JGF79" s="448"/>
      <c r="JGG79" s="448"/>
      <c r="JGH79" s="448"/>
      <c r="JGI79" s="448"/>
      <c r="JGJ79" s="917"/>
      <c r="JGK79" s="917"/>
      <c r="JGL79" s="917"/>
      <c r="JGM79" s="574"/>
      <c r="JGN79" s="448"/>
      <c r="JGO79" s="448"/>
      <c r="JGP79" s="448"/>
      <c r="JGQ79" s="575"/>
      <c r="JGR79" s="448"/>
      <c r="JGS79" s="448"/>
      <c r="JGT79" s="448"/>
      <c r="JGU79" s="448"/>
      <c r="JGV79" s="448"/>
      <c r="JGW79" s="448"/>
      <c r="JGX79" s="448"/>
      <c r="JGY79" s="448"/>
      <c r="JGZ79" s="448"/>
      <c r="JHA79" s="917"/>
      <c r="JHB79" s="917"/>
      <c r="JHC79" s="917"/>
      <c r="JHD79" s="574"/>
      <c r="JHE79" s="448"/>
      <c r="JHF79" s="448"/>
      <c r="JHG79" s="448"/>
      <c r="JHH79" s="575"/>
      <c r="JHI79" s="448"/>
      <c r="JHJ79" s="448"/>
      <c r="JHK79" s="448"/>
      <c r="JHL79" s="448"/>
      <c r="JHM79" s="448"/>
      <c r="JHN79" s="448"/>
      <c r="JHO79" s="448"/>
      <c r="JHP79" s="448"/>
      <c r="JHQ79" s="448"/>
      <c r="JHR79" s="917"/>
      <c r="JHS79" s="917"/>
      <c r="JHT79" s="917"/>
      <c r="JHU79" s="574"/>
      <c r="JHV79" s="448"/>
      <c r="JHW79" s="448"/>
      <c r="JHX79" s="448"/>
      <c r="JHY79" s="575"/>
      <c r="JHZ79" s="448"/>
      <c r="JIA79" s="448"/>
      <c r="JIB79" s="448"/>
      <c r="JIC79" s="448"/>
      <c r="JID79" s="448"/>
      <c r="JIE79" s="448"/>
      <c r="JIF79" s="448"/>
      <c r="JIG79" s="448"/>
      <c r="JIH79" s="448"/>
      <c r="JII79" s="917"/>
      <c r="JIJ79" s="917"/>
      <c r="JIK79" s="917"/>
      <c r="JIL79" s="574"/>
      <c r="JIM79" s="448"/>
      <c r="JIN79" s="448"/>
      <c r="JIO79" s="448"/>
      <c r="JIP79" s="575"/>
      <c r="JIQ79" s="448"/>
      <c r="JIR79" s="448"/>
      <c r="JIS79" s="448"/>
      <c r="JIT79" s="448"/>
      <c r="JIU79" s="448"/>
      <c r="JIV79" s="448"/>
      <c r="JIW79" s="448"/>
      <c r="JIX79" s="448"/>
      <c r="JIY79" s="448"/>
      <c r="JIZ79" s="917"/>
      <c r="JJA79" s="917"/>
      <c r="JJB79" s="917"/>
      <c r="JJC79" s="574"/>
      <c r="JJD79" s="448"/>
      <c r="JJE79" s="448"/>
      <c r="JJF79" s="448"/>
      <c r="JJG79" s="575"/>
      <c r="JJH79" s="448"/>
      <c r="JJI79" s="448"/>
      <c r="JJJ79" s="448"/>
      <c r="JJK79" s="448"/>
      <c r="JJL79" s="448"/>
      <c r="JJM79" s="448"/>
      <c r="JJN79" s="448"/>
      <c r="JJO79" s="448"/>
      <c r="JJP79" s="448"/>
      <c r="JJQ79" s="917"/>
      <c r="JJR79" s="917"/>
      <c r="JJS79" s="917"/>
      <c r="JJT79" s="574"/>
      <c r="JJU79" s="448"/>
      <c r="JJV79" s="448"/>
      <c r="JJW79" s="448"/>
      <c r="JJX79" s="575"/>
      <c r="JJY79" s="448"/>
      <c r="JJZ79" s="448"/>
      <c r="JKA79" s="448"/>
      <c r="JKB79" s="448"/>
      <c r="JKC79" s="448"/>
      <c r="JKD79" s="448"/>
      <c r="JKE79" s="448"/>
      <c r="JKF79" s="448"/>
      <c r="JKG79" s="448"/>
      <c r="JKH79" s="917"/>
      <c r="JKI79" s="917"/>
      <c r="JKJ79" s="917"/>
      <c r="JKK79" s="574"/>
      <c r="JKL79" s="448"/>
      <c r="JKM79" s="448"/>
      <c r="JKN79" s="448"/>
      <c r="JKO79" s="575"/>
      <c r="JKP79" s="448"/>
      <c r="JKQ79" s="448"/>
      <c r="JKR79" s="448"/>
      <c r="JKS79" s="448"/>
      <c r="JKT79" s="448"/>
      <c r="JKU79" s="448"/>
      <c r="JKV79" s="448"/>
      <c r="JKW79" s="448"/>
      <c r="JKX79" s="448"/>
      <c r="JKY79" s="917"/>
      <c r="JKZ79" s="917"/>
      <c r="JLA79" s="917"/>
      <c r="JLB79" s="574"/>
      <c r="JLC79" s="448"/>
      <c r="JLD79" s="448"/>
      <c r="JLE79" s="448"/>
      <c r="JLF79" s="575"/>
      <c r="JLG79" s="448"/>
      <c r="JLH79" s="448"/>
      <c r="JLI79" s="448"/>
      <c r="JLJ79" s="448"/>
      <c r="JLK79" s="448"/>
      <c r="JLL79" s="448"/>
      <c r="JLM79" s="448"/>
      <c r="JLN79" s="448"/>
      <c r="JLO79" s="448"/>
      <c r="JLP79" s="917"/>
      <c r="JLQ79" s="917"/>
      <c r="JLR79" s="917"/>
      <c r="JLS79" s="574"/>
      <c r="JLT79" s="448"/>
      <c r="JLU79" s="448"/>
      <c r="JLV79" s="448"/>
      <c r="JLW79" s="575"/>
      <c r="JLX79" s="448"/>
      <c r="JLY79" s="448"/>
      <c r="JLZ79" s="448"/>
      <c r="JMA79" s="448"/>
      <c r="JMB79" s="448"/>
      <c r="JMC79" s="448"/>
      <c r="JMD79" s="448"/>
      <c r="JME79" s="448"/>
      <c r="JMF79" s="448"/>
      <c r="JMG79" s="917"/>
      <c r="JMH79" s="917"/>
      <c r="JMI79" s="917"/>
      <c r="JMJ79" s="574"/>
      <c r="JMK79" s="448"/>
      <c r="JML79" s="448"/>
      <c r="JMM79" s="448"/>
      <c r="JMN79" s="575"/>
      <c r="JMO79" s="448"/>
      <c r="JMP79" s="448"/>
      <c r="JMQ79" s="448"/>
      <c r="JMR79" s="448"/>
      <c r="JMS79" s="448"/>
      <c r="JMT79" s="448"/>
      <c r="JMU79" s="448"/>
      <c r="JMV79" s="448"/>
      <c r="JMW79" s="448"/>
      <c r="JMX79" s="917"/>
      <c r="JMY79" s="917"/>
      <c r="JMZ79" s="917"/>
      <c r="JNA79" s="574"/>
      <c r="JNB79" s="448"/>
      <c r="JNC79" s="448"/>
      <c r="JND79" s="448"/>
      <c r="JNE79" s="575"/>
      <c r="JNF79" s="448"/>
      <c r="JNG79" s="448"/>
      <c r="JNH79" s="448"/>
      <c r="JNI79" s="448"/>
      <c r="JNJ79" s="448"/>
      <c r="JNK79" s="448"/>
      <c r="JNL79" s="448"/>
      <c r="JNM79" s="448"/>
      <c r="JNN79" s="448"/>
      <c r="JNO79" s="917"/>
      <c r="JNP79" s="917"/>
      <c r="JNQ79" s="917"/>
      <c r="JNR79" s="574"/>
      <c r="JNS79" s="448"/>
      <c r="JNT79" s="448"/>
      <c r="JNU79" s="448"/>
      <c r="JNV79" s="575"/>
      <c r="JNW79" s="448"/>
      <c r="JNX79" s="448"/>
      <c r="JNY79" s="448"/>
      <c r="JNZ79" s="448"/>
      <c r="JOA79" s="448"/>
      <c r="JOB79" s="448"/>
      <c r="JOC79" s="448"/>
      <c r="JOD79" s="448"/>
      <c r="JOE79" s="448"/>
      <c r="JOF79" s="917"/>
      <c r="JOG79" s="917"/>
      <c r="JOH79" s="917"/>
      <c r="JOI79" s="574"/>
      <c r="JOJ79" s="448"/>
      <c r="JOK79" s="448"/>
      <c r="JOL79" s="448"/>
      <c r="JOM79" s="575"/>
      <c r="JON79" s="448"/>
      <c r="JOO79" s="448"/>
      <c r="JOP79" s="448"/>
      <c r="JOQ79" s="448"/>
      <c r="JOR79" s="448"/>
      <c r="JOS79" s="448"/>
      <c r="JOT79" s="448"/>
      <c r="JOU79" s="448"/>
      <c r="JOV79" s="448"/>
      <c r="JOW79" s="917"/>
      <c r="JOX79" s="917"/>
      <c r="JOY79" s="917"/>
      <c r="JOZ79" s="574"/>
      <c r="JPA79" s="448"/>
      <c r="JPB79" s="448"/>
      <c r="JPC79" s="448"/>
      <c r="JPD79" s="575"/>
      <c r="JPE79" s="448"/>
      <c r="JPF79" s="448"/>
      <c r="JPG79" s="448"/>
      <c r="JPH79" s="448"/>
      <c r="JPI79" s="448"/>
      <c r="JPJ79" s="448"/>
      <c r="JPK79" s="448"/>
      <c r="JPL79" s="448"/>
      <c r="JPM79" s="448"/>
      <c r="JPN79" s="917"/>
      <c r="JPO79" s="917"/>
      <c r="JPP79" s="917"/>
      <c r="JPQ79" s="574"/>
      <c r="JPR79" s="448"/>
      <c r="JPS79" s="448"/>
      <c r="JPT79" s="448"/>
      <c r="JPU79" s="575"/>
      <c r="JPV79" s="448"/>
      <c r="JPW79" s="448"/>
      <c r="JPX79" s="448"/>
      <c r="JPY79" s="448"/>
      <c r="JPZ79" s="448"/>
      <c r="JQA79" s="448"/>
      <c r="JQB79" s="448"/>
      <c r="JQC79" s="448"/>
      <c r="JQD79" s="448"/>
      <c r="JQE79" s="917"/>
      <c r="JQF79" s="917"/>
      <c r="JQG79" s="917"/>
      <c r="JQH79" s="574"/>
      <c r="JQI79" s="448"/>
      <c r="JQJ79" s="448"/>
      <c r="JQK79" s="448"/>
      <c r="JQL79" s="575"/>
      <c r="JQM79" s="448"/>
      <c r="JQN79" s="448"/>
      <c r="JQO79" s="448"/>
      <c r="JQP79" s="448"/>
      <c r="JQQ79" s="448"/>
      <c r="JQR79" s="448"/>
      <c r="JQS79" s="448"/>
      <c r="JQT79" s="448"/>
      <c r="JQU79" s="448"/>
      <c r="JQV79" s="917"/>
      <c r="JQW79" s="917"/>
      <c r="JQX79" s="917"/>
      <c r="JQY79" s="574"/>
      <c r="JQZ79" s="448"/>
      <c r="JRA79" s="448"/>
      <c r="JRB79" s="448"/>
      <c r="JRC79" s="575"/>
      <c r="JRD79" s="448"/>
      <c r="JRE79" s="448"/>
      <c r="JRF79" s="448"/>
      <c r="JRG79" s="448"/>
      <c r="JRH79" s="448"/>
      <c r="JRI79" s="448"/>
      <c r="JRJ79" s="448"/>
      <c r="JRK79" s="448"/>
      <c r="JRL79" s="448"/>
      <c r="JRM79" s="917"/>
      <c r="JRN79" s="917"/>
      <c r="JRO79" s="917"/>
      <c r="JRP79" s="574"/>
      <c r="JRQ79" s="448"/>
      <c r="JRR79" s="448"/>
      <c r="JRS79" s="448"/>
      <c r="JRT79" s="575"/>
      <c r="JRU79" s="448"/>
      <c r="JRV79" s="448"/>
      <c r="JRW79" s="448"/>
      <c r="JRX79" s="448"/>
      <c r="JRY79" s="448"/>
      <c r="JRZ79" s="448"/>
      <c r="JSA79" s="448"/>
      <c r="JSB79" s="448"/>
      <c r="JSC79" s="448"/>
      <c r="JSD79" s="917"/>
      <c r="JSE79" s="917"/>
      <c r="JSF79" s="917"/>
      <c r="JSG79" s="574"/>
      <c r="JSH79" s="448"/>
      <c r="JSI79" s="448"/>
      <c r="JSJ79" s="448"/>
      <c r="JSK79" s="575"/>
      <c r="JSL79" s="448"/>
      <c r="JSM79" s="448"/>
      <c r="JSN79" s="448"/>
      <c r="JSO79" s="448"/>
      <c r="JSP79" s="448"/>
      <c r="JSQ79" s="448"/>
      <c r="JSR79" s="448"/>
      <c r="JSS79" s="448"/>
      <c r="JST79" s="448"/>
      <c r="JSU79" s="917"/>
      <c r="JSV79" s="917"/>
      <c r="JSW79" s="917"/>
      <c r="JSX79" s="574"/>
      <c r="JSY79" s="448"/>
      <c r="JSZ79" s="448"/>
      <c r="JTA79" s="448"/>
      <c r="JTB79" s="575"/>
      <c r="JTC79" s="448"/>
      <c r="JTD79" s="448"/>
      <c r="JTE79" s="448"/>
      <c r="JTF79" s="448"/>
      <c r="JTG79" s="448"/>
      <c r="JTH79" s="448"/>
      <c r="JTI79" s="448"/>
      <c r="JTJ79" s="448"/>
      <c r="JTK79" s="448"/>
      <c r="JTL79" s="917"/>
      <c r="JTM79" s="917"/>
      <c r="JTN79" s="917"/>
      <c r="JTO79" s="574"/>
      <c r="JTP79" s="448"/>
      <c r="JTQ79" s="448"/>
      <c r="JTR79" s="448"/>
      <c r="JTS79" s="575"/>
      <c r="JTT79" s="448"/>
      <c r="JTU79" s="448"/>
      <c r="JTV79" s="448"/>
      <c r="JTW79" s="448"/>
      <c r="JTX79" s="448"/>
      <c r="JTY79" s="448"/>
      <c r="JTZ79" s="448"/>
      <c r="JUA79" s="448"/>
      <c r="JUB79" s="448"/>
      <c r="JUC79" s="917"/>
      <c r="JUD79" s="917"/>
      <c r="JUE79" s="917"/>
      <c r="JUF79" s="574"/>
      <c r="JUG79" s="448"/>
      <c r="JUH79" s="448"/>
      <c r="JUI79" s="448"/>
      <c r="JUJ79" s="575"/>
      <c r="JUK79" s="448"/>
      <c r="JUL79" s="448"/>
      <c r="JUM79" s="448"/>
      <c r="JUN79" s="448"/>
      <c r="JUO79" s="448"/>
      <c r="JUP79" s="448"/>
      <c r="JUQ79" s="448"/>
      <c r="JUR79" s="448"/>
      <c r="JUS79" s="448"/>
      <c r="JUT79" s="917"/>
      <c r="JUU79" s="917"/>
      <c r="JUV79" s="917"/>
      <c r="JUW79" s="574"/>
      <c r="JUX79" s="448"/>
      <c r="JUY79" s="448"/>
      <c r="JUZ79" s="448"/>
      <c r="JVA79" s="575"/>
      <c r="JVB79" s="448"/>
      <c r="JVC79" s="448"/>
      <c r="JVD79" s="448"/>
      <c r="JVE79" s="448"/>
      <c r="JVF79" s="448"/>
      <c r="JVG79" s="448"/>
      <c r="JVH79" s="448"/>
      <c r="JVI79" s="448"/>
      <c r="JVJ79" s="448"/>
      <c r="JVK79" s="917"/>
      <c r="JVL79" s="917"/>
      <c r="JVM79" s="917"/>
      <c r="JVN79" s="574"/>
      <c r="JVO79" s="448"/>
      <c r="JVP79" s="448"/>
      <c r="JVQ79" s="448"/>
      <c r="JVR79" s="575"/>
      <c r="JVS79" s="448"/>
      <c r="JVT79" s="448"/>
      <c r="JVU79" s="448"/>
      <c r="JVV79" s="448"/>
      <c r="JVW79" s="448"/>
      <c r="JVX79" s="448"/>
      <c r="JVY79" s="448"/>
      <c r="JVZ79" s="448"/>
      <c r="JWA79" s="448"/>
      <c r="JWB79" s="917"/>
      <c r="JWC79" s="917"/>
      <c r="JWD79" s="917"/>
      <c r="JWE79" s="574"/>
      <c r="JWF79" s="448"/>
      <c r="JWG79" s="448"/>
      <c r="JWH79" s="448"/>
      <c r="JWI79" s="575"/>
      <c r="JWJ79" s="448"/>
      <c r="JWK79" s="448"/>
      <c r="JWL79" s="448"/>
      <c r="JWM79" s="448"/>
      <c r="JWN79" s="448"/>
      <c r="JWO79" s="448"/>
      <c r="JWP79" s="448"/>
      <c r="JWQ79" s="448"/>
      <c r="JWR79" s="448"/>
      <c r="JWS79" s="917"/>
      <c r="JWT79" s="917"/>
      <c r="JWU79" s="917"/>
      <c r="JWV79" s="574"/>
      <c r="JWW79" s="448"/>
      <c r="JWX79" s="448"/>
      <c r="JWY79" s="448"/>
      <c r="JWZ79" s="575"/>
      <c r="JXA79" s="448"/>
      <c r="JXB79" s="448"/>
      <c r="JXC79" s="448"/>
      <c r="JXD79" s="448"/>
      <c r="JXE79" s="448"/>
      <c r="JXF79" s="448"/>
      <c r="JXG79" s="448"/>
      <c r="JXH79" s="448"/>
      <c r="JXI79" s="448"/>
      <c r="JXJ79" s="917"/>
      <c r="JXK79" s="917"/>
      <c r="JXL79" s="917"/>
      <c r="JXM79" s="574"/>
      <c r="JXN79" s="448"/>
      <c r="JXO79" s="448"/>
      <c r="JXP79" s="448"/>
      <c r="JXQ79" s="575"/>
      <c r="JXR79" s="448"/>
      <c r="JXS79" s="448"/>
      <c r="JXT79" s="448"/>
      <c r="JXU79" s="448"/>
      <c r="JXV79" s="448"/>
      <c r="JXW79" s="448"/>
      <c r="JXX79" s="448"/>
      <c r="JXY79" s="448"/>
      <c r="JXZ79" s="448"/>
      <c r="JYA79" s="917"/>
      <c r="JYB79" s="917"/>
      <c r="JYC79" s="917"/>
      <c r="JYD79" s="574"/>
      <c r="JYE79" s="448"/>
      <c r="JYF79" s="448"/>
      <c r="JYG79" s="448"/>
      <c r="JYH79" s="575"/>
      <c r="JYI79" s="448"/>
      <c r="JYJ79" s="448"/>
      <c r="JYK79" s="448"/>
      <c r="JYL79" s="448"/>
      <c r="JYM79" s="448"/>
      <c r="JYN79" s="448"/>
      <c r="JYO79" s="448"/>
      <c r="JYP79" s="448"/>
      <c r="JYQ79" s="448"/>
      <c r="JYR79" s="917"/>
      <c r="JYS79" s="917"/>
      <c r="JYT79" s="917"/>
      <c r="JYU79" s="574"/>
      <c r="JYV79" s="448"/>
      <c r="JYW79" s="448"/>
      <c r="JYX79" s="448"/>
      <c r="JYY79" s="575"/>
      <c r="JYZ79" s="448"/>
      <c r="JZA79" s="448"/>
      <c r="JZB79" s="448"/>
      <c r="JZC79" s="448"/>
      <c r="JZD79" s="448"/>
      <c r="JZE79" s="448"/>
      <c r="JZF79" s="448"/>
      <c r="JZG79" s="448"/>
      <c r="JZH79" s="448"/>
      <c r="JZI79" s="917"/>
      <c r="JZJ79" s="917"/>
      <c r="JZK79" s="917"/>
      <c r="JZL79" s="574"/>
      <c r="JZM79" s="448"/>
      <c r="JZN79" s="448"/>
      <c r="JZO79" s="448"/>
      <c r="JZP79" s="575"/>
      <c r="JZQ79" s="448"/>
      <c r="JZR79" s="448"/>
      <c r="JZS79" s="448"/>
      <c r="JZT79" s="448"/>
      <c r="JZU79" s="448"/>
      <c r="JZV79" s="448"/>
      <c r="JZW79" s="448"/>
      <c r="JZX79" s="448"/>
      <c r="JZY79" s="448"/>
      <c r="JZZ79" s="917"/>
      <c r="KAA79" s="917"/>
      <c r="KAB79" s="917"/>
      <c r="KAC79" s="574"/>
      <c r="KAD79" s="448"/>
      <c r="KAE79" s="448"/>
      <c r="KAF79" s="448"/>
      <c r="KAG79" s="575"/>
      <c r="KAH79" s="448"/>
      <c r="KAI79" s="448"/>
      <c r="KAJ79" s="448"/>
      <c r="KAK79" s="448"/>
      <c r="KAL79" s="448"/>
      <c r="KAM79" s="448"/>
      <c r="KAN79" s="448"/>
      <c r="KAO79" s="448"/>
      <c r="KAP79" s="448"/>
      <c r="KAQ79" s="917"/>
      <c r="KAR79" s="917"/>
      <c r="KAS79" s="917"/>
      <c r="KAT79" s="574"/>
      <c r="KAU79" s="448"/>
      <c r="KAV79" s="448"/>
      <c r="KAW79" s="448"/>
      <c r="KAX79" s="575"/>
      <c r="KAY79" s="448"/>
      <c r="KAZ79" s="448"/>
      <c r="KBA79" s="448"/>
      <c r="KBB79" s="448"/>
      <c r="KBC79" s="448"/>
      <c r="KBD79" s="448"/>
      <c r="KBE79" s="448"/>
      <c r="KBF79" s="448"/>
      <c r="KBG79" s="448"/>
      <c r="KBH79" s="917"/>
      <c r="KBI79" s="917"/>
      <c r="KBJ79" s="917"/>
      <c r="KBK79" s="574"/>
      <c r="KBL79" s="448"/>
      <c r="KBM79" s="448"/>
      <c r="KBN79" s="448"/>
      <c r="KBO79" s="575"/>
      <c r="KBP79" s="448"/>
      <c r="KBQ79" s="448"/>
      <c r="KBR79" s="448"/>
      <c r="KBS79" s="448"/>
      <c r="KBT79" s="448"/>
      <c r="KBU79" s="448"/>
      <c r="KBV79" s="448"/>
      <c r="KBW79" s="448"/>
      <c r="KBX79" s="448"/>
      <c r="KBY79" s="917"/>
      <c r="KBZ79" s="917"/>
      <c r="KCA79" s="917"/>
      <c r="KCB79" s="574"/>
      <c r="KCC79" s="448"/>
      <c r="KCD79" s="448"/>
      <c r="KCE79" s="448"/>
      <c r="KCF79" s="575"/>
      <c r="KCG79" s="448"/>
      <c r="KCH79" s="448"/>
      <c r="KCI79" s="448"/>
      <c r="KCJ79" s="448"/>
      <c r="KCK79" s="448"/>
      <c r="KCL79" s="448"/>
      <c r="KCM79" s="448"/>
      <c r="KCN79" s="448"/>
      <c r="KCO79" s="448"/>
      <c r="KCP79" s="917"/>
      <c r="KCQ79" s="917"/>
      <c r="KCR79" s="917"/>
      <c r="KCS79" s="574"/>
      <c r="KCT79" s="448"/>
      <c r="KCU79" s="448"/>
      <c r="KCV79" s="448"/>
      <c r="KCW79" s="575"/>
      <c r="KCX79" s="448"/>
      <c r="KCY79" s="448"/>
      <c r="KCZ79" s="448"/>
      <c r="KDA79" s="448"/>
      <c r="KDB79" s="448"/>
      <c r="KDC79" s="448"/>
      <c r="KDD79" s="448"/>
      <c r="KDE79" s="448"/>
      <c r="KDF79" s="448"/>
      <c r="KDG79" s="917"/>
      <c r="KDH79" s="917"/>
      <c r="KDI79" s="917"/>
      <c r="KDJ79" s="574"/>
      <c r="KDK79" s="448"/>
      <c r="KDL79" s="448"/>
      <c r="KDM79" s="448"/>
      <c r="KDN79" s="575"/>
      <c r="KDO79" s="448"/>
      <c r="KDP79" s="448"/>
      <c r="KDQ79" s="448"/>
      <c r="KDR79" s="448"/>
      <c r="KDS79" s="448"/>
      <c r="KDT79" s="448"/>
      <c r="KDU79" s="448"/>
      <c r="KDV79" s="448"/>
      <c r="KDW79" s="448"/>
      <c r="KDX79" s="917"/>
      <c r="KDY79" s="917"/>
      <c r="KDZ79" s="917"/>
      <c r="KEA79" s="574"/>
      <c r="KEB79" s="448"/>
      <c r="KEC79" s="448"/>
      <c r="KED79" s="448"/>
      <c r="KEE79" s="575"/>
      <c r="KEF79" s="448"/>
      <c r="KEG79" s="448"/>
      <c r="KEH79" s="448"/>
      <c r="KEI79" s="448"/>
      <c r="KEJ79" s="448"/>
      <c r="KEK79" s="448"/>
      <c r="KEL79" s="448"/>
      <c r="KEM79" s="448"/>
      <c r="KEN79" s="448"/>
      <c r="KEO79" s="917"/>
      <c r="KEP79" s="917"/>
      <c r="KEQ79" s="917"/>
      <c r="KER79" s="574"/>
      <c r="KES79" s="448"/>
      <c r="KET79" s="448"/>
      <c r="KEU79" s="448"/>
      <c r="KEV79" s="575"/>
      <c r="KEW79" s="448"/>
      <c r="KEX79" s="448"/>
      <c r="KEY79" s="448"/>
      <c r="KEZ79" s="448"/>
      <c r="KFA79" s="448"/>
      <c r="KFB79" s="448"/>
      <c r="KFC79" s="448"/>
      <c r="KFD79" s="448"/>
      <c r="KFE79" s="448"/>
      <c r="KFF79" s="917"/>
      <c r="KFG79" s="917"/>
      <c r="KFH79" s="917"/>
      <c r="KFI79" s="574"/>
      <c r="KFJ79" s="448"/>
      <c r="KFK79" s="448"/>
      <c r="KFL79" s="448"/>
      <c r="KFM79" s="575"/>
      <c r="KFN79" s="448"/>
      <c r="KFO79" s="448"/>
      <c r="KFP79" s="448"/>
      <c r="KFQ79" s="448"/>
      <c r="KFR79" s="448"/>
      <c r="KFS79" s="448"/>
      <c r="KFT79" s="448"/>
      <c r="KFU79" s="448"/>
      <c r="KFV79" s="448"/>
      <c r="KFW79" s="917"/>
      <c r="KFX79" s="917"/>
      <c r="KFY79" s="917"/>
      <c r="KFZ79" s="574"/>
      <c r="KGA79" s="448"/>
      <c r="KGB79" s="448"/>
      <c r="KGC79" s="448"/>
      <c r="KGD79" s="575"/>
      <c r="KGE79" s="448"/>
      <c r="KGF79" s="448"/>
      <c r="KGG79" s="448"/>
      <c r="KGH79" s="448"/>
      <c r="KGI79" s="448"/>
      <c r="KGJ79" s="448"/>
      <c r="KGK79" s="448"/>
      <c r="KGL79" s="448"/>
      <c r="KGM79" s="448"/>
      <c r="KGN79" s="917"/>
      <c r="KGO79" s="917"/>
      <c r="KGP79" s="917"/>
      <c r="KGQ79" s="574"/>
      <c r="KGR79" s="448"/>
      <c r="KGS79" s="448"/>
      <c r="KGT79" s="448"/>
      <c r="KGU79" s="575"/>
      <c r="KGV79" s="448"/>
      <c r="KGW79" s="448"/>
      <c r="KGX79" s="448"/>
      <c r="KGY79" s="448"/>
      <c r="KGZ79" s="448"/>
      <c r="KHA79" s="448"/>
      <c r="KHB79" s="448"/>
      <c r="KHC79" s="448"/>
      <c r="KHD79" s="448"/>
      <c r="KHE79" s="917"/>
      <c r="KHF79" s="917"/>
      <c r="KHG79" s="917"/>
      <c r="KHH79" s="574"/>
      <c r="KHI79" s="448"/>
      <c r="KHJ79" s="448"/>
      <c r="KHK79" s="448"/>
      <c r="KHL79" s="575"/>
      <c r="KHM79" s="448"/>
      <c r="KHN79" s="448"/>
      <c r="KHO79" s="448"/>
      <c r="KHP79" s="448"/>
      <c r="KHQ79" s="448"/>
      <c r="KHR79" s="448"/>
      <c r="KHS79" s="448"/>
      <c r="KHT79" s="448"/>
      <c r="KHU79" s="448"/>
      <c r="KHV79" s="917"/>
      <c r="KHW79" s="917"/>
      <c r="KHX79" s="917"/>
      <c r="KHY79" s="574"/>
      <c r="KHZ79" s="448"/>
      <c r="KIA79" s="448"/>
      <c r="KIB79" s="448"/>
      <c r="KIC79" s="575"/>
      <c r="KID79" s="448"/>
      <c r="KIE79" s="448"/>
      <c r="KIF79" s="448"/>
      <c r="KIG79" s="448"/>
      <c r="KIH79" s="448"/>
      <c r="KII79" s="448"/>
      <c r="KIJ79" s="448"/>
      <c r="KIK79" s="448"/>
      <c r="KIL79" s="448"/>
      <c r="KIM79" s="917"/>
      <c r="KIN79" s="917"/>
      <c r="KIO79" s="917"/>
      <c r="KIP79" s="574"/>
      <c r="KIQ79" s="448"/>
      <c r="KIR79" s="448"/>
      <c r="KIS79" s="448"/>
      <c r="KIT79" s="575"/>
      <c r="KIU79" s="448"/>
      <c r="KIV79" s="448"/>
      <c r="KIW79" s="448"/>
      <c r="KIX79" s="448"/>
      <c r="KIY79" s="448"/>
      <c r="KIZ79" s="448"/>
      <c r="KJA79" s="448"/>
      <c r="KJB79" s="448"/>
      <c r="KJC79" s="448"/>
      <c r="KJD79" s="917"/>
      <c r="KJE79" s="917"/>
      <c r="KJF79" s="917"/>
      <c r="KJG79" s="574"/>
      <c r="KJH79" s="448"/>
      <c r="KJI79" s="448"/>
      <c r="KJJ79" s="448"/>
      <c r="KJK79" s="575"/>
      <c r="KJL79" s="448"/>
      <c r="KJM79" s="448"/>
      <c r="KJN79" s="448"/>
      <c r="KJO79" s="448"/>
      <c r="KJP79" s="448"/>
      <c r="KJQ79" s="448"/>
      <c r="KJR79" s="448"/>
      <c r="KJS79" s="448"/>
      <c r="KJT79" s="448"/>
      <c r="KJU79" s="917"/>
      <c r="KJV79" s="917"/>
      <c r="KJW79" s="917"/>
      <c r="KJX79" s="574"/>
      <c r="KJY79" s="448"/>
      <c r="KJZ79" s="448"/>
      <c r="KKA79" s="448"/>
      <c r="KKB79" s="575"/>
      <c r="KKC79" s="448"/>
      <c r="KKD79" s="448"/>
      <c r="KKE79" s="448"/>
      <c r="KKF79" s="448"/>
      <c r="KKG79" s="448"/>
      <c r="KKH79" s="448"/>
      <c r="KKI79" s="448"/>
      <c r="KKJ79" s="448"/>
      <c r="KKK79" s="448"/>
      <c r="KKL79" s="917"/>
      <c r="KKM79" s="917"/>
      <c r="KKN79" s="917"/>
      <c r="KKO79" s="574"/>
      <c r="KKP79" s="448"/>
      <c r="KKQ79" s="448"/>
      <c r="KKR79" s="448"/>
      <c r="KKS79" s="575"/>
      <c r="KKT79" s="448"/>
      <c r="KKU79" s="448"/>
      <c r="KKV79" s="448"/>
      <c r="KKW79" s="448"/>
      <c r="KKX79" s="448"/>
      <c r="KKY79" s="448"/>
      <c r="KKZ79" s="448"/>
      <c r="KLA79" s="448"/>
      <c r="KLB79" s="448"/>
      <c r="KLC79" s="917"/>
      <c r="KLD79" s="917"/>
      <c r="KLE79" s="917"/>
      <c r="KLF79" s="574"/>
      <c r="KLG79" s="448"/>
      <c r="KLH79" s="448"/>
      <c r="KLI79" s="448"/>
      <c r="KLJ79" s="575"/>
      <c r="KLK79" s="448"/>
      <c r="KLL79" s="448"/>
      <c r="KLM79" s="448"/>
      <c r="KLN79" s="448"/>
      <c r="KLO79" s="448"/>
      <c r="KLP79" s="448"/>
      <c r="KLQ79" s="448"/>
      <c r="KLR79" s="448"/>
      <c r="KLS79" s="448"/>
      <c r="KLT79" s="917"/>
      <c r="KLU79" s="917"/>
      <c r="KLV79" s="917"/>
      <c r="KLW79" s="574"/>
      <c r="KLX79" s="448"/>
      <c r="KLY79" s="448"/>
      <c r="KLZ79" s="448"/>
      <c r="KMA79" s="575"/>
      <c r="KMB79" s="448"/>
      <c r="KMC79" s="448"/>
      <c r="KMD79" s="448"/>
      <c r="KME79" s="448"/>
      <c r="KMF79" s="448"/>
      <c r="KMG79" s="448"/>
      <c r="KMH79" s="448"/>
      <c r="KMI79" s="448"/>
      <c r="KMJ79" s="448"/>
      <c r="KMK79" s="917"/>
      <c r="KML79" s="917"/>
      <c r="KMM79" s="917"/>
      <c r="KMN79" s="574"/>
      <c r="KMO79" s="448"/>
      <c r="KMP79" s="448"/>
      <c r="KMQ79" s="448"/>
      <c r="KMR79" s="575"/>
      <c r="KMS79" s="448"/>
      <c r="KMT79" s="448"/>
      <c r="KMU79" s="448"/>
      <c r="KMV79" s="448"/>
      <c r="KMW79" s="448"/>
      <c r="KMX79" s="448"/>
      <c r="KMY79" s="448"/>
      <c r="KMZ79" s="448"/>
      <c r="KNA79" s="448"/>
      <c r="KNB79" s="917"/>
      <c r="KNC79" s="917"/>
      <c r="KND79" s="917"/>
      <c r="KNE79" s="574"/>
      <c r="KNF79" s="448"/>
      <c r="KNG79" s="448"/>
      <c r="KNH79" s="448"/>
      <c r="KNI79" s="575"/>
      <c r="KNJ79" s="448"/>
      <c r="KNK79" s="448"/>
      <c r="KNL79" s="448"/>
      <c r="KNM79" s="448"/>
      <c r="KNN79" s="448"/>
      <c r="KNO79" s="448"/>
      <c r="KNP79" s="448"/>
      <c r="KNQ79" s="448"/>
      <c r="KNR79" s="448"/>
      <c r="KNS79" s="917"/>
      <c r="KNT79" s="917"/>
      <c r="KNU79" s="917"/>
      <c r="KNV79" s="574"/>
      <c r="KNW79" s="448"/>
      <c r="KNX79" s="448"/>
      <c r="KNY79" s="448"/>
      <c r="KNZ79" s="575"/>
      <c r="KOA79" s="448"/>
      <c r="KOB79" s="448"/>
      <c r="KOC79" s="448"/>
      <c r="KOD79" s="448"/>
      <c r="KOE79" s="448"/>
      <c r="KOF79" s="448"/>
      <c r="KOG79" s="448"/>
      <c r="KOH79" s="448"/>
      <c r="KOI79" s="448"/>
      <c r="KOJ79" s="917"/>
      <c r="KOK79" s="917"/>
      <c r="KOL79" s="917"/>
      <c r="KOM79" s="574"/>
      <c r="KON79" s="448"/>
      <c r="KOO79" s="448"/>
      <c r="KOP79" s="448"/>
      <c r="KOQ79" s="575"/>
      <c r="KOR79" s="448"/>
      <c r="KOS79" s="448"/>
      <c r="KOT79" s="448"/>
      <c r="KOU79" s="448"/>
      <c r="KOV79" s="448"/>
      <c r="KOW79" s="448"/>
      <c r="KOX79" s="448"/>
      <c r="KOY79" s="448"/>
      <c r="KOZ79" s="448"/>
      <c r="KPA79" s="917"/>
      <c r="KPB79" s="917"/>
      <c r="KPC79" s="917"/>
      <c r="KPD79" s="574"/>
      <c r="KPE79" s="448"/>
      <c r="KPF79" s="448"/>
      <c r="KPG79" s="448"/>
      <c r="KPH79" s="575"/>
      <c r="KPI79" s="448"/>
      <c r="KPJ79" s="448"/>
      <c r="KPK79" s="448"/>
      <c r="KPL79" s="448"/>
      <c r="KPM79" s="448"/>
      <c r="KPN79" s="448"/>
      <c r="KPO79" s="448"/>
      <c r="KPP79" s="448"/>
      <c r="KPQ79" s="448"/>
      <c r="KPR79" s="917"/>
      <c r="KPS79" s="917"/>
      <c r="KPT79" s="917"/>
      <c r="KPU79" s="574"/>
      <c r="KPV79" s="448"/>
      <c r="KPW79" s="448"/>
      <c r="KPX79" s="448"/>
      <c r="KPY79" s="575"/>
      <c r="KPZ79" s="448"/>
      <c r="KQA79" s="448"/>
      <c r="KQB79" s="448"/>
      <c r="KQC79" s="448"/>
      <c r="KQD79" s="448"/>
      <c r="KQE79" s="448"/>
      <c r="KQF79" s="448"/>
      <c r="KQG79" s="448"/>
      <c r="KQH79" s="448"/>
      <c r="KQI79" s="917"/>
      <c r="KQJ79" s="917"/>
      <c r="KQK79" s="917"/>
      <c r="KQL79" s="574"/>
      <c r="KQM79" s="448"/>
      <c r="KQN79" s="448"/>
      <c r="KQO79" s="448"/>
      <c r="KQP79" s="575"/>
      <c r="KQQ79" s="448"/>
      <c r="KQR79" s="448"/>
      <c r="KQS79" s="448"/>
      <c r="KQT79" s="448"/>
      <c r="KQU79" s="448"/>
      <c r="KQV79" s="448"/>
      <c r="KQW79" s="448"/>
      <c r="KQX79" s="448"/>
      <c r="KQY79" s="448"/>
      <c r="KQZ79" s="917"/>
      <c r="KRA79" s="917"/>
      <c r="KRB79" s="917"/>
      <c r="KRC79" s="574"/>
      <c r="KRD79" s="448"/>
      <c r="KRE79" s="448"/>
      <c r="KRF79" s="448"/>
      <c r="KRG79" s="575"/>
      <c r="KRH79" s="448"/>
      <c r="KRI79" s="448"/>
      <c r="KRJ79" s="448"/>
      <c r="KRK79" s="448"/>
      <c r="KRL79" s="448"/>
      <c r="KRM79" s="448"/>
      <c r="KRN79" s="448"/>
      <c r="KRO79" s="448"/>
      <c r="KRP79" s="448"/>
      <c r="KRQ79" s="917"/>
      <c r="KRR79" s="917"/>
      <c r="KRS79" s="917"/>
      <c r="KRT79" s="574"/>
      <c r="KRU79" s="448"/>
      <c r="KRV79" s="448"/>
      <c r="KRW79" s="448"/>
      <c r="KRX79" s="575"/>
      <c r="KRY79" s="448"/>
      <c r="KRZ79" s="448"/>
      <c r="KSA79" s="448"/>
      <c r="KSB79" s="448"/>
      <c r="KSC79" s="448"/>
      <c r="KSD79" s="448"/>
      <c r="KSE79" s="448"/>
      <c r="KSF79" s="448"/>
      <c r="KSG79" s="448"/>
      <c r="KSH79" s="917"/>
      <c r="KSI79" s="917"/>
      <c r="KSJ79" s="917"/>
      <c r="KSK79" s="574"/>
      <c r="KSL79" s="448"/>
      <c r="KSM79" s="448"/>
      <c r="KSN79" s="448"/>
      <c r="KSO79" s="575"/>
      <c r="KSP79" s="448"/>
      <c r="KSQ79" s="448"/>
      <c r="KSR79" s="448"/>
      <c r="KSS79" s="448"/>
      <c r="KST79" s="448"/>
      <c r="KSU79" s="448"/>
      <c r="KSV79" s="448"/>
      <c r="KSW79" s="448"/>
      <c r="KSX79" s="448"/>
      <c r="KSY79" s="917"/>
      <c r="KSZ79" s="917"/>
      <c r="KTA79" s="917"/>
      <c r="KTB79" s="574"/>
      <c r="KTC79" s="448"/>
      <c r="KTD79" s="448"/>
      <c r="KTE79" s="448"/>
      <c r="KTF79" s="575"/>
      <c r="KTG79" s="448"/>
      <c r="KTH79" s="448"/>
      <c r="KTI79" s="448"/>
      <c r="KTJ79" s="448"/>
      <c r="KTK79" s="448"/>
      <c r="KTL79" s="448"/>
      <c r="KTM79" s="448"/>
      <c r="KTN79" s="448"/>
      <c r="KTO79" s="448"/>
      <c r="KTP79" s="917"/>
      <c r="KTQ79" s="917"/>
      <c r="KTR79" s="917"/>
      <c r="KTS79" s="574"/>
      <c r="KTT79" s="448"/>
      <c r="KTU79" s="448"/>
      <c r="KTV79" s="448"/>
      <c r="KTW79" s="575"/>
      <c r="KTX79" s="448"/>
      <c r="KTY79" s="448"/>
      <c r="KTZ79" s="448"/>
      <c r="KUA79" s="448"/>
      <c r="KUB79" s="448"/>
      <c r="KUC79" s="448"/>
      <c r="KUD79" s="448"/>
      <c r="KUE79" s="448"/>
      <c r="KUF79" s="448"/>
      <c r="KUG79" s="917"/>
      <c r="KUH79" s="917"/>
      <c r="KUI79" s="917"/>
      <c r="KUJ79" s="574"/>
      <c r="KUK79" s="448"/>
      <c r="KUL79" s="448"/>
      <c r="KUM79" s="448"/>
      <c r="KUN79" s="575"/>
      <c r="KUO79" s="448"/>
      <c r="KUP79" s="448"/>
      <c r="KUQ79" s="448"/>
      <c r="KUR79" s="448"/>
      <c r="KUS79" s="448"/>
      <c r="KUT79" s="448"/>
      <c r="KUU79" s="448"/>
      <c r="KUV79" s="448"/>
      <c r="KUW79" s="448"/>
      <c r="KUX79" s="917"/>
      <c r="KUY79" s="917"/>
      <c r="KUZ79" s="917"/>
      <c r="KVA79" s="574"/>
      <c r="KVB79" s="448"/>
      <c r="KVC79" s="448"/>
      <c r="KVD79" s="448"/>
      <c r="KVE79" s="575"/>
      <c r="KVF79" s="448"/>
      <c r="KVG79" s="448"/>
      <c r="KVH79" s="448"/>
      <c r="KVI79" s="448"/>
      <c r="KVJ79" s="448"/>
      <c r="KVK79" s="448"/>
      <c r="KVL79" s="448"/>
      <c r="KVM79" s="448"/>
      <c r="KVN79" s="448"/>
      <c r="KVO79" s="917"/>
      <c r="KVP79" s="917"/>
      <c r="KVQ79" s="917"/>
      <c r="KVR79" s="574"/>
      <c r="KVS79" s="448"/>
      <c r="KVT79" s="448"/>
      <c r="KVU79" s="448"/>
      <c r="KVV79" s="575"/>
      <c r="KVW79" s="448"/>
      <c r="KVX79" s="448"/>
      <c r="KVY79" s="448"/>
      <c r="KVZ79" s="448"/>
      <c r="KWA79" s="448"/>
      <c r="KWB79" s="448"/>
      <c r="KWC79" s="448"/>
      <c r="KWD79" s="448"/>
      <c r="KWE79" s="448"/>
      <c r="KWF79" s="917"/>
      <c r="KWG79" s="917"/>
      <c r="KWH79" s="917"/>
      <c r="KWI79" s="574"/>
      <c r="KWJ79" s="448"/>
      <c r="KWK79" s="448"/>
      <c r="KWL79" s="448"/>
      <c r="KWM79" s="575"/>
      <c r="KWN79" s="448"/>
      <c r="KWO79" s="448"/>
      <c r="KWP79" s="448"/>
      <c r="KWQ79" s="448"/>
      <c r="KWR79" s="448"/>
      <c r="KWS79" s="448"/>
      <c r="KWT79" s="448"/>
      <c r="KWU79" s="448"/>
      <c r="KWV79" s="448"/>
      <c r="KWW79" s="917"/>
      <c r="KWX79" s="917"/>
      <c r="KWY79" s="917"/>
      <c r="KWZ79" s="574"/>
      <c r="KXA79" s="448"/>
      <c r="KXB79" s="448"/>
      <c r="KXC79" s="448"/>
      <c r="KXD79" s="575"/>
      <c r="KXE79" s="448"/>
      <c r="KXF79" s="448"/>
      <c r="KXG79" s="448"/>
      <c r="KXH79" s="448"/>
      <c r="KXI79" s="448"/>
      <c r="KXJ79" s="448"/>
      <c r="KXK79" s="448"/>
      <c r="KXL79" s="448"/>
      <c r="KXM79" s="448"/>
      <c r="KXN79" s="917"/>
      <c r="KXO79" s="917"/>
      <c r="KXP79" s="917"/>
      <c r="KXQ79" s="574"/>
      <c r="KXR79" s="448"/>
      <c r="KXS79" s="448"/>
      <c r="KXT79" s="448"/>
      <c r="KXU79" s="575"/>
      <c r="KXV79" s="448"/>
      <c r="KXW79" s="448"/>
      <c r="KXX79" s="448"/>
      <c r="KXY79" s="448"/>
      <c r="KXZ79" s="448"/>
      <c r="KYA79" s="448"/>
      <c r="KYB79" s="448"/>
      <c r="KYC79" s="448"/>
      <c r="KYD79" s="448"/>
      <c r="KYE79" s="917"/>
      <c r="KYF79" s="917"/>
      <c r="KYG79" s="917"/>
      <c r="KYH79" s="574"/>
      <c r="KYI79" s="448"/>
      <c r="KYJ79" s="448"/>
      <c r="KYK79" s="448"/>
      <c r="KYL79" s="575"/>
      <c r="KYM79" s="448"/>
      <c r="KYN79" s="448"/>
      <c r="KYO79" s="448"/>
      <c r="KYP79" s="448"/>
      <c r="KYQ79" s="448"/>
      <c r="KYR79" s="448"/>
      <c r="KYS79" s="448"/>
      <c r="KYT79" s="448"/>
      <c r="KYU79" s="448"/>
      <c r="KYV79" s="917"/>
      <c r="KYW79" s="917"/>
      <c r="KYX79" s="917"/>
      <c r="KYY79" s="574"/>
      <c r="KYZ79" s="448"/>
      <c r="KZA79" s="448"/>
      <c r="KZB79" s="448"/>
      <c r="KZC79" s="575"/>
      <c r="KZD79" s="448"/>
      <c r="KZE79" s="448"/>
      <c r="KZF79" s="448"/>
      <c r="KZG79" s="448"/>
      <c r="KZH79" s="448"/>
      <c r="KZI79" s="448"/>
      <c r="KZJ79" s="448"/>
      <c r="KZK79" s="448"/>
      <c r="KZL79" s="448"/>
      <c r="KZM79" s="917"/>
      <c r="KZN79" s="917"/>
      <c r="KZO79" s="917"/>
      <c r="KZP79" s="574"/>
      <c r="KZQ79" s="448"/>
      <c r="KZR79" s="448"/>
      <c r="KZS79" s="448"/>
      <c r="KZT79" s="575"/>
      <c r="KZU79" s="448"/>
      <c r="KZV79" s="448"/>
      <c r="KZW79" s="448"/>
      <c r="KZX79" s="448"/>
      <c r="KZY79" s="448"/>
      <c r="KZZ79" s="448"/>
      <c r="LAA79" s="448"/>
      <c r="LAB79" s="448"/>
      <c r="LAC79" s="448"/>
      <c r="LAD79" s="917"/>
      <c r="LAE79" s="917"/>
      <c r="LAF79" s="917"/>
      <c r="LAG79" s="574"/>
      <c r="LAH79" s="448"/>
      <c r="LAI79" s="448"/>
      <c r="LAJ79" s="448"/>
      <c r="LAK79" s="575"/>
      <c r="LAL79" s="448"/>
      <c r="LAM79" s="448"/>
      <c r="LAN79" s="448"/>
      <c r="LAO79" s="448"/>
      <c r="LAP79" s="448"/>
      <c r="LAQ79" s="448"/>
      <c r="LAR79" s="448"/>
      <c r="LAS79" s="448"/>
      <c r="LAT79" s="448"/>
      <c r="LAU79" s="917"/>
      <c r="LAV79" s="917"/>
      <c r="LAW79" s="917"/>
      <c r="LAX79" s="574"/>
      <c r="LAY79" s="448"/>
      <c r="LAZ79" s="448"/>
      <c r="LBA79" s="448"/>
      <c r="LBB79" s="575"/>
      <c r="LBC79" s="448"/>
      <c r="LBD79" s="448"/>
      <c r="LBE79" s="448"/>
      <c r="LBF79" s="448"/>
      <c r="LBG79" s="448"/>
      <c r="LBH79" s="448"/>
      <c r="LBI79" s="448"/>
      <c r="LBJ79" s="448"/>
      <c r="LBK79" s="448"/>
      <c r="LBL79" s="917"/>
      <c r="LBM79" s="917"/>
      <c r="LBN79" s="917"/>
      <c r="LBO79" s="574"/>
      <c r="LBP79" s="448"/>
      <c r="LBQ79" s="448"/>
      <c r="LBR79" s="448"/>
      <c r="LBS79" s="575"/>
      <c r="LBT79" s="448"/>
      <c r="LBU79" s="448"/>
      <c r="LBV79" s="448"/>
      <c r="LBW79" s="448"/>
      <c r="LBX79" s="448"/>
      <c r="LBY79" s="448"/>
      <c r="LBZ79" s="448"/>
      <c r="LCA79" s="448"/>
      <c r="LCB79" s="448"/>
      <c r="LCC79" s="917"/>
      <c r="LCD79" s="917"/>
      <c r="LCE79" s="917"/>
      <c r="LCF79" s="574"/>
      <c r="LCG79" s="448"/>
      <c r="LCH79" s="448"/>
      <c r="LCI79" s="448"/>
      <c r="LCJ79" s="575"/>
      <c r="LCK79" s="448"/>
      <c r="LCL79" s="448"/>
      <c r="LCM79" s="448"/>
      <c r="LCN79" s="448"/>
      <c r="LCO79" s="448"/>
      <c r="LCP79" s="448"/>
      <c r="LCQ79" s="448"/>
      <c r="LCR79" s="448"/>
      <c r="LCS79" s="448"/>
      <c r="LCT79" s="917"/>
      <c r="LCU79" s="917"/>
      <c r="LCV79" s="917"/>
      <c r="LCW79" s="574"/>
      <c r="LCX79" s="448"/>
      <c r="LCY79" s="448"/>
      <c r="LCZ79" s="448"/>
      <c r="LDA79" s="575"/>
      <c r="LDB79" s="448"/>
      <c r="LDC79" s="448"/>
      <c r="LDD79" s="448"/>
      <c r="LDE79" s="448"/>
      <c r="LDF79" s="448"/>
      <c r="LDG79" s="448"/>
      <c r="LDH79" s="448"/>
      <c r="LDI79" s="448"/>
      <c r="LDJ79" s="448"/>
      <c r="LDK79" s="917"/>
      <c r="LDL79" s="917"/>
      <c r="LDM79" s="917"/>
      <c r="LDN79" s="574"/>
      <c r="LDO79" s="448"/>
      <c r="LDP79" s="448"/>
      <c r="LDQ79" s="448"/>
      <c r="LDR79" s="575"/>
      <c r="LDS79" s="448"/>
      <c r="LDT79" s="448"/>
      <c r="LDU79" s="448"/>
      <c r="LDV79" s="448"/>
      <c r="LDW79" s="448"/>
      <c r="LDX79" s="448"/>
      <c r="LDY79" s="448"/>
      <c r="LDZ79" s="448"/>
      <c r="LEA79" s="448"/>
      <c r="LEB79" s="917"/>
      <c r="LEC79" s="917"/>
      <c r="LED79" s="917"/>
      <c r="LEE79" s="574"/>
      <c r="LEF79" s="448"/>
      <c r="LEG79" s="448"/>
      <c r="LEH79" s="448"/>
      <c r="LEI79" s="575"/>
      <c r="LEJ79" s="448"/>
      <c r="LEK79" s="448"/>
      <c r="LEL79" s="448"/>
      <c r="LEM79" s="448"/>
      <c r="LEN79" s="448"/>
      <c r="LEO79" s="448"/>
      <c r="LEP79" s="448"/>
      <c r="LEQ79" s="448"/>
      <c r="LER79" s="448"/>
      <c r="LES79" s="917"/>
      <c r="LET79" s="917"/>
      <c r="LEU79" s="917"/>
      <c r="LEV79" s="574"/>
      <c r="LEW79" s="448"/>
      <c r="LEX79" s="448"/>
      <c r="LEY79" s="448"/>
      <c r="LEZ79" s="575"/>
      <c r="LFA79" s="448"/>
      <c r="LFB79" s="448"/>
      <c r="LFC79" s="448"/>
      <c r="LFD79" s="448"/>
      <c r="LFE79" s="448"/>
      <c r="LFF79" s="448"/>
      <c r="LFG79" s="448"/>
      <c r="LFH79" s="448"/>
      <c r="LFI79" s="448"/>
      <c r="LFJ79" s="917"/>
      <c r="LFK79" s="917"/>
      <c r="LFL79" s="917"/>
      <c r="LFM79" s="574"/>
      <c r="LFN79" s="448"/>
      <c r="LFO79" s="448"/>
      <c r="LFP79" s="448"/>
      <c r="LFQ79" s="575"/>
      <c r="LFR79" s="448"/>
      <c r="LFS79" s="448"/>
      <c r="LFT79" s="448"/>
      <c r="LFU79" s="448"/>
      <c r="LFV79" s="448"/>
      <c r="LFW79" s="448"/>
      <c r="LFX79" s="448"/>
      <c r="LFY79" s="448"/>
      <c r="LFZ79" s="448"/>
      <c r="LGA79" s="917"/>
      <c r="LGB79" s="917"/>
      <c r="LGC79" s="917"/>
      <c r="LGD79" s="574"/>
      <c r="LGE79" s="448"/>
      <c r="LGF79" s="448"/>
      <c r="LGG79" s="448"/>
      <c r="LGH79" s="575"/>
      <c r="LGI79" s="448"/>
      <c r="LGJ79" s="448"/>
      <c r="LGK79" s="448"/>
      <c r="LGL79" s="448"/>
      <c r="LGM79" s="448"/>
      <c r="LGN79" s="448"/>
      <c r="LGO79" s="448"/>
      <c r="LGP79" s="448"/>
      <c r="LGQ79" s="448"/>
      <c r="LGR79" s="917"/>
      <c r="LGS79" s="917"/>
      <c r="LGT79" s="917"/>
      <c r="LGU79" s="574"/>
      <c r="LGV79" s="448"/>
      <c r="LGW79" s="448"/>
      <c r="LGX79" s="448"/>
      <c r="LGY79" s="575"/>
      <c r="LGZ79" s="448"/>
      <c r="LHA79" s="448"/>
      <c r="LHB79" s="448"/>
      <c r="LHC79" s="448"/>
      <c r="LHD79" s="448"/>
      <c r="LHE79" s="448"/>
      <c r="LHF79" s="448"/>
      <c r="LHG79" s="448"/>
      <c r="LHH79" s="448"/>
      <c r="LHI79" s="917"/>
      <c r="LHJ79" s="917"/>
      <c r="LHK79" s="917"/>
      <c r="LHL79" s="574"/>
      <c r="LHM79" s="448"/>
      <c r="LHN79" s="448"/>
      <c r="LHO79" s="448"/>
      <c r="LHP79" s="575"/>
      <c r="LHQ79" s="448"/>
      <c r="LHR79" s="448"/>
      <c r="LHS79" s="448"/>
      <c r="LHT79" s="448"/>
      <c r="LHU79" s="448"/>
      <c r="LHV79" s="448"/>
      <c r="LHW79" s="448"/>
      <c r="LHX79" s="448"/>
      <c r="LHY79" s="448"/>
      <c r="LHZ79" s="917"/>
      <c r="LIA79" s="917"/>
      <c r="LIB79" s="917"/>
      <c r="LIC79" s="574"/>
      <c r="LID79" s="448"/>
      <c r="LIE79" s="448"/>
      <c r="LIF79" s="448"/>
      <c r="LIG79" s="575"/>
      <c r="LIH79" s="448"/>
      <c r="LII79" s="448"/>
      <c r="LIJ79" s="448"/>
      <c r="LIK79" s="448"/>
      <c r="LIL79" s="448"/>
      <c r="LIM79" s="448"/>
      <c r="LIN79" s="448"/>
      <c r="LIO79" s="448"/>
      <c r="LIP79" s="448"/>
      <c r="LIQ79" s="917"/>
      <c r="LIR79" s="917"/>
      <c r="LIS79" s="917"/>
      <c r="LIT79" s="574"/>
      <c r="LIU79" s="448"/>
      <c r="LIV79" s="448"/>
      <c r="LIW79" s="448"/>
      <c r="LIX79" s="575"/>
      <c r="LIY79" s="448"/>
      <c r="LIZ79" s="448"/>
      <c r="LJA79" s="448"/>
      <c r="LJB79" s="448"/>
      <c r="LJC79" s="448"/>
      <c r="LJD79" s="448"/>
      <c r="LJE79" s="448"/>
      <c r="LJF79" s="448"/>
      <c r="LJG79" s="448"/>
      <c r="LJH79" s="917"/>
      <c r="LJI79" s="917"/>
      <c r="LJJ79" s="917"/>
      <c r="LJK79" s="574"/>
      <c r="LJL79" s="448"/>
      <c r="LJM79" s="448"/>
      <c r="LJN79" s="448"/>
      <c r="LJO79" s="575"/>
      <c r="LJP79" s="448"/>
      <c r="LJQ79" s="448"/>
      <c r="LJR79" s="448"/>
      <c r="LJS79" s="448"/>
      <c r="LJT79" s="448"/>
      <c r="LJU79" s="448"/>
      <c r="LJV79" s="448"/>
      <c r="LJW79" s="448"/>
      <c r="LJX79" s="448"/>
      <c r="LJY79" s="917"/>
      <c r="LJZ79" s="917"/>
      <c r="LKA79" s="917"/>
      <c r="LKB79" s="574"/>
      <c r="LKC79" s="448"/>
      <c r="LKD79" s="448"/>
      <c r="LKE79" s="448"/>
      <c r="LKF79" s="575"/>
      <c r="LKG79" s="448"/>
      <c r="LKH79" s="448"/>
      <c r="LKI79" s="448"/>
      <c r="LKJ79" s="448"/>
      <c r="LKK79" s="448"/>
      <c r="LKL79" s="448"/>
      <c r="LKM79" s="448"/>
      <c r="LKN79" s="448"/>
      <c r="LKO79" s="448"/>
      <c r="LKP79" s="917"/>
      <c r="LKQ79" s="917"/>
      <c r="LKR79" s="917"/>
      <c r="LKS79" s="574"/>
      <c r="LKT79" s="448"/>
      <c r="LKU79" s="448"/>
      <c r="LKV79" s="448"/>
      <c r="LKW79" s="575"/>
      <c r="LKX79" s="448"/>
      <c r="LKY79" s="448"/>
      <c r="LKZ79" s="448"/>
      <c r="LLA79" s="448"/>
      <c r="LLB79" s="448"/>
      <c r="LLC79" s="448"/>
      <c r="LLD79" s="448"/>
      <c r="LLE79" s="448"/>
      <c r="LLF79" s="448"/>
      <c r="LLG79" s="917"/>
      <c r="LLH79" s="917"/>
      <c r="LLI79" s="917"/>
      <c r="LLJ79" s="574"/>
      <c r="LLK79" s="448"/>
      <c r="LLL79" s="448"/>
      <c r="LLM79" s="448"/>
      <c r="LLN79" s="575"/>
      <c r="LLO79" s="448"/>
      <c r="LLP79" s="448"/>
      <c r="LLQ79" s="448"/>
      <c r="LLR79" s="448"/>
      <c r="LLS79" s="448"/>
      <c r="LLT79" s="448"/>
      <c r="LLU79" s="448"/>
      <c r="LLV79" s="448"/>
      <c r="LLW79" s="448"/>
      <c r="LLX79" s="917"/>
      <c r="LLY79" s="917"/>
      <c r="LLZ79" s="917"/>
      <c r="LMA79" s="574"/>
      <c r="LMB79" s="448"/>
      <c r="LMC79" s="448"/>
      <c r="LMD79" s="448"/>
      <c r="LME79" s="575"/>
      <c r="LMF79" s="448"/>
      <c r="LMG79" s="448"/>
      <c r="LMH79" s="448"/>
      <c r="LMI79" s="448"/>
      <c r="LMJ79" s="448"/>
      <c r="LMK79" s="448"/>
      <c r="LML79" s="448"/>
      <c r="LMM79" s="448"/>
      <c r="LMN79" s="448"/>
      <c r="LMO79" s="917"/>
      <c r="LMP79" s="917"/>
      <c r="LMQ79" s="917"/>
      <c r="LMR79" s="574"/>
      <c r="LMS79" s="448"/>
      <c r="LMT79" s="448"/>
      <c r="LMU79" s="448"/>
      <c r="LMV79" s="575"/>
      <c r="LMW79" s="448"/>
      <c r="LMX79" s="448"/>
      <c r="LMY79" s="448"/>
      <c r="LMZ79" s="448"/>
      <c r="LNA79" s="448"/>
      <c r="LNB79" s="448"/>
      <c r="LNC79" s="448"/>
      <c r="LND79" s="448"/>
      <c r="LNE79" s="448"/>
      <c r="LNF79" s="917"/>
      <c r="LNG79" s="917"/>
      <c r="LNH79" s="917"/>
      <c r="LNI79" s="574"/>
      <c r="LNJ79" s="448"/>
      <c r="LNK79" s="448"/>
      <c r="LNL79" s="448"/>
      <c r="LNM79" s="575"/>
      <c r="LNN79" s="448"/>
      <c r="LNO79" s="448"/>
      <c r="LNP79" s="448"/>
      <c r="LNQ79" s="448"/>
      <c r="LNR79" s="448"/>
      <c r="LNS79" s="448"/>
      <c r="LNT79" s="448"/>
      <c r="LNU79" s="448"/>
      <c r="LNV79" s="448"/>
      <c r="LNW79" s="917"/>
      <c r="LNX79" s="917"/>
      <c r="LNY79" s="917"/>
      <c r="LNZ79" s="574"/>
      <c r="LOA79" s="448"/>
      <c r="LOB79" s="448"/>
      <c r="LOC79" s="448"/>
      <c r="LOD79" s="575"/>
      <c r="LOE79" s="448"/>
      <c r="LOF79" s="448"/>
      <c r="LOG79" s="448"/>
      <c r="LOH79" s="448"/>
      <c r="LOI79" s="448"/>
      <c r="LOJ79" s="448"/>
      <c r="LOK79" s="448"/>
      <c r="LOL79" s="448"/>
      <c r="LOM79" s="448"/>
      <c r="LON79" s="917"/>
      <c r="LOO79" s="917"/>
      <c r="LOP79" s="917"/>
      <c r="LOQ79" s="574"/>
      <c r="LOR79" s="448"/>
      <c r="LOS79" s="448"/>
      <c r="LOT79" s="448"/>
      <c r="LOU79" s="575"/>
      <c r="LOV79" s="448"/>
      <c r="LOW79" s="448"/>
      <c r="LOX79" s="448"/>
      <c r="LOY79" s="448"/>
      <c r="LOZ79" s="448"/>
      <c r="LPA79" s="448"/>
      <c r="LPB79" s="448"/>
      <c r="LPC79" s="448"/>
      <c r="LPD79" s="448"/>
      <c r="LPE79" s="917"/>
      <c r="LPF79" s="917"/>
      <c r="LPG79" s="917"/>
      <c r="LPH79" s="574"/>
      <c r="LPI79" s="448"/>
      <c r="LPJ79" s="448"/>
      <c r="LPK79" s="448"/>
      <c r="LPL79" s="575"/>
      <c r="LPM79" s="448"/>
      <c r="LPN79" s="448"/>
      <c r="LPO79" s="448"/>
      <c r="LPP79" s="448"/>
      <c r="LPQ79" s="448"/>
      <c r="LPR79" s="448"/>
      <c r="LPS79" s="448"/>
      <c r="LPT79" s="448"/>
      <c r="LPU79" s="448"/>
      <c r="LPV79" s="917"/>
      <c r="LPW79" s="917"/>
      <c r="LPX79" s="917"/>
      <c r="LPY79" s="574"/>
      <c r="LPZ79" s="448"/>
      <c r="LQA79" s="448"/>
      <c r="LQB79" s="448"/>
      <c r="LQC79" s="575"/>
      <c r="LQD79" s="448"/>
      <c r="LQE79" s="448"/>
      <c r="LQF79" s="448"/>
      <c r="LQG79" s="448"/>
      <c r="LQH79" s="448"/>
      <c r="LQI79" s="448"/>
      <c r="LQJ79" s="448"/>
      <c r="LQK79" s="448"/>
      <c r="LQL79" s="448"/>
      <c r="LQM79" s="917"/>
      <c r="LQN79" s="917"/>
      <c r="LQO79" s="917"/>
      <c r="LQP79" s="574"/>
      <c r="LQQ79" s="448"/>
      <c r="LQR79" s="448"/>
      <c r="LQS79" s="448"/>
      <c r="LQT79" s="575"/>
      <c r="LQU79" s="448"/>
      <c r="LQV79" s="448"/>
      <c r="LQW79" s="448"/>
      <c r="LQX79" s="448"/>
      <c r="LQY79" s="448"/>
      <c r="LQZ79" s="448"/>
      <c r="LRA79" s="448"/>
      <c r="LRB79" s="448"/>
      <c r="LRC79" s="448"/>
      <c r="LRD79" s="917"/>
      <c r="LRE79" s="917"/>
      <c r="LRF79" s="917"/>
      <c r="LRG79" s="574"/>
      <c r="LRH79" s="448"/>
      <c r="LRI79" s="448"/>
      <c r="LRJ79" s="448"/>
      <c r="LRK79" s="575"/>
      <c r="LRL79" s="448"/>
      <c r="LRM79" s="448"/>
      <c r="LRN79" s="448"/>
      <c r="LRO79" s="448"/>
      <c r="LRP79" s="448"/>
      <c r="LRQ79" s="448"/>
      <c r="LRR79" s="448"/>
      <c r="LRS79" s="448"/>
      <c r="LRT79" s="448"/>
      <c r="LRU79" s="917"/>
      <c r="LRV79" s="917"/>
      <c r="LRW79" s="917"/>
      <c r="LRX79" s="574"/>
      <c r="LRY79" s="448"/>
      <c r="LRZ79" s="448"/>
      <c r="LSA79" s="448"/>
      <c r="LSB79" s="575"/>
      <c r="LSC79" s="448"/>
      <c r="LSD79" s="448"/>
      <c r="LSE79" s="448"/>
      <c r="LSF79" s="448"/>
      <c r="LSG79" s="448"/>
      <c r="LSH79" s="448"/>
      <c r="LSI79" s="448"/>
      <c r="LSJ79" s="448"/>
      <c r="LSK79" s="448"/>
      <c r="LSL79" s="917"/>
      <c r="LSM79" s="917"/>
      <c r="LSN79" s="917"/>
      <c r="LSO79" s="574"/>
      <c r="LSP79" s="448"/>
      <c r="LSQ79" s="448"/>
      <c r="LSR79" s="448"/>
      <c r="LSS79" s="575"/>
      <c r="LST79" s="448"/>
      <c r="LSU79" s="448"/>
      <c r="LSV79" s="448"/>
      <c r="LSW79" s="448"/>
      <c r="LSX79" s="448"/>
      <c r="LSY79" s="448"/>
      <c r="LSZ79" s="448"/>
      <c r="LTA79" s="448"/>
      <c r="LTB79" s="448"/>
      <c r="LTC79" s="917"/>
      <c r="LTD79" s="917"/>
      <c r="LTE79" s="917"/>
      <c r="LTF79" s="574"/>
      <c r="LTG79" s="448"/>
      <c r="LTH79" s="448"/>
      <c r="LTI79" s="448"/>
      <c r="LTJ79" s="575"/>
      <c r="LTK79" s="448"/>
      <c r="LTL79" s="448"/>
      <c r="LTM79" s="448"/>
      <c r="LTN79" s="448"/>
      <c r="LTO79" s="448"/>
      <c r="LTP79" s="448"/>
      <c r="LTQ79" s="448"/>
      <c r="LTR79" s="448"/>
      <c r="LTS79" s="448"/>
      <c r="LTT79" s="917"/>
      <c r="LTU79" s="917"/>
      <c r="LTV79" s="917"/>
      <c r="LTW79" s="574"/>
      <c r="LTX79" s="448"/>
      <c r="LTY79" s="448"/>
      <c r="LTZ79" s="448"/>
      <c r="LUA79" s="575"/>
      <c r="LUB79" s="448"/>
      <c r="LUC79" s="448"/>
      <c r="LUD79" s="448"/>
      <c r="LUE79" s="448"/>
      <c r="LUF79" s="448"/>
      <c r="LUG79" s="448"/>
      <c r="LUH79" s="448"/>
      <c r="LUI79" s="448"/>
      <c r="LUJ79" s="448"/>
      <c r="LUK79" s="917"/>
      <c r="LUL79" s="917"/>
      <c r="LUM79" s="917"/>
      <c r="LUN79" s="574"/>
      <c r="LUO79" s="448"/>
      <c r="LUP79" s="448"/>
      <c r="LUQ79" s="448"/>
      <c r="LUR79" s="575"/>
      <c r="LUS79" s="448"/>
      <c r="LUT79" s="448"/>
      <c r="LUU79" s="448"/>
      <c r="LUV79" s="448"/>
      <c r="LUW79" s="448"/>
      <c r="LUX79" s="448"/>
      <c r="LUY79" s="448"/>
      <c r="LUZ79" s="448"/>
      <c r="LVA79" s="448"/>
      <c r="LVB79" s="917"/>
      <c r="LVC79" s="917"/>
      <c r="LVD79" s="917"/>
      <c r="LVE79" s="574"/>
      <c r="LVF79" s="448"/>
      <c r="LVG79" s="448"/>
      <c r="LVH79" s="448"/>
      <c r="LVI79" s="575"/>
      <c r="LVJ79" s="448"/>
      <c r="LVK79" s="448"/>
      <c r="LVL79" s="448"/>
      <c r="LVM79" s="448"/>
      <c r="LVN79" s="448"/>
      <c r="LVO79" s="448"/>
      <c r="LVP79" s="448"/>
      <c r="LVQ79" s="448"/>
      <c r="LVR79" s="448"/>
      <c r="LVS79" s="917"/>
      <c r="LVT79" s="917"/>
      <c r="LVU79" s="917"/>
      <c r="LVV79" s="574"/>
      <c r="LVW79" s="448"/>
      <c r="LVX79" s="448"/>
      <c r="LVY79" s="448"/>
      <c r="LVZ79" s="575"/>
      <c r="LWA79" s="448"/>
      <c r="LWB79" s="448"/>
      <c r="LWC79" s="448"/>
      <c r="LWD79" s="448"/>
      <c r="LWE79" s="448"/>
      <c r="LWF79" s="448"/>
      <c r="LWG79" s="448"/>
      <c r="LWH79" s="448"/>
      <c r="LWI79" s="448"/>
      <c r="LWJ79" s="917"/>
      <c r="LWK79" s="917"/>
      <c r="LWL79" s="917"/>
      <c r="LWM79" s="574"/>
      <c r="LWN79" s="448"/>
      <c r="LWO79" s="448"/>
      <c r="LWP79" s="448"/>
      <c r="LWQ79" s="575"/>
      <c r="LWR79" s="448"/>
      <c r="LWS79" s="448"/>
      <c r="LWT79" s="448"/>
      <c r="LWU79" s="448"/>
      <c r="LWV79" s="448"/>
      <c r="LWW79" s="448"/>
      <c r="LWX79" s="448"/>
      <c r="LWY79" s="448"/>
      <c r="LWZ79" s="448"/>
      <c r="LXA79" s="917"/>
      <c r="LXB79" s="917"/>
      <c r="LXC79" s="917"/>
      <c r="LXD79" s="574"/>
      <c r="LXE79" s="448"/>
      <c r="LXF79" s="448"/>
      <c r="LXG79" s="448"/>
      <c r="LXH79" s="575"/>
      <c r="LXI79" s="448"/>
      <c r="LXJ79" s="448"/>
      <c r="LXK79" s="448"/>
      <c r="LXL79" s="448"/>
      <c r="LXM79" s="448"/>
      <c r="LXN79" s="448"/>
      <c r="LXO79" s="448"/>
      <c r="LXP79" s="448"/>
      <c r="LXQ79" s="448"/>
      <c r="LXR79" s="917"/>
      <c r="LXS79" s="917"/>
      <c r="LXT79" s="917"/>
      <c r="LXU79" s="574"/>
      <c r="LXV79" s="448"/>
      <c r="LXW79" s="448"/>
      <c r="LXX79" s="448"/>
      <c r="LXY79" s="575"/>
      <c r="LXZ79" s="448"/>
      <c r="LYA79" s="448"/>
      <c r="LYB79" s="448"/>
      <c r="LYC79" s="448"/>
      <c r="LYD79" s="448"/>
      <c r="LYE79" s="448"/>
      <c r="LYF79" s="448"/>
      <c r="LYG79" s="448"/>
      <c r="LYH79" s="448"/>
      <c r="LYI79" s="917"/>
      <c r="LYJ79" s="917"/>
      <c r="LYK79" s="917"/>
      <c r="LYL79" s="574"/>
      <c r="LYM79" s="448"/>
      <c r="LYN79" s="448"/>
      <c r="LYO79" s="448"/>
      <c r="LYP79" s="575"/>
      <c r="LYQ79" s="448"/>
      <c r="LYR79" s="448"/>
      <c r="LYS79" s="448"/>
      <c r="LYT79" s="448"/>
      <c r="LYU79" s="448"/>
      <c r="LYV79" s="448"/>
      <c r="LYW79" s="448"/>
      <c r="LYX79" s="448"/>
      <c r="LYY79" s="448"/>
      <c r="LYZ79" s="917"/>
      <c r="LZA79" s="917"/>
      <c r="LZB79" s="917"/>
      <c r="LZC79" s="574"/>
      <c r="LZD79" s="448"/>
      <c r="LZE79" s="448"/>
      <c r="LZF79" s="448"/>
      <c r="LZG79" s="575"/>
      <c r="LZH79" s="448"/>
      <c r="LZI79" s="448"/>
      <c r="LZJ79" s="448"/>
      <c r="LZK79" s="448"/>
      <c r="LZL79" s="448"/>
      <c r="LZM79" s="448"/>
      <c r="LZN79" s="448"/>
      <c r="LZO79" s="448"/>
      <c r="LZP79" s="448"/>
      <c r="LZQ79" s="917"/>
      <c r="LZR79" s="917"/>
      <c r="LZS79" s="917"/>
      <c r="LZT79" s="574"/>
      <c r="LZU79" s="448"/>
      <c r="LZV79" s="448"/>
      <c r="LZW79" s="448"/>
      <c r="LZX79" s="575"/>
      <c r="LZY79" s="448"/>
      <c r="LZZ79" s="448"/>
      <c r="MAA79" s="448"/>
      <c r="MAB79" s="448"/>
      <c r="MAC79" s="448"/>
      <c r="MAD79" s="448"/>
      <c r="MAE79" s="448"/>
      <c r="MAF79" s="448"/>
      <c r="MAG79" s="448"/>
      <c r="MAH79" s="917"/>
      <c r="MAI79" s="917"/>
      <c r="MAJ79" s="917"/>
      <c r="MAK79" s="574"/>
      <c r="MAL79" s="448"/>
      <c r="MAM79" s="448"/>
      <c r="MAN79" s="448"/>
      <c r="MAO79" s="575"/>
      <c r="MAP79" s="448"/>
      <c r="MAQ79" s="448"/>
      <c r="MAR79" s="448"/>
      <c r="MAS79" s="448"/>
      <c r="MAT79" s="448"/>
      <c r="MAU79" s="448"/>
      <c r="MAV79" s="448"/>
      <c r="MAW79" s="448"/>
      <c r="MAX79" s="448"/>
      <c r="MAY79" s="917"/>
      <c r="MAZ79" s="917"/>
      <c r="MBA79" s="917"/>
      <c r="MBB79" s="574"/>
      <c r="MBC79" s="448"/>
      <c r="MBD79" s="448"/>
      <c r="MBE79" s="448"/>
      <c r="MBF79" s="575"/>
      <c r="MBG79" s="448"/>
      <c r="MBH79" s="448"/>
      <c r="MBI79" s="448"/>
      <c r="MBJ79" s="448"/>
      <c r="MBK79" s="448"/>
      <c r="MBL79" s="448"/>
      <c r="MBM79" s="448"/>
      <c r="MBN79" s="448"/>
      <c r="MBO79" s="448"/>
      <c r="MBP79" s="917"/>
      <c r="MBQ79" s="917"/>
      <c r="MBR79" s="917"/>
      <c r="MBS79" s="574"/>
      <c r="MBT79" s="448"/>
      <c r="MBU79" s="448"/>
      <c r="MBV79" s="448"/>
      <c r="MBW79" s="575"/>
      <c r="MBX79" s="448"/>
      <c r="MBY79" s="448"/>
      <c r="MBZ79" s="448"/>
      <c r="MCA79" s="448"/>
      <c r="MCB79" s="448"/>
      <c r="MCC79" s="448"/>
      <c r="MCD79" s="448"/>
      <c r="MCE79" s="448"/>
      <c r="MCF79" s="448"/>
      <c r="MCG79" s="917"/>
      <c r="MCH79" s="917"/>
      <c r="MCI79" s="917"/>
      <c r="MCJ79" s="574"/>
      <c r="MCK79" s="448"/>
      <c r="MCL79" s="448"/>
      <c r="MCM79" s="448"/>
      <c r="MCN79" s="575"/>
      <c r="MCO79" s="448"/>
      <c r="MCP79" s="448"/>
      <c r="MCQ79" s="448"/>
      <c r="MCR79" s="448"/>
      <c r="MCS79" s="448"/>
      <c r="MCT79" s="448"/>
      <c r="MCU79" s="448"/>
      <c r="MCV79" s="448"/>
      <c r="MCW79" s="448"/>
      <c r="MCX79" s="917"/>
      <c r="MCY79" s="917"/>
      <c r="MCZ79" s="917"/>
      <c r="MDA79" s="574"/>
      <c r="MDB79" s="448"/>
      <c r="MDC79" s="448"/>
      <c r="MDD79" s="448"/>
      <c r="MDE79" s="575"/>
      <c r="MDF79" s="448"/>
      <c r="MDG79" s="448"/>
      <c r="MDH79" s="448"/>
      <c r="MDI79" s="448"/>
      <c r="MDJ79" s="448"/>
      <c r="MDK79" s="448"/>
      <c r="MDL79" s="448"/>
      <c r="MDM79" s="448"/>
      <c r="MDN79" s="448"/>
      <c r="MDO79" s="917"/>
      <c r="MDP79" s="917"/>
      <c r="MDQ79" s="917"/>
      <c r="MDR79" s="574"/>
      <c r="MDS79" s="448"/>
      <c r="MDT79" s="448"/>
      <c r="MDU79" s="448"/>
      <c r="MDV79" s="575"/>
      <c r="MDW79" s="448"/>
      <c r="MDX79" s="448"/>
      <c r="MDY79" s="448"/>
      <c r="MDZ79" s="448"/>
      <c r="MEA79" s="448"/>
      <c r="MEB79" s="448"/>
      <c r="MEC79" s="448"/>
      <c r="MED79" s="448"/>
      <c r="MEE79" s="448"/>
      <c r="MEF79" s="917"/>
      <c r="MEG79" s="917"/>
      <c r="MEH79" s="917"/>
      <c r="MEI79" s="574"/>
      <c r="MEJ79" s="448"/>
      <c r="MEK79" s="448"/>
      <c r="MEL79" s="448"/>
      <c r="MEM79" s="575"/>
      <c r="MEN79" s="448"/>
      <c r="MEO79" s="448"/>
      <c r="MEP79" s="448"/>
      <c r="MEQ79" s="448"/>
      <c r="MER79" s="448"/>
      <c r="MES79" s="448"/>
      <c r="MET79" s="448"/>
      <c r="MEU79" s="448"/>
      <c r="MEV79" s="448"/>
      <c r="MEW79" s="917"/>
      <c r="MEX79" s="917"/>
      <c r="MEY79" s="917"/>
      <c r="MEZ79" s="574"/>
      <c r="MFA79" s="448"/>
      <c r="MFB79" s="448"/>
      <c r="MFC79" s="448"/>
      <c r="MFD79" s="575"/>
      <c r="MFE79" s="448"/>
      <c r="MFF79" s="448"/>
      <c r="MFG79" s="448"/>
      <c r="MFH79" s="448"/>
      <c r="MFI79" s="448"/>
      <c r="MFJ79" s="448"/>
      <c r="MFK79" s="448"/>
      <c r="MFL79" s="448"/>
      <c r="MFM79" s="448"/>
      <c r="MFN79" s="917"/>
      <c r="MFO79" s="917"/>
      <c r="MFP79" s="917"/>
      <c r="MFQ79" s="574"/>
      <c r="MFR79" s="448"/>
      <c r="MFS79" s="448"/>
      <c r="MFT79" s="448"/>
      <c r="MFU79" s="575"/>
      <c r="MFV79" s="448"/>
      <c r="MFW79" s="448"/>
      <c r="MFX79" s="448"/>
      <c r="MFY79" s="448"/>
      <c r="MFZ79" s="448"/>
      <c r="MGA79" s="448"/>
      <c r="MGB79" s="448"/>
      <c r="MGC79" s="448"/>
      <c r="MGD79" s="448"/>
      <c r="MGE79" s="917"/>
      <c r="MGF79" s="917"/>
      <c r="MGG79" s="917"/>
      <c r="MGH79" s="574"/>
      <c r="MGI79" s="448"/>
      <c r="MGJ79" s="448"/>
      <c r="MGK79" s="448"/>
      <c r="MGL79" s="575"/>
      <c r="MGM79" s="448"/>
      <c r="MGN79" s="448"/>
      <c r="MGO79" s="448"/>
      <c r="MGP79" s="448"/>
      <c r="MGQ79" s="448"/>
      <c r="MGR79" s="448"/>
      <c r="MGS79" s="448"/>
      <c r="MGT79" s="448"/>
      <c r="MGU79" s="448"/>
      <c r="MGV79" s="917"/>
      <c r="MGW79" s="917"/>
      <c r="MGX79" s="917"/>
      <c r="MGY79" s="574"/>
      <c r="MGZ79" s="448"/>
      <c r="MHA79" s="448"/>
      <c r="MHB79" s="448"/>
      <c r="MHC79" s="575"/>
      <c r="MHD79" s="448"/>
      <c r="MHE79" s="448"/>
      <c r="MHF79" s="448"/>
      <c r="MHG79" s="448"/>
      <c r="MHH79" s="448"/>
      <c r="MHI79" s="448"/>
      <c r="MHJ79" s="448"/>
      <c r="MHK79" s="448"/>
      <c r="MHL79" s="448"/>
      <c r="MHM79" s="917"/>
      <c r="MHN79" s="917"/>
      <c r="MHO79" s="917"/>
      <c r="MHP79" s="574"/>
      <c r="MHQ79" s="448"/>
      <c r="MHR79" s="448"/>
      <c r="MHS79" s="448"/>
      <c r="MHT79" s="575"/>
      <c r="MHU79" s="448"/>
      <c r="MHV79" s="448"/>
      <c r="MHW79" s="448"/>
      <c r="MHX79" s="448"/>
      <c r="MHY79" s="448"/>
      <c r="MHZ79" s="448"/>
      <c r="MIA79" s="448"/>
      <c r="MIB79" s="448"/>
      <c r="MIC79" s="448"/>
      <c r="MID79" s="917"/>
      <c r="MIE79" s="917"/>
      <c r="MIF79" s="917"/>
      <c r="MIG79" s="574"/>
      <c r="MIH79" s="448"/>
      <c r="MII79" s="448"/>
      <c r="MIJ79" s="448"/>
      <c r="MIK79" s="575"/>
      <c r="MIL79" s="448"/>
      <c r="MIM79" s="448"/>
      <c r="MIN79" s="448"/>
      <c r="MIO79" s="448"/>
      <c r="MIP79" s="448"/>
      <c r="MIQ79" s="448"/>
      <c r="MIR79" s="448"/>
      <c r="MIS79" s="448"/>
      <c r="MIT79" s="448"/>
      <c r="MIU79" s="917"/>
      <c r="MIV79" s="917"/>
      <c r="MIW79" s="917"/>
      <c r="MIX79" s="574"/>
      <c r="MIY79" s="448"/>
      <c r="MIZ79" s="448"/>
      <c r="MJA79" s="448"/>
      <c r="MJB79" s="575"/>
      <c r="MJC79" s="448"/>
      <c r="MJD79" s="448"/>
      <c r="MJE79" s="448"/>
      <c r="MJF79" s="448"/>
      <c r="MJG79" s="448"/>
      <c r="MJH79" s="448"/>
      <c r="MJI79" s="448"/>
      <c r="MJJ79" s="448"/>
      <c r="MJK79" s="448"/>
      <c r="MJL79" s="917"/>
      <c r="MJM79" s="917"/>
      <c r="MJN79" s="917"/>
      <c r="MJO79" s="574"/>
      <c r="MJP79" s="448"/>
      <c r="MJQ79" s="448"/>
      <c r="MJR79" s="448"/>
      <c r="MJS79" s="575"/>
      <c r="MJT79" s="448"/>
      <c r="MJU79" s="448"/>
      <c r="MJV79" s="448"/>
      <c r="MJW79" s="448"/>
      <c r="MJX79" s="448"/>
      <c r="MJY79" s="448"/>
      <c r="MJZ79" s="448"/>
      <c r="MKA79" s="448"/>
      <c r="MKB79" s="448"/>
      <c r="MKC79" s="917"/>
      <c r="MKD79" s="917"/>
      <c r="MKE79" s="917"/>
      <c r="MKF79" s="574"/>
      <c r="MKG79" s="448"/>
      <c r="MKH79" s="448"/>
      <c r="MKI79" s="448"/>
      <c r="MKJ79" s="575"/>
      <c r="MKK79" s="448"/>
      <c r="MKL79" s="448"/>
      <c r="MKM79" s="448"/>
      <c r="MKN79" s="448"/>
      <c r="MKO79" s="448"/>
      <c r="MKP79" s="448"/>
      <c r="MKQ79" s="448"/>
      <c r="MKR79" s="448"/>
      <c r="MKS79" s="448"/>
      <c r="MKT79" s="917"/>
      <c r="MKU79" s="917"/>
      <c r="MKV79" s="917"/>
      <c r="MKW79" s="574"/>
      <c r="MKX79" s="448"/>
      <c r="MKY79" s="448"/>
      <c r="MKZ79" s="448"/>
      <c r="MLA79" s="575"/>
      <c r="MLB79" s="448"/>
      <c r="MLC79" s="448"/>
      <c r="MLD79" s="448"/>
      <c r="MLE79" s="448"/>
      <c r="MLF79" s="448"/>
      <c r="MLG79" s="448"/>
      <c r="MLH79" s="448"/>
      <c r="MLI79" s="448"/>
      <c r="MLJ79" s="448"/>
      <c r="MLK79" s="917"/>
      <c r="MLL79" s="917"/>
      <c r="MLM79" s="917"/>
      <c r="MLN79" s="574"/>
      <c r="MLO79" s="448"/>
      <c r="MLP79" s="448"/>
      <c r="MLQ79" s="448"/>
      <c r="MLR79" s="575"/>
      <c r="MLS79" s="448"/>
      <c r="MLT79" s="448"/>
      <c r="MLU79" s="448"/>
      <c r="MLV79" s="448"/>
      <c r="MLW79" s="448"/>
      <c r="MLX79" s="448"/>
      <c r="MLY79" s="448"/>
      <c r="MLZ79" s="448"/>
      <c r="MMA79" s="448"/>
      <c r="MMB79" s="917"/>
      <c r="MMC79" s="917"/>
      <c r="MMD79" s="917"/>
      <c r="MME79" s="574"/>
      <c r="MMF79" s="448"/>
      <c r="MMG79" s="448"/>
      <c r="MMH79" s="448"/>
      <c r="MMI79" s="575"/>
      <c r="MMJ79" s="448"/>
      <c r="MMK79" s="448"/>
      <c r="MML79" s="448"/>
      <c r="MMM79" s="448"/>
      <c r="MMN79" s="448"/>
      <c r="MMO79" s="448"/>
      <c r="MMP79" s="448"/>
      <c r="MMQ79" s="448"/>
      <c r="MMR79" s="448"/>
      <c r="MMS79" s="917"/>
      <c r="MMT79" s="917"/>
      <c r="MMU79" s="917"/>
      <c r="MMV79" s="574"/>
      <c r="MMW79" s="448"/>
      <c r="MMX79" s="448"/>
      <c r="MMY79" s="448"/>
      <c r="MMZ79" s="575"/>
      <c r="MNA79" s="448"/>
      <c r="MNB79" s="448"/>
      <c r="MNC79" s="448"/>
      <c r="MND79" s="448"/>
      <c r="MNE79" s="448"/>
      <c r="MNF79" s="448"/>
      <c r="MNG79" s="448"/>
      <c r="MNH79" s="448"/>
      <c r="MNI79" s="448"/>
      <c r="MNJ79" s="917"/>
      <c r="MNK79" s="917"/>
      <c r="MNL79" s="917"/>
      <c r="MNM79" s="574"/>
      <c r="MNN79" s="448"/>
      <c r="MNO79" s="448"/>
      <c r="MNP79" s="448"/>
      <c r="MNQ79" s="575"/>
      <c r="MNR79" s="448"/>
      <c r="MNS79" s="448"/>
      <c r="MNT79" s="448"/>
      <c r="MNU79" s="448"/>
      <c r="MNV79" s="448"/>
      <c r="MNW79" s="448"/>
      <c r="MNX79" s="448"/>
      <c r="MNY79" s="448"/>
      <c r="MNZ79" s="448"/>
      <c r="MOA79" s="917"/>
      <c r="MOB79" s="917"/>
      <c r="MOC79" s="917"/>
      <c r="MOD79" s="574"/>
      <c r="MOE79" s="448"/>
      <c r="MOF79" s="448"/>
      <c r="MOG79" s="448"/>
      <c r="MOH79" s="575"/>
      <c r="MOI79" s="448"/>
      <c r="MOJ79" s="448"/>
      <c r="MOK79" s="448"/>
      <c r="MOL79" s="448"/>
      <c r="MOM79" s="448"/>
      <c r="MON79" s="448"/>
      <c r="MOO79" s="448"/>
      <c r="MOP79" s="448"/>
      <c r="MOQ79" s="448"/>
      <c r="MOR79" s="917"/>
      <c r="MOS79" s="917"/>
      <c r="MOT79" s="917"/>
      <c r="MOU79" s="574"/>
      <c r="MOV79" s="448"/>
      <c r="MOW79" s="448"/>
      <c r="MOX79" s="448"/>
      <c r="MOY79" s="575"/>
      <c r="MOZ79" s="448"/>
      <c r="MPA79" s="448"/>
      <c r="MPB79" s="448"/>
      <c r="MPC79" s="448"/>
      <c r="MPD79" s="448"/>
      <c r="MPE79" s="448"/>
      <c r="MPF79" s="448"/>
      <c r="MPG79" s="448"/>
      <c r="MPH79" s="448"/>
      <c r="MPI79" s="917"/>
      <c r="MPJ79" s="917"/>
      <c r="MPK79" s="917"/>
      <c r="MPL79" s="574"/>
      <c r="MPM79" s="448"/>
      <c r="MPN79" s="448"/>
      <c r="MPO79" s="448"/>
      <c r="MPP79" s="575"/>
      <c r="MPQ79" s="448"/>
      <c r="MPR79" s="448"/>
      <c r="MPS79" s="448"/>
      <c r="MPT79" s="448"/>
      <c r="MPU79" s="448"/>
      <c r="MPV79" s="448"/>
      <c r="MPW79" s="448"/>
      <c r="MPX79" s="448"/>
      <c r="MPY79" s="448"/>
      <c r="MPZ79" s="917"/>
      <c r="MQA79" s="917"/>
      <c r="MQB79" s="917"/>
      <c r="MQC79" s="574"/>
      <c r="MQD79" s="448"/>
      <c r="MQE79" s="448"/>
      <c r="MQF79" s="448"/>
      <c r="MQG79" s="575"/>
      <c r="MQH79" s="448"/>
      <c r="MQI79" s="448"/>
      <c r="MQJ79" s="448"/>
      <c r="MQK79" s="448"/>
      <c r="MQL79" s="448"/>
      <c r="MQM79" s="448"/>
      <c r="MQN79" s="448"/>
      <c r="MQO79" s="448"/>
      <c r="MQP79" s="448"/>
      <c r="MQQ79" s="917"/>
      <c r="MQR79" s="917"/>
      <c r="MQS79" s="917"/>
      <c r="MQT79" s="574"/>
      <c r="MQU79" s="448"/>
      <c r="MQV79" s="448"/>
      <c r="MQW79" s="448"/>
      <c r="MQX79" s="575"/>
      <c r="MQY79" s="448"/>
      <c r="MQZ79" s="448"/>
      <c r="MRA79" s="448"/>
      <c r="MRB79" s="448"/>
      <c r="MRC79" s="448"/>
      <c r="MRD79" s="448"/>
      <c r="MRE79" s="448"/>
      <c r="MRF79" s="448"/>
      <c r="MRG79" s="448"/>
      <c r="MRH79" s="917"/>
      <c r="MRI79" s="917"/>
      <c r="MRJ79" s="917"/>
      <c r="MRK79" s="574"/>
      <c r="MRL79" s="448"/>
      <c r="MRM79" s="448"/>
      <c r="MRN79" s="448"/>
      <c r="MRO79" s="575"/>
      <c r="MRP79" s="448"/>
      <c r="MRQ79" s="448"/>
      <c r="MRR79" s="448"/>
      <c r="MRS79" s="448"/>
      <c r="MRT79" s="448"/>
      <c r="MRU79" s="448"/>
      <c r="MRV79" s="448"/>
      <c r="MRW79" s="448"/>
      <c r="MRX79" s="448"/>
      <c r="MRY79" s="917"/>
      <c r="MRZ79" s="917"/>
      <c r="MSA79" s="917"/>
      <c r="MSB79" s="574"/>
      <c r="MSC79" s="448"/>
      <c r="MSD79" s="448"/>
      <c r="MSE79" s="448"/>
      <c r="MSF79" s="575"/>
      <c r="MSG79" s="448"/>
      <c r="MSH79" s="448"/>
      <c r="MSI79" s="448"/>
      <c r="MSJ79" s="448"/>
      <c r="MSK79" s="448"/>
      <c r="MSL79" s="448"/>
      <c r="MSM79" s="448"/>
      <c r="MSN79" s="448"/>
      <c r="MSO79" s="448"/>
      <c r="MSP79" s="917"/>
      <c r="MSQ79" s="917"/>
      <c r="MSR79" s="917"/>
      <c r="MSS79" s="574"/>
      <c r="MST79" s="448"/>
      <c r="MSU79" s="448"/>
      <c r="MSV79" s="448"/>
      <c r="MSW79" s="575"/>
      <c r="MSX79" s="448"/>
      <c r="MSY79" s="448"/>
      <c r="MSZ79" s="448"/>
      <c r="MTA79" s="448"/>
      <c r="MTB79" s="448"/>
      <c r="MTC79" s="448"/>
      <c r="MTD79" s="448"/>
      <c r="MTE79" s="448"/>
      <c r="MTF79" s="448"/>
      <c r="MTG79" s="917"/>
      <c r="MTH79" s="917"/>
      <c r="MTI79" s="917"/>
      <c r="MTJ79" s="574"/>
      <c r="MTK79" s="448"/>
      <c r="MTL79" s="448"/>
      <c r="MTM79" s="448"/>
      <c r="MTN79" s="575"/>
      <c r="MTO79" s="448"/>
      <c r="MTP79" s="448"/>
      <c r="MTQ79" s="448"/>
      <c r="MTR79" s="448"/>
      <c r="MTS79" s="448"/>
      <c r="MTT79" s="448"/>
      <c r="MTU79" s="448"/>
      <c r="MTV79" s="448"/>
      <c r="MTW79" s="448"/>
      <c r="MTX79" s="917"/>
      <c r="MTY79" s="917"/>
      <c r="MTZ79" s="917"/>
      <c r="MUA79" s="574"/>
      <c r="MUB79" s="448"/>
      <c r="MUC79" s="448"/>
      <c r="MUD79" s="448"/>
      <c r="MUE79" s="575"/>
      <c r="MUF79" s="448"/>
      <c r="MUG79" s="448"/>
      <c r="MUH79" s="448"/>
      <c r="MUI79" s="448"/>
      <c r="MUJ79" s="448"/>
      <c r="MUK79" s="448"/>
      <c r="MUL79" s="448"/>
      <c r="MUM79" s="448"/>
      <c r="MUN79" s="448"/>
      <c r="MUO79" s="917"/>
      <c r="MUP79" s="917"/>
      <c r="MUQ79" s="917"/>
      <c r="MUR79" s="574"/>
      <c r="MUS79" s="448"/>
      <c r="MUT79" s="448"/>
      <c r="MUU79" s="448"/>
      <c r="MUV79" s="575"/>
      <c r="MUW79" s="448"/>
      <c r="MUX79" s="448"/>
      <c r="MUY79" s="448"/>
      <c r="MUZ79" s="448"/>
      <c r="MVA79" s="448"/>
      <c r="MVB79" s="448"/>
      <c r="MVC79" s="448"/>
      <c r="MVD79" s="448"/>
      <c r="MVE79" s="448"/>
      <c r="MVF79" s="917"/>
      <c r="MVG79" s="917"/>
      <c r="MVH79" s="917"/>
      <c r="MVI79" s="574"/>
      <c r="MVJ79" s="448"/>
      <c r="MVK79" s="448"/>
      <c r="MVL79" s="448"/>
      <c r="MVM79" s="575"/>
      <c r="MVN79" s="448"/>
      <c r="MVO79" s="448"/>
      <c r="MVP79" s="448"/>
      <c r="MVQ79" s="448"/>
      <c r="MVR79" s="448"/>
      <c r="MVS79" s="448"/>
      <c r="MVT79" s="448"/>
      <c r="MVU79" s="448"/>
      <c r="MVV79" s="448"/>
      <c r="MVW79" s="917"/>
      <c r="MVX79" s="917"/>
      <c r="MVY79" s="917"/>
      <c r="MVZ79" s="574"/>
      <c r="MWA79" s="448"/>
      <c r="MWB79" s="448"/>
      <c r="MWC79" s="448"/>
      <c r="MWD79" s="575"/>
      <c r="MWE79" s="448"/>
      <c r="MWF79" s="448"/>
      <c r="MWG79" s="448"/>
      <c r="MWH79" s="448"/>
      <c r="MWI79" s="448"/>
      <c r="MWJ79" s="448"/>
      <c r="MWK79" s="448"/>
      <c r="MWL79" s="448"/>
      <c r="MWM79" s="448"/>
      <c r="MWN79" s="917"/>
      <c r="MWO79" s="917"/>
      <c r="MWP79" s="917"/>
      <c r="MWQ79" s="574"/>
      <c r="MWR79" s="448"/>
      <c r="MWS79" s="448"/>
      <c r="MWT79" s="448"/>
      <c r="MWU79" s="575"/>
      <c r="MWV79" s="448"/>
      <c r="MWW79" s="448"/>
      <c r="MWX79" s="448"/>
      <c r="MWY79" s="448"/>
      <c r="MWZ79" s="448"/>
      <c r="MXA79" s="448"/>
      <c r="MXB79" s="448"/>
      <c r="MXC79" s="448"/>
      <c r="MXD79" s="448"/>
      <c r="MXE79" s="917"/>
      <c r="MXF79" s="917"/>
      <c r="MXG79" s="917"/>
      <c r="MXH79" s="574"/>
      <c r="MXI79" s="448"/>
      <c r="MXJ79" s="448"/>
      <c r="MXK79" s="448"/>
      <c r="MXL79" s="575"/>
      <c r="MXM79" s="448"/>
      <c r="MXN79" s="448"/>
      <c r="MXO79" s="448"/>
      <c r="MXP79" s="448"/>
      <c r="MXQ79" s="448"/>
      <c r="MXR79" s="448"/>
      <c r="MXS79" s="448"/>
      <c r="MXT79" s="448"/>
      <c r="MXU79" s="448"/>
      <c r="MXV79" s="917"/>
      <c r="MXW79" s="917"/>
      <c r="MXX79" s="917"/>
      <c r="MXY79" s="574"/>
      <c r="MXZ79" s="448"/>
      <c r="MYA79" s="448"/>
      <c r="MYB79" s="448"/>
      <c r="MYC79" s="575"/>
      <c r="MYD79" s="448"/>
      <c r="MYE79" s="448"/>
      <c r="MYF79" s="448"/>
      <c r="MYG79" s="448"/>
      <c r="MYH79" s="448"/>
      <c r="MYI79" s="448"/>
      <c r="MYJ79" s="448"/>
      <c r="MYK79" s="448"/>
      <c r="MYL79" s="448"/>
      <c r="MYM79" s="917"/>
      <c r="MYN79" s="917"/>
      <c r="MYO79" s="917"/>
      <c r="MYP79" s="574"/>
      <c r="MYQ79" s="448"/>
      <c r="MYR79" s="448"/>
      <c r="MYS79" s="448"/>
      <c r="MYT79" s="575"/>
      <c r="MYU79" s="448"/>
      <c r="MYV79" s="448"/>
      <c r="MYW79" s="448"/>
      <c r="MYX79" s="448"/>
      <c r="MYY79" s="448"/>
      <c r="MYZ79" s="448"/>
      <c r="MZA79" s="448"/>
      <c r="MZB79" s="448"/>
      <c r="MZC79" s="448"/>
      <c r="MZD79" s="917"/>
      <c r="MZE79" s="917"/>
      <c r="MZF79" s="917"/>
      <c r="MZG79" s="574"/>
      <c r="MZH79" s="448"/>
      <c r="MZI79" s="448"/>
      <c r="MZJ79" s="448"/>
      <c r="MZK79" s="575"/>
      <c r="MZL79" s="448"/>
      <c r="MZM79" s="448"/>
      <c r="MZN79" s="448"/>
      <c r="MZO79" s="448"/>
      <c r="MZP79" s="448"/>
      <c r="MZQ79" s="448"/>
      <c r="MZR79" s="448"/>
      <c r="MZS79" s="448"/>
      <c r="MZT79" s="448"/>
      <c r="MZU79" s="917"/>
      <c r="MZV79" s="917"/>
      <c r="MZW79" s="917"/>
      <c r="MZX79" s="574"/>
      <c r="MZY79" s="448"/>
      <c r="MZZ79" s="448"/>
      <c r="NAA79" s="448"/>
      <c r="NAB79" s="575"/>
      <c r="NAC79" s="448"/>
      <c r="NAD79" s="448"/>
      <c r="NAE79" s="448"/>
      <c r="NAF79" s="448"/>
      <c r="NAG79" s="448"/>
      <c r="NAH79" s="448"/>
      <c r="NAI79" s="448"/>
      <c r="NAJ79" s="448"/>
      <c r="NAK79" s="448"/>
      <c r="NAL79" s="917"/>
      <c r="NAM79" s="917"/>
      <c r="NAN79" s="917"/>
      <c r="NAO79" s="574"/>
      <c r="NAP79" s="448"/>
      <c r="NAQ79" s="448"/>
      <c r="NAR79" s="448"/>
      <c r="NAS79" s="575"/>
      <c r="NAT79" s="448"/>
      <c r="NAU79" s="448"/>
      <c r="NAV79" s="448"/>
      <c r="NAW79" s="448"/>
      <c r="NAX79" s="448"/>
      <c r="NAY79" s="448"/>
      <c r="NAZ79" s="448"/>
      <c r="NBA79" s="448"/>
      <c r="NBB79" s="448"/>
      <c r="NBC79" s="917"/>
      <c r="NBD79" s="917"/>
      <c r="NBE79" s="917"/>
      <c r="NBF79" s="574"/>
      <c r="NBG79" s="448"/>
      <c r="NBH79" s="448"/>
      <c r="NBI79" s="448"/>
      <c r="NBJ79" s="575"/>
      <c r="NBK79" s="448"/>
      <c r="NBL79" s="448"/>
      <c r="NBM79" s="448"/>
      <c r="NBN79" s="448"/>
      <c r="NBO79" s="448"/>
      <c r="NBP79" s="448"/>
      <c r="NBQ79" s="448"/>
      <c r="NBR79" s="448"/>
      <c r="NBS79" s="448"/>
      <c r="NBT79" s="917"/>
      <c r="NBU79" s="917"/>
      <c r="NBV79" s="917"/>
      <c r="NBW79" s="574"/>
      <c r="NBX79" s="448"/>
      <c r="NBY79" s="448"/>
      <c r="NBZ79" s="448"/>
      <c r="NCA79" s="575"/>
      <c r="NCB79" s="448"/>
      <c r="NCC79" s="448"/>
      <c r="NCD79" s="448"/>
      <c r="NCE79" s="448"/>
      <c r="NCF79" s="448"/>
      <c r="NCG79" s="448"/>
      <c r="NCH79" s="448"/>
      <c r="NCI79" s="448"/>
      <c r="NCJ79" s="448"/>
      <c r="NCK79" s="917"/>
      <c r="NCL79" s="917"/>
      <c r="NCM79" s="917"/>
      <c r="NCN79" s="574"/>
      <c r="NCO79" s="448"/>
      <c r="NCP79" s="448"/>
      <c r="NCQ79" s="448"/>
      <c r="NCR79" s="575"/>
      <c r="NCS79" s="448"/>
      <c r="NCT79" s="448"/>
      <c r="NCU79" s="448"/>
      <c r="NCV79" s="448"/>
      <c r="NCW79" s="448"/>
      <c r="NCX79" s="448"/>
      <c r="NCY79" s="448"/>
      <c r="NCZ79" s="448"/>
      <c r="NDA79" s="448"/>
      <c r="NDB79" s="917"/>
      <c r="NDC79" s="917"/>
      <c r="NDD79" s="917"/>
      <c r="NDE79" s="574"/>
      <c r="NDF79" s="448"/>
      <c r="NDG79" s="448"/>
      <c r="NDH79" s="448"/>
      <c r="NDI79" s="575"/>
      <c r="NDJ79" s="448"/>
      <c r="NDK79" s="448"/>
      <c r="NDL79" s="448"/>
      <c r="NDM79" s="448"/>
      <c r="NDN79" s="448"/>
      <c r="NDO79" s="448"/>
      <c r="NDP79" s="448"/>
      <c r="NDQ79" s="448"/>
      <c r="NDR79" s="448"/>
      <c r="NDS79" s="917"/>
      <c r="NDT79" s="917"/>
      <c r="NDU79" s="917"/>
      <c r="NDV79" s="574"/>
      <c r="NDW79" s="448"/>
      <c r="NDX79" s="448"/>
      <c r="NDY79" s="448"/>
      <c r="NDZ79" s="575"/>
      <c r="NEA79" s="448"/>
      <c r="NEB79" s="448"/>
      <c r="NEC79" s="448"/>
      <c r="NED79" s="448"/>
      <c r="NEE79" s="448"/>
      <c r="NEF79" s="448"/>
      <c r="NEG79" s="448"/>
      <c r="NEH79" s="448"/>
      <c r="NEI79" s="448"/>
      <c r="NEJ79" s="917"/>
      <c r="NEK79" s="917"/>
      <c r="NEL79" s="917"/>
      <c r="NEM79" s="574"/>
      <c r="NEN79" s="448"/>
      <c r="NEO79" s="448"/>
      <c r="NEP79" s="448"/>
      <c r="NEQ79" s="575"/>
      <c r="NER79" s="448"/>
      <c r="NES79" s="448"/>
      <c r="NET79" s="448"/>
      <c r="NEU79" s="448"/>
      <c r="NEV79" s="448"/>
      <c r="NEW79" s="448"/>
      <c r="NEX79" s="448"/>
      <c r="NEY79" s="448"/>
      <c r="NEZ79" s="448"/>
      <c r="NFA79" s="917"/>
      <c r="NFB79" s="917"/>
      <c r="NFC79" s="917"/>
      <c r="NFD79" s="574"/>
      <c r="NFE79" s="448"/>
      <c r="NFF79" s="448"/>
      <c r="NFG79" s="448"/>
      <c r="NFH79" s="575"/>
      <c r="NFI79" s="448"/>
      <c r="NFJ79" s="448"/>
      <c r="NFK79" s="448"/>
      <c r="NFL79" s="448"/>
      <c r="NFM79" s="448"/>
      <c r="NFN79" s="448"/>
      <c r="NFO79" s="448"/>
      <c r="NFP79" s="448"/>
      <c r="NFQ79" s="448"/>
      <c r="NFR79" s="917"/>
      <c r="NFS79" s="917"/>
      <c r="NFT79" s="917"/>
      <c r="NFU79" s="574"/>
      <c r="NFV79" s="448"/>
      <c r="NFW79" s="448"/>
      <c r="NFX79" s="448"/>
      <c r="NFY79" s="575"/>
      <c r="NFZ79" s="448"/>
      <c r="NGA79" s="448"/>
      <c r="NGB79" s="448"/>
      <c r="NGC79" s="448"/>
      <c r="NGD79" s="448"/>
      <c r="NGE79" s="448"/>
      <c r="NGF79" s="448"/>
      <c r="NGG79" s="448"/>
      <c r="NGH79" s="448"/>
      <c r="NGI79" s="917"/>
      <c r="NGJ79" s="917"/>
      <c r="NGK79" s="917"/>
      <c r="NGL79" s="574"/>
      <c r="NGM79" s="448"/>
      <c r="NGN79" s="448"/>
      <c r="NGO79" s="448"/>
      <c r="NGP79" s="575"/>
      <c r="NGQ79" s="448"/>
      <c r="NGR79" s="448"/>
      <c r="NGS79" s="448"/>
      <c r="NGT79" s="448"/>
      <c r="NGU79" s="448"/>
      <c r="NGV79" s="448"/>
      <c r="NGW79" s="448"/>
      <c r="NGX79" s="448"/>
      <c r="NGY79" s="448"/>
      <c r="NGZ79" s="917"/>
      <c r="NHA79" s="917"/>
      <c r="NHB79" s="917"/>
      <c r="NHC79" s="574"/>
      <c r="NHD79" s="448"/>
      <c r="NHE79" s="448"/>
      <c r="NHF79" s="448"/>
      <c r="NHG79" s="575"/>
      <c r="NHH79" s="448"/>
      <c r="NHI79" s="448"/>
      <c r="NHJ79" s="448"/>
      <c r="NHK79" s="448"/>
      <c r="NHL79" s="448"/>
      <c r="NHM79" s="448"/>
      <c r="NHN79" s="448"/>
      <c r="NHO79" s="448"/>
      <c r="NHP79" s="448"/>
      <c r="NHQ79" s="917"/>
      <c r="NHR79" s="917"/>
      <c r="NHS79" s="917"/>
      <c r="NHT79" s="574"/>
      <c r="NHU79" s="448"/>
      <c r="NHV79" s="448"/>
      <c r="NHW79" s="448"/>
      <c r="NHX79" s="575"/>
      <c r="NHY79" s="448"/>
      <c r="NHZ79" s="448"/>
      <c r="NIA79" s="448"/>
      <c r="NIB79" s="448"/>
      <c r="NIC79" s="448"/>
      <c r="NID79" s="448"/>
      <c r="NIE79" s="448"/>
      <c r="NIF79" s="448"/>
      <c r="NIG79" s="448"/>
      <c r="NIH79" s="917"/>
      <c r="NII79" s="917"/>
      <c r="NIJ79" s="917"/>
      <c r="NIK79" s="574"/>
      <c r="NIL79" s="448"/>
      <c r="NIM79" s="448"/>
      <c r="NIN79" s="448"/>
      <c r="NIO79" s="575"/>
      <c r="NIP79" s="448"/>
      <c r="NIQ79" s="448"/>
      <c r="NIR79" s="448"/>
      <c r="NIS79" s="448"/>
      <c r="NIT79" s="448"/>
      <c r="NIU79" s="448"/>
      <c r="NIV79" s="448"/>
      <c r="NIW79" s="448"/>
      <c r="NIX79" s="448"/>
      <c r="NIY79" s="917"/>
      <c r="NIZ79" s="917"/>
      <c r="NJA79" s="917"/>
      <c r="NJB79" s="574"/>
      <c r="NJC79" s="448"/>
      <c r="NJD79" s="448"/>
      <c r="NJE79" s="448"/>
      <c r="NJF79" s="575"/>
      <c r="NJG79" s="448"/>
      <c r="NJH79" s="448"/>
      <c r="NJI79" s="448"/>
      <c r="NJJ79" s="448"/>
      <c r="NJK79" s="448"/>
      <c r="NJL79" s="448"/>
      <c r="NJM79" s="448"/>
      <c r="NJN79" s="448"/>
      <c r="NJO79" s="448"/>
      <c r="NJP79" s="917"/>
      <c r="NJQ79" s="917"/>
      <c r="NJR79" s="917"/>
      <c r="NJS79" s="574"/>
      <c r="NJT79" s="448"/>
      <c r="NJU79" s="448"/>
      <c r="NJV79" s="448"/>
      <c r="NJW79" s="575"/>
      <c r="NJX79" s="448"/>
      <c r="NJY79" s="448"/>
      <c r="NJZ79" s="448"/>
      <c r="NKA79" s="448"/>
      <c r="NKB79" s="448"/>
      <c r="NKC79" s="448"/>
      <c r="NKD79" s="448"/>
      <c r="NKE79" s="448"/>
      <c r="NKF79" s="448"/>
      <c r="NKG79" s="917"/>
      <c r="NKH79" s="917"/>
      <c r="NKI79" s="917"/>
      <c r="NKJ79" s="574"/>
      <c r="NKK79" s="448"/>
      <c r="NKL79" s="448"/>
      <c r="NKM79" s="448"/>
      <c r="NKN79" s="575"/>
      <c r="NKO79" s="448"/>
      <c r="NKP79" s="448"/>
      <c r="NKQ79" s="448"/>
      <c r="NKR79" s="448"/>
      <c r="NKS79" s="448"/>
      <c r="NKT79" s="448"/>
      <c r="NKU79" s="448"/>
      <c r="NKV79" s="448"/>
      <c r="NKW79" s="448"/>
      <c r="NKX79" s="917"/>
      <c r="NKY79" s="917"/>
      <c r="NKZ79" s="917"/>
      <c r="NLA79" s="574"/>
      <c r="NLB79" s="448"/>
      <c r="NLC79" s="448"/>
      <c r="NLD79" s="448"/>
      <c r="NLE79" s="575"/>
      <c r="NLF79" s="448"/>
      <c r="NLG79" s="448"/>
      <c r="NLH79" s="448"/>
      <c r="NLI79" s="448"/>
      <c r="NLJ79" s="448"/>
      <c r="NLK79" s="448"/>
      <c r="NLL79" s="448"/>
      <c r="NLM79" s="448"/>
      <c r="NLN79" s="448"/>
      <c r="NLO79" s="917"/>
      <c r="NLP79" s="917"/>
      <c r="NLQ79" s="917"/>
      <c r="NLR79" s="574"/>
      <c r="NLS79" s="448"/>
      <c r="NLT79" s="448"/>
      <c r="NLU79" s="448"/>
      <c r="NLV79" s="575"/>
      <c r="NLW79" s="448"/>
      <c r="NLX79" s="448"/>
      <c r="NLY79" s="448"/>
      <c r="NLZ79" s="448"/>
      <c r="NMA79" s="448"/>
      <c r="NMB79" s="448"/>
      <c r="NMC79" s="448"/>
      <c r="NMD79" s="448"/>
      <c r="NME79" s="448"/>
      <c r="NMF79" s="917"/>
      <c r="NMG79" s="917"/>
      <c r="NMH79" s="917"/>
      <c r="NMI79" s="574"/>
      <c r="NMJ79" s="448"/>
      <c r="NMK79" s="448"/>
      <c r="NML79" s="448"/>
      <c r="NMM79" s="575"/>
      <c r="NMN79" s="448"/>
      <c r="NMO79" s="448"/>
      <c r="NMP79" s="448"/>
      <c r="NMQ79" s="448"/>
      <c r="NMR79" s="448"/>
      <c r="NMS79" s="448"/>
      <c r="NMT79" s="448"/>
      <c r="NMU79" s="448"/>
      <c r="NMV79" s="448"/>
      <c r="NMW79" s="917"/>
      <c r="NMX79" s="917"/>
      <c r="NMY79" s="917"/>
      <c r="NMZ79" s="574"/>
      <c r="NNA79" s="448"/>
      <c r="NNB79" s="448"/>
      <c r="NNC79" s="448"/>
      <c r="NND79" s="575"/>
      <c r="NNE79" s="448"/>
      <c r="NNF79" s="448"/>
      <c r="NNG79" s="448"/>
      <c r="NNH79" s="448"/>
      <c r="NNI79" s="448"/>
      <c r="NNJ79" s="448"/>
      <c r="NNK79" s="448"/>
      <c r="NNL79" s="448"/>
      <c r="NNM79" s="448"/>
      <c r="NNN79" s="917"/>
      <c r="NNO79" s="917"/>
      <c r="NNP79" s="917"/>
      <c r="NNQ79" s="574"/>
      <c r="NNR79" s="448"/>
      <c r="NNS79" s="448"/>
      <c r="NNT79" s="448"/>
      <c r="NNU79" s="575"/>
      <c r="NNV79" s="448"/>
      <c r="NNW79" s="448"/>
      <c r="NNX79" s="448"/>
      <c r="NNY79" s="448"/>
      <c r="NNZ79" s="448"/>
      <c r="NOA79" s="448"/>
      <c r="NOB79" s="448"/>
      <c r="NOC79" s="448"/>
      <c r="NOD79" s="448"/>
      <c r="NOE79" s="917"/>
      <c r="NOF79" s="917"/>
      <c r="NOG79" s="917"/>
      <c r="NOH79" s="574"/>
      <c r="NOI79" s="448"/>
      <c r="NOJ79" s="448"/>
      <c r="NOK79" s="448"/>
      <c r="NOL79" s="575"/>
      <c r="NOM79" s="448"/>
      <c r="NON79" s="448"/>
      <c r="NOO79" s="448"/>
      <c r="NOP79" s="448"/>
      <c r="NOQ79" s="448"/>
      <c r="NOR79" s="448"/>
      <c r="NOS79" s="448"/>
      <c r="NOT79" s="448"/>
      <c r="NOU79" s="448"/>
      <c r="NOV79" s="917"/>
      <c r="NOW79" s="917"/>
      <c r="NOX79" s="917"/>
      <c r="NOY79" s="574"/>
      <c r="NOZ79" s="448"/>
      <c r="NPA79" s="448"/>
      <c r="NPB79" s="448"/>
      <c r="NPC79" s="575"/>
      <c r="NPD79" s="448"/>
      <c r="NPE79" s="448"/>
      <c r="NPF79" s="448"/>
      <c r="NPG79" s="448"/>
      <c r="NPH79" s="448"/>
      <c r="NPI79" s="448"/>
      <c r="NPJ79" s="448"/>
      <c r="NPK79" s="448"/>
      <c r="NPL79" s="448"/>
      <c r="NPM79" s="917"/>
      <c r="NPN79" s="917"/>
      <c r="NPO79" s="917"/>
      <c r="NPP79" s="574"/>
      <c r="NPQ79" s="448"/>
      <c r="NPR79" s="448"/>
      <c r="NPS79" s="448"/>
      <c r="NPT79" s="575"/>
      <c r="NPU79" s="448"/>
      <c r="NPV79" s="448"/>
      <c r="NPW79" s="448"/>
      <c r="NPX79" s="448"/>
      <c r="NPY79" s="448"/>
      <c r="NPZ79" s="448"/>
      <c r="NQA79" s="448"/>
      <c r="NQB79" s="448"/>
      <c r="NQC79" s="448"/>
      <c r="NQD79" s="917"/>
      <c r="NQE79" s="917"/>
      <c r="NQF79" s="917"/>
      <c r="NQG79" s="574"/>
      <c r="NQH79" s="448"/>
      <c r="NQI79" s="448"/>
      <c r="NQJ79" s="448"/>
      <c r="NQK79" s="575"/>
      <c r="NQL79" s="448"/>
      <c r="NQM79" s="448"/>
      <c r="NQN79" s="448"/>
      <c r="NQO79" s="448"/>
      <c r="NQP79" s="448"/>
      <c r="NQQ79" s="448"/>
      <c r="NQR79" s="448"/>
      <c r="NQS79" s="448"/>
      <c r="NQT79" s="448"/>
      <c r="NQU79" s="917"/>
      <c r="NQV79" s="917"/>
      <c r="NQW79" s="917"/>
      <c r="NQX79" s="574"/>
      <c r="NQY79" s="448"/>
      <c r="NQZ79" s="448"/>
      <c r="NRA79" s="448"/>
      <c r="NRB79" s="575"/>
      <c r="NRC79" s="448"/>
      <c r="NRD79" s="448"/>
      <c r="NRE79" s="448"/>
      <c r="NRF79" s="448"/>
      <c r="NRG79" s="448"/>
      <c r="NRH79" s="448"/>
      <c r="NRI79" s="448"/>
      <c r="NRJ79" s="448"/>
      <c r="NRK79" s="448"/>
      <c r="NRL79" s="917"/>
      <c r="NRM79" s="917"/>
      <c r="NRN79" s="917"/>
      <c r="NRO79" s="574"/>
      <c r="NRP79" s="448"/>
      <c r="NRQ79" s="448"/>
      <c r="NRR79" s="448"/>
      <c r="NRS79" s="575"/>
      <c r="NRT79" s="448"/>
      <c r="NRU79" s="448"/>
      <c r="NRV79" s="448"/>
      <c r="NRW79" s="448"/>
      <c r="NRX79" s="448"/>
      <c r="NRY79" s="448"/>
      <c r="NRZ79" s="448"/>
      <c r="NSA79" s="448"/>
      <c r="NSB79" s="448"/>
      <c r="NSC79" s="917"/>
      <c r="NSD79" s="917"/>
      <c r="NSE79" s="917"/>
      <c r="NSF79" s="574"/>
      <c r="NSG79" s="448"/>
      <c r="NSH79" s="448"/>
      <c r="NSI79" s="448"/>
      <c r="NSJ79" s="575"/>
      <c r="NSK79" s="448"/>
      <c r="NSL79" s="448"/>
      <c r="NSM79" s="448"/>
      <c r="NSN79" s="448"/>
      <c r="NSO79" s="448"/>
      <c r="NSP79" s="448"/>
      <c r="NSQ79" s="448"/>
      <c r="NSR79" s="448"/>
      <c r="NSS79" s="448"/>
      <c r="NST79" s="917"/>
      <c r="NSU79" s="917"/>
      <c r="NSV79" s="917"/>
      <c r="NSW79" s="574"/>
      <c r="NSX79" s="448"/>
      <c r="NSY79" s="448"/>
      <c r="NSZ79" s="448"/>
      <c r="NTA79" s="575"/>
      <c r="NTB79" s="448"/>
      <c r="NTC79" s="448"/>
      <c r="NTD79" s="448"/>
      <c r="NTE79" s="448"/>
      <c r="NTF79" s="448"/>
      <c r="NTG79" s="448"/>
      <c r="NTH79" s="448"/>
      <c r="NTI79" s="448"/>
      <c r="NTJ79" s="448"/>
      <c r="NTK79" s="917"/>
      <c r="NTL79" s="917"/>
      <c r="NTM79" s="917"/>
      <c r="NTN79" s="574"/>
      <c r="NTO79" s="448"/>
      <c r="NTP79" s="448"/>
      <c r="NTQ79" s="448"/>
      <c r="NTR79" s="575"/>
      <c r="NTS79" s="448"/>
      <c r="NTT79" s="448"/>
      <c r="NTU79" s="448"/>
      <c r="NTV79" s="448"/>
      <c r="NTW79" s="448"/>
      <c r="NTX79" s="448"/>
      <c r="NTY79" s="448"/>
      <c r="NTZ79" s="448"/>
      <c r="NUA79" s="448"/>
      <c r="NUB79" s="917"/>
      <c r="NUC79" s="917"/>
      <c r="NUD79" s="917"/>
      <c r="NUE79" s="574"/>
      <c r="NUF79" s="448"/>
      <c r="NUG79" s="448"/>
      <c r="NUH79" s="448"/>
      <c r="NUI79" s="575"/>
      <c r="NUJ79" s="448"/>
      <c r="NUK79" s="448"/>
      <c r="NUL79" s="448"/>
      <c r="NUM79" s="448"/>
      <c r="NUN79" s="448"/>
      <c r="NUO79" s="448"/>
      <c r="NUP79" s="448"/>
      <c r="NUQ79" s="448"/>
      <c r="NUR79" s="448"/>
      <c r="NUS79" s="917"/>
      <c r="NUT79" s="917"/>
      <c r="NUU79" s="917"/>
      <c r="NUV79" s="574"/>
      <c r="NUW79" s="448"/>
      <c r="NUX79" s="448"/>
      <c r="NUY79" s="448"/>
      <c r="NUZ79" s="575"/>
      <c r="NVA79" s="448"/>
      <c r="NVB79" s="448"/>
      <c r="NVC79" s="448"/>
      <c r="NVD79" s="448"/>
      <c r="NVE79" s="448"/>
      <c r="NVF79" s="448"/>
      <c r="NVG79" s="448"/>
      <c r="NVH79" s="448"/>
      <c r="NVI79" s="448"/>
      <c r="NVJ79" s="917"/>
      <c r="NVK79" s="917"/>
      <c r="NVL79" s="917"/>
      <c r="NVM79" s="574"/>
      <c r="NVN79" s="448"/>
      <c r="NVO79" s="448"/>
      <c r="NVP79" s="448"/>
      <c r="NVQ79" s="575"/>
      <c r="NVR79" s="448"/>
      <c r="NVS79" s="448"/>
      <c r="NVT79" s="448"/>
      <c r="NVU79" s="448"/>
      <c r="NVV79" s="448"/>
      <c r="NVW79" s="448"/>
      <c r="NVX79" s="448"/>
      <c r="NVY79" s="448"/>
      <c r="NVZ79" s="448"/>
      <c r="NWA79" s="917"/>
      <c r="NWB79" s="917"/>
      <c r="NWC79" s="917"/>
      <c r="NWD79" s="574"/>
      <c r="NWE79" s="448"/>
      <c r="NWF79" s="448"/>
      <c r="NWG79" s="448"/>
      <c r="NWH79" s="575"/>
      <c r="NWI79" s="448"/>
      <c r="NWJ79" s="448"/>
      <c r="NWK79" s="448"/>
      <c r="NWL79" s="448"/>
      <c r="NWM79" s="448"/>
      <c r="NWN79" s="448"/>
      <c r="NWO79" s="448"/>
      <c r="NWP79" s="448"/>
      <c r="NWQ79" s="448"/>
      <c r="NWR79" s="917"/>
      <c r="NWS79" s="917"/>
      <c r="NWT79" s="917"/>
      <c r="NWU79" s="574"/>
      <c r="NWV79" s="448"/>
      <c r="NWW79" s="448"/>
      <c r="NWX79" s="448"/>
      <c r="NWY79" s="575"/>
      <c r="NWZ79" s="448"/>
      <c r="NXA79" s="448"/>
      <c r="NXB79" s="448"/>
      <c r="NXC79" s="448"/>
      <c r="NXD79" s="448"/>
      <c r="NXE79" s="448"/>
      <c r="NXF79" s="448"/>
      <c r="NXG79" s="448"/>
      <c r="NXH79" s="448"/>
      <c r="NXI79" s="917"/>
      <c r="NXJ79" s="917"/>
      <c r="NXK79" s="917"/>
      <c r="NXL79" s="574"/>
      <c r="NXM79" s="448"/>
      <c r="NXN79" s="448"/>
      <c r="NXO79" s="448"/>
      <c r="NXP79" s="575"/>
      <c r="NXQ79" s="448"/>
      <c r="NXR79" s="448"/>
      <c r="NXS79" s="448"/>
      <c r="NXT79" s="448"/>
      <c r="NXU79" s="448"/>
      <c r="NXV79" s="448"/>
      <c r="NXW79" s="448"/>
      <c r="NXX79" s="448"/>
      <c r="NXY79" s="448"/>
      <c r="NXZ79" s="917"/>
      <c r="NYA79" s="917"/>
      <c r="NYB79" s="917"/>
      <c r="NYC79" s="574"/>
      <c r="NYD79" s="448"/>
      <c r="NYE79" s="448"/>
      <c r="NYF79" s="448"/>
      <c r="NYG79" s="575"/>
      <c r="NYH79" s="448"/>
      <c r="NYI79" s="448"/>
      <c r="NYJ79" s="448"/>
      <c r="NYK79" s="448"/>
      <c r="NYL79" s="448"/>
      <c r="NYM79" s="448"/>
      <c r="NYN79" s="448"/>
      <c r="NYO79" s="448"/>
      <c r="NYP79" s="448"/>
      <c r="NYQ79" s="917"/>
      <c r="NYR79" s="917"/>
      <c r="NYS79" s="917"/>
      <c r="NYT79" s="574"/>
      <c r="NYU79" s="448"/>
      <c r="NYV79" s="448"/>
      <c r="NYW79" s="448"/>
      <c r="NYX79" s="575"/>
      <c r="NYY79" s="448"/>
      <c r="NYZ79" s="448"/>
      <c r="NZA79" s="448"/>
      <c r="NZB79" s="448"/>
      <c r="NZC79" s="448"/>
      <c r="NZD79" s="448"/>
      <c r="NZE79" s="448"/>
      <c r="NZF79" s="448"/>
      <c r="NZG79" s="448"/>
      <c r="NZH79" s="917"/>
      <c r="NZI79" s="917"/>
      <c r="NZJ79" s="917"/>
      <c r="NZK79" s="574"/>
      <c r="NZL79" s="448"/>
      <c r="NZM79" s="448"/>
      <c r="NZN79" s="448"/>
      <c r="NZO79" s="575"/>
      <c r="NZP79" s="448"/>
      <c r="NZQ79" s="448"/>
      <c r="NZR79" s="448"/>
      <c r="NZS79" s="448"/>
      <c r="NZT79" s="448"/>
      <c r="NZU79" s="448"/>
      <c r="NZV79" s="448"/>
      <c r="NZW79" s="448"/>
      <c r="NZX79" s="448"/>
      <c r="NZY79" s="917"/>
      <c r="NZZ79" s="917"/>
      <c r="OAA79" s="917"/>
      <c r="OAB79" s="574"/>
      <c r="OAC79" s="448"/>
      <c r="OAD79" s="448"/>
      <c r="OAE79" s="448"/>
      <c r="OAF79" s="575"/>
      <c r="OAG79" s="448"/>
      <c r="OAH79" s="448"/>
      <c r="OAI79" s="448"/>
      <c r="OAJ79" s="448"/>
      <c r="OAK79" s="448"/>
      <c r="OAL79" s="448"/>
      <c r="OAM79" s="448"/>
      <c r="OAN79" s="448"/>
      <c r="OAO79" s="448"/>
      <c r="OAP79" s="917"/>
      <c r="OAQ79" s="917"/>
      <c r="OAR79" s="917"/>
      <c r="OAS79" s="574"/>
      <c r="OAT79" s="448"/>
      <c r="OAU79" s="448"/>
      <c r="OAV79" s="448"/>
      <c r="OAW79" s="575"/>
      <c r="OAX79" s="448"/>
      <c r="OAY79" s="448"/>
      <c r="OAZ79" s="448"/>
      <c r="OBA79" s="448"/>
      <c r="OBB79" s="448"/>
      <c r="OBC79" s="448"/>
      <c r="OBD79" s="448"/>
      <c r="OBE79" s="448"/>
      <c r="OBF79" s="448"/>
      <c r="OBG79" s="917"/>
      <c r="OBH79" s="917"/>
      <c r="OBI79" s="917"/>
      <c r="OBJ79" s="574"/>
      <c r="OBK79" s="448"/>
      <c r="OBL79" s="448"/>
      <c r="OBM79" s="448"/>
      <c r="OBN79" s="575"/>
      <c r="OBO79" s="448"/>
      <c r="OBP79" s="448"/>
      <c r="OBQ79" s="448"/>
      <c r="OBR79" s="448"/>
      <c r="OBS79" s="448"/>
      <c r="OBT79" s="448"/>
      <c r="OBU79" s="448"/>
      <c r="OBV79" s="448"/>
      <c r="OBW79" s="448"/>
      <c r="OBX79" s="917"/>
      <c r="OBY79" s="917"/>
      <c r="OBZ79" s="917"/>
      <c r="OCA79" s="574"/>
      <c r="OCB79" s="448"/>
      <c r="OCC79" s="448"/>
      <c r="OCD79" s="448"/>
      <c r="OCE79" s="575"/>
      <c r="OCF79" s="448"/>
      <c r="OCG79" s="448"/>
      <c r="OCH79" s="448"/>
      <c r="OCI79" s="448"/>
      <c r="OCJ79" s="448"/>
      <c r="OCK79" s="448"/>
      <c r="OCL79" s="448"/>
      <c r="OCM79" s="448"/>
      <c r="OCN79" s="448"/>
      <c r="OCO79" s="917"/>
      <c r="OCP79" s="917"/>
      <c r="OCQ79" s="917"/>
      <c r="OCR79" s="574"/>
      <c r="OCS79" s="448"/>
      <c r="OCT79" s="448"/>
      <c r="OCU79" s="448"/>
      <c r="OCV79" s="575"/>
      <c r="OCW79" s="448"/>
      <c r="OCX79" s="448"/>
      <c r="OCY79" s="448"/>
      <c r="OCZ79" s="448"/>
      <c r="ODA79" s="448"/>
      <c r="ODB79" s="448"/>
      <c r="ODC79" s="448"/>
      <c r="ODD79" s="448"/>
      <c r="ODE79" s="448"/>
      <c r="ODF79" s="917"/>
      <c r="ODG79" s="917"/>
      <c r="ODH79" s="917"/>
      <c r="ODI79" s="574"/>
      <c r="ODJ79" s="448"/>
      <c r="ODK79" s="448"/>
      <c r="ODL79" s="448"/>
      <c r="ODM79" s="575"/>
      <c r="ODN79" s="448"/>
      <c r="ODO79" s="448"/>
      <c r="ODP79" s="448"/>
      <c r="ODQ79" s="448"/>
      <c r="ODR79" s="448"/>
      <c r="ODS79" s="448"/>
      <c r="ODT79" s="448"/>
      <c r="ODU79" s="448"/>
      <c r="ODV79" s="448"/>
      <c r="ODW79" s="917"/>
      <c r="ODX79" s="917"/>
      <c r="ODY79" s="917"/>
      <c r="ODZ79" s="574"/>
      <c r="OEA79" s="448"/>
      <c r="OEB79" s="448"/>
      <c r="OEC79" s="448"/>
      <c r="OED79" s="575"/>
      <c r="OEE79" s="448"/>
      <c r="OEF79" s="448"/>
      <c r="OEG79" s="448"/>
      <c r="OEH79" s="448"/>
      <c r="OEI79" s="448"/>
      <c r="OEJ79" s="448"/>
      <c r="OEK79" s="448"/>
      <c r="OEL79" s="448"/>
      <c r="OEM79" s="448"/>
      <c r="OEN79" s="917"/>
      <c r="OEO79" s="917"/>
      <c r="OEP79" s="917"/>
      <c r="OEQ79" s="574"/>
      <c r="OER79" s="448"/>
      <c r="OES79" s="448"/>
      <c r="OET79" s="448"/>
      <c r="OEU79" s="575"/>
      <c r="OEV79" s="448"/>
      <c r="OEW79" s="448"/>
      <c r="OEX79" s="448"/>
      <c r="OEY79" s="448"/>
      <c r="OEZ79" s="448"/>
      <c r="OFA79" s="448"/>
      <c r="OFB79" s="448"/>
      <c r="OFC79" s="448"/>
      <c r="OFD79" s="448"/>
      <c r="OFE79" s="917"/>
      <c r="OFF79" s="917"/>
      <c r="OFG79" s="917"/>
      <c r="OFH79" s="574"/>
      <c r="OFI79" s="448"/>
      <c r="OFJ79" s="448"/>
      <c r="OFK79" s="448"/>
      <c r="OFL79" s="575"/>
      <c r="OFM79" s="448"/>
      <c r="OFN79" s="448"/>
      <c r="OFO79" s="448"/>
      <c r="OFP79" s="448"/>
      <c r="OFQ79" s="448"/>
      <c r="OFR79" s="448"/>
      <c r="OFS79" s="448"/>
      <c r="OFT79" s="448"/>
      <c r="OFU79" s="448"/>
      <c r="OFV79" s="917"/>
      <c r="OFW79" s="917"/>
      <c r="OFX79" s="917"/>
      <c r="OFY79" s="574"/>
      <c r="OFZ79" s="448"/>
      <c r="OGA79" s="448"/>
      <c r="OGB79" s="448"/>
      <c r="OGC79" s="575"/>
      <c r="OGD79" s="448"/>
      <c r="OGE79" s="448"/>
      <c r="OGF79" s="448"/>
      <c r="OGG79" s="448"/>
      <c r="OGH79" s="448"/>
      <c r="OGI79" s="448"/>
      <c r="OGJ79" s="448"/>
      <c r="OGK79" s="448"/>
      <c r="OGL79" s="448"/>
      <c r="OGM79" s="917"/>
      <c r="OGN79" s="917"/>
      <c r="OGO79" s="917"/>
      <c r="OGP79" s="574"/>
      <c r="OGQ79" s="448"/>
      <c r="OGR79" s="448"/>
      <c r="OGS79" s="448"/>
      <c r="OGT79" s="575"/>
      <c r="OGU79" s="448"/>
      <c r="OGV79" s="448"/>
      <c r="OGW79" s="448"/>
      <c r="OGX79" s="448"/>
      <c r="OGY79" s="448"/>
      <c r="OGZ79" s="448"/>
      <c r="OHA79" s="448"/>
      <c r="OHB79" s="448"/>
      <c r="OHC79" s="448"/>
      <c r="OHD79" s="917"/>
      <c r="OHE79" s="917"/>
      <c r="OHF79" s="917"/>
      <c r="OHG79" s="574"/>
      <c r="OHH79" s="448"/>
      <c r="OHI79" s="448"/>
      <c r="OHJ79" s="448"/>
      <c r="OHK79" s="575"/>
      <c r="OHL79" s="448"/>
      <c r="OHM79" s="448"/>
      <c r="OHN79" s="448"/>
      <c r="OHO79" s="448"/>
      <c r="OHP79" s="448"/>
      <c r="OHQ79" s="448"/>
      <c r="OHR79" s="448"/>
      <c r="OHS79" s="448"/>
      <c r="OHT79" s="448"/>
      <c r="OHU79" s="917"/>
      <c r="OHV79" s="917"/>
      <c r="OHW79" s="917"/>
      <c r="OHX79" s="574"/>
      <c r="OHY79" s="448"/>
      <c r="OHZ79" s="448"/>
      <c r="OIA79" s="448"/>
      <c r="OIB79" s="575"/>
      <c r="OIC79" s="448"/>
      <c r="OID79" s="448"/>
      <c r="OIE79" s="448"/>
      <c r="OIF79" s="448"/>
      <c r="OIG79" s="448"/>
      <c r="OIH79" s="448"/>
      <c r="OII79" s="448"/>
      <c r="OIJ79" s="448"/>
      <c r="OIK79" s="448"/>
      <c r="OIL79" s="917"/>
      <c r="OIM79" s="917"/>
      <c r="OIN79" s="917"/>
      <c r="OIO79" s="574"/>
      <c r="OIP79" s="448"/>
      <c r="OIQ79" s="448"/>
      <c r="OIR79" s="448"/>
      <c r="OIS79" s="575"/>
      <c r="OIT79" s="448"/>
      <c r="OIU79" s="448"/>
      <c r="OIV79" s="448"/>
      <c r="OIW79" s="448"/>
      <c r="OIX79" s="448"/>
      <c r="OIY79" s="448"/>
      <c r="OIZ79" s="448"/>
      <c r="OJA79" s="448"/>
      <c r="OJB79" s="448"/>
      <c r="OJC79" s="917"/>
      <c r="OJD79" s="917"/>
      <c r="OJE79" s="917"/>
      <c r="OJF79" s="574"/>
      <c r="OJG79" s="448"/>
      <c r="OJH79" s="448"/>
      <c r="OJI79" s="448"/>
      <c r="OJJ79" s="575"/>
      <c r="OJK79" s="448"/>
      <c r="OJL79" s="448"/>
      <c r="OJM79" s="448"/>
      <c r="OJN79" s="448"/>
      <c r="OJO79" s="448"/>
      <c r="OJP79" s="448"/>
      <c r="OJQ79" s="448"/>
      <c r="OJR79" s="448"/>
      <c r="OJS79" s="448"/>
      <c r="OJT79" s="917"/>
      <c r="OJU79" s="917"/>
      <c r="OJV79" s="917"/>
      <c r="OJW79" s="574"/>
      <c r="OJX79" s="448"/>
      <c r="OJY79" s="448"/>
      <c r="OJZ79" s="448"/>
      <c r="OKA79" s="575"/>
      <c r="OKB79" s="448"/>
      <c r="OKC79" s="448"/>
      <c r="OKD79" s="448"/>
      <c r="OKE79" s="448"/>
      <c r="OKF79" s="448"/>
      <c r="OKG79" s="448"/>
      <c r="OKH79" s="448"/>
      <c r="OKI79" s="448"/>
      <c r="OKJ79" s="448"/>
      <c r="OKK79" s="917"/>
      <c r="OKL79" s="917"/>
      <c r="OKM79" s="917"/>
      <c r="OKN79" s="574"/>
      <c r="OKO79" s="448"/>
      <c r="OKP79" s="448"/>
      <c r="OKQ79" s="448"/>
      <c r="OKR79" s="575"/>
      <c r="OKS79" s="448"/>
      <c r="OKT79" s="448"/>
      <c r="OKU79" s="448"/>
      <c r="OKV79" s="448"/>
      <c r="OKW79" s="448"/>
      <c r="OKX79" s="448"/>
      <c r="OKY79" s="448"/>
      <c r="OKZ79" s="448"/>
      <c r="OLA79" s="448"/>
      <c r="OLB79" s="917"/>
      <c r="OLC79" s="917"/>
      <c r="OLD79" s="917"/>
      <c r="OLE79" s="574"/>
      <c r="OLF79" s="448"/>
      <c r="OLG79" s="448"/>
      <c r="OLH79" s="448"/>
      <c r="OLI79" s="575"/>
      <c r="OLJ79" s="448"/>
      <c r="OLK79" s="448"/>
      <c r="OLL79" s="448"/>
      <c r="OLM79" s="448"/>
      <c r="OLN79" s="448"/>
      <c r="OLO79" s="448"/>
      <c r="OLP79" s="448"/>
      <c r="OLQ79" s="448"/>
      <c r="OLR79" s="448"/>
      <c r="OLS79" s="917"/>
      <c r="OLT79" s="917"/>
      <c r="OLU79" s="917"/>
      <c r="OLV79" s="574"/>
      <c r="OLW79" s="448"/>
      <c r="OLX79" s="448"/>
      <c r="OLY79" s="448"/>
      <c r="OLZ79" s="575"/>
      <c r="OMA79" s="448"/>
      <c r="OMB79" s="448"/>
      <c r="OMC79" s="448"/>
      <c r="OMD79" s="448"/>
      <c r="OME79" s="448"/>
      <c r="OMF79" s="448"/>
      <c r="OMG79" s="448"/>
      <c r="OMH79" s="448"/>
      <c r="OMI79" s="448"/>
      <c r="OMJ79" s="917"/>
      <c r="OMK79" s="917"/>
      <c r="OML79" s="917"/>
      <c r="OMM79" s="574"/>
      <c r="OMN79" s="448"/>
      <c r="OMO79" s="448"/>
      <c r="OMP79" s="448"/>
      <c r="OMQ79" s="575"/>
      <c r="OMR79" s="448"/>
      <c r="OMS79" s="448"/>
      <c r="OMT79" s="448"/>
      <c r="OMU79" s="448"/>
      <c r="OMV79" s="448"/>
      <c r="OMW79" s="448"/>
      <c r="OMX79" s="448"/>
      <c r="OMY79" s="448"/>
      <c r="OMZ79" s="448"/>
      <c r="ONA79" s="917"/>
      <c r="ONB79" s="917"/>
      <c r="ONC79" s="917"/>
      <c r="OND79" s="574"/>
      <c r="ONE79" s="448"/>
      <c r="ONF79" s="448"/>
      <c r="ONG79" s="448"/>
      <c r="ONH79" s="575"/>
      <c r="ONI79" s="448"/>
      <c r="ONJ79" s="448"/>
      <c r="ONK79" s="448"/>
      <c r="ONL79" s="448"/>
      <c r="ONM79" s="448"/>
      <c r="ONN79" s="448"/>
      <c r="ONO79" s="448"/>
      <c r="ONP79" s="448"/>
      <c r="ONQ79" s="448"/>
      <c r="ONR79" s="917"/>
      <c r="ONS79" s="917"/>
      <c r="ONT79" s="917"/>
      <c r="ONU79" s="574"/>
      <c r="ONV79" s="448"/>
      <c r="ONW79" s="448"/>
      <c r="ONX79" s="448"/>
      <c r="ONY79" s="575"/>
      <c r="ONZ79" s="448"/>
      <c r="OOA79" s="448"/>
      <c r="OOB79" s="448"/>
      <c r="OOC79" s="448"/>
      <c r="OOD79" s="448"/>
      <c r="OOE79" s="448"/>
      <c r="OOF79" s="448"/>
      <c r="OOG79" s="448"/>
      <c r="OOH79" s="448"/>
      <c r="OOI79" s="917"/>
      <c r="OOJ79" s="917"/>
      <c r="OOK79" s="917"/>
      <c r="OOL79" s="574"/>
      <c r="OOM79" s="448"/>
      <c r="OON79" s="448"/>
      <c r="OOO79" s="448"/>
      <c r="OOP79" s="575"/>
      <c r="OOQ79" s="448"/>
      <c r="OOR79" s="448"/>
      <c r="OOS79" s="448"/>
      <c r="OOT79" s="448"/>
      <c r="OOU79" s="448"/>
      <c r="OOV79" s="448"/>
      <c r="OOW79" s="448"/>
      <c r="OOX79" s="448"/>
      <c r="OOY79" s="448"/>
      <c r="OOZ79" s="917"/>
      <c r="OPA79" s="917"/>
      <c r="OPB79" s="917"/>
      <c r="OPC79" s="574"/>
      <c r="OPD79" s="448"/>
      <c r="OPE79" s="448"/>
      <c r="OPF79" s="448"/>
      <c r="OPG79" s="575"/>
      <c r="OPH79" s="448"/>
      <c r="OPI79" s="448"/>
      <c r="OPJ79" s="448"/>
      <c r="OPK79" s="448"/>
      <c r="OPL79" s="448"/>
      <c r="OPM79" s="448"/>
      <c r="OPN79" s="448"/>
      <c r="OPO79" s="448"/>
      <c r="OPP79" s="448"/>
      <c r="OPQ79" s="917"/>
      <c r="OPR79" s="917"/>
      <c r="OPS79" s="917"/>
      <c r="OPT79" s="574"/>
      <c r="OPU79" s="448"/>
      <c r="OPV79" s="448"/>
      <c r="OPW79" s="448"/>
      <c r="OPX79" s="575"/>
      <c r="OPY79" s="448"/>
      <c r="OPZ79" s="448"/>
      <c r="OQA79" s="448"/>
      <c r="OQB79" s="448"/>
      <c r="OQC79" s="448"/>
      <c r="OQD79" s="448"/>
      <c r="OQE79" s="448"/>
      <c r="OQF79" s="448"/>
      <c r="OQG79" s="448"/>
      <c r="OQH79" s="917"/>
      <c r="OQI79" s="917"/>
      <c r="OQJ79" s="917"/>
      <c r="OQK79" s="574"/>
      <c r="OQL79" s="448"/>
      <c r="OQM79" s="448"/>
      <c r="OQN79" s="448"/>
      <c r="OQO79" s="575"/>
      <c r="OQP79" s="448"/>
      <c r="OQQ79" s="448"/>
      <c r="OQR79" s="448"/>
      <c r="OQS79" s="448"/>
      <c r="OQT79" s="448"/>
      <c r="OQU79" s="448"/>
      <c r="OQV79" s="448"/>
      <c r="OQW79" s="448"/>
      <c r="OQX79" s="448"/>
      <c r="OQY79" s="917"/>
      <c r="OQZ79" s="917"/>
      <c r="ORA79" s="917"/>
      <c r="ORB79" s="574"/>
      <c r="ORC79" s="448"/>
      <c r="ORD79" s="448"/>
      <c r="ORE79" s="448"/>
      <c r="ORF79" s="575"/>
      <c r="ORG79" s="448"/>
      <c r="ORH79" s="448"/>
      <c r="ORI79" s="448"/>
      <c r="ORJ79" s="448"/>
      <c r="ORK79" s="448"/>
      <c r="ORL79" s="448"/>
      <c r="ORM79" s="448"/>
      <c r="ORN79" s="448"/>
      <c r="ORO79" s="448"/>
      <c r="ORP79" s="917"/>
      <c r="ORQ79" s="917"/>
      <c r="ORR79" s="917"/>
      <c r="ORS79" s="574"/>
      <c r="ORT79" s="448"/>
      <c r="ORU79" s="448"/>
      <c r="ORV79" s="448"/>
      <c r="ORW79" s="575"/>
      <c r="ORX79" s="448"/>
      <c r="ORY79" s="448"/>
      <c r="ORZ79" s="448"/>
      <c r="OSA79" s="448"/>
      <c r="OSB79" s="448"/>
      <c r="OSC79" s="448"/>
      <c r="OSD79" s="448"/>
      <c r="OSE79" s="448"/>
      <c r="OSF79" s="448"/>
      <c r="OSG79" s="917"/>
      <c r="OSH79" s="917"/>
      <c r="OSI79" s="917"/>
      <c r="OSJ79" s="574"/>
      <c r="OSK79" s="448"/>
      <c r="OSL79" s="448"/>
      <c r="OSM79" s="448"/>
      <c r="OSN79" s="575"/>
      <c r="OSO79" s="448"/>
      <c r="OSP79" s="448"/>
      <c r="OSQ79" s="448"/>
      <c r="OSR79" s="448"/>
      <c r="OSS79" s="448"/>
      <c r="OST79" s="448"/>
      <c r="OSU79" s="448"/>
      <c r="OSV79" s="448"/>
      <c r="OSW79" s="448"/>
      <c r="OSX79" s="917"/>
      <c r="OSY79" s="917"/>
      <c r="OSZ79" s="917"/>
      <c r="OTA79" s="574"/>
      <c r="OTB79" s="448"/>
      <c r="OTC79" s="448"/>
      <c r="OTD79" s="448"/>
      <c r="OTE79" s="575"/>
      <c r="OTF79" s="448"/>
      <c r="OTG79" s="448"/>
      <c r="OTH79" s="448"/>
      <c r="OTI79" s="448"/>
      <c r="OTJ79" s="448"/>
      <c r="OTK79" s="448"/>
      <c r="OTL79" s="448"/>
      <c r="OTM79" s="448"/>
      <c r="OTN79" s="448"/>
      <c r="OTO79" s="917"/>
      <c r="OTP79" s="917"/>
      <c r="OTQ79" s="917"/>
      <c r="OTR79" s="574"/>
      <c r="OTS79" s="448"/>
      <c r="OTT79" s="448"/>
      <c r="OTU79" s="448"/>
      <c r="OTV79" s="575"/>
      <c r="OTW79" s="448"/>
      <c r="OTX79" s="448"/>
      <c r="OTY79" s="448"/>
      <c r="OTZ79" s="448"/>
      <c r="OUA79" s="448"/>
      <c r="OUB79" s="448"/>
      <c r="OUC79" s="448"/>
      <c r="OUD79" s="448"/>
      <c r="OUE79" s="448"/>
      <c r="OUF79" s="917"/>
      <c r="OUG79" s="917"/>
      <c r="OUH79" s="917"/>
      <c r="OUI79" s="574"/>
      <c r="OUJ79" s="448"/>
      <c r="OUK79" s="448"/>
      <c r="OUL79" s="448"/>
      <c r="OUM79" s="575"/>
      <c r="OUN79" s="448"/>
      <c r="OUO79" s="448"/>
      <c r="OUP79" s="448"/>
      <c r="OUQ79" s="448"/>
      <c r="OUR79" s="448"/>
      <c r="OUS79" s="448"/>
      <c r="OUT79" s="448"/>
      <c r="OUU79" s="448"/>
      <c r="OUV79" s="448"/>
      <c r="OUW79" s="917"/>
      <c r="OUX79" s="917"/>
      <c r="OUY79" s="917"/>
      <c r="OUZ79" s="574"/>
      <c r="OVA79" s="448"/>
      <c r="OVB79" s="448"/>
      <c r="OVC79" s="448"/>
      <c r="OVD79" s="575"/>
      <c r="OVE79" s="448"/>
      <c r="OVF79" s="448"/>
      <c r="OVG79" s="448"/>
      <c r="OVH79" s="448"/>
      <c r="OVI79" s="448"/>
      <c r="OVJ79" s="448"/>
      <c r="OVK79" s="448"/>
      <c r="OVL79" s="448"/>
      <c r="OVM79" s="448"/>
      <c r="OVN79" s="917"/>
      <c r="OVO79" s="917"/>
      <c r="OVP79" s="917"/>
      <c r="OVQ79" s="574"/>
      <c r="OVR79" s="448"/>
      <c r="OVS79" s="448"/>
      <c r="OVT79" s="448"/>
      <c r="OVU79" s="575"/>
      <c r="OVV79" s="448"/>
      <c r="OVW79" s="448"/>
      <c r="OVX79" s="448"/>
      <c r="OVY79" s="448"/>
      <c r="OVZ79" s="448"/>
      <c r="OWA79" s="448"/>
      <c r="OWB79" s="448"/>
      <c r="OWC79" s="448"/>
      <c r="OWD79" s="448"/>
      <c r="OWE79" s="917"/>
      <c r="OWF79" s="917"/>
      <c r="OWG79" s="917"/>
      <c r="OWH79" s="574"/>
      <c r="OWI79" s="448"/>
      <c r="OWJ79" s="448"/>
      <c r="OWK79" s="448"/>
      <c r="OWL79" s="575"/>
      <c r="OWM79" s="448"/>
      <c r="OWN79" s="448"/>
      <c r="OWO79" s="448"/>
      <c r="OWP79" s="448"/>
      <c r="OWQ79" s="448"/>
      <c r="OWR79" s="448"/>
      <c r="OWS79" s="448"/>
      <c r="OWT79" s="448"/>
      <c r="OWU79" s="448"/>
      <c r="OWV79" s="917"/>
      <c r="OWW79" s="917"/>
      <c r="OWX79" s="917"/>
      <c r="OWY79" s="574"/>
      <c r="OWZ79" s="448"/>
      <c r="OXA79" s="448"/>
      <c r="OXB79" s="448"/>
      <c r="OXC79" s="575"/>
      <c r="OXD79" s="448"/>
      <c r="OXE79" s="448"/>
      <c r="OXF79" s="448"/>
      <c r="OXG79" s="448"/>
      <c r="OXH79" s="448"/>
      <c r="OXI79" s="448"/>
      <c r="OXJ79" s="448"/>
      <c r="OXK79" s="448"/>
      <c r="OXL79" s="448"/>
      <c r="OXM79" s="917"/>
      <c r="OXN79" s="917"/>
      <c r="OXO79" s="917"/>
      <c r="OXP79" s="574"/>
      <c r="OXQ79" s="448"/>
      <c r="OXR79" s="448"/>
      <c r="OXS79" s="448"/>
      <c r="OXT79" s="575"/>
      <c r="OXU79" s="448"/>
      <c r="OXV79" s="448"/>
      <c r="OXW79" s="448"/>
      <c r="OXX79" s="448"/>
      <c r="OXY79" s="448"/>
      <c r="OXZ79" s="448"/>
      <c r="OYA79" s="448"/>
      <c r="OYB79" s="448"/>
      <c r="OYC79" s="448"/>
      <c r="OYD79" s="917"/>
      <c r="OYE79" s="917"/>
      <c r="OYF79" s="917"/>
      <c r="OYG79" s="574"/>
      <c r="OYH79" s="448"/>
      <c r="OYI79" s="448"/>
      <c r="OYJ79" s="448"/>
      <c r="OYK79" s="575"/>
      <c r="OYL79" s="448"/>
      <c r="OYM79" s="448"/>
      <c r="OYN79" s="448"/>
      <c r="OYO79" s="448"/>
      <c r="OYP79" s="448"/>
      <c r="OYQ79" s="448"/>
      <c r="OYR79" s="448"/>
      <c r="OYS79" s="448"/>
      <c r="OYT79" s="448"/>
      <c r="OYU79" s="917"/>
      <c r="OYV79" s="917"/>
      <c r="OYW79" s="917"/>
      <c r="OYX79" s="574"/>
      <c r="OYY79" s="448"/>
      <c r="OYZ79" s="448"/>
      <c r="OZA79" s="448"/>
      <c r="OZB79" s="575"/>
      <c r="OZC79" s="448"/>
      <c r="OZD79" s="448"/>
      <c r="OZE79" s="448"/>
      <c r="OZF79" s="448"/>
      <c r="OZG79" s="448"/>
      <c r="OZH79" s="448"/>
      <c r="OZI79" s="448"/>
      <c r="OZJ79" s="448"/>
      <c r="OZK79" s="448"/>
      <c r="OZL79" s="917"/>
      <c r="OZM79" s="917"/>
      <c r="OZN79" s="917"/>
      <c r="OZO79" s="574"/>
      <c r="OZP79" s="448"/>
      <c r="OZQ79" s="448"/>
      <c r="OZR79" s="448"/>
      <c r="OZS79" s="575"/>
      <c r="OZT79" s="448"/>
      <c r="OZU79" s="448"/>
      <c r="OZV79" s="448"/>
      <c r="OZW79" s="448"/>
      <c r="OZX79" s="448"/>
      <c r="OZY79" s="448"/>
      <c r="OZZ79" s="448"/>
      <c r="PAA79" s="448"/>
      <c r="PAB79" s="448"/>
      <c r="PAC79" s="917"/>
      <c r="PAD79" s="917"/>
      <c r="PAE79" s="917"/>
      <c r="PAF79" s="574"/>
      <c r="PAG79" s="448"/>
      <c r="PAH79" s="448"/>
      <c r="PAI79" s="448"/>
      <c r="PAJ79" s="575"/>
      <c r="PAK79" s="448"/>
      <c r="PAL79" s="448"/>
      <c r="PAM79" s="448"/>
      <c r="PAN79" s="448"/>
      <c r="PAO79" s="448"/>
      <c r="PAP79" s="448"/>
      <c r="PAQ79" s="448"/>
      <c r="PAR79" s="448"/>
      <c r="PAS79" s="448"/>
      <c r="PAT79" s="917"/>
      <c r="PAU79" s="917"/>
      <c r="PAV79" s="917"/>
      <c r="PAW79" s="574"/>
      <c r="PAX79" s="448"/>
      <c r="PAY79" s="448"/>
      <c r="PAZ79" s="448"/>
      <c r="PBA79" s="575"/>
      <c r="PBB79" s="448"/>
      <c r="PBC79" s="448"/>
      <c r="PBD79" s="448"/>
      <c r="PBE79" s="448"/>
      <c r="PBF79" s="448"/>
      <c r="PBG79" s="448"/>
      <c r="PBH79" s="448"/>
      <c r="PBI79" s="448"/>
      <c r="PBJ79" s="448"/>
      <c r="PBK79" s="917"/>
      <c r="PBL79" s="917"/>
      <c r="PBM79" s="917"/>
      <c r="PBN79" s="574"/>
      <c r="PBO79" s="448"/>
      <c r="PBP79" s="448"/>
      <c r="PBQ79" s="448"/>
      <c r="PBR79" s="575"/>
      <c r="PBS79" s="448"/>
      <c r="PBT79" s="448"/>
      <c r="PBU79" s="448"/>
      <c r="PBV79" s="448"/>
      <c r="PBW79" s="448"/>
      <c r="PBX79" s="448"/>
      <c r="PBY79" s="448"/>
      <c r="PBZ79" s="448"/>
      <c r="PCA79" s="448"/>
      <c r="PCB79" s="917"/>
      <c r="PCC79" s="917"/>
      <c r="PCD79" s="917"/>
      <c r="PCE79" s="574"/>
      <c r="PCF79" s="448"/>
      <c r="PCG79" s="448"/>
      <c r="PCH79" s="448"/>
      <c r="PCI79" s="575"/>
      <c r="PCJ79" s="448"/>
      <c r="PCK79" s="448"/>
      <c r="PCL79" s="448"/>
      <c r="PCM79" s="448"/>
      <c r="PCN79" s="448"/>
      <c r="PCO79" s="448"/>
      <c r="PCP79" s="448"/>
      <c r="PCQ79" s="448"/>
      <c r="PCR79" s="448"/>
      <c r="PCS79" s="917"/>
      <c r="PCT79" s="917"/>
      <c r="PCU79" s="917"/>
      <c r="PCV79" s="574"/>
      <c r="PCW79" s="448"/>
      <c r="PCX79" s="448"/>
      <c r="PCY79" s="448"/>
      <c r="PCZ79" s="575"/>
      <c r="PDA79" s="448"/>
      <c r="PDB79" s="448"/>
      <c r="PDC79" s="448"/>
      <c r="PDD79" s="448"/>
      <c r="PDE79" s="448"/>
      <c r="PDF79" s="448"/>
      <c r="PDG79" s="448"/>
      <c r="PDH79" s="448"/>
      <c r="PDI79" s="448"/>
      <c r="PDJ79" s="917"/>
      <c r="PDK79" s="917"/>
      <c r="PDL79" s="917"/>
      <c r="PDM79" s="574"/>
      <c r="PDN79" s="448"/>
      <c r="PDO79" s="448"/>
      <c r="PDP79" s="448"/>
      <c r="PDQ79" s="575"/>
      <c r="PDR79" s="448"/>
      <c r="PDS79" s="448"/>
      <c r="PDT79" s="448"/>
      <c r="PDU79" s="448"/>
      <c r="PDV79" s="448"/>
      <c r="PDW79" s="448"/>
      <c r="PDX79" s="448"/>
      <c r="PDY79" s="448"/>
      <c r="PDZ79" s="448"/>
      <c r="PEA79" s="917"/>
      <c r="PEB79" s="917"/>
      <c r="PEC79" s="917"/>
      <c r="PED79" s="574"/>
      <c r="PEE79" s="448"/>
      <c r="PEF79" s="448"/>
      <c r="PEG79" s="448"/>
      <c r="PEH79" s="575"/>
      <c r="PEI79" s="448"/>
      <c r="PEJ79" s="448"/>
      <c r="PEK79" s="448"/>
      <c r="PEL79" s="448"/>
      <c r="PEM79" s="448"/>
      <c r="PEN79" s="448"/>
      <c r="PEO79" s="448"/>
      <c r="PEP79" s="448"/>
      <c r="PEQ79" s="448"/>
      <c r="PER79" s="917"/>
      <c r="PES79" s="917"/>
      <c r="PET79" s="917"/>
      <c r="PEU79" s="574"/>
      <c r="PEV79" s="448"/>
      <c r="PEW79" s="448"/>
      <c r="PEX79" s="448"/>
      <c r="PEY79" s="575"/>
      <c r="PEZ79" s="448"/>
      <c r="PFA79" s="448"/>
      <c r="PFB79" s="448"/>
      <c r="PFC79" s="448"/>
      <c r="PFD79" s="448"/>
      <c r="PFE79" s="448"/>
      <c r="PFF79" s="448"/>
      <c r="PFG79" s="448"/>
      <c r="PFH79" s="448"/>
      <c r="PFI79" s="917"/>
      <c r="PFJ79" s="917"/>
      <c r="PFK79" s="917"/>
      <c r="PFL79" s="574"/>
      <c r="PFM79" s="448"/>
      <c r="PFN79" s="448"/>
      <c r="PFO79" s="448"/>
      <c r="PFP79" s="575"/>
      <c r="PFQ79" s="448"/>
      <c r="PFR79" s="448"/>
      <c r="PFS79" s="448"/>
      <c r="PFT79" s="448"/>
      <c r="PFU79" s="448"/>
      <c r="PFV79" s="448"/>
      <c r="PFW79" s="448"/>
      <c r="PFX79" s="448"/>
      <c r="PFY79" s="448"/>
      <c r="PFZ79" s="917"/>
      <c r="PGA79" s="917"/>
      <c r="PGB79" s="917"/>
      <c r="PGC79" s="574"/>
      <c r="PGD79" s="448"/>
      <c r="PGE79" s="448"/>
      <c r="PGF79" s="448"/>
      <c r="PGG79" s="575"/>
      <c r="PGH79" s="448"/>
      <c r="PGI79" s="448"/>
      <c r="PGJ79" s="448"/>
      <c r="PGK79" s="448"/>
      <c r="PGL79" s="448"/>
      <c r="PGM79" s="448"/>
      <c r="PGN79" s="448"/>
      <c r="PGO79" s="448"/>
      <c r="PGP79" s="448"/>
      <c r="PGQ79" s="917"/>
      <c r="PGR79" s="917"/>
      <c r="PGS79" s="917"/>
      <c r="PGT79" s="574"/>
      <c r="PGU79" s="448"/>
      <c r="PGV79" s="448"/>
      <c r="PGW79" s="448"/>
      <c r="PGX79" s="575"/>
      <c r="PGY79" s="448"/>
      <c r="PGZ79" s="448"/>
      <c r="PHA79" s="448"/>
      <c r="PHB79" s="448"/>
      <c r="PHC79" s="448"/>
      <c r="PHD79" s="448"/>
      <c r="PHE79" s="448"/>
      <c r="PHF79" s="448"/>
      <c r="PHG79" s="448"/>
      <c r="PHH79" s="917"/>
      <c r="PHI79" s="917"/>
      <c r="PHJ79" s="917"/>
      <c r="PHK79" s="574"/>
      <c r="PHL79" s="448"/>
      <c r="PHM79" s="448"/>
      <c r="PHN79" s="448"/>
      <c r="PHO79" s="575"/>
      <c r="PHP79" s="448"/>
      <c r="PHQ79" s="448"/>
      <c r="PHR79" s="448"/>
      <c r="PHS79" s="448"/>
      <c r="PHT79" s="448"/>
      <c r="PHU79" s="448"/>
      <c r="PHV79" s="448"/>
      <c r="PHW79" s="448"/>
      <c r="PHX79" s="448"/>
      <c r="PHY79" s="917"/>
      <c r="PHZ79" s="917"/>
      <c r="PIA79" s="917"/>
      <c r="PIB79" s="574"/>
      <c r="PIC79" s="448"/>
      <c r="PID79" s="448"/>
      <c r="PIE79" s="448"/>
      <c r="PIF79" s="575"/>
      <c r="PIG79" s="448"/>
      <c r="PIH79" s="448"/>
      <c r="PII79" s="448"/>
      <c r="PIJ79" s="448"/>
      <c r="PIK79" s="448"/>
      <c r="PIL79" s="448"/>
      <c r="PIM79" s="448"/>
      <c r="PIN79" s="448"/>
      <c r="PIO79" s="448"/>
      <c r="PIP79" s="917"/>
      <c r="PIQ79" s="917"/>
      <c r="PIR79" s="917"/>
      <c r="PIS79" s="574"/>
      <c r="PIT79" s="448"/>
      <c r="PIU79" s="448"/>
      <c r="PIV79" s="448"/>
      <c r="PIW79" s="575"/>
      <c r="PIX79" s="448"/>
      <c r="PIY79" s="448"/>
      <c r="PIZ79" s="448"/>
      <c r="PJA79" s="448"/>
      <c r="PJB79" s="448"/>
      <c r="PJC79" s="448"/>
      <c r="PJD79" s="448"/>
      <c r="PJE79" s="448"/>
      <c r="PJF79" s="448"/>
      <c r="PJG79" s="917"/>
      <c r="PJH79" s="917"/>
      <c r="PJI79" s="917"/>
      <c r="PJJ79" s="574"/>
      <c r="PJK79" s="448"/>
      <c r="PJL79" s="448"/>
      <c r="PJM79" s="448"/>
      <c r="PJN79" s="575"/>
      <c r="PJO79" s="448"/>
      <c r="PJP79" s="448"/>
      <c r="PJQ79" s="448"/>
      <c r="PJR79" s="448"/>
      <c r="PJS79" s="448"/>
      <c r="PJT79" s="448"/>
      <c r="PJU79" s="448"/>
      <c r="PJV79" s="448"/>
      <c r="PJW79" s="448"/>
      <c r="PJX79" s="917"/>
      <c r="PJY79" s="917"/>
      <c r="PJZ79" s="917"/>
      <c r="PKA79" s="574"/>
      <c r="PKB79" s="448"/>
      <c r="PKC79" s="448"/>
      <c r="PKD79" s="448"/>
      <c r="PKE79" s="575"/>
      <c r="PKF79" s="448"/>
      <c r="PKG79" s="448"/>
      <c r="PKH79" s="448"/>
      <c r="PKI79" s="448"/>
      <c r="PKJ79" s="448"/>
      <c r="PKK79" s="448"/>
      <c r="PKL79" s="448"/>
      <c r="PKM79" s="448"/>
      <c r="PKN79" s="448"/>
      <c r="PKO79" s="917"/>
      <c r="PKP79" s="917"/>
      <c r="PKQ79" s="917"/>
      <c r="PKR79" s="574"/>
      <c r="PKS79" s="448"/>
      <c r="PKT79" s="448"/>
      <c r="PKU79" s="448"/>
      <c r="PKV79" s="575"/>
      <c r="PKW79" s="448"/>
      <c r="PKX79" s="448"/>
      <c r="PKY79" s="448"/>
      <c r="PKZ79" s="448"/>
      <c r="PLA79" s="448"/>
      <c r="PLB79" s="448"/>
      <c r="PLC79" s="448"/>
      <c r="PLD79" s="448"/>
      <c r="PLE79" s="448"/>
      <c r="PLF79" s="917"/>
      <c r="PLG79" s="917"/>
      <c r="PLH79" s="917"/>
      <c r="PLI79" s="574"/>
      <c r="PLJ79" s="448"/>
      <c r="PLK79" s="448"/>
      <c r="PLL79" s="448"/>
      <c r="PLM79" s="575"/>
      <c r="PLN79" s="448"/>
      <c r="PLO79" s="448"/>
      <c r="PLP79" s="448"/>
      <c r="PLQ79" s="448"/>
      <c r="PLR79" s="448"/>
      <c r="PLS79" s="448"/>
      <c r="PLT79" s="448"/>
      <c r="PLU79" s="448"/>
      <c r="PLV79" s="448"/>
      <c r="PLW79" s="917"/>
      <c r="PLX79" s="917"/>
      <c r="PLY79" s="917"/>
      <c r="PLZ79" s="574"/>
      <c r="PMA79" s="448"/>
      <c r="PMB79" s="448"/>
      <c r="PMC79" s="448"/>
      <c r="PMD79" s="575"/>
      <c r="PME79" s="448"/>
      <c r="PMF79" s="448"/>
      <c r="PMG79" s="448"/>
      <c r="PMH79" s="448"/>
      <c r="PMI79" s="448"/>
      <c r="PMJ79" s="448"/>
      <c r="PMK79" s="448"/>
      <c r="PML79" s="448"/>
      <c r="PMM79" s="448"/>
      <c r="PMN79" s="917"/>
      <c r="PMO79" s="917"/>
      <c r="PMP79" s="917"/>
      <c r="PMQ79" s="574"/>
      <c r="PMR79" s="448"/>
      <c r="PMS79" s="448"/>
      <c r="PMT79" s="448"/>
      <c r="PMU79" s="575"/>
      <c r="PMV79" s="448"/>
      <c r="PMW79" s="448"/>
      <c r="PMX79" s="448"/>
      <c r="PMY79" s="448"/>
      <c r="PMZ79" s="448"/>
      <c r="PNA79" s="448"/>
      <c r="PNB79" s="448"/>
      <c r="PNC79" s="448"/>
      <c r="PND79" s="448"/>
      <c r="PNE79" s="917"/>
      <c r="PNF79" s="917"/>
      <c r="PNG79" s="917"/>
      <c r="PNH79" s="574"/>
      <c r="PNI79" s="448"/>
      <c r="PNJ79" s="448"/>
      <c r="PNK79" s="448"/>
      <c r="PNL79" s="575"/>
      <c r="PNM79" s="448"/>
      <c r="PNN79" s="448"/>
      <c r="PNO79" s="448"/>
      <c r="PNP79" s="448"/>
      <c r="PNQ79" s="448"/>
      <c r="PNR79" s="448"/>
      <c r="PNS79" s="448"/>
      <c r="PNT79" s="448"/>
      <c r="PNU79" s="448"/>
      <c r="PNV79" s="917"/>
      <c r="PNW79" s="917"/>
      <c r="PNX79" s="917"/>
      <c r="PNY79" s="574"/>
      <c r="PNZ79" s="448"/>
      <c r="POA79" s="448"/>
      <c r="POB79" s="448"/>
      <c r="POC79" s="575"/>
      <c r="POD79" s="448"/>
      <c r="POE79" s="448"/>
      <c r="POF79" s="448"/>
      <c r="POG79" s="448"/>
      <c r="POH79" s="448"/>
      <c r="POI79" s="448"/>
      <c r="POJ79" s="448"/>
      <c r="POK79" s="448"/>
      <c r="POL79" s="448"/>
      <c r="POM79" s="917"/>
      <c r="PON79" s="917"/>
      <c r="POO79" s="917"/>
      <c r="POP79" s="574"/>
      <c r="POQ79" s="448"/>
      <c r="POR79" s="448"/>
      <c r="POS79" s="448"/>
      <c r="POT79" s="575"/>
      <c r="POU79" s="448"/>
      <c r="POV79" s="448"/>
      <c r="POW79" s="448"/>
      <c r="POX79" s="448"/>
      <c r="POY79" s="448"/>
      <c r="POZ79" s="448"/>
      <c r="PPA79" s="448"/>
      <c r="PPB79" s="448"/>
      <c r="PPC79" s="448"/>
      <c r="PPD79" s="917"/>
      <c r="PPE79" s="917"/>
      <c r="PPF79" s="917"/>
      <c r="PPG79" s="574"/>
      <c r="PPH79" s="448"/>
      <c r="PPI79" s="448"/>
      <c r="PPJ79" s="448"/>
      <c r="PPK79" s="575"/>
      <c r="PPL79" s="448"/>
      <c r="PPM79" s="448"/>
      <c r="PPN79" s="448"/>
      <c r="PPO79" s="448"/>
      <c r="PPP79" s="448"/>
      <c r="PPQ79" s="448"/>
      <c r="PPR79" s="448"/>
      <c r="PPS79" s="448"/>
      <c r="PPT79" s="448"/>
      <c r="PPU79" s="917"/>
      <c r="PPV79" s="917"/>
      <c r="PPW79" s="917"/>
      <c r="PPX79" s="574"/>
      <c r="PPY79" s="448"/>
      <c r="PPZ79" s="448"/>
      <c r="PQA79" s="448"/>
      <c r="PQB79" s="575"/>
      <c r="PQC79" s="448"/>
      <c r="PQD79" s="448"/>
      <c r="PQE79" s="448"/>
      <c r="PQF79" s="448"/>
      <c r="PQG79" s="448"/>
      <c r="PQH79" s="448"/>
      <c r="PQI79" s="448"/>
      <c r="PQJ79" s="448"/>
      <c r="PQK79" s="448"/>
      <c r="PQL79" s="917"/>
      <c r="PQM79" s="917"/>
      <c r="PQN79" s="917"/>
      <c r="PQO79" s="574"/>
      <c r="PQP79" s="448"/>
      <c r="PQQ79" s="448"/>
      <c r="PQR79" s="448"/>
      <c r="PQS79" s="575"/>
      <c r="PQT79" s="448"/>
      <c r="PQU79" s="448"/>
      <c r="PQV79" s="448"/>
      <c r="PQW79" s="448"/>
      <c r="PQX79" s="448"/>
      <c r="PQY79" s="448"/>
      <c r="PQZ79" s="448"/>
      <c r="PRA79" s="448"/>
      <c r="PRB79" s="448"/>
      <c r="PRC79" s="917"/>
      <c r="PRD79" s="917"/>
      <c r="PRE79" s="917"/>
      <c r="PRF79" s="574"/>
      <c r="PRG79" s="448"/>
      <c r="PRH79" s="448"/>
      <c r="PRI79" s="448"/>
      <c r="PRJ79" s="575"/>
      <c r="PRK79" s="448"/>
      <c r="PRL79" s="448"/>
      <c r="PRM79" s="448"/>
      <c r="PRN79" s="448"/>
      <c r="PRO79" s="448"/>
      <c r="PRP79" s="448"/>
      <c r="PRQ79" s="448"/>
      <c r="PRR79" s="448"/>
      <c r="PRS79" s="448"/>
      <c r="PRT79" s="917"/>
      <c r="PRU79" s="917"/>
      <c r="PRV79" s="917"/>
      <c r="PRW79" s="574"/>
      <c r="PRX79" s="448"/>
      <c r="PRY79" s="448"/>
      <c r="PRZ79" s="448"/>
      <c r="PSA79" s="575"/>
      <c r="PSB79" s="448"/>
      <c r="PSC79" s="448"/>
      <c r="PSD79" s="448"/>
      <c r="PSE79" s="448"/>
      <c r="PSF79" s="448"/>
      <c r="PSG79" s="448"/>
      <c r="PSH79" s="448"/>
      <c r="PSI79" s="448"/>
      <c r="PSJ79" s="448"/>
      <c r="PSK79" s="917"/>
      <c r="PSL79" s="917"/>
      <c r="PSM79" s="917"/>
      <c r="PSN79" s="574"/>
      <c r="PSO79" s="448"/>
      <c r="PSP79" s="448"/>
      <c r="PSQ79" s="448"/>
      <c r="PSR79" s="575"/>
      <c r="PSS79" s="448"/>
      <c r="PST79" s="448"/>
      <c r="PSU79" s="448"/>
      <c r="PSV79" s="448"/>
      <c r="PSW79" s="448"/>
      <c r="PSX79" s="448"/>
      <c r="PSY79" s="448"/>
      <c r="PSZ79" s="448"/>
      <c r="PTA79" s="448"/>
      <c r="PTB79" s="917"/>
      <c r="PTC79" s="917"/>
      <c r="PTD79" s="917"/>
      <c r="PTE79" s="574"/>
      <c r="PTF79" s="448"/>
      <c r="PTG79" s="448"/>
      <c r="PTH79" s="448"/>
      <c r="PTI79" s="575"/>
      <c r="PTJ79" s="448"/>
      <c r="PTK79" s="448"/>
      <c r="PTL79" s="448"/>
      <c r="PTM79" s="448"/>
      <c r="PTN79" s="448"/>
      <c r="PTO79" s="448"/>
      <c r="PTP79" s="448"/>
      <c r="PTQ79" s="448"/>
      <c r="PTR79" s="448"/>
      <c r="PTS79" s="917"/>
      <c r="PTT79" s="917"/>
      <c r="PTU79" s="917"/>
      <c r="PTV79" s="574"/>
      <c r="PTW79" s="448"/>
      <c r="PTX79" s="448"/>
      <c r="PTY79" s="448"/>
      <c r="PTZ79" s="575"/>
      <c r="PUA79" s="448"/>
      <c r="PUB79" s="448"/>
      <c r="PUC79" s="448"/>
      <c r="PUD79" s="448"/>
      <c r="PUE79" s="448"/>
      <c r="PUF79" s="448"/>
      <c r="PUG79" s="448"/>
      <c r="PUH79" s="448"/>
      <c r="PUI79" s="448"/>
      <c r="PUJ79" s="917"/>
      <c r="PUK79" s="917"/>
      <c r="PUL79" s="917"/>
      <c r="PUM79" s="574"/>
      <c r="PUN79" s="448"/>
      <c r="PUO79" s="448"/>
      <c r="PUP79" s="448"/>
      <c r="PUQ79" s="575"/>
      <c r="PUR79" s="448"/>
      <c r="PUS79" s="448"/>
      <c r="PUT79" s="448"/>
      <c r="PUU79" s="448"/>
      <c r="PUV79" s="448"/>
      <c r="PUW79" s="448"/>
      <c r="PUX79" s="448"/>
      <c r="PUY79" s="448"/>
      <c r="PUZ79" s="448"/>
      <c r="PVA79" s="917"/>
      <c r="PVB79" s="917"/>
      <c r="PVC79" s="917"/>
      <c r="PVD79" s="574"/>
      <c r="PVE79" s="448"/>
      <c r="PVF79" s="448"/>
      <c r="PVG79" s="448"/>
      <c r="PVH79" s="575"/>
      <c r="PVI79" s="448"/>
      <c r="PVJ79" s="448"/>
      <c r="PVK79" s="448"/>
      <c r="PVL79" s="448"/>
      <c r="PVM79" s="448"/>
      <c r="PVN79" s="448"/>
      <c r="PVO79" s="448"/>
      <c r="PVP79" s="448"/>
      <c r="PVQ79" s="448"/>
      <c r="PVR79" s="917"/>
      <c r="PVS79" s="917"/>
      <c r="PVT79" s="917"/>
      <c r="PVU79" s="574"/>
      <c r="PVV79" s="448"/>
      <c r="PVW79" s="448"/>
      <c r="PVX79" s="448"/>
      <c r="PVY79" s="575"/>
      <c r="PVZ79" s="448"/>
      <c r="PWA79" s="448"/>
      <c r="PWB79" s="448"/>
      <c r="PWC79" s="448"/>
      <c r="PWD79" s="448"/>
      <c r="PWE79" s="448"/>
      <c r="PWF79" s="448"/>
      <c r="PWG79" s="448"/>
      <c r="PWH79" s="448"/>
      <c r="PWI79" s="917"/>
      <c r="PWJ79" s="917"/>
      <c r="PWK79" s="917"/>
      <c r="PWL79" s="574"/>
      <c r="PWM79" s="448"/>
      <c r="PWN79" s="448"/>
      <c r="PWO79" s="448"/>
      <c r="PWP79" s="575"/>
      <c r="PWQ79" s="448"/>
      <c r="PWR79" s="448"/>
      <c r="PWS79" s="448"/>
      <c r="PWT79" s="448"/>
      <c r="PWU79" s="448"/>
      <c r="PWV79" s="448"/>
      <c r="PWW79" s="448"/>
      <c r="PWX79" s="448"/>
      <c r="PWY79" s="448"/>
      <c r="PWZ79" s="917"/>
      <c r="PXA79" s="917"/>
      <c r="PXB79" s="917"/>
      <c r="PXC79" s="574"/>
      <c r="PXD79" s="448"/>
      <c r="PXE79" s="448"/>
      <c r="PXF79" s="448"/>
      <c r="PXG79" s="575"/>
      <c r="PXH79" s="448"/>
      <c r="PXI79" s="448"/>
      <c r="PXJ79" s="448"/>
      <c r="PXK79" s="448"/>
      <c r="PXL79" s="448"/>
      <c r="PXM79" s="448"/>
      <c r="PXN79" s="448"/>
      <c r="PXO79" s="448"/>
      <c r="PXP79" s="448"/>
      <c r="PXQ79" s="917"/>
      <c r="PXR79" s="917"/>
      <c r="PXS79" s="917"/>
      <c r="PXT79" s="574"/>
      <c r="PXU79" s="448"/>
      <c r="PXV79" s="448"/>
      <c r="PXW79" s="448"/>
      <c r="PXX79" s="575"/>
      <c r="PXY79" s="448"/>
      <c r="PXZ79" s="448"/>
      <c r="PYA79" s="448"/>
      <c r="PYB79" s="448"/>
      <c r="PYC79" s="448"/>
      <c r="PYD79" s="448"/>
      <c r="PYE79" s="448"/>
      <c r="PYF79" s="448"/>
      <c r="PYG79" s="448"/>
      <c r="PYH79" s="917"/>
      <c r="PYI79" s="917"/>
      <c r="PYJ79" s="917"/>
      <c r="PYK79" s="574"/>
      <c r="PYL79" s="448"/>
      <c r="PYM79" s="448"/>
      <c r="PYN79" s="448"/>
      <c r="PYO79" s="575"/>
      <c r="PYP79" s="448"/>
      <c r="PYQ79" s="448"/>
      <c r="PYR79" s="448"/>
      <c r="PYS79" s="448"/>
      <c r="PYT79" s="448"/>
      <c r="PYU79" s="448"/>
      <c r="PYV79" s="448"/>
      <c r="PYW79" s="448"/>
      <c r="PYX79" s="448"/>
      <c r="PYY79" s="917"/>
      <c r="PYZ79" s="917"/>
      <c r="PZA79" s="917"/>
      <c r="PZB79" s="574"/>
      <c r="PZC79" s="448"/>
      <c r="PZD79" s="448"/>
      <c r="PZE79" s="448"/>
      <c r="PZF79" s="575"/>
      <c r="PZG79" s="448"/>
      <c r="PZH79" s="448"/>
      <c r="PZI79" s="448"/>
      <c r="PZJ79" s="448"/>
      <c r="PZK79" s="448"/>
      <c r="PZL79" s="448"/>
      <c r="PZM79" s="448"/>
      <c r="PZN79" s="448"/>
      <c r="PZO79" s="448"/>
      <c r="PZP79" s="917"/>
      <c r="PZQ79" s="917"/>
      <c r="PZR79" s="917"/>
      <c r="PZS79" s="574"/>
      <c r="PZT79" s="448"/>
      <c r="PZU79" s="448"/>
      <c r="PZV79" s="448"/>
      <c r="PZW79" s="575"/>
      <c r="PZX79" s="448"/>
      <c r="PZY79" s="448"/>
      <c r="PZZ79" s="448"/>
      <c r="QAA79" s="448"/>
      <c r="QAB79" s="448"/>
      <c r="QAC79" s="448"/>
      <c r="QAD79" s="448"/>
      <c r="QAE79" s="448"/>
      <c r="QAF79" s="448"/>
      <c r="QAG79" s="917"/>
      <c r="QAH79" s="917"/>
      <c r="QAI79" s="917"/>
      <c r="QAJ79" s="574"/>
      <c r="QAK79" s="448"/>
      <c r="QAL79" s="448"/>
      <c r="QAM79" s="448"/>
      <c r="QAN79" s="575"/>
      <c r="QAO79" s="448"/>
      <c r="QAP79" s="448"/>
      <c r="QAQ79" s="448"/>
      <c r="QAR79" s="448"/>
      <c r="QAS79" s="448"/>
      <c r="QAT79" s="448"/>
      <c r="QAU79" s="448"/>
      <c r="QAV79" s="448"/>
      <c r="QAW79" s="448"/>
      <c r="QAX79" s="917"/>
      <c r="QAY79" s="917"/>
      <c r="QAZ79" s="917"/>
      <c r="QBA79" s="574"/>
      <c r="QBB79" s="448"/>
      <c r="QBC79" s="448"/>
      <c r="QBD79" s="448"/>
      <c r="QBE79" s="575"/>
      <c r="QBF79" s="448"/>
      <c r="QBG79" s="448"/>
      <c r="QBH79" s="448"/>
      <c r="QBI79" s="448"/>
      <c r="QBJ79" s="448"/>
      <c r="QBK79" s="448"/>
      <c r="QBL79" s="448"/>
      <c r="QBM79" s="448"/>
      <c r="QBN79" s="448"/>
      <c r="QBO79" s="917"/>
      <c r="QBP79" s="917"/>
      <c r="QBQ79" s="917"/>
      <c r="QBR79" s="574"/>
      <c r="QBS79" s="448"/>
      <c r="QBT79" s="448"/>
      <c r="QBU79" s="448"/>
      <c r="QBV79" s="575"/>
      <c r="QBW79" s="448"/>
      <c r="QBX79" s="448"/>
      <c r="QBY79" s="448"/>
      <c r="QBZ79" s="448"/>
      <c r="QCA79" s="448"/>
      <c r="QCB79" s="448"/>
      <c r="QCC79" s="448"/>
      <c r="QCD79" s="448"/>
      <c r="QCE79" s="448"/>
      <c r="QCF79" s="917"/>
      <c r="QCG79" s="917"/>
      <c r="QCH79" s="917"/>
      <c r="QCI79" s="574"/>
      <c r="QCJ79" s="448"/>
      <c r="QCK79" s="448"/>
      <c r="QCL79" s="448"/>
      <c r="QCM79" s="575"/>
      <c r="QCN79" s="448"/>
      <c r="QCO79" s="448"/>
      <c r="QCP79" s="448"/>
      <c r="QCQ79" s="448"/>
      <c r="QCR79" s="448"/>
      <c r="QCS79" s="448"/>
      <c r="QCT79" s="448"/>
      <c r="QCU79" s="448"/>
      <c r="QCV79" s="448"/>
      <c r="QCW79" s="917"/>
      <c r="QCX79" s="917"/>
      <c r="QCY79" s="917"/>
      <c r="QCZ79" s="574"/>
      <c r="QDA79" s="448"/>
      <c r="QDB79" s="448"/>
      <c r="QDC79" s="448"/>
      <c r="QDD79" s="575"/>
      <c r="QDE79" s="448"/>
      <c r="QDF79" s="448"/>
      <c r="QDG79" s="448"/>
      <c r="QDH79" s="448"/>
      <c r="QDI79" s="448"/>
      <c r="QDJ79" s="448"/>
      <c r="QDK79" s="448"/>
      <c r="QDL79" s="448"/>
      <c r="QDM79" s="448"/>
      <c r="QDN79" s="917"/>
      <c r="QDO79" s="917"/>
      <c r="QDP79" s="917"/>
      <c r="QDQ79" s="574"/>
      <c r="QDR79" s="448"/>
      <c r="QDS79" s="448"/>
      <c r="QDT79" s="448"/>
      <c r="QDU79" s="575"/>
      <c r="QDV79" s="448"/>
      <c r="QDW79" s="448"/>
      <c r="QDX79" s="448"/>
      <c r="QDY79" s="448"/>
      <c r="QDZ79" s="448"/>
      <c r="QEA79" s="448"/>
      <c r="QEB79" s="448"/>
      <c r="QEC79" s="448"/>
      <c r="QED79" s="448"/>
      <c r="QEE79" s="917"/>
      <c r="QEF79" s="917"/>
      <c r="QEG79" s="917"/>
      <c r="QEH79" s="574"/>
      <c r="QEI79" s="448"/>
      <c r="QEJ79" s="448"/>
      <c r="QEK79" s="448"/>
      <c r="QEL79" s="575"/>
      <c r="QEM79" s="448"/>
      <c r="QEN79" s="448"/>
      <c r="QEO79" s="448"/>
      <c r="QEP79" s="448"/>
      <c r="QEQ79" s="448"/>
      <c r="QER79" s="448"/>
      <c r="QES79" s="448"/>
      <c r="QET79" s="448"/>
      <c r="QEU79" s="448"/>
      <c r="QEV79" s="917"/>
      <c r="QEW79" s="917"/>
      <c r="QEX79" s="917"/>
      <c r="QEY79" s="574"/>
      <c r="QEZ79" s="448"/>
      <c r="QFA79" s="448"/>
      <c r="QFB79" s="448"/>
      <c r="QFC79" s="575"/>
      <c r="QFD79" s="448"/>
      <c r="QFE79" s="448"/>
      <c r="QFF79" s="448"/>
      <c r="QFG79" s="448"/>
      <c r="QFH79" s="448"/>
      <c r="QFI79" s="448"/>
      <c r="QFJ79" s="448"/>
      <c r="QFK79" s="448"/>
      <c r="QFL79" s="448"/>
      <c r="QFM79" s="917"/>
      <c r="QFN79" s="917"/>
      <c r="QFO79" s="917"/>
      <c r="QFP79" s="574"/>
      <c r="QFQ79" s="448"/>
      <c r="QFR79" s="448"/>
      <c r="QFS79" s="448"/>
      <c r="QFT79" s="575"/>
      <c r="QFU79" s="448"/>
      <c r="QFV79" s="448"/>
      <c r="QFW79" s="448"/>
      <c r="QFX79" s="448"/>
      <c r="QFY79" s="448"/>
      <c r="QFZ79" s="448"/>
      <c r="QGA79" s="448"/>
      <c r="QGB79" s="448"/>
      <c r="QGC79" s="448"/>
      <c r="QGD79" s="917"/>
      <c r="QGE79" s="917"/>
      <c r="QGF79" s="917"/>
      <c r="QGG79" s="574"/>
      <c r="QGH79" s="448"/>
      <c r="QGI79" s="448"/>
      <c r="QGJ79" s="448"/>
      <c r="QGK79" s="575"/>
      <c r="QGL79" s="448"/>
      <c r="QGM79" s="448"/>
      <c r="QGN79" s="448"/>
      <c r="QGO79" s="448"/>
      <c r="QGP79" s="448"/>
      <c r="QGQ79" s="448"/>
      <c r="QGR79" s="448"/>
      <c r="QGS79" s="448"/>
      <c r="QGT79" s="448"/>
      <c r="QGU79" s="917"/>
      <c r="QGV79" s="917"/>
      <c r="QGW79" s="917"/>
      <c r="QGX79" s="574"/>
      <c r="QGY79" s="448"/>
      <c r="QGZ79" s="448"/>
      <c r="QHA79" s="448"/>
      <c r="QHB79" s="575"/>
      <c r="QHC79" s="448"/>
      <c r="QHD79" s="448"/>
      <c r="QHE79" s="448"/>
      <c r="QHF79" s="448"/>
      <c r="QHG79" s="448"/>
      <c r="QHH79" s="448"/>
      <c r="QHI79" s="448"/>
      <c r="QHJ79" s="448"/>
      <c r="QHK79" s="448"/>
      <c r="QHL79" s="917"/>
      <c r="QHM79" s="917"/>
      <c r="QHN79" s="917"/>
      <c r="QHO79" s="574"/>
      <c r="QHP79" s="448"/>
      <c r="QHQ79" s="448"/>
      <c r="QHR79" s="448"/>
      <c r="QHS79" s="575"/>
      <c r="QHT79" s="448"/>
      <c r="QHU79" s="448"/>
      <c r="QHV79" s="448"/>
      <c r="QHW79" s="448"/>
      <c r="QHX79" s="448"/>
      <c r="QHY79" s="448"/>
      <c r="QHZ79" s="448"/>
      <c r="QIA79" s="448"/>
      <c r="QIB79" s="448"/>
      <c r="QIC79" s="917"/>
      <c r="QID79" s="917"/>
      <c r="QIE79" s="917"/>
      <c r="QIF79" s="574"/>
      <c r="QIG79" s="448"/>
      <c r="QIH79" s="448"/>
      <c r="QII79" s="448"/>
      <c r="QIJ79" s="575"/>
      <c r="QIK79" s="448"/>
      <c r="QIL79" s="448"/>
      <c r="QIM79" s="448"/>
      <c r="QIN79" s="448"/>
      <c r="QIO79" s="448"/>
      <c r="QIP79" s="448"/>
      <c r="QIQ79" s="448"/>
      <c r="QIR79" s="448"/>
      <c r="QIS79" s="448"/>
      <c r="QIT79" s="917"/>
      <c r="QIU79" s="917"/>
      <c r="QIV79" s="917"/>
      <c r="QIW79" s="574"/>
      <c r="QIX79" s="448"/>
      <c r="QIY79" s="448"/>
      <c r="QIZ79" s="448"/>
      <c r="QJA79" s="575"/>
      <c r="QJB79" s="448"/>
      <c r="QJC79" s="448"/>
      <c r="QJD79" s="448"/>
      <c r="QJE79" s="448"/>
      <c r="QJF79" s="448"/>
      <c r="QJG79" s="448"/>
      <c r="QJH79" s="448"/>
      <c r="QJI79" s="448"/>
      <c r="QJJ79" s="448"/>
      <c r="QJK79" s="917"/>
      <c r="QJL79" s="917"/>
      <c r="QJM79" s="917"/>
      <c r="QJN79" s="574"/>
      <c r="QJO79" s="448"/>
      <c r="QJP79" s="448"/>
      <c r="QJQ79" s="448"/>
      <c r="QJR79" s="575"/>
      <c r="QJS79" s="448"/>
      <c r="QJT79" s="448"/>
      <c r="QJU79" s="448"/>
      <c r="QJV79" s="448"/>
      <c r="QJW79" s="448"/>
      <c r="QJX79" s="448"/>
      <c r="QJY79" s="448"/>
      <c r="QJZ79" s="448"/>
      <c r="QKA79" s="448"/>
      <c r="QKB79" s="917"/>
      <c r="QKC79" s="917"/>
      <c r="QKD79" s="917"/>
      <c r="QKE79" s="574"/>
      <c r="QKF79" s="448"/>
      <c r="QKG79" s="448"/>
      <c r="QKH79" s="448"/>
      <c r="QKI79" s="575"/>
      <c r="QKJ79" s="448"/>
      <c r="QKK79" s="448"/>
      <c r="QKL79" s="448"/>
      <c r="QKM79" s="448"/>
      <c r="QKN79" s="448"/>
      <c r="QKO79" s="448"/>
      <c r="QKP79" s="448"/>
      <c r="QKQ79" s="448"/>
      <c r="QKR79" s="448"/>
      <c r="QKS79" s="917"/>
      <c r="QKT79" s="917"/>
      <c r="QKU79" s="917"/>
      <c r="QKV79" s="574"/>
      <c r="QKW79" s="448"/>
      <c r="QKX79" s="448"/>
      <c r="QKY79" s="448"/>
      <c r="QKZ79" s="575"/>
      <c r="QLA79" s="448"/>
      <c r="QLB79" s="448"/>
      <c r="QLC79" s="448"/>
      <c r="QLD79" s="448"/>
      <c r="QLE79" s="448"/>
      <c r="QLF79" s="448"/>
      <c r="QLG79" s="448"/>
      <c r="QLH79" s="448"/>
      <c r="QLI79" s="448"/>
      <c r="QLJ79" s="917"/>
      <c r="QLK79" s="917"/>
      <c r="QLL79" s="917"/>
      <c r="QLM79" s="574"/>
      <c r="QLN79" s="448"/>
      <c r="QLO79" s="448"/>
      <c r="QLP79" s="448"/>
      <c r="QLQ79" s="575"/>
      <c r="QLR79" s="448"/>
      <c r="QLS79" s="448"/>
      <c r="QLT79" s="448"/>
      <c r="QLU79" s="448"/>
      <c r="QLV79" s="448"/>
      <c r="QLW79" s="448"/>
      <c r="QLX79" s="448"/>
      <c r="QLY79" s="448"/>
      <c r="QLZ79" s="448"/>
      <c r="QMA79" s="917"/>
      <c r="QMB79" s="917"/>
      <c r="QMC79" s="917"/>
      <c r="QMD79" s="574"/>
      <c r="QME79" s="448"/>
      <c r="QMF79" s="448"/>
      <c r="QMG79" s="448"/>
      <c r="QMH79" s="575"/>
      <c r="QMI79" s="448"/>
      <c r="QMJ79" s="448"/>
      <c r="QMK79" s="448"/>
      <c r="QML79" s="448"/>
      <c r="QMM79" s="448"/>
      <c r="QMN79" s="448"/>
      <c r="QMO79" s="448"/>
      <c r="QMP79" s="448"/>
      <c r="QMQ79" s="448"/>
      <c r="QMR79" s="917"/>
      <c r="QMS79" s="917"/>
      <c r="QMT79" s="917"/>
      <c r="QMU79" s="574"/>
      <c r="QMV79" s="448"/>
      <c r="QMW79" s="448"/>
      <c r="QMX79" s="448"/>
      <c r="QMY79" s="575"/>
      <c r="QMZ79" s="448"/>
      <c r="QNA79" s="448"/>
      <c r="QNB79" s="448"/>
      <c r="QNC79" s="448"/>
      <c r="QND79" s="448"/>
      <c r="QNE79" s="448"/>
      <c r="QNF79" s="448"/>
      <c r="QNG79" s="448"/>
      <c r="QNH79" s="448"/>
      <c r="QNI79" s="917"/>
      <c r="QNJ79" s="917"/>
      <c r="QNK79" s="917"/>
      <c r="QNL79" s="574"/>
      <c r="QNM79" s="448"/>
      <c r="QNN79" s="448"/>
      <c r="QNO79" s="448"/>
      <c r="QNP79" s="575"/>
      <c r="QNQ79" s="448"/>
      <c r="QNR79" s="448"/>
      <c r="QNS79" s="448"/>
      <c r="QNT79" s="448"/>
      <c r="QNU79" s="448"/>
      <c r="QNV79" s="448"/>
      <c r="QNW79" s="448"/>
      <c r="QNX79" s="448"/>
      <c r="QNY79" s="448"/>
      <c r="QNZ79" s="917"/>
      <c r="QOA79" s="917"/>
      <c r="QOB79" s="917"/>
      <c r="QOC79" s="574"/>
      <c r="QOD79" s="448"/>
      <c r="QOE79" s="448"/>
      <c r="QOF79" s="448"/>
      <c r="QOG79" s="575"/>
      <c r="QOH79" s="448"/>
      <c r="QOI79" s="448"/>
      <c r="QOJ79" s="448"/>
      <c r="QOK79" s="448"/>
      <c r="QOL79" s="448"/>
      <c r="QOM79" s="448"/>
      <c r="QON79" s="448"/>
      <c r="QOO79" s="448"/>
      <c r="QOP79" s="448"/>
      <c r="QOQ79" s="917"/>
      <c r="QOR79" s="917"/>
      <c r="QOS79" s="917"/>
      <c r="QOT79" s="574"/>
      <c r="QOU79" s="448"/>
      <c r="QOV79" s="448"/>
      <c r="QOW79" s="448"/>
      <c r="QOX79" s="575"/>
      <c r="QOY79" s="448"/>
      <c r="QOZ79" s="448"/>
      <c r="QPA79" s="448"/>
      <c r="QPB79" s="448"/>
      <c r="QPC79" s="448"/>
      <c r="QPD79" s="448"/>
      <c r="QPE79" s="448"/>
      <c r="QPF79" s="448"/>
      <c r="QPG79" s="448"/>
      <c r="QPH79" s="917"/>
      <c r="QPI79" s="917"/>
      <c r="QPJ79" s="917"/>
      <c r="QPK79" s="574"/>
      <c r="QPL79" s="448"/>
      <c r="QPM79" s="448"/>
      <c r="QPN79" s="448"/>
      <c r="QPO79" s="575"/>
      <c r="QPP79" s="448"/>
      <c r="QPQ79" s="448"/>
      <c r="QPR79" s="448"/>
      <c r="QPS79" s="448"/>
      <c r="QPT79" s="448"/>
      <c r="QPU79" s="448"/>
      <c r="QPV79" s="448"/>
      <c r="QPW79" s="448"/>
      <c r="QPX79" s="448"/>
      <c r="QPY79" s="917"/>
      <c r="QPZ79" s="917"/>
      <c r="QQA79" s="917"/>
      <c r="QQB79" s="574"/>
      <c r="QQC79" s="448"/>
      <c r="QQD79" s="448"/>
      <c r="QQE79" s="448"/>
      <c r="QQF79" s="575"/>
      <c r="QQG79" s="448"/>
      <c r="QQH79" s="448"/>
      <c r="QQI79" s="448"/>
      <c r="QQJ79" s="448"/>
      <c r="QQK79" s="448"/>
      <c r="QQL79" s="448"/>
      <c r="QQM79" s="448"/>
      <c r="QQN79" s="448"/>
      <c r="QQO79" s="448"/>
      <c r="QQP79" s="917"/>
      <c r="QQQ79" s="917"/>
      <c r="QQR79" s="917"/>
      <c r="QQS79" s="574"/>
      <c r="QQT79" s="448"/>
      <c r="QQU79" s="448"/>
      <c r="QQV79" s="448"/>
      <c r="QQW79" s="575"/>
      <c r="QQX79" s="448"/>
      <c r="QQY79" s="448"/>
      <c r="QQZ79" s="448"/>
      <c r="QRA79" s="448"/>
      <c r="QRB79" s="448"/>
      <c r="QRC79" s="448"/>
      <c r="QRD79" s="448"/>
      <c r="QRE79" s="448"/>
      <c r="QRF79" s="448"/>
      <c r="QRG79" s="917"/>
      <c r="QRH79" s="917"/>
      <c r="QRI79" s="917"/>
      <c r="QRJ79" s="574"/>
      <c r="QRK79" s="448"/>
      <c r="QRL79" s="448"/>
      <c r="QRM79" s="448"/>
      <c r="QRN79" s="575"/>
      <c r="QRO79" s="448"/>
      <c r="QRP79" s="448"/>
      <c r="QRQ79" s="448"/>
      <c r="QRR79" s="448"/>
      <c r="QRS79" s="448"/>
      <c r="QRT79" s="448"/>
      <c r="QRU79" s="448"/>
      <c r="QRV79" s="448"/>
      <c r="QRW79" s="448"/>
      <c r="QRX79" s="917"/>
      <c r="QRY79" s="917"/>
      <c r="QRZ79" s="917"/>
      <c r="QSA79" s="574"/>
      <c r="QSB79" s="448"/>
      <c r="QSC79" s="448"/>
      <c r="QSD79" s="448"/>
      <c r="QSE79" s="575"/>
      <c r="QSF79" s="448"/>
      <c r="QSG79" s="448"/>
      <c r="QSH79" s="448"/>
      <c r="QSI79" s="448"/>
      <c r="QSJ79" s="448"/>
      <c r="QSK79" s="448"/>
      <c r="QSL79" s="448"/>
      <c r="QSM79" s="448"/>
      <c r="QSN79" s="448"/>
      <c r="QSO79" s="917"/>
      <c r="QSP79" s="917"/>
      <c r="QSQ79" s="917"/>
      <c r="QSR79" s="574"/>
      <c r="QSS79" s="448"/>
      <c r="QST79" s="448"/>
      <c r="QSU79" s="448"/>
      <c r="QSV79" s="575"/>
      <c r="QSW79" s="448"/>
      <c r="QSX79" s="448"/>
      <c r="QSY79" s="448"/>
      <c r="QSZ79" s="448"/>
      <c r="QTA79" s="448"/>
      <c r="QTB79" s="448"/>
      <c r="QTC79" s="448"/>
      <c r="QTD79" s="448"/>
      <c r="QTE79" s="448"/>
      <c r="QTF79" s="917"/>
      <c r="QTG79" s="917"/>
      <c r="QTH79" s="917"/>
      <c r="QTI79" s="574"/>
      <c r="QTJ79" s="448"/>
      <c r="QTK79" s="448"/>
      <c r="QTL79" s="448"/>
      <c r="QTM79" s="575"/>
      <c r="QTN79" s="448"/>
      <c r="QTO79" s="448"/>
      <c r="QTP79" s="448"/>
      <c r="QTQ79" s="448"/>
      <c r="QTR79" s="448"/>
      <c r="QTS79" s="448"/>
      <c r="QTT79" s="448"/>
      <c r="QTU79" s="448"/>
      <c r="QTV79" s="448"/>
      <c r="QTW79" s="917"/>
      <c r="QTX79" s="917"/>
      <c r="QTY79" s="917"/>
      <c r="QTZ79" s="574"/>
      <c r="QUA79" s="448"/>
      <c r="QUB79" s="448"/>
      <c r="QUC79" s="448"/>
      <c r="QUD79" s="575"/>
      <c r="QUE79" s="448"/>
      <c r="QUF79" s="448"/>
      <c r="QUG79" s="448"/>
      <c r="QUH79" s="448"/>
      <c r="QUI79" s="448"/>
      <c r="QUJ79" s="448"/>
      <c r="QUK79" s="448"/>
      <c r="QUL79" s="448"/>
      <c r="QUM79" s="448"/>
      <c r="QUN79" s="917"/>
      <c r="QUO79" s="917"/>
      <c r="QUP79" s="917"/>
      <c r="QUQ79" s="574"/>
      <c r="QUR79" s="448"/>
      <c r="QUS79" s="448"/>
      <c r="QUT79" s="448"/>
      <c r="QUU79" s="575"/>
      <c r="QUV79" s="448"/>
      <c r="QUW79" s="448"/>
      <c r="QUX79" s="448"/>
      <c r="QUY79" s="448"/>
      <c r="QUZ79" s="448"/>
      <c r="QVA79" s="448"/>
      <c r="QVB79" s="448"/>
      <c r="QVC79" s="448"/>
      <c r="QVD79" s="448"/>
      <c r="QVE79" s="917"/>
      <c r="QVF79" s="917"/>
      <c r="QVG79" s="917"/>
      <c r="QVH79" s="574"/>
      <c r="QVI79" s="448"/>
      <c r="QVJ79" s="448"/>
      <c r="QVK79" s="448"/>
      <c r="QVL79" s="575"/>
      <c r="QVM79" s="448"/>
      <c r="QVN79" s="448"/>
      <c r="QVO79" s="448"/>
      <c r="QVP79" s="448"/>
      <c r="QVQ79" s="448"/>
      <c r="QVR79" s="448"/>
      <c r="QVS79" s="448"/>
      <c r="QVT79" s="448"/>
      <c r="QVU79" s="448"/>
      <c r="QVV79" s="917"/>
      <c r="QVW79" s="917"/>
      <c r="QVX79" s="917"/>
      <c r="QVY79" s="574"/>
      <c r="QVZ79" s="448"/>
      <c r="QWA79" s="448"/>
      <c r="QWB79" s="448"/>
      <c r="QWC79" s="575"/>
      <c r="QWD79" s="448"/>
      <c r="QWE79" s="448"/>
      <c r="QWF79" s="448"/>
      <c r="QWG79" s="448"/>
      <c r="QWH79" s="448"/>
      <c r="QWI79" s="448"/>
      <c r="QWJ79" s="448"/>
      <c r="QWK79" s="448"/>
      <c r="QWL79" s="448"/>
      <c r="QWM79" s="917"/>
      <c r="QWN79" s="917"/>
      <c r="QWO79" s="917"/>
      <c r="QWP79" s="574"/>
      <c r="QWQ79" s="448"/>
      <c r="QWR79" s="448"/>
      <c r="QWS79" s="448"/>
      <c r="QWT79" s="575"/>
      <c r="QWU79" s="448"/>
      <c r="QWV79" s="448"/>
      <c r="QWW79" s="448"/>
      <c r="QWX79" s="448"/>
      <c r="QWY79" s="448"/>
      <c r="QWZ79" s="448"/>
      <c r="QXA79" s="448"/>
      <c r="QXB79" s="448"/>
      <c r="QXC79" s="448"/>
      <c r="QXD79" s="917"/>
      <c r="QXE79" s="917"/>
      <c r="QXF79" s="917"/>
      <c r="QXG79" s="574"/>
      <c r="QXH79" s="448"/>
      <c r="QXI79" s="448"/>
      <c r="QXJ79" s="448"/>
      <c r="QXK79" s="575"/>
      <c r="QXL79" s="448"/>
      <c r="QXM79" s="448"/>
      <c r="QXN79" s="448"/>
      <c r="QXO79" s="448"/>
      <c r="QXP79" s="448"/>
      <c r="QXQ79" s="448"/>
      <c r="QXR79" s="448"/>
      <c r="QXS79" s="448"/>
      <c r="QXT79" s="448"/>
      <c r="QXU79" s="917"/>
      <c r="QXV79" s="917"/>
      <c r="QXW79" s="917"/>
      <c r="QXX79" s="574"/>
      <c r="QXY79" s="448"/>
      <c r="QXZ79" s="448"/>
      <c r="QYA79" s="448"/>
      <c r="QYB79" s="575"/>
      <c r="QYC79" s="448"/>
      <c r="QYD79" s="448"/>
      <c r="QYE79" s="448"/>
      <c r="QYF79" s="448"/>
      <c r="QYG79" s="448"/>
      <c r="QYH79" s="448"/>
      <c r="QYI79" s="448"/>
      <c r="QYJ79" s="448"/>
      <c r="QYK79" s="448"/>
      <c r="QYL79" s="917"/>
      <c r="QYM79" s="917"/>
      <c r="QYN79" s="917"/>
      <c r="QYO79" s="574"/>
      <c r="QYP79" s="448"/>
      <c r="QYQ79" s="448"/>
      <c r="QYR79" s="448"/>
      <c r="QYS79" s="575"/>
      <c r="QYT79" s="448"/>
      <c r="QYU79" s="448"/>
      <c r="QYV79" s="448"/>
      <c r="QYW79" s="448"/>
      <c r="QYX79" s="448"/>
      <c r="QYY79" s="448"/>
      <c r="QYZ79" s="448"/>
      <c r="QZA79" s="448"/>
      <c r="QZB79" s="448"/>
      <c r="QZC79" s="917"/>
      <c r="QZD79" s="917"/>
      <c r="QZE79" s="917"/>
      <c r="QZF79" s="574"/>
      <c r="QZG79" s="448"/>
      <c r="QZH79" s="448"/>
      <c r="QZI79" s="448"/>
      <c r="QZJ79" s="575"/>
      <c r="QZK79" s="448"/>
      <c r="QZL79" s="448"/>
      <c r="QZM79" s="448"/>
      <c r="QZN79" s="448"/>
      <c r="QZO79" s="448"/>
      <c r="QZP79" s="448"/>
      <c r="QZQ79" s="448"/>
      <c r="QZR79" s="448"/>
      <c r="QZS79" s="448"/>
      <c r="QZT79" s="917"/>
      <c r="QZU79" s="917"/>
      <c r="QZV79" s="917"/>
      <c r="QZW79" s="574"/>
      <c r="QZX79" s="448"/>
      <c r="QZY79" s="448"/>
      <c r="QZZ79" s="448"/>
      <c r="RAA79" s="575"/>
      <c r="RAB79" s="448"/>
      <c r="RAC79" s="448"/>
      <c r="RAD79" s="448"/>
      <c r="RAE79" s="448"/>
      <c r="RAF79" s="448"/>
      <c r="RAG79" s="448"/>
      <c r="RAH79" s="448"/>
      <c r="RAI79" s="448"/>
      <c r="RAJ79" s="448"/>
      <c r="RAK79" s="917"/>
      <c r="RAL79" s="917"/>
      <c r="RAM79" s="917"/>
      <c r="RAN79" s="574"/>
      <c r="RAO79" s="448"/>
      <c r="RAP79" s="448"/>
      <c r="RAQ79" s="448"/>
      <c r="RAR79" s="575"/>
      <c r="RAS79" s="448"/>
      <c r="RAT79" s="448"/>
      <c r="RAU79" s="448"/>
      <c r="RAV79" s="448"/>
      <c r="RAW79" s="448"/>
      <c r="RAX79" s="448"/>
      <c r="RAY79" s="448"/>
      <c r="RAZ79" s="448"/>
      <c r="RBA79" s="448"/>
      <c r="RBB79" s="917"/>
      <c r="RBC79" s="917"/>
      <c r="RBD79" s="917"/>
      <c r="RBE79" s="574"/>
      <c r="RBF79" s="448"/>
      <c r="RBG79" s="448"/>
      <c r="RBH79" s="448"/>
      <c r="RBI79" s="575"/>
      <c r="RBJ79" s="448"/>
      <c r="RBK79" s="448"/>
      <c r="RBL79" s="448"/>
      <c r="RBM79" s="448"/>
      <c r="RBN79" s="448"/>
      <c r="RBO79" s="448"/>
      <c r="RBP79" s="448"/>
      <c r="RBQ79" s="448"/>
      <c r="RBR79" s="448"/>
      <c r="RBS79" s="917"/>
      <c r="RBT79" s="917"/>
      <c r="RBU79" s="917"/>
      <c r="RBV79" s="574"/>
      <c r="RBW79" s="448"/>
      <c r="RBX79" s="448"/>
      <c r="RBY79" s="448"/>
      <c r="RBZ79" s="575"/>
      <c r="RCA79" s="448"/>
      <c r="RCB79" s="448"/>
      <c r="RCC79" s="448"/>
      <c r="RCD79" s="448"/>
      <c r="RCE79" s="448"/>
      <c r="RCF79" s="448"/>
      <c r="RCG79" s="448"/>
      <c r="RCH79" s="448"/>
      <c r="RCI79" s="448"/>
      <c r="RCJ79" s="917"/>
      <c r="RCK79" s="917"/>
      <c r="RCL79" s="917"/>
      <c r="RCM79" s="574"/>
      <c r="RCN79" s="448"/>
      <c r="RCO79" s="448"/>
      <c r="RCP79" s="448"/>
      <c r="RCQ79" s="575"/>
      <c r="RCR79" s="448"/>
      <c r="RCS79" s="448"/>
      <c r="RCT79" s="448"/>
      <c r="RCU79" s="448"/>
      <c r="RCV79" s="448"/>
      <c r="RCW79" s="448"/>
      <c r="RCX79" s="448"/>
      <c r="RCY79" s="448"/>
      <c r="RCZ79" s="448"/>
      <c r="RDA79" s="917"/>
      <c r="RDB79" s="917"/>
      <c r="RDC79" s="917"/>
      <c r="RDD79" s="574"/>
      <c r="RDE79" s="448"/>
      <c r="RDF79" s="448"/>
      <c r="RDG79" s="448"/>
      <c r="RDH79" s="575"/>
      <c r="RDI79" s="448"/>
      <c r="RDJ79" s="448"/>
      <c r="RDK79" s="448"/>
      <c r="RDL79" s="448"/>
      <c r="RDM79" s="448"/>
      <c r="RDN79" s="448"/>
      <c r="RDO79" s="448"/>
      <c r="RDP79" s="448"/>
      <c r="RDQ79" s="448"/>
      <c r="RDR79" s="917"/>
      <c r="RDS79" s="917"/>
      <c r="RDT79" s="917"/>
      <c r="RDU79" s="574"/>
      <c r="RDV79" s="448"/>
      <c r="RDW79" s="448"/>
      <c r="RDX79" s="448"/>
      <c r="RDY79" s="575"/>
      <c r="RDZ79" s="448"/>
      <c r="REA79" s="448"/>
      <c r="REB79" s="448"/>
      <c r="REC79" s="448"/>
      <c r="RED79" s="448"/>
      <c r="REE79" s="448"/>
      <c r="REF79" s="448"/>
      <c r="REG79" s="448"/>
      <c r="REH79" s="448"/>
      <c r="REI79" s="917"/>
      <c r="REJ79" s="917"/>
      <c r="REK79" s="917"/>
      <c r="REL79" s="574"/>
      <c r="REM79" s="448"/>
      <c r="REN79" s="448"/>
      <c r="REO79" s="448"/>
      <c r="REP79" s="575"/>
      <c r="REQ79" s="448"/>
      <c r="RER79" s="448"/>
      <c r="RES79" s="448"/>
      <c r="RET79" s="448"/>
      <c r="REU79" s="448"/>
      <c r="REV79" s="448"/>
      <c r="REW79" s="448"/>
      <c r="REX79" s="448"/>
      <c r="REY79" s="448"/>
      <c r="REZ79" s="917"/>
      <c r="RFA79" s="917"/>
      <c r="RFB79" s="917"/>
      <c r="RFC79" s="574"/>
      <c r="RFD79" s="448"/>
      <c r="RFE79" s="448"/>
      <c r="RFF79" s="448"/>
      <c r="RFG79" s="575"/>
      <c r="RFH79" s="448"/>
      <c r="RFI79" s="448"/>
      <c r="RFJ79" s="448"/>
      <c r="RFK79" s="448"/>
      <c r="RFL79" s="448"/>
      <c r="RFM79" s="448"/>
      <c r="RFN79" s="448"/>
      <c r="RFO79" s="448"/>
      <c r="RFP79" s="448"/>
      <c r="RFQ79" s="917"/>
      <c r="RFR79" s="917"/>
      <c r="RFS79" s="917"/>
      <c r="RFT79" s="574"/>
      <c r="RFU79" s="448"/>
      <c r="RFV79" s="448"/>
      <c r="RFW79" s="448"/>
      <c r="RFX79" s="575"/>
      <c r="RFY79" s="448"/>
      <c r="RFZ79" s="448"/>
      <c r="RGA79" s="448"/>
      <c r="RGB79" s="448"/>
      <c r="RGC79" s="448"/>
      <c r="RGD79" s="448"/>
      <c r="RGE79" s="448"/>
      <c r="RGF79" s="448"/>
      <c r="RGG79" s="448"/>
      <c r="RGH79" s="917"/>
      <c r="RGI79" s="917"/>
      <c r="RGJ79" s="917"/>
      <c r="RGK79" s="574"/>
      <c r="RGL79" s="448"/>
      <c r="RGM79" s="448"/>
      <c r="RGN79" s="448"/>
      <c r="RGO79" s="575"/>
      <c r="RGP79" s="448"/>
      <c r="RGQ79" s="448"/>
      <c r="RGR79" s="448"/>
      <c r="RGS79" s="448"/>
      <c r="RGT79" s="448"/>
      <c r="RGU79" s="448"/>
      <c r="RGV79" s="448"/>
      <c r="RGW79" s="448"/>
      <c r="RGX79" s="448"/>
      <c r="RGY79" s="917"/>
      <c r="RGZ79" s="917"/>
      <c r="RHA79" s="917"/>
      <c r="RHB79" s="574"/>
      <c r="RHC79" s="448"/>
      <c r="RHD79" s="448"/>
      <c r="RHE79" s="448"/>
      <c r="RHF79" s="575"/>
      <c r="RHG79" s="448"/>
      <c r="RHH79" s="448"/>
      <c r="RHI79" s="448"/>
      <c r="RHJ79" s="448"/>
      <c r="RHK79" s="448"/>
      <c r="RHL79" s="448"/>
      <c r="RHM79" s="448"/>
      <c r="RHN79" s="448"/>
      <c r="RHO79" s="448"/>
      <c r="RHP79" s="917"/>
      <c r="RHQ79" s="917"/>
      <c r="RHR79" s="917"/>
      <c r="RHS79" s="574"/>
      <c r="RHT79" s="448"/>
      <c r="RHU79" s="448"/>
      <c r="RHV79" s="448"/>
      <c r="RHW79" s="575"/>
      <c r="RHX79" s="448"/>
      <c r="RHY79" s="448"/>
      <c r="RHZ79" s="448"/>
      <c r="RIA79" s="448"/>
      <c r="RIB79" s="448"/>
      <c r="RIC79" s="448"/>
      <c r="RID79" s="448"/>
      <c r="RIE79" s="448"/>
      <c r="RIF79" s="448"/>
      <c r="RIG79" s="917"/>
      <c r="RIH79" s="917"/>
      <c r="RII79" s="917"/>
      <c r="RIJ79" s="574"/>
      <c r="RIK79" s="448"/>
      <c r="RIL79" s="448"/>
      <c r="RIM79" s="448"/>
      <c r="RIN79" s="575"/>
      <c r="RIO79" s="448"/>
      <c r="RIP79" s="448"/>
      <c r="RIQ79" s="448"/>
      <c r="RIR79" s="448"/>
      <c r="RIS79" s="448"/>
      <c r="RIT79" s="448"/>
      <c r="RIU79" s="448"/>
      <c r="RIV79" s="448"/>
      <c r="RIW79" s="448"/>
      <c r="RIX79" s="917"/>
      <c r="RIY79" s="917"/>
      <c r="RIZ79" s="917"/>
      <c r="RJA79" s="574"/>
      <c r="RJB79" s="448"/>
      <c r="RJC79" s="448"/>
      <c r="RJD79" s="448"/>
      <c r="RJE79" s="575"/>
      <c r="RJF79" s="448"/>
      <c r="RJG79" s="448"/>
      <c r="RJH79" s="448"/>
      <c r="RJI79" s="448"/>
      <c r="RJJ79" s="448"/>
      <c r="RJK79" s="448"/>
      <c r="RJL79" s="448"/>
      <c r="RJM79" s="448"/>
      <c r="RJN79" s="448"/>
      <c r="RJO79" s="917"/>
      <c r="RJP79" s="917"/>
      <c r="RJQ79" s="917"/>
      <c r="RJR79" s="574"/>
      <c r="RJS79" s="448"/>
      <c r="RJT79" s="448"/>
      <c r="RJU79" s="448"/>
      <c r="RJV79" s="575"/>
      <c r="RJW79" s="448"/>
      <c r="RJX79" s="448"/>
      <c r="RJY79" s="448"/>
      <c r="RJZ79" s="448"/>
      <c r="RKA79" s="448"/>
      <c r="RKB79" s="448"/>
      <c r="RKC79" s="448"/>
      <c r="RKD79" s="448"/>
      <c r="RKE79" s="448"/>
      <c r="RKF79" s="917"/>
      <c r="RKG79" s="917"/>
      <c r="RKH79" s="917"/>
      <c r="RKI79" s="574"/>
      <c r="RKJ79" s="448"/>
      <c r="RKK79" s="448"/>
      <c r="RKL79" s="448"/>
      <c r="RKM79" s="575"/>
      <c r="RKN79" s="448"/>
      <c r="RKO79" s="448"/>
      <c r="RKP79" s="448"/>
      <c r="RKQ79" s="448"/>
      <c r="RKR79" s="448"/>
      <c r="RKS79" s="448"/>
      <c r="RKT79" s="448"/>
      <c r="RKU79" s="448"/>
      <c r="RKV79" s="448"/>
      <c r="RKW79" s="917"/>
      <c r="RKX79" s="917"/>
      <c r="RKY79" s="917"/>
      <c r="RKZ79" s="574"/>
      <c r="RLA79" s="448"/>
      <c r="RLB79" s="448"/>
      <c r="RLC79" s="448"/>
      <c r="RLD79" s="575"/>
      <c r="RLE79" s="448"/>
      <c r="RLF79" s="448"/>
      <c r="RLG79" s="448"/>
      <c r="RLH79" s="448"/>
      <c r="RLI79" s="448"/>
      <c r="RLJ79" s="448"/>
      <c r="RLK79" s="448"/>
      <c r="RLL79" s="448"/>
      <c r="RLM79" s="448"/>
      <c r="RLN79" s="917"/>
      <c r="RLO79" s="917"/>
      <c r="RLP79" s="917"/>
      <c r="RLQ79" s="574"/>
      <c r="RLR79" s="448"/>
      <c r="RLS79" s="448"/>
      <c r="RLT79" s="448"/>
      <c r="RLU79" s="575"/>
      <c r="RLV79" s="448"/>
      <c r="RLW79" s="448"/>
      <c r="RLX79" s="448"/>
      <c r="RLY79" s="448"/>
      <c r="RLZ79" s="448"/>
      <c r="RMA79" s="448"/>
      <c r="RMB79" s="448"/>
      <c r="RMC79" s="448"/>
      <c r="RMD79" s="448"/>
      <c r="RME79" s="917"/>
      <c r="RMF79" s="917"/>
      <c r="RMG79" s="917"/>
      <c r="RMH79" s="574"/>
      <c r="RMI79" s="448"/>
      <c r="RMJ79" s="448"/>
      <c r="RMK79" s="448"/>
      <c r="RML79" s="575"/>
      <c r="RMM79" s="448"/>
      <c r="RMN79" s="448"/>
      <c r="RMO79" s="448"/>
      <c r="RMP79" s="448"/>
      <c r="RMQ79" s="448"/>
      <c r="RMR79" s="448"/>
      <c r="RMS79" s="448"/>
      <c r="RMT79" s="448"/>
      <c r="RMU79" s="448"/>
      <c r="RMV79" s="917"/>
      <c r="RMW79" s="917"/>
      <c r="RMX79" s="917"/>
      <c r="RMY79" s="574"/>
      <c r="RMZ79" s="448"/>
      <c r="RNA79" s="448"/>
      <c r="RNB79" s="448"/>
      <c r="RNC79" s="575"/>
      <c r="RND79" s="448"/>
      <c r="RNE79" s="448"/>
      <c r="RNF79" s="448"/>
      <c r="RNG79" s="448"/>
      <c r="RNH79" s="448"/>
      <c r="RNI79" s="448"/>
      <c r="RNJ79" s="448"/>
      <c r="RNK79" s="448"/>
      <c r="RNL79" s="448"/>
      <c r="RNM79" s="917"/>
      <c r="RNN79" s="917"/>
      <c r="RNO79" s="917"/>
      <c r="RNP79" s="574"/>
      <c r="RNQ79" s="448"/>
      <c r="RNR79" s="448"/>
      <c r="RNS79" s="448"/>
      <c r="RNT79" s="575"/>
      <c r="RNU79" s="448"/>
      <c r="RNV79" s="448"/>
      <c r="RNW79" s="448"/>
      <c r="RNX79" s="448"/>
      <c r="RNY79" s="448"/>
      <c r="RNZ79" s="448"/>
      <c r="ROA79" s="448"/>
      <c r="ROB79" s="448"/>
      <c r="ROC79" s="448"/>
      <c r="ROD79" s="917"/>
      <c r="ROE79" s="917"/>
      <c r="ROF79" s="917"/>
      <c r="ROG79" s="574"/>
      <c r="ROH79" s="448"/>
      <c r="ROI79" s="448"/>
      <c r="ROJ79" s="448"/>
      <c r="ROK79" s="575"/>
      <c r="ROL79" s="448"/>
      <c r="ROM79" s="448"/>
      <c r="RON79" s="448"/>
      <c r="ROO79" s="448"/>
      <c r="ROP79" s="448"/>
      <c r="ROQ79" s="448"/>
      <c r="ROR79" s="448"/>
      <c r="ROS79" s="448"/>
      <c r="ROT79" s="448"/>
      <c r="ROU79" s="917"/>
      <c r="ROV79" s="917"/>
      <c r="ROW79" s="917"/>
      <c r="ROX79" s="574"/>
      <c r="ROY79" s="448"/>
      <c r="ROZ79" s="448"/>
      <c r="RPA79" s="448"/>
      <c r="RPB79" s="575"/>
      <c r="RPC79" s="448"/>
      <c r="RPD79" s="448"/>
      <c r="RPE79" s="448"/>
      <c r="RPF79" s="448"/>
      <c r="RPG79" s="448"/>
      <c r="RPH79" s="448"/>
      <c r="RPI79" s="448"/>
      <c r="RPJ79" s="448"/>
      <c r="RPK79" s="448"/>
      <c r="RPL79" s="917"/>
      <c r="RPM79" s="917"/>
      <c r="RPN79" s="917"/>
      <c r="RPO79" s="574"/>
      <c r="RPP79" s="448"/>
      <c r="RPQ79" s="448"/>
      <c r="RPR79" s="448"/>
      <c r="RPS79" s="575"/>
      <c r="RPT79" s="448"/>
      <c r="RPU79" s="448"/>
      <c r="RPV79" s="448"/>
      <c r="RPW79" s="448"/>
      <c r="RPX79" s="448"/>
      <c r="RPY79" s="448"/>
      <c r="RPZ79" s="448"/>
      <c r="RQA79" s="448"/>
      <c r="RQB79" s="448"/>
      <c r="RQC79" s="917"/>
      <c r="RQD79" s="917"/>
      <c r="RQE79" s="917"/>
      <c r="RQF79" s="574"/>
      <c r="RQG79" s="448"/>
      <c r="RQH79" s="448"/>
      <c r="RQI79" s="448"/>
      <c r="RQJ79" s="575"/>
      <c r="RQK79" s="448"/>
      <c r="RQL79" s="448"/>
      <c r="RQM79" s="448"/>
      <c r="RQN79" s="448"/>
      <c r="RQO79" s="448"/>
      <c r="RQP79" s="448"/>
      <c r="RQQ79" s="448"/>
      <c r="RQR79" s="448"/>
      <c r="RQS79" s="448"/>
      <c r="RQT79" s="917"/>
      <c r="RQU79" s="917"/>
      <c r="RQV79" s="917"/>
      <c r="RQW79" s="574"/>
      <c r="RQX79" s="448"/>
      <c r="RQY79" s="448"/>
      <c r="RQZ79" s="448"/>
      <c r="RRA79" s="575"/>
      <c r="RRB79" s="448"/>
      <c r="RRC79" s="448"/>
      <c r="RRD79" s="448"/>
      <c r="RRE79" s="448"/>
      <c r="RRF79" s="448"/>
      <c r="RRG79" s="448"/>
      <c r="RRH79" s="448"/>
      <c r="RRI79" s="448"/>
      <c r="RRJ79" s="448"/>
      <c r="RRK79" s="917"/>
      <c r="RRL79" s="917"/>
      <c r="RRM79" s="917"/>
      <c r="RRN79" s="574"/>
      <c r="RRO79" s="448"/>
      <c r="RRP79" s="448"/>
      <c r="RRQ79" s="448"/>
      <c r="RRR79" s="575"/>
      <c r="RRS79" s="448"/>
      <c r="RRT79" s="448"/>
      <c r="RRU79" s="448"/>
      <c r="RRV79" s="448"/>
      <c r="RRW79" s="448"/>
      <c r="RRX79" s="448"/>
      <c r="RRY79" s="448"/>
      <c r="RRZ79" s="448"/>
      <c r="RSA79" s="448"/>
      <c r="RSB79" s="917"/>
      <c r="RSC79" s="917"/>
      <c r="RSD79" s="917"/>
      <c r="RSE79" s="574"/>
      <c r="RSF79" s="448"/>
      <c r="RSG79" s="448"/>
      <c r="RSH79" s="448"/>
      <c r="RSI79" s="575"/>
      <c r="RSJ79" s="448"/>
      <c r="RSK79" s="448"/>
      <c r="RSL79" s="448"/>
      <c r="RSM79" s="448"/>
      <c r="RSN79" s="448"/>
      <c r="RSO79" s="448"/>
      <c r="RSP79" s="448"/>
      <c r="RSQ79" s="448"/>
      <c r="RSR79" s="448"/>
      <c r="RSS79" s="917"/>
      <c r="RST79" s="917"/>
      <c r="RSU79" s="917"/>
      <c r="RSV79" s="574"/>
      <c r="RSW79" s="448"/>
      <c r="RSX79" s="448"/>
      <c r="RSY79" s="448"/>
      <c r="RSZ79" s="575"/>
      <c r="RTA79" s="448"/>
      <c r="RTB79" s="448"/>
      <c r="RTC79" s="448"/>
      <c r="RTD79" s="448"/>
      <c r="RTE79" s="448"/>
      <c r="RTF79" s="448"/>
      <c r="RTG79" s="448"/>
      <c r="RTH79" s="448"/>
      <c r="RTI79" s="448"/>
      <c r="RTJ79" s="917"/>
      <c r="RTK79" s="917"/>
      <c r="RTL79" s="917"/>
      <c r="RTM79" s="574"/>
      <c r="RTN79" s="448"/>
      <c r="RTO79" s="448"/>
      <c r="RTP79" s="448"/>
      <c r="RTQ79" s="575"/>
      <c r="RTR79" s="448"/>
      <c r="RTS79" s="448"/>
      <c r="RTT79" s="448"/>
      <c r="RTU79" s="448"/>
      <c r="RTV79" s="448"/>
      <c r="RTW79" s="448"/>
      <c r="RTX79" s="448"/>
      <c r="RTY79" s="448"/>
      <c r="RTZ79" s="448"/>
      <c r="RUA79" s="917"/>
      <c r="RUB79" s="917"/>
      <c r="RUC79" s="917"/>
      <c r="RUD79" s="574"/>
      <c r="RUE79" s="448"/>
      <c r="RUF79" s="448"/>
      <c r="RUG79" s="448"/>
      <c r="RUH79" s="575"/>
      <c r="RUI79" s="448"/>
      <c r="RUJ79" s="448"/>
      <c r="RUK79" s="448"/>
      <c r="RUL79" s="448"/>
      <c r="RUM79" s="448"/>
      <c r="RUN79" s="448"/>
      <c r="RUO79" s="448"/>
      <c r="RUP79" s="448"/>
      <c r="RUQ79" s="448"/>
      <c r="RUR79" s="917"/>
      <c r="RUS79" s="917"/>
      <c r="RUT79" s="917"/>
      <c r="RUU79" s="574"/>
      <c r="RUV79" s="448"/>
      <c r="RUW79" s="448"/>
      <c r="RUX79" s="448"/>
      <c r="RUY79" s="575"/>
      <c r="RUZ79" s="448"/>
      <c r="RVA79" s="448"/>
      <c r="RVB79" s="448"/>
      <c r="RVC79" s="448"/>
      <c r="RVD79" s="448"/>
      <c r="RVE79" s="448"/>
      <c r="RVF79" s="448"/>
      <c r="RVG79" s="448"/>
      <c r="RVH79" s="448"/>
      <c r="RVI79" s="917"/>
      <c r="RVJ79" s="917"/>
      <c r="RVK79" s="917"/>
      <c r="RVL79" s="574"/>
      <c r="RVM79" s="448"/>
      <c r="RVN79" s="448"/>
      <c r="RVO79" s="448"/>
      <c r="RVP79" s="575"/>
      <c r="RVQ79" s="448"/>
      <c r="RVR79" s="448"/>
      <c r="RVS79" s="448"/>
      <c r="RVT79" s="448"/>
      <c r="RVU79" s="448"/>
      <c r="RVV79" s="448"/>
      <c r="RVW79" s="448"/>
      <c r="RVX79" s="448"/>
      <c r="RVY79" s="448"/>
      <c r="RVZ79" s="917"/>
      <c r="RWA79" s="917"/>
      <c r="RWB79" s="917"/>
      <c r="RWC79" s="574"/>
      <c r="RWD79" s="448"/>
      <c r="RWE79" s="448"/>
      <c r="RWF79" s="448"/>
      <c r="RWG79" s="575"/>
      <c r="RWH79" s="448"/>
      <c r="RWI79" s="448"/>
      <c r="RWJ79" s="448"/>
      <c r="RWK79" s="448"/>
      <c r="RWL79" s="448"/>
      <c r="RWM79" s="448"/>
      <c r="RWN79" s="448"/>
      <c r="RWO79" s="448"/>
      <c r="RWP79" s="448"/>
      <c r="RWQ79" s="917"/>
      <c r="RWR79" s="917"/>
      <c r="RWS79" s="917"/>
      <c r="RWT79" s="574"/>
      <c r="RWU79" s="448"/>
      <c r="RWV79" s="448"/>
      <c r="RWW79" s="448"/>
      <c r="RWX79" s="575"/>
      <c r="RWY79" s="448"/>
      <c r="RWZ79" s="448"/>
      <c r="RXA79" s="448"/>
      <c r="RXB79" s="448"/>
      <c r="RXC79" s="448"/>
      <c r="RXD79" s="448"/>
      <c r="RXE79" s="448"/>
      <c r="RXF79" s="448"/>
      <c r="RXG79" s="448"/>
      <c r="RXH79" s="917"/>
      <c r="RXI79" s="917"/>
      <c r="RXJ79" s="917"/>
      <c r="RXK79" s="574"/>
      <c r="RXL79" s="448"/>
      <c r="RXM79" s="448"/>
      <c r="RXN79" s="448"/>
      <c r="RXO79" s="575"/>
      <c r="RXP79" s="448"/>
      <c r="RXQ79" s="448"/>
      <c r="RXR79" s="448"/>
      <c r="RXS79" s="448"/>
      <c r="RXT79" s="448"/>
      <c r="RXU79" s="448"/>
      <c r="RXV79" s="448"/>
      <c r="RXW79" s="448"/>
      <c r="RXX79" s="448"/>
      <c r="RXY79" s="917"/>
      <c r="RXZ79" s="917"/>
      <c r="RYA79" s="917"/>
      <c r="RYB79" s="574"/>
      <c r="RYC79" s="448"/>
      <c r="RYD79" s="448"/>
      <c r="RYE79" s="448"/>
      <c r="RYF79" s="575"/>
      <c r="RYG79" s="448"/>
      <c r="RYH79" s="448"/>
      <c r="RYI79" s="448"/>
      <c r="RYJ79" s="448"/>
      <c r="RYK79" s="448"/>
      <c r="RYL79" s="448"/>
      <c r="RYM79" s="448"/>
      <c r="RYN79" s="448"/>
      <c r="RYO79" s="448"/>
      <c r="RYP79" s="917"/>
      <c r="RYQ79" s="917"/>
      <c r="RYR79" s="917"/>
      <c r="RYS79" s="574"/>
      <c r="RYT79" s="448"/>
      <c r="RYU79" s="448"/>
      <c r="RYV79" s="448"/>
      <c r="RYW79" s="575"/>
      <c r="RYX79" s="448"/>
      <c r="RYY79" s="448"/>
      <c r="RYZ79" s="448"/>
      <c r="RZA79" s="448"/>
      <c r="RZB79" s="448"/>
      <c r="RZC79" s="448"/>
      <c r="RZD79" s="448"/>
      <c r="RZE79" s="448"/>
      <c r="RZF79" s="448"/>
      <c r="RZG79" s="917"/>
      <c r="RZH79" s="917"/>
      <c r="RZI79" s="917"/>
      <c r="RZJ79" s="574"/>
      <c r="RZK79" s="448"/>
      <c r="RZL79" s="448"/>
      <c r="RZM79" s="448"/>
      <c r="RZN79" s="575"/>
      <c r="RZO79" s="448"/>
      <c r="RZP79" s="448"/>
      <c r="RZQ79" s="448"/>
      <c r="RZR79" s="448"/>
      <c r="RZS79" s="448"/>
      <c r="RZT79" s="448"/>
      <c r="RZU79" s="448"/>
      <c r="RZV79" s="448"/>
      <c r="RZW79" s="448"/>
      <c r="RZX79" s="917"/>
      <c r="RZY79" s="917"/>
      <c r="RZZ79" s="917"/>
      <c r="SAA79" s="574"/>
      <c r="SAB79" s="448"/>
      <c r="SAC79" s="448"/>
      <c r="SAD79" s="448"/>
      <c r="SAE79" s="575"/>
      <c r="SAF79" s="448"/>
      <c r="SAG79" s="448"/>
      <c r="SAH79" s="448"/>
      <c r="SAI79" s="448"/>
      <c r="SAJ79" s="448"/>
      <c r="SAK79" s="448"/>
      <c r="SAL79" s="448"/>
      <c r="SAM79" s="448"/>
      <c r="SAN79" s="448"/>
      <c r="SAO79" s="917"/>
      <c r="SAP79" s="917"/>
      <c r="SAQ79" s="917"/>
      <c r="SAR79" s="574"/>
      <c r="SAS79" s="448"/>
      <c r="SAT79" s="448"/>
      <c r="SAU79" s="448"/>
      <c r="SAV79" s="575"/>
      <c r="SAW79" s="448"/>
      <c r="SAX79" s="448"/>
      <c r="SAY79" s="448"/>
      <c r="SAZ79" s="448"/>
      <c r="SBA79" s="448"/>
      <c r="SBB79" s="448"/>
      <c r="SBC79" s="448"/>
      <c r="SBD79" s="448"/>
      <c r="SBE79" s="448"/>
      <c r="SBF79" s="917"/>
      <c r="SBG79" s="917"/>
      <c r="SBH79" s="917"/>
      <c r="SBI79" s="574"/>
      <c r="SBJ79" s="448"/>
      <c r="SBK79" s="448"/>
      <c r="SBL79" s="448"/>
      <c r="SBM79" s="575"/>
      <c r="SBN79" s="448"/>
      <c r="SBO79" s="448"/>
      <c r="SBP79" s="448"/>
      <c r="SBQ79" s="448"/>
      <c r="SBR79" s="448"/>
      <c r="SBS79" s="448"/>
      <c r="SBT79" s="448"/>
      <c r="SBU79" s="448"/>
      <c r="SBV79" s="448"/>
      <c r="SBW79" s="917"/>
      <c r="SBX79" s="917"/>
      <c r="SBY79" s="917"/>
      <c r="SBZ79" s="574"/>
      <c r="SCA79" s="448"/>
      <c r="SCB79" s="448"/>
      <c r="SCC79" s="448"/>
      <c r="SCD79" s="575"/>
      <c r="SCE79" s="448"/>
      <c r="SCF79" s="448"/>
      <c r="SCG79" s="448"/>
      <c r="SCH79" s="448"/>
      <c r="SCI79" s="448"/>
      <c r="SCJ79" s="448"/>
      <c r="SCK79" s="448"/>
      <c r="SCL79" s="448"/>
      <c r="SCM79" s="448"/>
      <c r="SCN79" s="917"/>
      <c r="SCO79" s="917"/>
      <c r="SCP79" s="917"/>
      <c r="SCQ79" s="574"/>
      <c r="SCR79" s="448"/>
      <c r="SCS79" s="448"/>
      <c r="SCT79" s="448"/>
      <c r="SCU79" s="575"/>
      <c r="SCV79" s="448"/>
      <c r="SCW79" s="448"/>
      <c r="SCX79" s="448"/>
      <c r="SCY79" s="448"/>
      <c r="SCZ79" s="448"/>
      <c r="SDA79" s="448"/>
      <c r="SDB79" s="448"/>
      <c r="SDC79" s="448"/>
      <c r="SDD79" s="448"/>
      <c r="SDE79" s="917"/>
      <c r="SDF79" s="917"/>
      <c r="SDG79" s="917"/>
      <c r="SDH79" s="574"/>
      <c r="SDI79" s="448"/>
      <c r="SDJ79" s="448"/>
      <c r="SDK79" s="448"/>
      <c r="SDL79" s="575"/>
      <c r="SDM79" s="448"/>
      <c r="SDN79" s="448"/>
      <c r="SDO79" s="448"/>
      <c r="SDP79" s="448"/>
      <c r="SDQ79" s="448"/>
      <c r="SDR79" s="448"/>
      <c r="SDS79" s="448"/>
      <c r="SDT79" s="448"/>
      <c r="SDU79" s="448"/>
      <c r="SDV79" s="917"/>
      <c r="SDW79" s="917"/>
      <c r="SDX79" s="917"/>
      <c r="SDY79" s="574"/>
      <c r="SDZ79" s="448"/>
      <c r="SEA79" s="448"/>
      <c r="SEB79" s="448"/>
      <c r="SEC79" s="575"/>
      <c r="SED79" s="448"/>
      <c r="SEE79" s="448"/>
      <c r="SEF79" s="448"/>
      <c r="SEG79" s="448"/>
      <c r="SEH79" s="448"/>
      <c r="SEI79" s="448"/>
      <c r="SEJ79" s="448"/>
      <c r="SEK79" s="448"/>
      <c r="SEL79" s="448"/>
      <c r="SEM79" s="917"/>
      <c r="SEN79" s="917"/>
      <c r="SEO79" s="917"/>
      <c r="SEP79" s="574"/>
      <c r="SEQ79" s="448"/>
      <c r="SER79" s="448"/>
      <c r="SES79" s="448"/>
      <c r="SET79" s="575"/>
      <c r="SEU79" s="448"/>
      <c r="SEV79" s="448"/>
      <c r="SEW79" s="448"/>
      <c r="SEX79" s="448"/>
      <c r="SEY79" s="448"/>
      <c r="SEZ79" s="448"/>
      <c r="SFA79" s="448"/>
      <c r="SFB79" s="448"/>
      <c r="SFC79" s="448"/>
      <c r="SFD79" s="917"/>
      <c r="SFE79" s="917"/>
      <c r="SFF79" s="917"/>
      <c r="SFG79" s="574"/>
      <c r="SFH79" s="448"/>
      <c r="SFI79" s="448"/>
      <c r="SFJ79" s="448"/>
      <c r="SFK79" s="575"/>
      <c r="SFL79" s="448"/>
      <c r="SFM79" s="448"/>
      <c r="SFN79" s="448"/>
      <c r="SFO79" s="448"/>
      <c r="SFP79" s="448"/>
      <c r="SFQ79" s="448"/>
      <c r="SFR79" s="448"/>
      <c r="SFS79" s="448"/>
      <c r="SFT79" s="448"/>
      <c r="SFU79" s="917"/>
      <c r="SFV79" s="917"/>
      <c r="SFW79" s="917"/>
      <c r="SFX79" s="574"/>
      <c r="SFY79" s="448"/>
      <c r="SFZ79" s="448"/>
      <c r="SGA79" s="448"/>
      <c r="SGB79" s="575"/>
      <c r="SGC79" s="448"/>
      <c r="SGD79" s="448"/>
      <c r="SGE79" s="448"/>
      <c r="SGF79" s="448"/>
      <c r="SGG79" s="448"/>
      <c r="SGH79" s="448"/>
      <c r="SGI79" s="448"/>
      <c r="SGJ79" s="448"/>
      <c r="SGK79" s="448"/>
      <c r="SGL79" s="917"/>
      <c r="SGM79" s="917"/>
      <c r="SGN79" s="917"/>
      <c r="SGO79" s="574"/>
      <c r="SGP79" s="448"/>
      <c r="SGQ79" s="448"/>
      <c r="SGR79" s="448"/>
      <c r="SGS79" s="575"/>
      <c r="SGT79" s="448"/>
      <c r="SGU79" s="448"/>
      <c r="SGV79" s="448"/>
      <c r="SGW79" s="448"/>
      <c r="SGX79" s="448"/>
      <c r="SGY79" s="448"/>
      <c r="SGZ79" s="448"/>
      <c r="SHA79" s="448"/>
      <c r="SHB79" s="448"/>
      <c r="SHC79" s="917"/>
      <c r="SHD79" s="917"/>
      <c r="SHE79" s="917"/>
      <c r="SHF79" s="574"/>
      <c r="SHG79" s="448"/>
      <c r="SHH79" s="448"/>
      <c r="SHI79" s="448"/>
      <c r="SHJ79" s="575"/>
      <c r="SHK79" s="448"/>
      <c r="SHL79" s="448"/>
      <c r="SHM79" s="448"/>
      <c r="SHN79" s="448"/>
      <c r="SHO79" s="448"/>
      <c r="SHP79" s="448"/>
      <c r="SHQ79" s="448"/>
      <c r="SHR79" s="448"/>
      <c r="SHS79" s="448"/>
      <c r="SHT79" s="917"/>
      <c r="SHU79" s="917"/>
      <c r="SHV79" s="917"/>
      <c r="SHW79" s="574"/>
      <c r="SHX79" s="448"/>
      <c r="SHY79" s="448"/>
      <c r="SHZ79" s="448"/>
      <c r="SIA79" s="575"/>
      <c r="SIB79" s="448"/>
      <c r="SIC79" s="448"/>
      <c r="SID79" s="448"/>
      <c r="SIE79" s="448"/>
      <c r="SIF79" s="448"/>
      <c r="SIG79" s="448"/>
      <c r="SIH79" s="448"/>
      <c r="SII79" s="448"/>
      <c r="SIJ79" s="448"/>
      <c r="SIK79" s="917"/>
      <c r="SIL79" s="917"/>
      <c r="SIM79" s="917"/>
      <c r="SIN79" s="574"/>
      <c r="SIO79" s="448"/>
      <c r="SIP79" s="448"/>
      <c r="SIQ79" s="448"/>
      <c r="SIR79" s="575"/>
      <c r="SIS79" s="448"/>
      <c r="SIT79" s="448"/>
      <c r="SIU79" s="448"/>
      <c r="SIV79" s="448"/>
      <c r="SIW79" s="448"/>
      <c r="SIX79" s="448"/>
      <c r="SIY79" s="448"/>
      <c r="SIZ79" s="448"/>
      <c r="SJA79" s="448"/>
      <c r="SJB79" s="917"/>
      <c r="SJC79" s="917"/>
      <c r="SJD79" s="917"/>
      <c r="SJE79" s="574"/>
      <c r="SJF79" s="448"/>
      <c r="SJG79" s="448"/>
      <c r="SJH79" s="448"/>
      <c r="SJI79" s="575"/>
      <c r="SJJ79" s="448"/>
      <c r="SJK79" s="448"/>
      <c r="SJL79" s="448"/>
      <c r="SJM79" s="448"/>
      <c r="SJN79" s="448"/>
      <c r="SJO79" s="448"/>
      <c r="SJP79" s="448"/>
      <c r="SJQ79" s="448"/>
      <c r="SJR79" s="448"/>
      <c r="SJS79" s="917"/>
      <c r="SJT79" s="917"/>
      <c r="SJU79" s="917"/>
      <c r="SJV79" s="574"/>
      <c r="SJW79" s="448"/>
      <c r="SJX79" s="448"/>
      <c r="SJY79" s="448"/>
      <c r="SJZ79" s="575"/>
      <c r="SKA79" s="448"/>
      <c r="SKB79" s="448"/>
      <c r="SKC79" s="448"/>
      <c r="SKD79" s="448"/>
      <c r="SKE79" s="448"/>
      <c r="SKF79" s="448"/>
      <c r="SKG79" s="448"/>
      <c r="SKH79" s="448"/>
      <c r="SKI79" s="448"/>
      <c r="SKJ79" s="917"/>
      <c r="SKK79" s="917"/>
      <c r="SKL79" s="917"/>
      <c r="SKM79" s="574"/>
      <c r="SKN79" s="448"/>
      <c r="SKO79" s="448"/>
      <c r="SKP79" s="448"/>
      <c r="SKQ79" s="575"/>
      <c r="SKR79" s="448"/>
      <c r="SKS79" s="448"/>
      <c r="SKT79" s="448"/>
      <c r="SKU79" s="448"/>
      <c r="SKV79" s="448"/>
      <c r="SKW79" s="448"/>
      <c r="SKX79" s="448"/>
      <c r="SKY79" s="448"/>
      <c r="SKZ79" s="448"/>
      <c r="SLA79" s="917"/>
      <c r="SLB79" s="917"/>
      <c r="SLC79" s="917"/>
      <c r="SLD79" s="574"/>
      <c r="SLE79" s="448"/>
      <c r="SLF79" s="448"/>
      <c r="SLG79" s="448"/>
      <c r="SLH79" s="575"/>
      <c r="SLI79" s="448"/>
      <c r="SLJ79" s="448"/>
      <c r="SLK79" s="448"/>
      <c r="SLL79" s="448"/>
      <c r="SLM79" s="448"/>
      <c r="SLN79" s="448"/>
      <c r="SLO79" s="448"/>
      <c r="SLP79" s="448"/>
      <c r="SLQ79" s="448"/>
      <c r="SLR79" s="917"/>
      <c r="SLS79" s="917"/>
      <c r="SLT79" s="917"/>
      <c r="SLU79" s="574"/>
      <c r="SLV79" s="448"/>
      <c r="SLW79" s="448"/>
      <c r="SLX79" s="448"/>
      <c r="SLY79" s="575"/>
      <c r="SLZ79" s="448"/>
      <c r="SMA79" s="448"/>
      <c r="SMB79" s="448"/>
      <c r="SMC79" s="448"/>
      <c r="SMD79" s="448"/>
      <c r="SME79" s="448"/>
      <c r="SMF79" s="448"/>
      <c r="SMG79" s="448"/>
      <c r="SMH79" s="448"/>
      <c r="SMI79" s="917"/>
      <c r="SMJ79" s="917"/>
      <c r="SMK79" s="917"/>
      <c r="SML79" s="574"/>
      <c r="SMM79" s="448"/>
      <c r="SMN79" s="448"/>
      <c r="SMO79" s="448"/>
      <c r="SMP79" s="575"/>
      <c r="SMQ79" s="448"/>
      <c r="SMR79" s="448"/>
      <c r="SMS79" s="448"/>
      <c r="SMT79" s="448"/>
      <c r="SMU79" s="448"/>
      <c r="SMV79" s="448"/>
      <c r="SMW79" s="448"/>
      <c r="SMX79" s="448"/>
      <c r="SMY79" s="448"/>
      <c r="SMZ79" s="917"/>
      <c r="SNA79" s="917"/>
      <c r="SNB79" s="917"/>
      <c r="SNC79" s="574"/>
      <c r="SND79" s="448"/>
      <c r="SNE79" s="448"/>
      <c r="SNF79" s="448"/>
      <c r="SNG79" s="575"/>
      <c r="SNH79" s="448"/>
      <c r="SNI79" s="448"/>
      <c r="SNJ79" s="448"/>
      <c r="SNK79" s="448"/>
      <c r="SNL79" s="448"/>
      <c r="SNM79" s="448"/>
      <c r="SNN79" s="448"/>
      <c r="SNO79" s="448"/>
      <c r="SNP79" s="448"/>
      <c r="SNQ79" s="917"/>
      <c r="SNR79" s="917"/>
      <c r="SNS79" s="917"/>
      <c r="SNT79" s="574"/>
      <c r="SNU79" s="448"/>
      <c r="SNV79" s="448"/>
      <c r="SNW79" s="448"/>
      <c r="SNX79" s="575"/>
      <c r="SNY79" s="448"/>
      <c r="SNZ79" s="448"/>
      <c r="SOA79" s="448"/>
      <c r="SOB79" s="448"/>
      <c r="SOC79" s="448"/>
      <c r="SOD79" s="448"/>
      <c r="SOE79" s="448"/>
      <c r="SOF79" s="448"/>
      <c r="SOG79" s="448"/>
      <c r="SOH79" s="917"/>
      <c r="SOI79" s="917"/>
      <c r="SOJ79" s="917"/>
      <c r="SOK79" s="574"/>
      <c r="SOL79" s="448"/>
      <c r="SOM79" s="448"/>
      <c r="SON79" s="448"/>
      <c r="SOO79" s="575"/>
      <c r="SOP79" s="448"/>
      <c r="SOQ79" s="448"/>
      <c r="SOR79" s="448"/>
      <c r="SOS79" s="448"/>
      <c r="SOT79" s="448"/>
      <c r="SOU79" s="448"/>
      <c r="SOV79" s="448"/>
      <c r="SOW79" s="448"/>
      <c r="SOX79" s="448"/>
      <c r="SOY79" s="917"/>
      <c r="SOZ79" s="917"/>
      <c r="SPA79" s="917"/>
      <c r="SPB79" s="574"/>
      <c r="SPC79" s="448"/>
      <c r="SPD79" s="448"/>
      <c r="SPE79" s="448"/>
      <c r="SPF79" s="575"/>
      <c r="SPG79" s="448"/>
      <c r="SPH79" s="448"/>
      <c r="SPI79" s="448"/>
      <c r="SPJ79" s="448"/>
      <c r="SPK79" s="448"/>
      <c r="SPL79" s="448"/>
      <c r="SPM79" s="448"/>
      <c r="SPN79" s="448"/>
      <c r="SPO79" s="448"/>
      <c r="SPP79" s="917"/>
      <c r="SPQ79" s="917"/>
      <c r="SPR79" s="917"/>
      <c r="SPS79" s="574"/>
      <c r="SPT79" s="448"/>
      <c r="SPU79" s="448"/>
      <c r="SPV79" s="448"/>
      <c r="SPW79" s="575"/>
      <c r="SPX79" s="448"/>
      <c r="SPY79" s="448"/>
      <c r="SPZ79" s="448"/>
      <c r="SQA79" s="448"/>
      <c r="SQB79" s="448"/>
      <c r="SQC79" s="448"/>
      <c r="SQD79" s="448"/>
      <c r="SQE79" s="448"/>
      <c r="SQF79" s="448"/>
      <c r="SQG79" s="917"/>
      <c r="SQH79" s="917"/>
      <c r="SQI79" s="917"/>
      <c r="SQJ79" s="574"/>
      <c r="SQK79" s="448"/>
      <c r="SQL79" s="448"/>
      <c r="SQM79" s="448"/>
      <c r="SQN79" s="575"/>
      <c r="SQO79" s="448"/>
      <c r="SQP79" s="448"/>
      <c r="SQQ79" s="448"/>
      <c r="SQR79" s="448"/>
      <c r="SQS79" s="448"/>
      <c r="SQT79" s="448"/>
      <c r="SQU79" s="448"/>
      <c r="SQV79" s="448"/>
      <c r="SQW79" s="448"/>
      <c r="SQX79" s="917"/>
      <c r="SQY79" s="917"/>
      <c r="SQZ79" s="917"/>
      <c r="SRA79" s="574"/>
      <c r="SRB79" s="448"/>
      <c r="SRC79" s="448"/>
      <c r="SRD79" s="448"/>
      <c r="SRE79" s="575"/>
      <c r="SRF79" s="448"/>
      <c r="SRG79" s="448"/>
      <c r="SRH79" s="448"/>
      <c r="SRI79" s="448"/>
      <c r="SRJ79" s="448"/>
      <c r="SRK79" s="448"/>
      <c r="SRL79" s="448"/>
      <c r="SRM79" s="448"/>
      <c r="SRN79" s="448"/>
      <c r="SRO79" s="917"/>
      <c r="SRP79" s="917"/>
      <c r="SRQ79" s="917"/>
      <c r="SRR79" s="574"/>
      <c r="SRS79" s="448"/>
      <c r="SRT79" s="448"/>
      <c r="SRU79" s="448"/>
      <c r="SRV79" s="575"/>
      <c r="SRW79" s="448"/>
      <c r="SRX79" s="448"/>
      <c r="SRY79" s="448"/>
      <c r="SRZ79" s="448"/>
      <c r="SSA79" s="448"/>
      <c r="SSB79" s="448"/>
      <c r="SSC79" s="448"/>
      <c r="SSD79" s="448"/>
      <c r="SSE79" s="448"/>
      <c r="SSF79" s="917"/>
      <c r="SSG79" s="917"/>
      <c r="SSH79" s="917"/>
      <c r="SSI79" s="574"/>
      <c r="SSJ79" s="448"/>
      <c r="SSK79" s="448"/>
      <c r="SSL79" s="448"/>
      <c r="SSM79" s="575"/>
      <c r="SSN79" s="448"/>
      <c r="SSO79" s="448"/>
      <c r="SSP79" s="448"/>
      <c r="SSQ79" s="448"/>
      <c r="SSR79" s="448"/>
      <c r="SSS79" s="448"/>
      <c r="SST79" s="448"/>
      <c r="SSU79" s="448"/>
      <c r="SSV79" s="448"/>
      <c r="SSW79" s="917"/>
      <c r="SSX79" s="917"/>
      <c r="SSY79" s="917"/>
      <c r="SSZ79" s="574"/>
      <c r="STA79" s="448"/>
      <c r="STB79" s="448"/>
      <c r="STC79" s="448"/>
      <c r="STD79" s="575"/>
      <c r="STE79" s="448"/>
      <c r="STF79" s="448"/>
      <c r="STG79" s="448"/>
      <c r="STH79" s="448"/>
      <c r="STI79" s="448"/>
      <c r="STJ79" s="448"/>
      <c r="STK79" s="448"/>
      <c r="STL79" s="448"/>
      <c r="STM79" s="448"/>
      <c r="STN79" s="917"/>
      <c r="STO79" s="917"/>
      <c r="STP79" s="917"/>
      <c r="STQ79" s="574"/>
      <c r="STR79" s="448"/>
      <c r="STS79" s="448"/>
      <c r="STT79" s="448"/>
      <c r="STU79" s="575"/>
      <c r="STV79" s="448"/>
      <c r="STW79" s="448"/>
      <c r="STX79" s="448"/>
      <c r="STY79" s="448"/>
      <c r="STZ79" s="448"/>
      <c r="SUA79" s="448"/>
      <c r="SUB79" s="448"/>
      <c r="SUC79" s="448"/>
      <c r="SUD79" s="448"/>
      <c r="SUE79" s="917"/>
      <c r="SUF79" s="917"/>
      <c r="SUG79" s="917"/>
      <c r="SUH79" s="574"/>
      <c r="SUI79" s="448"/>
      <c r="SUJ79" s="448"/>
      <c r="SUK79" s="448"/>
      <c r="SUL79" s="575"/>
      <c r="SUM79" s="448"/>
      <c r="SUN79" s="448"/>
      <c r="SUO79" s="448"/>
      <c r="SUP79" s="448"/>
      <c r="SUQ79" s="448"/>
      <c r="SUR79" s="448"/>
      <c r="SUS79" s="448"/>
      <c r="SUT79" s="448"/>
      <c r="SUU79" s="448"/>
      <c r="SUV79" s="917"/>
      <c r="SUW79" s="917"/>
      <c r="SUX79" s="917"/>
      <c r="SUY79" s="574"/>
      <c r="SUZ79" s="448"/>
      <c r="SVA79" s="448"/>
      <c r="SVB79" s="448"/>
      <c r="SVC79" s="575"/>
      <c r="SVD79" s="448"/>
      <c r="SVE79" s="448"/>
      <c r="SVF79" s="448"/>
      <c r="SVG79" s="448"/>
      <c r="SVH79" s="448"/>
      <c r="SVI79" s="448"/>
      <c r="SVJ79" s="448"/>
      <c r="SVK79" s="448"/>
      <c r="SVL79" s="448"/>
      <c r="SVM79" s="917"/>
      <c r="SVN79" s="917"/>
      <c r="SVO79" s="917"/>
      <c r="SVP79" s="574"/>
      <c r="SVQ79" s="448"/>
      <c r="SVR79" s="448"/>
      <c r="SVS79" s="448"/>
      <c r="SVT79" s="575"/>
      <c r="SVU79" s="448"/>
      <c r="SVV79" s="448"/>
      <c r="SVW79" s="448"/>
      <c r="SVX79" s="448"/>
      <c r="SVY79" s="448"/>
      <c r="SVZ79" s="448"/>
      <c r="SWA79" s="448"/>
      <c r="SWB79" s="448"/>
      <c r="SWC79" s="448"/>
      <c r="SWD79" s="917"/>
      <c r="SWE79" s="917"/>
      <c r="SWF79" s="917"/>
      <c r="SWG79" s="574"/>
      <c r="SWH79" s="448"/>
      <c r="SWI79" s="448"/>
      <c r="SWJ79" s="448"/>
      <c r="SWK79" s="575"/>
      <c r="SWL79" s="448"/>
      <c r="SWM79" s="448"/>
      <c r="SWN79" s="448"/>
      <c r="SWO79" s="448"/>
      <c r="SWP79" s="448"/>
      <c r="SWQ79" s="448"/>
      <c r="SWR79" s="448"/>
      <c r="SWS79" s="448"/>
      <c r="SWT79" s="448"/>
      <c r="SWU79" s="917"/>
      <c r="SWV79" s="917"/>
      <c r="SWW79" s="917"/>
      <c r="SWX79" s="574"/>
      <c r="SWY79" s="448"/>
      <c r="SWZ79" s="448"/>
      <c r="SXA79" s="448"/>
      <c r="SXB79" s="575"/>
      <c r="SXC79" s="448"/>
      <c r="SXD79" s="448"/>
      <c r="SXE79" s="448"/>
      <c r="SXF79" s="448"/>
      <c r="SXG79" s="448"/>
      <c r="SXH79" s="448"/>
      <c r="SXI79" s="448"/>
      <c r="SXJ79" s="448"/>
      <c r="SXK79" s="448"/>
      <c r="SXL79" s="917"/>
      <c r="SXM79" s="917"/>
      <c r="SXN79" s="917"/>
      <c r="SXO79" s="574"/>
      <c r="SXP79" s="448"/>
      <c r="SXQ79" s="448"/>
      <c r="SXR79" s="448"/>
      <c r="SXS79" s="575"/>
      <c r="SXT79" s="448"/>
      <c r="SXU79" s="448"/>
      <c r="SXV79" s="448"/>
      <c r="SXW79" s="448"/>
      <c r="SXX79" s="448"/>
      <c r="SXY79" s="448"/>
      <c r="SXZ79" s="448"/>
      <c r="SYA79" s="448"/>
      <c r="SYB79" s="448"/>
      <c r="SYC79" s="917"/>
      <c r="SYD79" s="917"/>
      <c r="SYE79" s="917"/>
      <c r="SYF79" s="574"/>
      <c r="SYG79" s="448"/>
      <c r="SYH79" s="448"/>
      <c r="SYI79" s="448"/>
      <c r="SYJ79" s="575"/>
      <c r="SYK79" s="448"/>
      <c r="SYL79" s="448"/>
      <c r="SYM79" s="448"/>
      <c r="SYN79" s="448"/>
      <c r="SYO79" s="448"/>
      <c r="SYP79" s="448"/>
      <c r="SYQ79" s="448"/>
      <c r="SYR79" s="448"/>
      <c r="SYS79" s="448"/>
      <c r="SYT79" s="917"/>
      <c r="SYU79" s="917"/>
      <c r="SYV79" s="917"/>
      <c r="SYW79" s="574"/>
      <c r="SYX79" s="448"/>
      <c r="SYY79" s="448"/>
      <c r="SYZ79" s="448"/>
      <c r="SZA79" s="575"/>
      <c r="SZB79" s="448"/>
      <c r="SZC79" s="448"/>
      <c r="SZD79" s="448"/>
      <c r="SZE79" s="448"/>
      <c r="SZF79" s="448"/>
      <c r="SZG79" s="448"/>
      <c r="SZH79" s="448"/>
      <c r="SZI79" s="448"/>
      <c r="SZJ79" s="448"/>
      <c r="SZK79" s="917"/>
      <c r="SZL79" s="917"/>
      <c r="SZM79" s="917"/>
      <c r="SZN79" s="574"/>
      <c r="SZO79" s="448"/>
      <c r="SZP79" s="448"/>
      <c r="SZQ79" s="448"/>
      <c r="SZR79" s="575"/>
      <c r="SZS79" s="448"/>
      <c r="SZT79" s="448"/>
      <c r="SZU79" s="448"/>
      <c r="SZV79" s="448"/>
      <c r="SZW79" s="448"/>
      <c r="SZX79" s="448"/>
      <c r="SZY79" s="448"/>
      <c r="SZZ79" s="448"/>
      <c r="TAA79" s="448"/>
      <c r="TAB79" s="917"/>
      <c r="TAC79" s="917"/>
      <c r="TAD79" s="917"/>
      <c r="TAE79" s="574"/>
      <c r="TAF79" s="448"/>
      <c r="TAG79" s="448"/>
      <c r="TAH79" s="448"/>
      <c r="TAI79" s="575"/>
      <c r="TAJ79" s="448"/>
      <c r="TAK79" s="448"/>
      <c r="TAL79" s="448"/>
      <c r="TAM79" s="448"/>
      <c r="TAN79" s="448"/>
      <c r="TAO79" s="448"/>
      <c r="TAP79" s="448"/>
      <c r="TAQ79" s="448"/>
      <c r="TAR79" s="448"/>
      <c r="TAS79" s="917"/>
      <c r="TAT79" s="917"/>
      <c r="TAU79" s="917"/>
      <c r="TAV79" s="574"/>
      <c r="TAW79" s="448"/>
      <c r="TAX79" s="448"/>
      <c r="TAY79" s="448"/>
      <c r="TAZ79" s="575"/>
      <c r="TBA79" s="448"/>
      <c r="TBB79" s="448"/>
      <c r="TBC79" s="448"/>
      <c r="TBD79" s="448"/>
      <c r="TBE79" s="448"/>
      <c r="TBF79" s="448"/>
      <c r="TBG79" s="448"/>
      <c r="TBH79" s="448"/>
      <c r="TBI79" s="448"/>
      <c r="TBJ79" s="917"/>
      <c r="TBK79" s="917"/>
      <c r="TBL79" s="917"/>
      <c r="TBM79" s="574"/>
      <c r="TBN79" s="448"/>
      <c r="TBO79" s="448"/>
      <c r="TBP79" s="448"/>
      <c r="TBQ79" s="575"/>
      <c r="TBR79" s="448"/>
      <c r="TBS79" s="448"/>
      <c r="TBT79" s="448"/>
      <c r="TBU79" s="448"/>
      <c r="TBV79" s="448"/>
      <c r="TBW79" s="448"/>
      <c r="TBX79" s="448"/>
      <c r="TBY79" s="448"/>
      <c r="TBZ79" s="448"/>
      <c r="TCA79" s="917"/>
      <c r="TCB79" s="917"/>
      <c r="TCC79" s="917"/>
      <c r="TCD79" s="574"/>
      <c r="TCE79" s="448"/>
      <c r="TCF79" s="448"/>
      <c r="TCG79" s="448"/>
      <c r="TCH79" s="575"/>
      <c r="TCI79" s="448"/>
      <c r="TCJ79" s="448"/>
      <c r="TCK79" s="448"/>
      <c r="TCL79" s="448"/>
      <c r="TCM79" s="448"/>
      <c r="TCN79" s="448"/>
      <c r="TCO79" s="448"/>
      <c r="TCP79" s="448"/>
      <c r="TCQ79" s="448"/>
      <c r="TCR79" s="917"/>
      <c r="TCS79" s="917"/>
      <c r="TCT79" s="917"/>
      <c r="TCU79" s="574"/>
      <c r="TCV79" s="448"/>
      <c r="TCW79" s="448"/>
      <c r="TCX79" s="448"/>
      <c r="TCY79" s="575"/>
      <c r="TCZ79" s="448"/>
      <c r="TDA79" s="448"/>
      <c r="TDB79" s="448"/>
      <c r="TDC79" s="448"/>
      <c r="TDD79" s="448"/>
      <c r="TDE79" s="448"/>
      <c r="TDF79" s="448"/>
      <c r="TDG79" s="448"/>
      <c r="TDH79" s="448"/>
      <c r="TDI79" s="917"/>
      <c r="TDJ79" s="917"/>
      <c r="TDK79" s="917"/>
      <c r="TDL79" s="574"/>
      <c r="TDM79" s="448"/>
      <c r="TDN79" s="448"/>
      <c r="TDO79" s="448"/>
      <c r="TDP79" s="575"/>
      <c r="TDQ79" s="448"/>
      <c r="TDR79" s="448"/>
      <c r="TDS79" s="448"/>
      <c r="TDT79" s="448"/>
      <c r="TDU79" s="448"/>
      <c r="TDV79" s="448"/>
      <c r="TDW79" s="448"/>
      <c r="TDX79" s="448"/>
      <c r="TDY79" s="448"/>
      <c r="TDZ79" s="917"/>
      <c r="TEA79" s="917"/>
      <c r="TEB79" s="917"/>
      <c r="TEC79" s="574"/>
      <c r="TED79" s="448"/>
      <c r="TEE79" s="448"/>
      <c r="TEF79" s="448"/>
      <c r="TEG79" s="575"/>
      <c r="TEH79" s="448"/>
      <c r="TEI79" s="448"/>
      <c r="TEJ79" s="448"/>
      <c r="TEK79" s="448"/>
      <c r="TEL79" s="448"/>
      <c r="TEM79" s="448"/>
      <c r="TEN79" s="448"/>
      <c r="TEO79" s="448"/>
      <c r="TEP79" s="448"/>
      <c r="TEQ79" s="917"/>
      <c r="TER79" s="917"/>
      <c r="TES79" s="917"/>
      <c r="TET79" s="574"/>
      <c r="TEU79" s="448"/>
      <c r="TEV79" s="448"/>
      <c r="TEW79" s="448"/>
      <c r="TEX79" s="575"/>
      <c r="TEY79" s="448"/>
      <c r="TEZ79" s="448"/>
      <c r="TFA79" s="448"/>
      <c r="TFB79" s="448"/>
      <c r="TFC79" s="448"/>
      <c r="TFD79" s="448"/>
      <c r="TFE79" s="448"/>
      <c r="TFF79" s="448"/>
      <c r="TFG79" s="448"/>
      <c r="TFH79" s="917"/>
      <c r="TFI79" s="917"/>
      <c r="TFJ79" s="917"/>
      <c r="TFK79" s="574"/>
      <c r="TFL79" s="448"/>
      <c r="TFM79" s="448"/>
      <c r="TFN79" s="448"/>
      <c r="TFO79" s="575"/>
      <c r="TFP79" s="448"/>
      <c r="TFQ79" s="448"/>
      <c r="TFR79" s="448"/>
      <c r="TFS79" s="448"/>
      <c r="TFT79" s="448"/>
      <c r="TFU79" s="448"/>
      <c r="TFV79" s="448"/>
      <c r="TFW79" s="448"/>
      <c r="TFX79" s="448"/>
      <c r="TFY79" s="917"/>
      <c r="TFZ79" s="917"/>
      <c r="TGA79" s="917"/>
      <c r="TGB79" s="574"/>
      <c r="TGC79" s="448"/>
      <c r="TGD79" s="448"/>
      <c r="TGE79" s="448"/>
      <c r="TGF79" s="575"/>
      <c r="TGG79" s="448"/>
      <c r="TGH79" s="448"/>
      <c r="TGI79" s="448"/>
      <c r="TGJ79" s="448"/>
      <c r="TGK79" s="448"/>
      <c r="TGL79" s="448"/>
      <c r="TGM79" s="448"/>
      <c r="TGN79" s="448"/>
      <c r="TGO79" s="448"/>
      <c r="TGP79" s="917"/>
      <c r="TGQ79" s="917"/>
      <c r="TGR79" s="917"/>
      <c r="TGS79" s="574"/>
      <c r="TGT79" s="448"/>
      <c r="TGU79" s="448"/>
      <c r="TGV79" s="448"/>
      <c r="TGW79" s="575"/>
      <c r="TGX79" s="448"/>
      <c r="TGY79" s="448"/>
      <c r="TGZ79" s="448"/>
      <c r="THA79" s="448"/>
      <c r="THB79" s="448"/>
      <c r="THC79" s="448"/>
      <c r="THD79" s="448"/>
      <c r="THE79" s="448"/>
      <c r="THF79" s="448"/>
      <c r="THG79" s="917"/>
      <c r="THH79" s="917"/>
      <c r="THI79" s="917"/>
      <c r="THJ79" s="574"/>
      <c r="THK79" s="448"/>
      <c r="THL79" s="448"/>
      <c r="THM79" s="448"/>
      <c r="THN79" s="575"/>
      <c r="THO79" s="448"/>
      <c r="THP79" s="448"/>
      <c r="THQ79" s="448"/>
      <c r="THR79" s="448"/>
      <c r="THS79" s="448"/>
      <c r="THT79" s="448"/>
      <c r="THU79" s="448"/>
      <c r="THV79" s="448"/>
      <c r="THW79" s="448"/>
      <c r="THX79" s="917"/>
      <c r="THY79" s="917"/>
      <c r="THZ79" s="917"/>
      <c r="TIA79" s="574"/>
      <c r="TIB79" s="448"/>
      <c r="TIC79" s="448"/>
      <c r="TID79" s="448"/>
      <c r="TIE79" s="575"/>
      <c r="TIF79" s="448"/>
      <c r="TIG79" s="448"/>
      <c r="TIH79" s="448"/>
      <c r="TII79" s="448"/>
      <c r="TIJ79" s="448"/>
      <c r="TIK79" s="448"/>
      <c r="TIL79" s="448"/>
      <c r="TIM79" s="448"/>
      <c r="TIN79" s="448"/>
      <c r="TIO79" s="917"/>
      <c r="TIP79" s="917"/>
      <c r="TIQ79" s="917"/>
      <c r="TIR79" s="574"/>
      <c r="TIS79" s="448"/>
      <c r="TIT79" s="448"/>
      <c r="TIU79" s="448"/>
      <c r="TIV79" s="575"/>
      <c r="TIW79" s="448"/>
      <c r="TIX79" s="448"/>
      <c r="TIY79" s="448"/>
      <c r="TIZ79" s="448"/>
      <c r="TJA79" s="448"/>
      <c r="TJB79" s="448"/>
      <c r="TJC79" s="448"/>
      <c r="TJD79" s="448"/>
      <c r="TJE79" s="448"/>
      <c r="TJF79" s="917"/>
      <c r="TJG79" s="917"/>
      <c r="TJH79" s="917"/>
      <c r="TJI79" s="574"/>
      <c r="TJJ79" s="448"/>
      <c r="TJK79" s="448"/>
      <c r="TJL79" s="448"/>
      <c r="TJM79" s="575"/>
      <c r="TJN79" s="448"/>
      <c r="TJO79" s="448"/>
      <c r="TJP79" s="448"/>
      <c r="TJQ79" s="448"/>
      <c r="TJR79" s="448"/>
      <c r="TJS79" s="448"/>
      <c r="TJT79" s="448"/>
      <c r="TJU79" s="448"/>
      <c r="TJV79" s="448"/>
      <c r="TJW79" s="917"/>
      <c r="TJX79" s="917"/>
      <c r="TJY79" s="917"/>
      <c r="TJZ79" s="574"/>
      <c r="TKA79" s="448"/>
      <c r="TKB79" s="448"/>
      <c r="TKC79" s="448"/>
      <c r="TKD79" s="575"/>
      <c r="TKE79" s="448"/>
      <c r="TKF79" s="448"/>
      <c r="TKG79" s="448"/>
      <c r="TKH79" s="448"/>
      <c r="TKI79" s="448"/>
      <c r="TKJ79" s="448"/>
      <c r="TKK79" s="448"/>
      <c r="TKL79" s="448"/>
      <c r="TKM79" s="448"/>
      <c r="TKN79" s="917"/>
      <c r="TKO79" s="917"/>
      <c r="TKP79" s="917"/>
      <c r="TKQ79" s="574"/>
      <c r="TKR79" s="448"/>
      <c r="TKS79" s="448"/>
      <c r="TKT79" s="448"/>
      <c r="TKU79" s="575"/>
      <c r="TKV79" s="448"/>
      <c r="TKW79" s="448"/>
      <c r="TKX79" s="448"/>
      <c r="TKY79" s="448"/>
      <c r="TKZ79" s="448"/>
      <c r="TLA79" s="448"/>
      <c r="TLB79" s="448"/>
      <c r="TLC79" s="448"/>
      <c r="TLD79" s="448"/>
      <c r="TLE79" s="917"/>
      <c r="TLF79" s="917"/>
      <c r="TLG79" s="917"/>
      <c r="TLH79" s="574"/>
      <c r="TLI79" s="448"/>
      <c r="TLJ79" s="448"/>
      <c r="TLK79" s="448"/>
      <c r="TLL79" s="575"/>
      <c r="TLM79" s="448"/>
      <c r="TLN79" s="448"/>
      <c r="TLO79" s="448"/>
      <c r="TLP79" s="448"/>
      <c r="TLQ79" s="448"/>
      <c r="TLR79" s="448"/>
      <c r="TLS79" s="448"/>
      <c r="TLT79" s="448"/>
      <c r="TLU79" s="448"/>
      <c r="TLV79" s="917"/>
      <c r="TLW79" s="917"/>
      <c r="TLX79" s="917"/>
      <c r="TLY79" s="574"/>
      <c r="TLZ79" s="448"/>
      <c r="TMA79" s="448"/>
      <c r="TMB79" s="448"/>
      <c r="TMC79" s="575"/>
      <c r="TMD79" s="448"/>
      <c r="TME79" s="448"/>
      <c r="TMF79" s="448"/>
      <c r="TMG79" s="448"/>
      <c r="TMH79" s="448"/>
      <c r="TMI79" s="448"/>
      <c r="TMJ79" s="448"/>
      <c r="TMK79" s="448"/>
      <c r="TML79" s="448"/>
      <c r="TMM79" s="917"/>
      <c r="TMN79" s="917"/>
      <c r="TMO79" s="917"/>
      <c r="TMP79" s="574"/>
      <c r="TMQ79" s="448"/>
      <c r="TMR79" s="448"/>
      <c r="TMS79" s="448"/>
      <c r="TMT79" s="575"/>
      <c r="TMU79" s="448"/>
      <c r="TMV79" s="448"/>
      <c r="TMW79" s="448"/>
      <c r="TMX79" s="448"/>
      <c r="TMY79" s="448"/>
      <c r="TMZ79" s="448"/>
      <c r="TNA79" s="448"/>
      <c r="TNB79" s="448"/>
      <c r="TNC79" s="448"/>
      <c r="TND79" s="917"/>
      <c r="TNE79" s="917"/>
      <c r="TNF79" s="917"/>
      <c r="TNG79" s="574"/>
      <c r="TNH79" s="448"/>
      <c r="TNI79" s="448"/>
      <c r="TNJ79" s="448"/>
      <c r="TNK79" s="575"/>
      <c r="TNL79" s="448"/>
      <c r="TNM79" s="448"/>
      <c r="TNN79" s="448"/>
      <c r="TNO79" s="448"/>
      <c r="TNP79" s="448"/>
      <c r="TNQ79" s="448"/>
      <c r="TNR79" s="448"/>
      <c r="TNS79" s="448"/>
      <c r="TNT79" s="448"/>
      <c r="TNU79" s="917"/>
      <c r="TNV79" s="917"/>
      <c r="TNW79" s="917"/>
      <c r="TNX79" s="574"/>
      <c r="TNY79" s="448"/>
      <c r="TNZ79" s="448"/>
      <c r="TOA79" s="448"/>
      <c r="TOB79" s="575"/>
      <c r="TOC79" s="448"/>
      <c r="TOD79" s="448"/>
      <c r="TOE79" s="448"/>
      <c r="TOF79" s="448"/>
      <c r="TOG79" s="448"/>
      <c r="TOH79" s="448"/>
      <c r="TOI79" s="448"/>
      <c r="TOJ79" s="448"/>
      <c r="TOK79" s="448"/>
      <c r="TOL79" s="917"/>
      <c r="TOM79" s="917"/>
      <c r="TON79" s="917"/>
      <c r="TOO79" s="574"/>
      <c r="TOP79" s="448"/>
      <c r="TOQ79" s="448"/>
      <c r="TOR79" s="448"/>
      <c r="TOS79" s="575"/>
      <c r="TOT79" s="448"/>
      <c r="TOU79" s="448"/>
      <c r="TOV79" s="448"/>
      <c r="TOW79" s="448"/>
      <c r="TOX79" s="448"/>
      <c r="TOY79" s="448"/>
      <c r="TOZ79" s="448"/>
      <c r="TPA79" s="448"/>
      <c r="TPB79" s="448"/>
      <c r="TPC79" s="917"/>
      <c r="TPD79" s="917"/>
      <c r="TPE79" s="917"/>
      <c r="TPF79" s="574"/>
      <c r="TPG79" s="448"/>
      <c r="TPH79" s="448"/>
      <c r="TPI79" s="448"/>
      <c r="TPJ79" s="575"/>
      <c r="TPK79" s="448"/>
      <c r="TPL79" s="448"/>
      <c r="TPM79" s="448"/>
      <c r="TPN79" s="448"/>
      <c r="TPO79" s="448"/>
      <c r="TPP79" s="448"/>
      <c r="TPQ79" s="448"/>
      <c r="TPR79" s="448"/>
      <c r="TPS79" s="448"/>
      <c r="TPT79" s="917"/>
      <c r="TPU79" s="917"/>
      <c r="TPV79" s="917"/>
      <c r="TPW79" s="574"/>
      <c r="TPX79" s="448"/>
      <c r="TPY79" s="448"/>
      <c r="TPZ79" s="448"/>
      <c r="TQA79" s="575"/>
      <c r="TQB79" s="448"/>
      <c r="TQC79" s="448"/>
      <c r="TQD79" s="448"/>
      <c r="TQE79" s="448"/>
      <c r="TQF79" s="448"/>
      <c r="TQG79" s="448"/>
      <c r="TQH79" s="448"/>
      <c r="TQI79" s="448"/>
      <c r="TQJ79" s="448"/>
      <c r="TQK79" s="917"/>
      <c r="TQL79" s="917"/>
      <c r="TQM79" s="917"/>
      <c r="TQN79" s="574"/>
      <c r="TQO79" s="448"/>
      <c r="TQP79" s="448"/>
      <c r="TQQ79" s="448"/>
      <c r="TQR79" s="575"/>
      <c r="TQS79" s="448"/>
      <c r="TQT79" s="448"/>
      <c r="TQU79" s="448"/>
      <c r="TQV79" s="448"/>
      <c r="TQW79" s="448"/>
      <c r="TQX79" s="448"/>
      <c r="TQY79" s="448"/>
      <c r="TQZ79" s="448"/>
      <c r="TRA79" s="448"/>
      <c r="TRB79" s="917"/>
      <c r="TRC79" s="917"/>
      <c r="TRD79" s="917"/>
      <c r="TRE79" s="574"/>
      <c r="TRF79" s="448"/>
      <c r="TRG79" s="448"/>
      <c r="TRH79" s="448"/>
      <c r="TRI79" s="575"/>
      <c r="TRJ79" s="448"/>
      <c r="TRK79" s="448"/>
      <c r="TRL79" s="448"/>
      <c r="TRM79" s="448"/>
      <c r="TRN79" s="448"/>
      <c r="TRO79" s="448"/>
      <c r="TRP79" s="448"/>
      <c r="TRQ79" s="448"/>
      <c r="TRR79" s="448"/>
      <c r="TRS79" s="917"/>
      <c r="TRT79" s="917"/>
      <c r="TRU79" s="917"/>
      <c r="TRV79" s="574"/>
      <c r="TRW79" s="448"/>
      <c r="TRX79" s="448"/>
      <c r="TRY79" s="448"/>
      <c r="TRZ79" s="575"/>
      <c r="TSA79" s="448"/>
      <c r="TSB79" s="448"/>
      <c r="TSC79" s="448"/>
      <c r="TSD79" s="448"/>
      <c r="TSE79" s="448"/>
      <c r="TSF79" s="448"/>
      <c r="TSG79" s="448"/>
      <c r="TSH79" s="448"/>
      <c r="TSI79" s="448"/>
      <c r="TSJ79" s="917"/>
      <c r="TSK79" s="917"/>
      <c r="TSL79" s="917"/>
      <c r="TSM79" s="574"/>
      <c r="TSN79" s="448"/>
      <c r="TSO79" s="448"/>
      <c r="TSP79" s="448"/>
      <c r="TSQ79" s="575"/>
      <c r="TSR79" s="448"/>
      <c r="TSS79" s="448"/>
      <c r="TST79" s="448"/>
      <c r="TSU79" s="448"/>
      <c r="TSV79" s="448"/>
      <c r="TSW79" s="448"/>
      <c r="TSX79" s="448"/>
      <c r="TSY79" s="448"/>
      <c r="TSZ79" s="448"/>
      <c r="TTA79" s="917"/>
      <c r="TTB79" s="917"/>
      <c r="TTC79" s="917"/>
      <c r="TTD79" s="574"/>
      <c r="TTE79" s="448"/>
      <c r="TTF79" s="448"/>
      <c r="TTG79" s="448"/>
      <c r="TTH79" s="575"/>
      <c r="TTI79" s="448"/>
      <c r="TTJ79" s="448"/>
      <c r="TTK79" s="448"/>
      <c r="TTL79" s="448"/>
      <c r="TTM79" s="448"/>
      <c r="TTN79" s="448"/>
      <c r="TTO79" s="448"/>
      <c r="TTP79" s="448"/>
      <c r="TTQ79" s="448"/>
      <c r="TTR79" s="917"/>
      <c r="TTS79" s="917"/>
      <c r="TTT79" s="917"/>
      <c r="TTU79" s="574"/>
      <c r="TTV79" s="448"/>
      <c r="TTW79" s="448"/>
      <c r="TTX79" s="448"/>
      <c r="TTY79" s="575"/>
      <c r="TTZ79" s="448"/>
      <c r="TUA79" s="448"/>
      <c r="TUB79" s="448"/>
      <c r="TUC79" s="448"/>
      <c r="TUD79" s="448"/>
      <c r="TUE79" s="448"/>
      <c r="TUF79" s="448"/>
      <c r="TUG79" s="448"/>
      <c r="TUH79" s="448"/>
      <c r="TUI79" s="917"/>
      <c r="TUJ79" s="917"/>
      <c r="TUK79" s="917"/>
      <c r="TUL79" s="574"/>
      <c r="TUM79" s="448"/>
      <c r="TUN79" s="448"/>
      <c r="TUO79" s="448"/>
      <c r="TUP79" s="575"/>
      <c r="TUQ79" s="448"/>
      <c r="TUR79" s="448"/>
      <c r="TUS79" s="448"/>
      <c r="TUT79" s="448"/>
      <c r="TUU79" s="448"/>
      <c r="TUV79" s="448"/>
      <c r="TUW79" s="448"/>
      <c r="TUX79" s="448"/>
      <c r="TUY79" s="448"/>
      <c r="TUZ79" s="917"/>
      <c r="TVA79" s="917"/>
      <c r="TVB79" s="917"/>
      <c r="TVC79" s="574"/>
      <c r="TVD79" s="448"/>
      <c r="TVE79" s="448"/>
      <c r="TVF79" s="448"/>
      <c r="TVG79" s="575"/>
      <c r="TVH79" s="448"/>
      <c r="TVI79" s="448"/>
      <c r="TVJ79" s="448"/>
      <c r="TVK79" s="448"/>
      <c r="TVL79" s="448"/>
      <c r="TVM79" s="448"/>
      <c r="TVN79" s="448"/>
      <c r="TVO79" s="448"/>
      <c r="TVP79" s="448"/>
      <c r="TVQ79" s="917"/>
      <c r="TVR79" s="917"/>
      <c r="TVS79" s="917"/>
      <c r="TVT79" s="574"/>
      <c r="TVU79" s="448"/>
      <c r="TVV79" s="448"/>
      <c r="TVW79" s="448"/>
      <c r="TVX79" s="575"/>
      <c r="TVY79" s="448"/>
      <c r="TVZ79" s="448"/>
      <c r="TWA79" s="448"/>
      <c r="TWB79" s="448"/>
      <c r="TWC79" s="448"/>
      <c r="TWD79" s="448"/>
      <c r="TWE79" s="448"/>
      <c r="TWF79" s="448"/>
      <c r="TWG79" s="448"/>
      <c r="TWH79" s="917"/>
      <c r="TWI79" s="917"/>
      <c r="TWJ79" s="917"/>
      <c r="TWK79" s="574"/>
      <c r="TWL79" s="448"/>
      <c r="TWM79" s="448"/>
      <c r="TWN79" s="448"/>
      <c r="TWO79" s="575"/>
      <c r="TWP79" s="448"/>
      <c r="TWQ79" s="448"/>
      <c r="TWR79" s="448"/>
      <c r="TWS79" s="448"/>
      <c r="TWT79" s="448"/>
      <c r="TWU79" s="448"/>
      <c r="TWV79" s="448"/>
      <c r="TWW79" s="448"/>
      <c r="TWX79" s="448"/>
      <c r="TWY79" s="917"/>
      <c r="TWZ79" s="917"/>
      <c r="TXA79" s="917"/>
      <c r="TXB79" s="574"/>
      <c r="TXC79" s="448"/>
      <c r="TXD79" s="448"/>
      <c r="TXE79" s="448"/>
      <c r="TXF79" s="575"/>
      <c r="TXG79" s="448"/>
      <c r="TXH79" s="448"/>
      <c r="TXI79" s="448"/>
      <c r="TXJ79" s="448"/>
      <c r="TXK79" s="448"/>
      <c r="TXL79" s="448"/>
      <c r="TXM79" s="448"/>
      <c r="TXN79" s="448"/>
      <c r="TXO79" s="448"/>
      <c r="TXP79" s="917"/>
      <c r="TXQ79" s="917"/>
      <c r="TXR79" s="917"/>
      <c r="TXS79" s="574"/>
      <c r="TXT79" s="448"/>
      <c r="TXU79" s="448"/>
      <c r="TXV79" s="448"/>
      <c r="TXW79" s="575"/>
      <c r="TXX79" s="448"/>
      <c r="TXY79" s="448"/>
      <c r="TXZ79" s="448"/>
      <c r="TYA79" s="448"/>
      <c r="TYB79" s="448"/>
      <c r="TYC79" s="448"/>
      <c r="TYD79" s="448"/>
      <c r="TYE79" s="448"/>
      <c r="TYF79" s="448"/>
      <c r="TYG79" s="917"/>
      <c r="TYH79" s="917"/>
      <c r="TYI79" s="917"/>
      <c r="TYJ79" s="574"/>
      <c r="TYK79" s="448"/>
      <c r="TYL79" s="448"/>
      <c r="TYM79" s="448"/>
      <c r="TYN79" s="575"/>
      <c r="TYO79" s="448"/>
      <c r="TYP79" s="448"/>
      <c r="TYQ79" s="448"/>
      <c r="TYR79" s="448"/>
      <c r="TYS79" s="448"/>
      <c r="TYT79" s="448"/>
      <c r="TYU79" s="448"/>
      <c r="TYV79" s="448"/>
      <c r="TYW79" s="448"/>
      <c r="TYX79" s="917"/>
      <c r="TYY79" s="917"/>
      <c r="TYZ79" s="917"/>
      <c r="TZA79" s="574"/>
      <c r="TZB79" s="448"/>
      <c r="TZC79" s="448"/>
      <c r="TZD79" s="448"/>
      <c r="TZE79" s="575"/>
      <c r="TZF79" s="448"/>
      <c r="TZG79" s="448"/>
      <c r="TZH79" s="448"/>
      <c r="TZI79" s="448"/>
      <c r="TZJ79" s="448"/>
      <c r="TZK79" s="448"/>
      <c r="TZL79" s="448"/>
      <c r="TZM79" s="448"/>
      <c r="TZN79" s="448"/>
      <c r="TZO79" s="917"/>
      <c r="TZP79" s="917"/>
      <c r="TZQ79" s="917"/>
      <c r="TZR79" s="574"/>
      <c r="TZS79" s="448"/>
      <c r="TZT79" s="448"/>
      <c r="TZU79" s="448"/>
      <c r="TZV79" s="575"/>
      <c r="TZW79" s="448"/>
      <c r="TZX79" s="448"/>
      <c r="TZY79" s="448"/>
      <c r="TZZ79" s="448"/>
      <c r="UAA79" s="448"/>
      <c r="UAB79" s="448"/>
      <c r="UAC79" s="448"/>
      <c r="UAD79" s="448"/>
      <c r="UAE79" s="448"/>
      <c r="UAF79" s="917"/>
      <c r="UAG79" s="917"/>
      <c r="UAH79" s="917"/>
      <c r="UAI79" s="574"/>
      <c r="UAJ79" s="448"/>
      <c r="UAK79" s="448"/>
      <c r="UAL79" s="448"/>
      <c r="UAM79" s="575"/>
      <c r="UAN79" s="448"/>
      <c r="UAO79" s="448"/>
      <c r="UAP79" s="448"/>
      <c r="UAQ79" s="448"/>
      <c r="UAR79" s="448"/>
      <c r="UAS79" s="448"/>
      <c r="UAT79" s="448"/>
      <c r="UAU79" s="448"/>
      <c r="UAV79" s="448"/>
      <c r="UAW79" s="917"/>
      <c r="UAX79" s="917"/>
      <c r="UAY79" s="917"/>
      <c r="UAZ79" s="574"/>
      <c r="UBA79" s="448"/>
      <c r="UBB79" s="448"/>
      <c r="UBC79" s="448"/>
      <c r="UBD79" s="575"/>
      <c r="UBE79" s="448"/>
      <c r="UBF79" s="448"/>
      <c r="UBG79" s="448"/>
      <c r="UBH79" s="448"/>
      <c r="UBI79" s="448"/>
      <c r="UBJ79" s="448"/>
      <c r="UBK79" s="448"/>
      <c r="UBL79" s="448"/>
      <c r="UBM79" s="448"/>
      <c r="UBN79" s="917"/>
      <c r="UBO79" s="917"/>
      <c r="UBP79" s="917"/>
      <c r="UBQ79" s="574"/>
      <c r="UBR79" s="448"/>
      <c r="UBS79" s="448"/>
      <c r="UBT79" s="448"/>
      <c r="UBU79" s="575"/>
      <c r="UBV79" s="448"/>
      <c r="UBW79" s="448"/>
      <c r="UBX79" s="448"/>
      <c r="UBY79" s="448"/>
      <c r="UBZ79" s="448"/>
      <c r="UCA79" s="448"/>
      <c r="UCB79" s="448"/>
      <c r="UCC79" s="448"/>
      <c r="UCD79" s="448"/>
      <c r="UCE79" s="917"/>
      <c r="UCF79" s="917"/>
      <c r="UCG79" s="917"/>
      <c r="UCH79" s="574"/>
      <c r="UCI79" s="448"/>
      <c r="UCJ79" s="448"/>
      <c r="UCK79" s="448"/>
      <c r="UCL79" s="575"/>
      <c r="UCM79" s="448"/>
      <c r="UCN79" s="448"/>
      <c r="UCO79" s="448"/>
      <c r="UCP79" s="448"/>
      <c r="UCQ79" s="448"/>
      <c r="UCR79" s="448"/>
      <c r="UCS79" s="448"/>
      <c r="UCT79" s="448"/>
      <c r="UCU79" s="448"/>
      <c r="UCV79" s="917"/>
      <c r="UCW79" s="917"/>
      <c r="UCX79" s="917"/>
      <c r="UCY79" s="574"/>
      <c r="UCZ79" s="448"/>
      <c r="UDA79" s="448"/>
      <c r="UDB79" s="448"/>
      <c r="UDC79" s="575"/>
      <c r="UDD79" s="448"/>
      <c r="UDE79" s="448"/>
      <c r="UDF79" s="448"/>
      <c r="UDG79" s="448"/>
      <c r="UDH79" s="448"/>
      <c r="UDI79" s="448"/>
      <c r="UDJ79" s="448"/>
      <c r="UDK79" s="448"/>
      <c r="UDL79" s="448"/>
      <c r="UDM79" s="917"/>
      <c r="UDN79" s="917"/>
      <c r="UDO79" s="917"/>
      <c r="UDP79" s="574"/>
      <c r="UDQ79" s="448"/>
      <c r="UDR79" s="448"/>
      <c r="UDS79" s="448"/>
      <c r="UDT79" s="575"/>
      <c r="UDU79" s="448"/>
      <c r="UDV79" s="448"/>
      <c r="UDW79" s="448"/>
      <c r="UDX79" s="448"/>
      <c r="UDY79" s="448"/>
      <c r="UDZ79" s="448"/>
      <c r="UEA79" s="448"/>
      <c r="UEB79" s="448"/>
      <c r="UEC79" s="448"/>
      <c r="UED79" s="917"/>
      <c r="UEE79" s="917"/>
      <c r="UEF79" s="917"/>
      <c r="UEG79" s="574"/>
      <c r="UEH79" s="448"/>
      <c r="UEI79" s="448"/>
      <c r="UEJ79" s="448"/>
      <c r="UEK79" s="575"/>
      <c r="UEL79" s="448"/>
      <c r="UEM79" s="448"/>
      <c r="UEN79" s="448"/>
      <c r="UEO79" s="448"/>
      <c r="UEP79" s="448"/>
      <c r="UEQ79" s="448"/>
      <c r="UER79" s="448"/>
      <c r="UES79" s="448"/>
      <c r="UET79" s="448"/>
      <c r="UEU79" s="917"/>
      <c r="UEV79" s="917"/>
      <c r="UEW79" s="917"/>
      <c r="UEX79" s="574"/>
      <c r="UEY79" s="448"/>
      <c r="UEZ79" s="448"/>
      <c r="UFA79" s="448"/>
      <c r="UFB79" s="575"/>
      <c r="UFC79" s="448"/>
      <c r="UFD79" s="448"/>
      <c r="UFE79" s="448"/>
      <c r="UFF79" s="448"/>
      <c r="UFG79" s="448"/>
      <c r="UFH79" s="448"/>
      <c r="UFI79" s="448"/>
      <c r="UFJ79" s="448"/>
      <c r="UFK79" s="448"/>
      <c r="UFL79" s="917"/>
      <c r="UFM79" s="917"/>
      <c r="UFN79" s="917"/>
      <c r="UFO79" s="574"/>
      <c r="UFP79" s="448"/>
      <c r="UFQ79" s="448"/>
      <c r="UFR79" s="448"/>
      <c r="UFS79" s="575"/>
      <c r="UFT79" s="448"/>
      <c r="UFU79" s="448"/>
      <c r="UFV79" s="448"/>
      <c r="UFW79" s="448"/>
      <c r="UFX79" s="448"/>
      <c r="UFY79" s="448"/>
      <c r="UFZ79" s="448"/>
      <c r="UGA79" s="448"/>
      <c r="UGB79" s="448"/>
      <c r="UGC79" s="917"/>
      <c r="UGD79" s="917"/>
      <c r="UGE79" s="917"/>
      <c r="UGF79" s="574"/>
      <c r="UGG79" s="448"/>
      <c r="UGH79" s="448"/>
      <c r="UGI79" s="448"/>
      <c r="UGJ79" s="575"/>
      <c r="UGK79" s="448"/>
      <c r="UGL79" s="448"/>
      <c r="UGM79" s="448"/>
      <c r="UGN79" s="448"/>
      <c r="UGO79" s="448"/>
      <c r="UGP79" s="448"/>
      <c r="UGQ79" s="448"/>
      <c r="UGR79" s="448"/>
      <c r="UGS79" s="448"/>
      <c r="UGT79" s="917"/>
      <c r="UGU79" s="917"/>
      <c r="UGV79" s="917"/>
      <c r="UGW79" s="574"/>
      <c r="UGX79" s="448"/>
      <c r="UGY79" s="448"/>
      <c r="UGZ79" s="448"/>
      <c r="UHA79" s="575"/>
      <c r="UHB79" s="448"/>
      <c r="UHC79" s="448"/>
      <c r="UHD79" s="448"/>
      <c r="UHE79" s="448"/>
      <c r="UHF79" s="448"/>
      <c r="UHG79" s="448"/>
      <c r="UHH79" s="448"/>
      <c r="UHI79" s="448"/>
      <c r="UHJ79" s="448"/>
      <c r="UHK79" s="917"/>
      <c r="UHL79" s="917"/>
      <c r="UHM79" s="917"/>
      <c r="UHN79" s="574"/>
      <c r="UHO79" s="448"/>
      <c r="UHP79" s="448"/>
      <c r="UHQ79" s="448"/>
      <c r="UHR79" s="575"/>
      <c r="UHS79" s="448"/>
      <c r="UHT79" s="448"/>
      <c r="UHU79" s="448"/>
      <c r="UHV79" s="448"/>
      <c r="UHW79" s="448"/>
      <c r="UHX79" s="448"/>
      <c r="UHY79" s="448"/>
      <c r="UHZ79" s="448"/>
      <c r="UIA79" s="448"/>
      <c r="UIB79" s="917"/>
      <c r="UIC79" s="917"/>
      <c r="UID79" s="917"/>
      <c r="UIE79" s="574"/>
      <c r="UIF79" s="448"/>
      <c r="UIG79" s="448"/>
      <c r="UIH79" s="448"/>
      <c r="UII79" s="575"/>
      <c r="UIJ79" s="448"/>
      <c r="UIK79" s="448"/>
      <c r="UIL79" s="448"/>
      <c r="UIM79" s="448"/>
      <c r="UIN79" s="448"/>
      <c r="UIO79" s="448"/>
      <c r="UIP79" s="448"/>
      <c r="UIQ79" s="448"/>
      <c r="UIR79" s="448"/>
      <c r="UIS79" s="917"/>
      <c r="UIT79" s="917"/>
      <c r="UIU79" s="917"/>
      <c r="UIV79" s="574"/>
      <c r="UIW79" s="448"/>
      <c r="UIX79" s="448"/>
      <c r="UIY79" s="448"/>
      <c r="UIZ79" s="575"/>
      <c r="UJA79" s="448"/>
      <c r="UJB79" s="448"/>
      <c r="UJC79" s="448"/>
      <c r="UJD79" s="448"/>
      <c r="UJE79" s="448"/>
      <c r="UJF79" s="448"/>
      <c r="UJG79" s="448"/>
      <c r="UJH79" s="448"/>
      <c r="UJI79" s="448"/>
      <c r="UJJ79" s="917"/>
      <c r="UJK79" s="917"/>
      <c r="UJL79" s="917"/>
      <c r="UJM79" s="574"/>
      <c r="UJN79" s="448"/>
      <c r="UJO79" s="448"/>
      <c r="UJP79" s="448"/>
      <c r="UJQ79" s="575"/>
      <c r="UJR79" s="448"/>
      <c r="UJS79" s="448"/>
      <c r="UJT79" s="448"/>
      <c r="UJU79" s="448"/>
      <c r="UJV79" s="448"/>
      <c r="UJW79" s="448"/>
      <c r="UJX79" s="448"/>
      <c r="UJY79" s="448"/>
      <c r="UJZ79" s="448"/>
      <c r="UKA79" s="917"/>
      <c r="UKB79" s="917"/>
      <c r="UKC79" s="917"/>
      <c r="UKD79" s="574"/>
      <c r="UKE79" s="448"/>
      <c r="UKF79" s="448"/>
      <c r="UKG79" s="448"/>
      <c r="UKH79" s="575"/>
      <c r="UKI79" s="448"/>
      <c r="UKJ79" s="448"/>
      <c r="UKK79" s="448"/>
      <c r="UKL79" s="448"/>
      <c r="UKM79" s="448"/>
      <c r="UKN79" s="448"/>
      <c r="UKO79" s="448"/>
      <c r="UKP79" s="448"/>
      <c r="UKQ79" s="448"/>
      <c r="UKR79" s="917"/>
      <c r="UKS79" s="917"/>
      <c r="UKT79" s="917"/>
      <c r="UKU79" s="574"/>
      <c r="UKV79" s="448"/>
      <c r="UKW79" s="448"/>
      <c r="UKX79" s="448"/>
      <c r="UKY79" s="575"/>
      <c r="UKZ79" s="448"/>
      <c r="ULA79" s="448"/>
      <c r="ULB79" s="448"/>
      <c r="ULC79" s="448"/>
      <c r="ULD79" s="448"/>
      <c r="ULE79" s="448"/>
      <c r="ULF79" s="448"/>
      <c r="ULG79" s="448"/>
      <c r="ULH79" s="448"/>
      <c r="ULI79" s="917"/>
      <c r="ULJ79" s="917"/>
      <c r="ULK79" s="917"/>
      <c r="ULL79" s="574"/>
      <c r="ULM79" s="448"/>
      <c r="ULN79" s="448"/>
      <c r="ULO79" s="448"/>
      <c r="ULP79" s="575"/>
      <c r="ULQ79" s="448"/>
      <c r="ULR79" s="448"/>
      <c r="ULS79" s="448"/>
      <c r="ULT79" s="448"/>
      <c r="ULU79" s="448"/>
      <c r="ULV79" s="448"/>
      <c r="ULW79" s="448"/>
      <c r="ULX79" s="448"/>
      <c r="ULY79" s="448"/>
      <c r="ULZ79" s="917"/>
      <c r="UMA79" s="917"/>
      <c r="UMB79" s="917"/>
      <c r="UMC79" s="574"/>
      <c r="UMD79" s="448"/>
      <c r="UME79" s="448"/>
      <c r="UMF79" s="448"/>
      <c r="UMG79" s="575"/>
      <c r="UMH79" s="448"/>
      <c r="UMI79" s="448"/>
      <c r="UMJ79" s="448"/>
      <c r="UMK79" s="448"/>
      <c r="UML79" s="448"/>
      <c r="UMM79" s="448"/>
      <c r="UMN79" s="448"/>
      <c r="UMO79" s="448"/>
      <c r="UMP79" s="448"/>
      <c r="UMQ79" s="917"/>
      <c r="UMR79" s="917"/>
      <c r="UMS79" s="917"/>
      <c r="UMT79" s="574"/>
      <c r="UMU79" s="448"/>
      <c r="UMV79" s="448"/>
      <c r="UMW79" s="448"/>
      <c r="UMX79" s="575"/>
      <c r="UMY79" s="448"/>
      <c r="UMZ79" s="448"/>
      <c r="UNA79" s="448"/>
      <c r="UNB79" s="448"/>
      <c r="UNC79" s="448"/>
      <c r="UND79" s="448"/>
      <c r="UNE79" s="448"/>
      <c r="UNF79" s="448"/>
      <c r="UNG79" s="448"/>
      <c r="UNH79" s="917"/>
      <c r="UNI79" s="917"/>
      <c r="UNJ79" s="917"/>
      <c r="UNK79" s="574"/>
      <c r="UNL79" s="448"/>
      <c r="UNM79" s="448"/>
      <c r="UNN79" s="448"/>
      <c r="UNO79" s="575"/>
      <c r="UNP79" s="448"/>
      <c r="UNQ79" s="448"/>
      <c r="UNR79" s="448"/>
      <c r="UNS79" s="448"/>
      <c r="UNT79" s="448"/>
      <c r="UNU79" s="448"/>
      <c r="UNV79" s="448"/>
      <c r="UNW79" s="448"/>
      <c r="UNX79" s="448"/>
      <c r="UNY79" s="917"/>
      <c r="UNZ79" s="917"/>
      <c r="UOA79" s="917"/>
      <c r="UOB79" s="574"/>
      <c r="UOC79" s="448"/>
      <c r="UOD79" s="448"/>
      <c r="UOE79" s="448"/>
      <c r="UOF79" s="575"/>
      <c r="UOG79" s="448"/>
      <c r="UOH79" s="448"/>
      <c r="UOI79" s="448"/>
      <c r="UOJ79" s="448"/>
      <c r="UOK79" s="448"/>
      <c r="UOL79" s="448"/>
      <c r="UOM79" s="448"/>
      <c r="UON79" s="448"/>
      <c r="UOO79" s="448"/>
      <c r="UOP79" s="917"/>
      <c r="UOQ79" s="917"/>
      <c r="UOR79" s="917"/>
      <c r="UOS79" s="574"/>
      <c r="UOT79" s="448"/>
      <c r="UOU79" s="448"/>
      <c r="UOV79" s="448"/>
      <c r="UOW79" s="575"/>
      <c r="UOX79" s="448"/>
      <c r="UOY79" s="448"/>
      <c r="UOZ79" s="448"/>
      <c r="UPA79" s="448"/>
      <c r="UPB79" s="448"/>
      <c r="UPC79" s="448"/>
      <c r="UPD79" s="448"/>
      <c r="UPE79" s="448"/>
      <c r="UPF79" s="448"/>
      <c r="UPG79" s="917"/>
      <c r="UPH79" s="917"/>
      <c r="UPI79" s="917"/>
      <c r="UPJ79" s="574"/>
      <c r="UPK79" s="448"/>
      <c r="UPL79" s="448"/>
      <c r="UPM79" s="448"/>
      <c r="UPN79" s="575"/>
      <c r="UPO79" s="448"/>
      <c r="UPP79" s="448"/>
      <c r="UPQ79" s="448"/>
      <c r="UPR79" s="448"/>
      <c r="UPS79" s="448"/>
      <c r="UPT79" s="448"/>
      <c r="UPU79" s="448"/>
      <c r="UPV79" s="448"/>
      <c r="UPW79" s="448"/>
      <c r="UPX79" s="917"/>
      <c r="UPY79" s="917"/>
      <c r="UPZ79" s="917"/>
      <c r="UQA79" s="574"/>
      <c r="UQB79" s="448"/>
      <c r="UQC79" s="448"/>
      <c r="UQD79" s="448"/>
      <c r="UQE79" s="575"/>
      <c r="UQF79" s="448"/>
      <c r="UQG79" s="448"/>
      <c r="UQH79" s="448"/>
      <c r="UQI79" s="448"/>
      <c r="UQJ79" s="448"/>
      <c r="UQK79" s="448"/>
      <c r="UQL79" s="448"/>
      <c r="UQM79" s="448"/>
      <c r="UQN79" s="448"/>
      <c r="UQO79" s="917"/>
      <c r="UQP79" s="917"/>
      <c r="UQQ79" s="917"/>
      <c r="UQR79" s="574"/>
      <c r="UQS79" s="448"/>
      <c r="UQT79" s="448"/>
      <c r="UQU79" s="448"/>
      <c r="UQV79" s="575"/>
      <c r="UQW79" s="448"/>
      <c r="UQX79" s="448"/>
      <c r="UQY79" s="448"/>
      <c r="UQZ79" s="448"/>
      <c r="URA79" s="448"/>
      <c r="URB79" s="448"/>
      <c r="URC79" s="448"/>
      <c r="URD79" s="448"/>
      <c r="URE79" s="448"/>
      <c r="URF79" s="917"/>
      <c r="URG79" s="917"/>
      <c r="URH79" s="917"/>
      <c r="URI79" s="574"/>
      <c r="URJ79" s="448"/>
      <c r="URK79" s="448"/>
      <c r="URL79" s="448"/>
      <c r="URM79" s="575"/>
      <c r="URN79" s="448"/>
      <c r="URO79" s="448"/>
      <c r="URP79" s="448"/>
      <c r="URQ79" s="448"/>
      <c r="URR79" s="448"/>
      <c r="URS79" s="448"/>
      <c r="URT79" s="448"/>
      <c r="URU79" s="448"/>
      <c r="URV79" s="448"/>
      <c r="URW79" s="917"/>
      <c r="URX79" s="917"/>
      <c r="URY79" s="917"/>
      <c r="URZ79" s="574"/>
      <c r="USA79" s="448"/>
      <c r="USB79" s="448"/>
      <c r="USC79" s="448"/>
      <c r="USD79" s="575"/>
      <c r="USE79" s="448"/>
      <c r="USF79" s="448"/>
      <c r="USG79" s="448"/>
      <c r="USH79" s="448"/>
      <c r="USI79" s="448"/>
      <c r="USJ79" s="448"/>
      <c r="USK79" s="448"/>
      <c r="USL79" s="448"/>
      <c r="USM79" s="448"/>
      <c r="USN79" s="917"/>
      <c r="USO79" s="917"/>
      <c r="USP79" s="917"/>
      <c r="USQ79" s="574"/>
      <c r="USR79" s="448"/>
      <c r="USS79" s="448"/>
      <c r="UST79" s="448"/>
      <c r="USU79" s="575"/>
      <c r="USV79" s="448"/>
      <c r="USW79" s="448"/>
      <c r="USX79" s="448"/>
      <c r="USY79" s="448"/>
      <c r="USZ79" s="448"/>
      <c r="UTA79" s="448"/>
      <c r="UTB79" s="448"/>
      <c r="UTC79" s="448"/>
      <c r="UTD79" s="448"/>
      <c r="UTE79" s="917"/>
      <c r="UTF79" s="917"/>
      <c r="UTG79" s="917"/>
      <c r="UTH79" s="574"/>
      <c r="UTI79" s="448"/>
      <c r="UTJ79" s="448"/>
      <c r="UTK79" s="448"/>
      <c r="UTL79" s="575"/>
      <c r="UTM79" s="448"/>
      <c r="UTN79" s="448"/>
      <c r="UTO79" s="448"/>
      <c r="UTP79" s="448"/>
      <c r="UTQ79" s="448"/>
      <c r="UTR79" s="448"/>
      <c r="UTS79" s="448"/>
      <c r="UTT79" s="448"/>
      <c r="UTU79" s="448"/>
      <c r="UTV79" s="917"/>
      <c r="UTW79" s="917"/>
      <c r="UTX79" s="917"/>
      <c r="UTY79" s="574"/>
      <c r="UTZ79" s="448"/>
      <c r="UUA79" s="448"/>
      <c r="UUB79" s="448"/>
      <c r="UUC79" s="575"/>
      <c r="UUD79" s="448"/>
      <c r="UUE79" s="448"/>
      <c r="UUF79" s="448"/>
      <c r="UUG79" s="448"/>
      <c r="UUH79" s="448"/>
      <c r="UUI79" s="448"/>
      <c r="UUJ79" s="448"/>
      <c r="UUK79" s="448"/>
      <c r="UUL79" s="448"/>
      <c r="UUM79" s="917"/>
      <c r="UUN79" s="917"/>
      <c r="UUO79" s="917"/>
      <c r="UUP79" s="574"/>
      <c r="UUQ79" s="448"/>
      <c r="UUR79" s="448"/>
      <c r="UUS79" s="448"/>
      <c r="UUT79" s="575"/>
      <c r="UUU79" s="448"/>
      <c r="UUV79" s="448"/>
      <c r="UUW79" s="448"/>
      <c r="UUX79" s="448"/>
      <c r="UUY79" s="448"/>
      <c r="UUZ79" s="448"/>
      <c r="UVA79" s="448"/>
      <c r="UVB79" s="448"/>
      <c r="UVC79" s="448"/>
      <c r="UVD79" s="917"/>
      <c r="UVE79" s="917"/>
      <c r="UVF79" s="917"/>
      <c r="UVG79" s="574"/>
      <c r="UVH79" s="448"/>
      <c r="UVI79" s="448"/>
      <c r="UVJ79" s="448"/>
      <c r="UVK79" s="575"/>
      <c r="UVL79" s="448"/>
      <c r="UVM79" s="448"/>
      <c r="UVN79" s="448"/>
      <c r="UVO79" s="448"/>
      <c r="UVP79" s="448"/>
      <c r="UVQ79" s="448"/>
      <c r="UVR79" s="448"/>
      <c r="UVS79" s="448"/>
      <c r="UVT79" s="448"/>
      <c r="UVU79" s="917"/>
      <c r="UVV79" s="917"/>
      <c r="UVW79" s="917"/>
      <c r="UVX79" s="574"/>
      <c r="UVY79" s="448"/>
      <c r="UVZ79" s="448"/>
      <c r="UWA79" s="448"/>
      <c r="UWB79" s="575"/>
      <c r="UWC79" s="448"/>
      <c r="UWD79" s="448"/>
      <c r="UWE79" s="448"/>
      <c r="UWF79" s="448"/>
      <c r="UWG79" s="448"/>
      <c r="UWH79" s="448"/>
      <c r="UWI79" s="448"/>
      <c r="UWJ79" s="448"/>
      <c r="UWK79" s="448"/>
      <c r="UWL79" s="917"/>
      <c r="UWM79" s="917"/>
      <c r="UWN79" s="917"/>
      <c r="UWO79" s="574"/>
      <c r="UWP79" s="448"/>
      <c r="UWQ79" s="448"/>
      <c r="UWR79" s="448"/>
      <c r="UWS79" s="575"/>
      <c r="UWT79" s="448"/>
      <c r="UWU79" s="448"/>
      <c r="UWV79" s="448"/>
      <c r="UWW79" s="448"/>
      <c r="UWX79" s="448"/>
      <c r="UWY79" s="448"/>
      <c r="UWZ79" s="448"/>
      <c r="UXA79" s="448"/>
      <c r="UXB79" s="448"/>
      <c r="UXC79" s="917"/>
      <c r="UXD79" s="917"/>
      <c r="UXE79" s="917"/>
      <c r="UXF79" s="574"/>
      <c r="UXG79" s="448"/>
      <c r="UXH79" s="448"/>
      <c r="UXI79" s="448"/>
      <c r="UXJ79" s="575"/>
      <c r="UXK79" s="448"/>
      <c r="UXL79" s="448"/>
      <c r="UXM79" s="448"/>
      <c r="UXN79" s="448"/>
      <c r="UXO79" s="448"/>
      <c r="UXP79" s="448"/>
      <c r="UXQ79" s="448"/>
      <c r="UXR79" s="448"/>
      <c r="UXS79" s="448"/>
      <c r="UXT79" s="917"/>
      <c r="UXU79" s="917"/>
      <c r="UXV79" s="917"/>
      <c r="UXW79" s="574"/>
      <c r="UXX79" s="448"/>
      <c r="UXY79" s="448"/>
      <c r="UXZ79" s="448"/>
      <c r="UYA79" s="575"/>
      <c r="UYB79" s="448"/>
      <c r="UYC79" s="448"/>
      <c r="UYD79" s="448"/>
      <c r="UYE79" s="448"/>
      <c r="UYF79" s="448"/>
      <c r="UYG79" s="448"/>
      <c r="UYH79" s="448"/>
      <c r="UYI79" s="448"/>
      <c r="UYJ79" s="448"/>
      <c r="UYK79" s="917"/>
      <c r="UYL79" s="917"/>
      <c r="UYM79" s="917"/>
      <c r="UYN79" s="574"/>
      <c r="UYO79" s="448"/>
      <c r="UYP79" s="448"/>
      <c r="UYQ79" s="448"/>
      <c r="UYR79" s="575"/>
      <c r="UYS79" s="448"/>
      <c r="UYT79" s="448"/>
      <c r="UYU79" s="448"/>
      <c r="UYV79" s="448"/>
      <c r="UYW79" s="448"/>
      <c r="UYX79" s="448"/>
      <c r="UYY79" s="448"/>
      <c r="UYZ79" s="448"/>
      <c r="UZA79" s="448"/>
      <c r="UZB79" s="917"/>
      <c r="UZC79" s="917"/>
      <c r="UZD79" s="917"/>
      <c r="UZE79" s="574"/>
      <c r="UZF79" s="448"/>
      <c r="UZG79" s="448"/>
      <c r="UZH79" s="448"/>
      <c r="UZI79" s="575"/>
      <c r="UZJ79" s="448"/>
      <c r="UZK79" s="448"/>
      <c r="UZL79" s="448"/>
      <c r="UZM79" s="448"/>
      <c r="UZN79" s="448"/>
      <c r="UZO79" s="448"/>
      <c r="UZP79" s="448"/>
      <c r="UZQ79" s="448"/>
      <c r="UZR79" s="448"/>
      <c r="UZS79" s="917"/>
      <c r="UZT79" s="917"/>
      <c r="UZU79" s="917"/>
      <c r="UZV79" s="574"/>
      <c r="UZW79" s="448"/>
      <c r="UZX79" s="448"/>
      <c r="UZY79" s="448"/>
      <c r="UZZ79" s="575"/>
      <c r="VAA79" s="448"/>
      <c r="VAB79" s="448"/>
      <c r="VAC79" s="448"/>
      <c r="VAD79" s="448"/>
      <c r="VAE79" s="448"/>
      <c r="VAF79" s="448"/>
      <c r="VAG79" s="448"/>
      <c r="VAH79" s="448"/>
      <c r="VAI79" s="448"/>
      <c r="VAJ79" s="917"/>
      <c r="VAK79" s="917"/>
      <c r="VAL79" s="917"/>
      <c r="VAM79" s="574"/>
      <c r="VAN79" s="448"/>
      <c r="VAO79" s="448"/>
      <c r="VAP79" s="448"/>
      <c r="VAQ79" s="575"/>
      <c r="VAR79" s="448"/>
      <c r="VAS79" s="448"/>
      <c r="VAT79" s="448"/>
      <c r="VAU79" s="448"/>
      <c r="VAV79" s="448"/>
      <c r="VAW79" s="448"/>
      <c r="VAX79" s="448"/>
      <c r="VAY79" s="448"/>
      <c r="VAZ79" s="448"/>
      <c r="VBA79" s="917"/>
      <c r="VBB79" s="917"/>
      <c r="VBC79" s="917"/>
      <c r="VBD79" s="574"/>
      <c r="VBE79" s="448"/>
      <c r="VBF79" s="448"/>
      <c r="VBG79" s="448"/>
      <c r="VBH79" s="575"/>
      <c r="VBI79" s="448"/>
      <c r="VBJ79" s="448"/>
      <c r="VBK79" s="448"/>
      <c r="VBL79" s="448"/>
      <c r="VBM79" s="448"/>
      <c r="VBN79" s="448"/>
      <c r="VBO79" s="448"/>
      <c r="VBP79" s="448"/>
      <c r="VBQ79" s="448"/>
      <c r="VBR79" s="917"/>
      <c r="VBS79" s="917"/>
      <c r="VBT79" s="917"/>
      <c r="VBU79" s="574"/>
      <c r="VBV79" s="448"/>
      <c r="VBW79" s="448"/>
      <c r="VBX79" s="448"/>
      <c r="VBY79" s="575"/>
      <c r="VBZ79" s="448"/>
      <c r="VCA79" s="448"/>
      <c r="VCB79" s="448"/>
      <c r="VCC79" s="448"/>
      <c r="VCD79" s="448"/>
      <c r="VCE79" s="448"/>
      <c r="VCF79" s="448"/>
      <c r="VCG79" s="448"/>
      <c r="VCH79" s="448"/>
      <c r="VCI79" s="917"/>
      <c r="VCJ79" s="917"/>
      <c r="VCK79" s="917"/>
      <c r="VCL79" s="574"/>
      <c r="VCM79" s="448"/>
      <c r="VCN79" s="448"/>
      <c r="VCO79" s="448"/>
      <c r="VCP79" s="575"/>
      <c r="VCQ79" s="448"/>
      <c r="VCR79" s="448"/>
      <c r="VCS79" s="448"/>
      <c r="VCT79" s="448"/>
      <c r="VCU79" s="448"/>
      <c r="VCV79" s="448"/>
      <c r="VCW79" s="448"/>
      <c r="VCX79" s="448"/>
      <c r="VCY79" s="448"/>
      <c r="VCZ79" s="917"/>
      <c r="VDA79" s="917"/>
      <c r="VDB79" s="917"/>
      <c r="VDC79" s="574"/>
      <c r="VDD79" s="448"/>
      <c r="VDE79" s="448"/>
      <c r="VDF79" s="448"/>
      <c r="VDG79" s="575"/>
      <c r="VDH79" s="448"/>
      <c r="VDI79" s="448"/>
      <c r="VDJ79" s="448"/>
      <c r="VDK79" s="448"/>
      <c r="VDL79" s="448"/>
      <c r="VDM79" s="448"/>
      <c r="VDN79" s="448"/>
      <c r="VDO79" s="448"/>
      <c r="VDP79" s="448"/>
      <c r="VDQ79" s="917"/>
      <c r="VDR79" s="917"/>
      <c r="VDS79" s="917"/>
      <c r="VDT79" s="574"/>
      <c r="VDU79" s="448"/>
      <c r="VDV79" s="448"/>
      <c r="VDW79" s="448"/>
      <c r="VDX79" s="575"/>
      <c r="VDY79" s="448"/>
      <c r="VDZ79" s="448"/>
      <c r="VEA79" s="448"/>
      <c r="VEB79" s="448"/>
      <c r="VEC79" s="448"/>
      <c r="VED79" s="448"/>
      <c r="VEE79" s="448"/>
      <c r="VEF79" s="448"/>
      <c r="VEG79" s="448"/>
      <c r="VEH79" s="917"/>
      <c r="VEI79" s="917"/>
      <c r="VEJ79" s="917"/>
      <c r="VEK79" s="574"/>
      <c r="VEL79" s="448"/>
      <c r="VEM79" s="448"/>
      <c r="VEN79" s="448"/>
      <c r="VEO79" s="575"/>
      <c r="VEP79" s="448"/>
      <c r="VEQ79" s="448"/>
      <c r="VER79" s="448"/>
      <c r="VES79" s="448"/>
      <c r="VET79" s="448"/>
      <c r="VEU79" s="448"/>
      <c r="VEV79" s="448"/>
      <c r="VEW79" s="448"/>
      <c r="VEX79" s="448"/>
      <c r="VEY79" s="917"/>
      <c r="VEZ79" s="917"/>
      <c r="VFA79" s="917"/>
      <c r="VFB79" s="574"/>
      <c r="VFC79" s="448"/>
      <c r="VFD79" s="448"/>
      <c r="VFE79" s="448"/>
      <c r="VFF79" s="575"/>
      <c r="VFG79" s="448"/>
      <c r="VFH79" s="448"/>
      <c r="VFI79" s="448"/>
      <c r="VFJ79" s="448"/>
      <c r="VFK79" s="448"/>
      <c r="VFL79" s="448"/>
      <c r="VFM79" s="448"/>
      <c r="VFN79" s="448"/>
      <c r="VFO79" s="448"/>
      <c r="VFP79" s="917"/>
      <c r="VFQ79" s="917"/>
      <c r="VFR79" s="917"/>
      <c r="VFS79" s="574"/>
      <c r="VFT79" s="448"/>
      <c r="VFU79" s="448"/>
      <c r="VFV79" s="448"/>
      <c r="VFW79" s="575"/>
      <c r="VFX79" s="448"/>
      <c r="VFY79" s="448"/>
      <c r="VFZ79" s="448"/>
      <c r="VGA79" s="448"/>
      <c r="VGB79" s="448"/>
      <c r="VGC79" s="448"/>
      <c r="VGD79" s="448"/>
      <c r="VGE79" s="448"/>
      <c r="VGF79" s="448"/>
      <c r="VGG79" s="917"/>
      <c r="VGH79" s="917"/>
      <c r="VGI79" s="917"/>
      <c r="VGJ79" s="574"/>
      <c r="VGK79" s="448"/>
      <c r="VGL79" s="448"/>
      <c r="VGM79" s="448"/>
      <c r="VGN79" s="575"/>
      <c r="VGO79" s="448"/>
      <c r="VGP79" s="448"/>
      <c r="VGQ79" s="448"/>
      <c r="VGR79" s="448"/>
      <c r="VGS79" s="448"/>
      <c r="VGT79" s="448"/>
      <c r="VGU79" s="448"/>
      <c r="VGV79" s="448"/>
      <c r="VGW79" s="448"/>
      <c r="VGX79" s="917"/>
      <c r="VGY79" s="917"/>
      <c r="VGZ79" s="917"/>
      <c r="VHA79" s="574"/>
      <c r="VHB79" s="448"/>
      <c r="VHC79" s="448"/>
      <c r="VHD79" s="448"/>
      <c r="VHE79" s="575"/>
      <c r="VHF79" s="448"/>
      <c r="VHG79" s="448"/>
      <c r="VHH79" s="448"/>
      <c r="VHI79" s="448"/>
      <c r="VHJ79" s="448"/>
      <c r="VHK79" s="448"/>
      <c r="VHL79" s="448"/>
      <c r="VHM79" s="448"/>
      <c r="VHN79" s="448"/>
      <c r="VHO79" s="917"/>
      <c r="VHP79" s="917"/>
      <c r="VHQ79" s="917"/>
      <c r="VHR79" s="574"/>
      <c r="VHS79" s="448"/>
      <c r="VHT79" s="448"/>
      <c r="VHU79" s="448"/>
      <c r="VHV79" s="575"/>
      <c r="VHW79" s="448"/>
      <c r="VHX79" s="448"/>
      <c r="VHY79" s="448"/>
      <c r="VHZ79" s="448"/>
      <c r="VIA79" s="448"/>
      <c r="VIB79" s="448"/>
      <c r="VIC79" s="448"/>
      <c r="VID79" s="448"/>
      <c r="VIE79" s="448"/>
      <c r="VIF79" s="917"/>
      <c r="VIG79" s="917"/>
      <c r="VIH79" s="917"/>
      <c r="VII79" s="574"/>
      <c r="VIJ79" s="448"/>
      <c r="VIK79" s="448"/>
      <c r="VIL79" s="448"/>
      <c r="VIM79" s="575"/>
      <c r="VIN79" s="448"/>
      <c r="VIO79" s="448"/>
      <c r="VIP79" s="448"/>
      <c r="VIQ79" s="448"/>
      <c r="VIR79" s="448"/>
      <c r="VIS79" s="448"/>
      <c r="VIT79" s="448"/>
      <c r="VIU79" s="448"/>
      <c r="VIV79" s="448"/>
      <c r="VIW79" s="917"/>
      <c r="VIX79" s="917"/>
      <c r="VIY79" s="917"/>
      <c r="VIZ79" s="574"/>
      <c r="VJA79" s="448"/>
      <c r="VJB79" s="448"/>
      <c r="VJC79" s="448"/>
      <c r="VJD79" s="575"/>
      <c r="VJE79" s="448"/>
      <c r="VJF79" s="448"/>
      <c r="VJG79" s="448"/>
      <c r="VJH79" s="448"/>
      <c r="VJI79" s="448"/>
      <c r="VJJ79" s="448"/>
      <c r="VJK79" s="448"/>
      <c r="VJL79" s="448"/>
      <c r="VJM79" s="448"/>
      <c r="VJN79" s="917"/>
      <c r="VJO79" s="917"/>
      <c r="VJP79" s="917"/>
      <c r="VJQ79" s="574"/>
      <c r="VJR79" s="448"/>
      <c r="VJS79" s="448"/>
      <c r="VJT79" s="448"/>
      <c r="VJU79" s="575"/>
      <c r="VJV79" s="448"/>
      <c r="VJW79" s="448"/>
      <c r="VJX79" s="448"/>
      <c r="VJY79" s="448"/>
      <c r="VJZ79" s="448"/>
      <c r="VKA79" s="448"/>
      <c r="VKB79" s="448"/>
      <c r="VKC79" s="448"/>
      <c r="VKD79" s="448"/>
      <c r="VKE79" s="917"/>
      <c r="VKF79" s="917"/>
      <c r="VKG79" s="917"/>
      <c r="VKH79" s="574"/>
      <c r="VKI79" s="448"/>
      <c r="VKJ79" s="448"/>
      <c r="VKK79" s="448"/>
      <c r="VKL79" s="575"/>
      <c r="VKM79" s="448"/>
      <c r="VKN79" s="448"/>
      <c r="VKO79" s="448"/>
      <c r="VKP79" s="448"/>
      <c r="VKQ79" s="448"/>
      <c r="VKR79" s="448"/>
      <c r="VKS79" s="448"/>
      <c r="VKT79" s="448"/>
      <c r="VKU79" s="448"/>
      <c r="VKV79" s="917"/>
      <c r="VKW79" s="917"/>
      <c r="VKX79" s="917"/>
      <c r="VKY79" s="574"/>
      <c r="VKZ79" s="448"/>
      <c r="VLA79" s="448"/>
      <c r="VLB79" s="448"/>
      <c r="VLC79" s="575"/>
      <c r="VLD79" s="448"/>
      <c r="VLE79" s="448"/>
      <c r="VLF79" s="448"/>
      <c r="VLG79" s="448"/>
      <c r="VLH79" s="448"/>
      <c r="VLI79" s="448"/>
      <c r="VLJ79" s="448"/>
      <c r="VLK79" s="448"/>
      <c r="VLL79" s="448"/>
      <c r="VLM79" s="917"/>
      <c r="VLN79" s="917"/>
      <c r="VLO79" s="917"/>
      <c r="VLP79" s="574"/>
      <c r="VLQ79" s="448"/>
      <c r="VLR79" s="448"/>
      <c r="VLS79" s="448"/>
      <c r="VLT79" s="575"/>
      <c r="VLU79" s="448"/>
      <c r="VLV79" s="448"/>
      <c r="VLW79" s="448"/>
      <c r="VLX79" s="448"/>
      <c r="VLY79" s="448"/>
      <c r="VLZ79" s="448"/>
      <c r="VMA79" s="448"/>
      <c r="VMB79" s="448"/>
      <c r="VMC79" s="448"/>
      <c r="VMD79" s="917"/>
      <c r="VME79" s="917"/>
      <c r="VMF79" s="917"/>
      <c r="VMG79" s="574"/>
      <c r="VMH79" s="448"/>
      <c r="VMI79" s="448"/>
      <c r="VMJ79" s="448"/>
      <c r="VMK79" s="575"/>
      <c r="VML79" s="448"/>
      <c r="VMM79" s="448"/>
      <c r="VMN79" s="448"/>
      <c r="VMO79" s="448"/>
      <c r="VMP79" s="448"/>
      <c r="VMQ79" s="448"/>
      <c r="VMR79" s="448"/>
      <c r="VMS79" s="448"/>
      <c r="VMT79" s="448"/>
      <c r="VMU79" s="917"/>
      <c r="VMV79" s="917"/>
      <c r="VMW79" s="917"/>
      <c r="VMX79" s="574"/>
      <c r="VMY79" s="448"/>
      <c r="VMZ79" s="448"/>
      <c r="VNA79" s="448"/>
      <c r="VNB79" s="575"/>
      <c r="VNC79" s="448"/>
      <c r="VND79" s="448"/>
      <c r="VNE79" s="448"/>
      <c r="VNF79" s="448"/>
      <c r="VNG79" s="448"/>
      <c r="VNH79" s="448"/>
      <c r="VNI79" s="448"/>
      <c r="VNJ79" s="448"/>
      <c r="VNK79" s="448"/>
      <c r="VNL79" s="917"/>
      <c r="VNM79" s="917"/>
      <c r="VNN79" s="917"/>
      <c r="VNO79" s="574"/>
      <c r="VNP79" s="448"/>
      <c r="VNQ79" s="448"/>
      <c r="VNR79" s="448"/>
      <c r="VNS79" s="575"/>
      <c r="VNT79" s="448"/>
      <c r="VNU79" s="448"/>
      <c r="VNV79" s="448"/>
      <c r="VNW79" s="448"/>
      <c r="VNX79" s="448"/>
      <c r="VNY79" s="448"/>
      <c r="VNZ79" s="448"/>
      <c r="VOA79" s="448"/>
      <c r="VOB79" s="448"/>
      <c r="VOC79" s="917"/>
      <c r="VOD79" s="917"/>
      <c r="VOE79" s="917"/>
      <c r="VOF79" s="574"/>
      <c r="VOG79" s="448"/>
      <c r="VOH79" s="448"/>
      <c r="VOI79" s="448"/>
      <c r="VOJ79" s="575"/>
      <c r="VOK79" s="448"/>
      <c r="VOL79" s="448"/>
      <c r="VOM79" s="448"/>
      <c r="VON79" s="448"/>
      <c r="VOO79" s="448"/>
      <c r="VOP79" s="448"/>
      <c r="VOQ79" s="448"/>
      <c r="VOR79" s="448"/>
      <c r="VOS79" s="448"/>
      <c r="VOT79" s="917"/>
      <c r="VOU79" s="917"/>
      <c r="VOV79" s="917"/>
      <c r="VOW79" s="574"/>
      <c r="VOX79" s="448"/>
      <c r="VOY79" s="448"/>
      <c r="VOZ79" s="448"/>
      <c r="VPA79" s="575"/>
      <c r="VPB79" s="448"/>
      <c r="VPC79" s="448"/>
      <c r="VPD79" s="448"/>
      <c r="VPE79" s="448"/>
      <c r="VPF79" s="448"/>
      <c r="VPG79" s="448"/>
      <c r="VPH79" s="448"/>
      <c r="VPI79" s="448"/>
      <c r="VPJ79" s="448"/>
      <c r="VPK79" s="917"/>
      <c r="VPL79" s="917"/>
      <c r="VPM79" s="917"/>
      <c r="VPN79" s="574"/>
      <c r="VPO79" s="448"/>
      <c r="VPP79" s="448"/>
      <c r="VPQ79" s="448"/>
      <c r="VPR79" s="575"/>
      <c r="VPS79" s="448"/>
      <c r="VPT79" s="448"/>
      <c r="VPU79" s="448"/>
      <c r="VPV79" s="448"/>
      <c r="VPW79" s="448"/>
      <c r="VPX79" s="448"/>
      <c r="VPY79" s="448"/>
      <c r="VPZ79" s="448"/>
      <c r="VQA79" s="448"/>
      <c r="VQB79" s="917"/>
      <c r="VQC79" s="917"/>
      <c r="VQD79" s="917"/>
      <c r="VQE79" s="574"/>
      <c r="VQF79" s="448"/>
      <c r="VQG79" s="448"/>
      <c r="VQH79" s="448"/>
      <c r="VQI79" s="575"/>
      <c r="VQJ79" s="448"/>
      <c r="VQK79" s="448"/>
      <c r="VQL79" s="448"/>
      <c r="VQM79" s="448"/>
      <c r="VQN79" s="448"/>
      <c r="VQO79" s="448"/>
      <c r="VQP79" s="448"/>
      <c r="VQQ79" s="448"/>
      <c r="VQR79" s="448"/>
      <c r="VQS79" s="917"/>
      <c r="VQT79" s="917"/>
      <c r="VQU79" s="917"/>
      <c r="VQV79" s="574"/>
      <c r="VQW79" s="448"/>
      <c r="VQX79" s="448"/>
      <c r="VQY79" s="448"/>
      <c r="VQZ79" s="575"/>
      <c r="VRA79" s="448"/>
      <c r="VRB79" s="448"/>
      <c r="VRC79" s="448"/>
      <c r="VRD79" s="448"/>
      <c r="VRE79" s="448"/>
      <c r="VRF79" s="448"/>
      <c r="VRG79" s="448"/>
      <c r="VRH79" s="448"/>
      <c r="VRI79" s="448"/>
      <c r="VRJ79" s="917"/>
      <c r="VRK79" s="917"/>
      <c r="VRL79" s="917"/>
      <c r="VRM79" s="574"/>
      <c r="VRN79" s="448"/>
      <c r="VRO79" s="448"/>
      <c r="VRP79" s="448"/>
      <c r="VRQ79" s="575"/>
      <c r="VRR79" s="448"/>
      <c r="VRS79" s="448"/>
      <c r="VRT79" s="448"/>
      <c r="VRU79" s="448"/>
      <c r="VRV79" s="448"/>
      <c r="VRW79" s="448"/>
      <c r="VRX79" s="448"/>
      <c r="VRY79" s="448"/>
      <c r="VRZ79" s="448"/>
      <c r="VSA79" s="917"/>
      <c r="VSB79" s="917"/>
      <c r="VSC79" s="917"/>
      <c r="VSD79" s="574"/>
      <c r="VSE79" s="448"/>
      <c r="VSF79" s="448"/>
      <c r="VSG79" s="448"/>
      <c r="VSH79" s="575"/>
      <c r="VSI79" s="448"/>
      <c r="VSJ79" s="448"/>
      <c r="VSK79" s="448"/>
      <c r="VSL79" s="448"/>
      <c r="VSM79" s="448"/>
      <c r="VSN79" s="448"/>
      <c r="VSO79" s="448"/>
      <c r="VSP79" s="448"/>
      <c r="VSQ79" s="448"/>
      <c r="VSR79" s="917"/>
      <c r="VSS79" s="917"/>
      <c r="VST79" s="917"/>
      <c r="VSU79" s="574"/>
      <c r="VSV79" s="448"/>
      <c r="VSW79" s="448"/>
      <c r="VSX79" s="448"/>
      <c r="VSY79" s="575"/>
      <c r="VSZ79" s="448"/>
      <c r="VTA79" s="448"/>
      <c r="VTB79" s="448"/>
      <c r="VTC79" s="448"/>
      <c r="VTD79" s="448"/>
      <c r="VTE79" s="448"/>
      <c r="VTF79" s="448"/>
      <c r="VTG79" s="448"/>
      <c r="VTH79" s="448"/>
      <c r="VTI79" s="917"/>
      <c r="VTJ79" s="917"/>
      <c r="VTK79" s="917"/>
      <c r="VTL79" s="574"/>
      <c r="VTM79" s="448"/>
      <c r="VTN79" s="448"/>
      <c r="VTO79" s="448"/>
      <c r="VTP79" s="575"/>
      <c r="VTQ79" s="448"/>
      <c r="VTR79" s="448"/>
      <c r="VTS79" s="448"/>
      <c r="VTT79" s="448"/>
      <c r="VTU79" s="448"/>
      <c r="VTV79" s="448"/>
      <c r="VTW79" s="448"/>
      <c r="VTX79" s="448"/>
      <c r="VTY79" s="448"/>
      <c r="VTZ79" s="917"/>
      <c r="VUA79" s="917"/>
      <c r="VUB79" s="917"/>
      <c r="VUC79" s="574"/>
      <c r="VUD79" s="448"/>
      <c r="VUE79" s="448"/>
      <c r="VUF79" s="448"/>
      <c r="VUG79" s="575"/>
      <c r="VUH79" s="448"/>
      <c r="VUI79" s="448"/>
      <c r="VUJ79" s="448"/>
      <c r="VUK79" s="448"/>
      <c r="VUL79" s="448"/>
      <c r="VUM79" s="448"/>
      <c r="VUN79" s="448"/>
      <c r="VUO79" s="448"/>
      <c r="VUP79" s="448"/>
      <c r="VUQ79" s="917"/>
      <c r="VUR79" s="917"/>
      <c r="VUS79" s="917"/>
      <c r="VUT79" s="574"/>
      <c r="VUU79" s="448"/>
      <c r="VUV79" s="448"/>
      <c r="VUW79" s="448"/>
      <c r="VUX79" s="575"/>
      <c r="VUY79" s="448"/>
      <c r="VUZ79" s="448"/>
      <c r="VVA79" s="448"/>
      <c r="VVB79" s="448"/>
      <c r="VVC79" s="448"/>
      <c r="VVD79" s="448"/>
      <c r="VVE79" s="448"/>
      <c r="VVF79" s="448"/>
      <c r="VVG79" s="448"/>
      <c r="VVH79" s="917"/>
      <c r="VVI79" s="917"/>
      <c r="VVJ79" s="917"/>
      <c r="VVK79" s="574"/>
      <c r="VVL79" s="448"/>
      <c r="VVM79" s="448"/>
      <c r="VVN79" s="448"/>
      <c r="VVO79" s="575"/>
      <c r="VVP79" s="448"/>
      <c r="VVQ79" s="448"/>
      <c r="VVR79" s="448"/>
      <c r="VVS79" s="448"/>
      <c r="VVT79" s="448"/>
      <c r="VVU79" s="448"/>
      <c r="VVV79" s="448"/>
      <c r="VVW79" s="448"/>
      <c r="VVX79" s="448"/>
      <c r="VVY79" s="917"/>
      <c r="VVZ79" s="917"/>
      <c r="VWA79" s="917"/>
      <c r="VWB79" s="574"/>
      <c r="VWC79" s="448"/>
      <c r="VWD79" s="448"/>
      <c r="VWE79" s="448"/>
      <c r="VWF79" s="575"/>
      <c r="VWG79" s="448"/>
      <c r="VWH79" s="448"/>
      <c r="VWI79" s="448"/>
      <c r="VWJ79" s="448"/>
      <c r="VWK79" s="448"/>
      <c r="VWL79" s="448"/>
      <c r="VWM79" s="448"/>
      <c r="VWN79" s="448"/>
      <c r="VWO79" s="448"/>
      <c r="VWP79" s="917"/>
      <c r="VWQ79" s="917"/>
      <c r="VWR79" s="917"/>
      <c r="VWS79" s="574"/>
      <c r="VWT79" s="448"/>
      <c r="VWU79" s="448"/>
      <c r="VWV79" s="448"/>
      <c r="VWW79" s="575"/>
      <c r="VWX79" s="448"/>
      <c r="VWY79" s="448"/>
      <c r="VWZ79" s="448"/>
      <c r="VXA79" s="448"/>
      <c r="VXB79" s="448"/>
      <c r="VXC79" s="448"/>
      <c r="VXD79" s="448"/>
      <c r="VXE79" s="448"/>
      <c r="VXF79" s="448"/>
      <c r="VXG79" s="917"/>
      <c r="VXH79" s="917"/>
      <c r="VXI79" s="917"/>
      <c r="VXJ79" s="574"/>
      <c r="VXK79" s="448"/>
      <c r="VXL79" s="448"/>
      <c r="VXM79" s="448"/>
      <c r="VXN79" s="575"/>
      <c r="VXO79" s="448"/>
      <c r="VXP79" s="448"/>
      <c r="VXQ79" s="448"/>
      <c r="VXR79" s="448"/>
      <c r="VXS79" s="448"/>
      <c r="VXT79" s="448"/>
      <c r="VXU79" s="448"/>
      <c r="VXV79" s="448"/>
      <c r="VXW79" s="448"/>
      <c r="VXX79" s="917"/>
      <c r="VXY79" s="917"/>
      <c r="VXZ79" s="917"/>
      <c r="VYA79" s="574"/>
      <c r="VYB79" s="448"/>
      <c r="VYC79" s="448"/>
      <c r="VYD79" s="448"/>
      <c r="VYE79" s="575"/>
      <c r="VYF79" s="448"/>
      <c r="VYG79" s="448"/>
      <c r="VYH79" s="448"/>
      <c r="VYI79" s="448"/>
      <c r="VYJ79" s="448"/>
      <c r="VYK79" s="448"/>
      <c r="VYL79" s="448"/>
      <c r="VYM79" s="448"/>
      <c r="VYN79" s="448"/>
      <c r="VYO79" s="917"/>
      <c r="VYP79" s="917"/>
      <c r="VYQ79" s="917"/>
      <c r="VYR79" s="574"/>
      <c r="VYS79" s="448"/>
      <c r="VYT79" s="448"/>
      <c r="VYU79" s="448"/>
      <c r="VYV79" s="575"/>
      <c r="VYW79" s="448"/>
      <c r="VYX79" s="448"/>
      <c r="VYY79" s="448"/>
      <c r="VYZ79" s="448"/>
      <c r="VZA79" s="448"/>
      <c r="VZB79" s="448"/>
      <c r="VZC79" s="448"/>
      <c r="VZD79" s="448"/>
      <c r="VZE79" s="448"/>
      <c r="VZF79" s="917"/>
      <c r="VZG79" s="917"/>
      <c r="VZH79" s="917"/>
      <c r="VZI79" s="574"/>
      <c r="VZJ79" s="448"/>
      <c r="VZK79" s="448"/>
      <c r="VZL79" s="448"/>
      <c r="VZM79" s="575"/>
      <c r="VZN79" s="448"/>
      <c r="VZO79" s="448"/>
      <c r="VZP79" s="448"/>
      <c r="VZQ79" s="448"/>
      <c r="VZR79" s="448"/>
      <c r="VZS79" s="448"/>
      <c r="VZT79" s="448"/>
      <c r="VZU79" s="448"/>
      <c r="VZV79" s="448"/>
      <c r="VZW79" s="917"/>
      <c r="VZX79" s="917"/>
      <c r="VZY79" s="917"/>
      <c r="VZZ79" s="574"/>
      <c r="WAA79" s="448"/>
      <c r="WAB79" s="448"/>
      <c r="WAC79" s="448"/>
      <c r="WAD79" s="575"/>
      <c r="WAE79" s="448"/>
      <c r="WAF79" s="448"/>
      <c r="WAG79" s="448"/>
      <c r="WAH79" s="448"/>
      <c r="WAI79" s="448"/>
      <c r="WAJ79" s="448"/>
      <c r="WAK79" s="448"/>
      <c r="WAL79" s="448"/>
      <c r="WAM79" s="448"/>
      <c r="WAN79" s="917"/>
      <c r="WAO79" s="917"/>
      <c r="WAP79" s="917"/>
      <c r="WAQ79" s="574"/>
      <c r="WAR79" s="448"/>
      <c r="WAS79" s="448"/>
      <c r="WAT79" s="448"/>
      <c r="WAU79" s="575"/>
      <c r="WAV79" s="448"/>
      <c r="WAW79" s="448"/>
      <c r="WAX79" s="448"/>
      <c r="WAY79" s="448"/>
      <c r="WAZ79" s="448"/>
      <c r="WBA79" s="448"/>
      <c r="WBB79" s="448"/>
      <c r="WBC79" s="448"/>
      <c r="WBD79" s="448"/>
      <c r="WBE79" s="917"/>
      <c r="WBF79" s="917"/>
      <c r="WBG79" s="917"/>
      <c r="WBH79" s="574"/>
      <c r="WBI79" s="448"/>
      <c r="WBJ79" s="448"/>
      <c r="WBK79" s="448"/>
      <c r="WBL79" s="575"/>
      <c r="WBM79" s="448"/>
      <c r="WBN79" s="448"/>
      <c r="WBO79" s="448"/>
      <c r="WBP79" s="448"/>
      <c r="WBQ79" s="448"/>
      <c r="WBR79" s="448"/>
      <c r="WBS79" s="448"/>
      <c r="WBT79" s="448"/>
      <c r="WBU79" s="448"/>
      <c r="WBV79" s="917"/>
      <c r="WBW79" s="917"/>
      <c r="WBX79" s="917"/>
      <c r="WBY79" s="574"/>
      <c r="WBZ79" s="448"/>
      <c r="WCA79" s="448"/>
      <c r="WCB79" s="448"/>
      <c r="WCC79" s="575"/>
      <c r="WCD79" s="448"/>
      <c r="WCE79" s="448"/>
      <c r="WCF79" s="448"/>
      <c r="WCG79" s="448"/>
      <c r="WCH79" s="448"/>
      <c r="WCI79" s="448"/>
      <c r="WCJ79" s="448"/>
      <c r="WCK79" s="448"/>
      <c r="WCL79" s="448"/>
      <c r="WCM79" s="917"/>
      <c r="WCN79" s="917"/>
      <c r="WCO79" s="917"/>
      <c r="WCP79" s="574"/>
      <c r="WCQ79" s="448"/>
      <c r="WCR79" s="448"/>
      <c r="WCS79" s="448"/>
      <c r="WCT79" s="575"/>
      <c r="WCU79" s="448"/>
      <c r="WCV79" s="448"/>
      <c r="WCW79" s="448"/>
      <c r="WCX79" s="448"/>
      <c r="WCY79" s="448"/>
      <c r="WCZ79" s="448"/>
      <c r="WDA79" s="448"/>
      <c r="WDB79" s="448"/>
      <c r="WDC79" s="448"/>
      <c r="WDD79" s="917"/>
      <c r="WDE79" s="917"/>
      <c r="WDF79" s="917"/>
      <c r="WDG79" s="574"/>
      <c r="WDH79" s="448"/>
      <c r="WDI79" s="448"/>
      <c r="WDJ79" s="448"/>
      <c r="WDK79" s="575"/>
      <c r="WDL79" s="448"/>
      <c r="WDM79" s="448"/>
      <c r="WDN79" s="448"/>
      <c r="WDO79" s="448"/>
      <c r="WDP79" s="448"/>
      <c r="WDQ79" s="448"/>
      <c r="WDR79" s="448"/>
      <c r="WDS79" s="448"/>
      <c r="WDT79" s="448"/>
      <c r="WDU79" s="917"/>
      <c r="WDV79" s="917"/>
      <c r="WDW79" s="917"/>
      <c r="WDX79" s="574"/>
      <c r="WDY79" s="448"/>
      <c r="WDZ79" s="448"/>
      <c r="WEA79" s="448"/>
      <c r="WEB79" s="575"/>
      <c r="WEC79" s="448"/>
      <c r="WED79" s="448"/>
      <c r="WEE79" s="448"/>
      <c r="WEF79" s="448"/>
      <c r="WEG79" s="448"/>
      <c r="WEH79" s="448"/>
      <c r="WEI79" s="448"/>
      <c r="WEJ79" s="448"/>
      <c r="WEK79" s="448"/>
      <c r="WEL79" s="917"/>
      <c r="WEM79" s="917"/>
      <c r="WEN79" s="917"/>
      <c r="WEO79" s="574"/>
      <c r="WEP79" s="448"/>
      <c r="WEQ79" s="448"/>
      <c r="WER79" s="448"/>
      <c r="WES79" s="575"/>
      <c r="WET79" s="448"/>
      <c r="WEU79" s="448"/>
      <c r="WEV79" s="448"/>
      <c r="WEW79" s="448"/>
      <c r="WEX79" s="448"/>
      <c r="WEY79" s="448"/>
      <c r="WEZ79" s="448"/>
      <c r="WFA79" s="448"/>
      <c r="WFB79" s="448"/>
      <c r="WFC79" s="917"/>
      <c r="WFD79" s="917"/>
      <c r="WFE79" s="917"/>
      <c r="WFF79" s="574"/>
      <c r="WFG79" s="448"/>
      <c r="WFH79" s="448"/>
      <c r="WFI79" s="448"/>
      <c r="WFJ79" s="575"/>
      <c r="WFK79" s="448"/>
      <c r="WFL79" s="448"/>
      <c r="WFM79" s="448"/>
      <c r="WFN79" s="448"/>
      <c r="WFO79" s="448"/>
      <c r="WFP79" s="448"/>
      <c r="WFQ79" s="448"/>
      <c r="WFR79" s="448"/>
      <c r="WFS79" s="448"/>
      <c r="WFT79" s="917"/>
      <c r="WFU79" s="917"/>
      <c r="WFV79" s="917"/>
      <c r="WFW79" s="574"/>
      <c r="WFX79" s="448"/>
      <c r="WFY79" s="448"/>
      <c r="WFZ79" s="448"/>
      <c r="WGA79" s="575"/>
      <c r="WGB79" s="448"/>
      <c r="WGC79" s="448"/>
      <c r="WGD79" s="448"/>
      <c r="WGE79" s="448"/>
      <c r="WGF79" s="448"/>
      <c r="WGG79" s="448"/>
      <c r="WGH79" s="448"/>
      <c r="WGI79" s="448"/>
      <c r="WGJ79" s="448"/>
      <c r="WGK79" s="917"/>
      <c r="WGL79" s="917"/>
      <c r="WGM79" s="917"/>
      <c r="WGN79" s="574"/>
      <c r="WGO79" s="448"/>
      <c r="WGP79" s="448"/>
      <c r="WGQ79" s="448"/>
      <c r="WGR79" s="575"/>
      <c r="WGS79" s="448"/>
      <c r="WGT79" s="448"/>
      <c r="WGU79" s="448"/>
      <c r="WGV79" s="448"/>
      <c r="WGW79" s="448"/>
      <c r="WGX79" s="448"/>
      <c r="WGY79" s="448"/>
      <c r="WGZ79" s="448"/>
      <c r="WHA79" s="448"/>
      <c r="WHB79" s="917"/>
      <c r="WHC79" s="917"/>
      <c r="WHD79" s="917"/>
      <c r="WHE79" s="574"/>
      <c r="WHF79" s="448"/>
      <c r="WHG79" s="448"/>
      <c r="WHH79" s="448"/>
      <c r="WHI79" s="575"/>
      <c r="WHJ79" s="448"/>
      <c r="WHK79" s="448"/>
      <c r="WHL79" s="448"/>
      <c r="WHM79" s="448"/>
      <c r="WHN79" s="448"/>
      <c r="WHO79" s="448"/>
      <c r="WHP79" s="448"/>
      <c r="WHQ79" s="448"/>
      <c r="WHR79" s="448"/>
      <c r="WHS79" s="917"/>
      <c r="WHT79" s="917"/>
      <c r="WHU79" s="917"/>
      <c r="WHV79" s="574"/>
      <c r="WHW79" s="448"/>
      <c r="WHX79" s="448"/>
      <c r="WHY79" s="448"/>
      <c r="WHZ79" s="575"/>
      <c r="WIA79" s="448"/>
      <c r="WIB79" s="448"/>
      <c r="WIC79" s="448"/>
      <c r="WID79" s="448"/>
      <c r="WIE79" s="448"/>
      <c r="WIF79" s="448"/>
      <c r="WIG79" s="448"/>
      <c r="WIH79" s="448"/>
      <c r="WII79" s="448"/>
      <c r="WIJ79" s="917"/>
      <c r="WIK79" s="917"/>
      <c r="WIL79" s="917"/>
      <c r="WIM79" s="574"/>
      <c r="WIN79" s="448"/>
      <c r="WIO79" s="448"/>
      <c r="WIP79" s="448"/>
      <c r="WIQ79" s="575"/>
      <c r="WIR79" s="448"/>
      <c r="WIS79" s="448"/>
      <c r="WIT79" s="448"/>
      <c r="WIU79" s="448"/>
      <c r="WIV79" s="448"/>
      <c r="WIW79" s="448"/>
      <c r="WIX79" s="448"/>
      <c r="WIY79" s="448"/>
      <c r="WIZ79" s="448"/>
      <c r="WJA79" s="917"/>
      <c r="WJB79" s="917"/>
      <c r="WJC79" s="917"/>
      <c r="WJD79" s="574"/>
      <c r="WJE79" s="448"/>
      <c r="WJF79" s="448"/>
      <c r="WJG79" s="448"/>
      <c r="WJH79" s="575"/>
      <c r="WJI79" s="448"/>
      <c r="WJJ79" s="448"/>
      <c r="WJK79" s="448"/>
      <c r="WJL79" s="448"/>
      <c r="WJM79" s="448"/>
      <c r="WJN79" s="448"/>
      <c r="WJO79" s="448"/>
      <c r="WJP79" s="448"/>
      <c r="WJQ79" s="448"/>
      <c r="WJR79" s="917"/>
      <c r="WJS79" s="917"/>
      <c r="WJT79" s="917"/>
      <c r="WJU79" s="574"/>
      <c r="WJV79" s="448"/>
      <c r="WJW79" s="448"/>
      <c r="WJX79" s="448"/>
      <c r="WJY79" s="575"/>
      <c r="WJZ79" s="448"/>
      <c r="WKA79" s="448"/>
      <c r="WKB79" s="448"/>
      <c r="WKC79" s="448"/>
      <c r="WKD79" s="448"/>
      <c r="WKE79" s="448"/>
      <c r="WKF79" s="448"/>
      <c r="WKG79" s="448"/>
      <c r="WKH79" s="448"/>
      <c r="WKI79" s="917"/>
      <c r="WKJ79" s="917"/>
      <c r="WKK79" s="917"/>
      <c r="WKL79" s="574"/>
      <c r="WKM79" s="448"/>
      <c r="WKN79" s="448"/>
      <c r="WKO79" s="448"/>
      <c r="WKP79" s="575"/>
      <c r="WKQ79" s="448"/>
      <c r="WKR79" s="448"/>
      <c r="WKS79" s="448"/>
      <c r="WKT79" s="448"/>
      <c r="WKU79" s="448"/>
      <c r="WKV79" s="448"/>
      <c r="WKW79" s="448"/>
      <c r="WKX79" s="448"/>
      <c r="WKY79" s="448"/>
      <c r="WKZ79" s="917"/>
      <c r="WLA79" s="917"/>
      <c r="WLB79" s="917"/>
      <c r="WLC79" s="574"/>
      <c r="WLD79" s="448"/>
      <c r="WLE79" s="448"/>
      <c r="WLF79" s="448"/>
      <c r="WLG79" s="575"/>
      <c r="WLH79" s="448"/>
      <c r="WLI79" s="448"/>
      <c r="WLJ79" s="448"/>
      <c r="WLK79" s="448"/>
      <c r="WLL79" s="448"/>
      <c r="WLM79" s="448"/>
      <c r="WLN79" s="448"/>
      <c r="WLO79" s="448"/>
      <c r="WLP79" s="448"/>
      <c r="WLQ79" s="917"/>
      <c r="WLR79" s="917"/>
      <c r="WLS79" s="917"/>
      <c r="WLT79" s="574"/>
      <c r="WLU79" s="448"/>
      <c r="WLV79" s="448"/>
      <c r="WLW79" s="448"/>
      <c r="WLX79" s="575"/>
      <c r="WLY79" s="448"/>
      <c r="WLZ79" s="448"/>
      <c r="WMA79" s="448"/>
      <c r="WMB79" s="448"/>
      <c r="WMC79" s="448"/>
      <c r="WMD79" s="448"/>
      <c r="WME79" s="448"/>
      <c r="WMF79" s="448"/>
      <c r="WMG79" s="448"/>
      <c r="WMH79" s="917"/>
      <c r="WMI79" s="917"/>
      <c r="WMJ79" s="917"/>
      <c r="WMK79" s="574"/>
      <c r="WML79" s="448"/>
      <c r="WMM79" s="448"/>
      <c r="WMN79" s="448"/>
      <c r="WMO79" s="575"/>
      <c r="WMP79" s="448"/>
      <c r="WMQ79" s="448"/>
      <c r="WMR79" s="448"/>
      <c r="WMS79" s="448"/>
      <c r="WMT79" s="448"/>
      <c r="WMU79" s="448"/>
      <c r="WMV79" s="448"/>
      <c r="WMW79" s="448"/>
      <c r="WMX79" s="448"/>
      <c r="WMY79" s="917"/>
      <c r="WMZ79" s="917"/>
      <c r="WNA79" s="917"/>
      <c r="WNB79" s="574"/>
      <c r="WNC79" s="448"/>
      <c r="WND79" s="448"/>
      <c r="WNE79" s="448"/>
      <c r="WNF79" s="575"/>
      <c r="WNG79" s="448"/>
      <c r="WNH79" s="448"/>
      <c r="WNI79" s="448"/>
      <c r="WNJ79" s="448"/>
      <c r="WNK79" s="448"/>
      <c r="WNL79" s="448"/>
      <c r="WNM79" s="448"/>
      <c r="WNN79" s="448"/>
      <c r="WNO79" s="448"/>
      <c r="WNP79" s="917"/>
      <c r="WNQ79" s="917"/>
      <c r="WNR79" s="917"/>
      <c r="WNS79" s="574"/>
      <c r="WNT79" s="448"/>
      <c r="WNU79" s="448"/>
      <c r="WNV79" s="448"/>
      <c r="WNW79" s="575"/>
      <c r="WNX79" s="448"/>
      <c r="WNY79" s="448"/>
      <c r="WNZ79" s="448"/>
      <c r="WOA79" s="448"/>
      <c r="WOB79" s="448"/>
      <c r="WOC79" s="448"/>
      <c r="WOD79" s="448"/>
      <c r="WOE79" s="448"/>
      <c r="WOF79" s="448"/>
      <c r="WOG79" s="917"/>
      <c r="WOH79" s="917"/>
      <c r="WOI79" s="917"/>
      <c r="WOJ79" s="574"/>
      <c r="WOK79" s="448"/>
      <c r="WOL79" s="448"/>
      <c r="WOM79" s="448"/>
      <c r="WON79" s="575"/>
      <c r="WOO79" s="448"/>
      <c r="WOP79" s="448"/>
      <c r="WOQ79" s="448"/>
      <c r="WOR79" s="448"/>
      <c r="WOS79" s="448"/>
      <c r="WOT79" s="448"/>
      <c r="WOU79" s="448"/>
      <c r="WOV79" s="448"/>
      <c r="WOW79" s="448"/>
      <c r="WOX79" s="917"/>
      <c r="WOY79" s="917"/>
      <c r="WOZ79" s="917"/>
      <c r="WPA79" s="574"/>
      <c r="WPB79" s="448"/>
      <c r="WPC79" s="448"/>
      <c r="WPD79" s="448"/>
      <c r="WPE79" s="575"/>
      <c r="WPF79" s="448"/>
      <c r="WPG79" s="448"/>
      <c r="WPH79" s="448"/>
      <c r="WPI79" s="448"/>
      <c r="WPJ79" s="448"/>
      <c r="WPK79" s="448"/>
      <c r="WPL79" s="448"/>
      <c r="WPM79" s="448"/>
      <c r="WPN79" s="448"/>
      <c r="WPO79" s="917"/>
      <c r="WPP79" s="917"/>
      <c r="WPQ79" s="917"/>
      <c r="WPR79" s="574"/>
      <c r="WPS79" s="448"/>
      <c r="WPT79" s="448"/>
      <c r="WPU79" s="448"/>
      <c r="WPV79" s="575"/>
      <c r="WPW79" s="448"/>
      <c r="WPX79" s="448"/>
      <c r="WPY79" s="448"/>
      <c r="WPZ79" s="448"/>
      <c r="WQA79" s="448"/>
      <c r="WQB79" s="448"/>
      <c r="WQC79" s="448"/>
      <c r="WQD79" s="448"/>
      <c r="WQE79" s="448"/>
      <c r="WQF79" s="917"/>
      <c r="WQG79" s="917"/>
      <c r="WQH79" s="917"/>
      <c r="WQI79" s="574"/>
      <c r="WQJ79" s="448"/>
      <c r="WQK79" s="448"/>
      <c r="WQL79" s="448"/>
      <c r="WQM79" s="575"/>
      <c r="WQN79" s="448"/>
      <c r="WQO79" s="448"/>
      <c r="WQP79" s="448"/>
      <c r="WQQ79" s="448"/>
      <c r="WQR79" s="448"/>
      <c r="WQS79" s="448"/>
      <c r="WQT79" s="448"/>
      <c r="WQU79" s="448"/>
      <c r="WQV79" s="448"/>
      <c r="WQW79" s="917"/>
      <c r="WQX79" s="917"/>
      <c r="WQY79" s="917"/>
      <c r="WQZ79" s="574"/>
      <c r="WRA79" s="448"/>
      <c r="WRB79" s="448"/>
      <c r="WRC79" s="448"/>
      <c r="WRD79" s="575"/>
      <c r="WRE79" s="448"/>
      <c r="WRF79" s="448"/>
      <c r="WRG79" s="448"/>
      <c r="WRH79" s="448"/>
      <c r="WRI79" s="448"/>
      <c r="WRJ79" s="448"/>
      <c r="WRK79" s="448"/>
      <c r="WRL79" s="448"/>
      <c r="WRM79" s="448"/>
      <c r="WRN79" s="917"/>
      <c r="WRO79" s="917"/>
      <c r="WRP79" s="917"/>
      <c r="WRQ79" s="574"/>
      <c r="WRR79" s="448"/>
      <c r="WRS79" s="448"/>
      <c r="WRT79" s="448"/>
      <c r="WRU79" s="575"/>
      <c r="WRV79" s="448"/>
      <c r="WRW79" s="448"/>
      <c r="WRX79" s="448"/>
      <c r="WRY79" s="448"/>
      <c r="WRZ79" s="448"/>
      <c r="WSA79" s="448"/>
      <c r="WSB79" s="448"/>
      <c r="WSC79" s="448"/>
      <c r="WSD79" s="448"/>
      <c r="WSE79" s="917"/>
      <c r="WSF79" s="917"/>
      <c r="WSG79" s="917"/>
      <c r="WSH79" s="574"/>
      <c r="WSI79" s="448"/>
      <c r="WSJ79" s="448"/>
      <c r="WSK79" s="448"/>
      <c r="WSL79" s="575"/>
      <c r="WSM79" s="448"/>
      <c r="WSN79" s="448"/>
      <c r="WSO79" s="448"/>
      <c r="WSP79" s="448"/>
      <c r="WSQ79" s="448"/>
      <c r="WSR79" s="448"/>
      <c r="WSS79" s="448"/>
      <c r="WST79" s="448"/>
      <c r="WSU79" s="448"/>
      <c r="WSV79" s="917"/>
      <c r="WSW79" s="917"/>
      <c r="WSX79" s="917"/>
      <c r="WSY79" s="574"/>
      <c r="WSZ79" s="448"/>
      <c r="WTA79" s="448"/>
      <c r="WTB79" s="448"/>
      <c r="WTC79" s="575"/>
      <c r="WTD79" s="448"/>
      <c r="WTE79" s="448"/>
      <c r="WTF79" s="448"/>
      <c r="WTG79" s="448"/>
      <c r="WTH79" s="448"/>
      <c r="WTI79" s="448"/>
      <c r="WTJ79" s="448"/>
      <c r="WTK79" s="448"/>
      <c r="WTL79" s="448"/>
      <c r="WTM79" s="917"/>
      <c r="WTN79" s="917"/>
      <c r="WTO79" s="917"/>
      <c r="WTP79" s="574"/>
      <c r="WTQ79" s="448"/>
      <c r="WTR79" s="448"/>
      <c r="WTS79" s="448"/>
      <c r="WTT79" s="575"/>
      <c r="WTU79" s="448"/>
      <c r="WTV79" s="448"/>
      <c r="WTW79" s="448"/>
      <c r="WTX79" s="448"/>
      <c r="WTY79" s="448"/>
      <c r="WTZ79" s="448"/>
      <c r="WUA79" s="448"/>
      <c r="WUB79" s="448"/>
      <c r="WUC79" s="448"/>
      <c r="WUD79" s="917"/>
      <c r="WUE79" s="917"/>
      <c r="WUF79" s="917"/>
      <c r="WUG79" s="574"/>
      <c r="WUH79" s="448"/>
      <c r="WUI79" s="448"/>
      <c r="WUJ79" s="448"/>
      <c r="WUK79" s="575"/>
      <c r="WUL79" s="448"/>
      <c r="WUM79" s="448"/>
      <c r="WUN79" s="448"/>
      <c r="WUO79" s="448"/>
      <c r="WUP79" s="448"/>
      <c r="WUQ79" s="448"/>
      <c r="WUR79" s="448"/>
      <c r="WUS79" s="448"/>
      <c r="WUT79" s="448"/>
      <c r="WUU79" s="917"/>
      <c r="WUV79" s="917"/>
      <c r="WUW79" s="917"/>
      <c r="WUX79" s="574"/>
      <c r="WUY79" s="448"/>
      <c r="WUZ79" s="448"/>
      <c r="WVA79" s="448"/>
      <c r="WVB79" s="575"/>
      <c r="WVC79" s="448"/>
      <c r="WVD79" s="448"/>
      <c r="WVE79" s="448"/>
      <c r="WVF79" s="448"/>
      <c r="WVG79" s="448"/>
      <c r="WVH79" s="448"/>
      <c r="WVI79" s="448"/>
      <c r="WVJ79" s="448"/>
      <c r="WVK79" s="448"/>
      <c r="WVL79" s="917"/>
      <c r="WVM79" s="917"/>
      <c r="WVN79" s="917"/>
      <c r="WVO79" s="574"/>
      <c r="WVP79" s="448"/>
      <c r="WVQ79" s="448"/>
      <c r="WVR79" s="448"/>
      <c r="WVS79" s="575"/>
      <c r="WVT79" s="448"/>
      <c r="WVU79" s="448"/>
      <c r="WVV79" s="448"/>
      <c r="WVW79" s="448"/>
      <c r="WVX79" s="448"/>
      <c r="WVY79" s="448"/>
      <c r="WVZ79" s="448"/>
      <c r="WWA79" s="448"/>
      <c r="WWB79" s="448"/>
      <c r="WWC79" s="917"/>
      <c r="WWD79" s="917"/>
      <c r="WWE79" s="917"/>
      <c r="WWF79" s="574"/>
      <c r="WWG79" s="448"/>
      <c r="WWH79" s="448"/>
      <c r="WWI79" s="448"/>
      <c r="WWJ79" s="575"/>
      <c r="WWK79" s="448"/>
      <c r="WWL79" s="448"/>
      <c r="WWM79" s="448"/>
      <c r="WWN79" s="448"/>
      <c r="WWO79" s="448"/>
      <c r="WWP79" s="448"/>
      <c r="WWQ79" s="448"/>
      <c r="WWR79" s="448"/>
      <c r="WWS79" s="448"/>
      <c r="WWT79" s="917"/>
      <c r="WWU79" s="917"/>
      <c r="WWV79" s="917"/>
      <c r="WWW79" s="574"/>
      <c r="WWX79" s="448"/>
      <c r="WWY79" s="448"/>
      <c r="WWZ79" s="448"/>
      <c r="WXA79" s="575"/>
      <c r="WXB79" s="448"/>
      <c r="WXC79" s="448"/>
      <c r="WXD79" s="448"/>
      <c r="WXE79" s="448"/>
      <c r="WXF79" s="448"/>
      <c r="WXG79" s="448"/>
      <c r="WXH79" s="448"/>
      <c r="WXI79" s="448"/>
      <c r="WXJ79" s="448"/>
      <c r="WXK79" s="917"/>
      <c r="WXL79" s="917"/>
      <c r="WXM79" s="917"/>
      <c r="WXN79" s="574"/>
      <c r="WXO79" s="448"/>
      <c r="WXP79" s="448"/>
      <c r="WXQ79" s="448"/>
      <c r="WXR79" s="575"/>
      <c r="WXS79" s="448"/>
      <c r="WXT79" s="448"/>
      <c r="WXU79" s="448"/>
      <c r="WXV79" s="448"/>
      <c r="WXW79" s="448"/>
      <c r="WXX79" s="448"/>
      <c r="WXY79" s="448"/>
      <c r="WXZ79" s="448"/>
      <c r="WYA79" s="448"/>
      <c r="WYB79" s="917"/>
      <c r="WYC79" s="917"/>
      <c r="WYD79" s="917"/>
      <c r="WYE79" s="574"/>
      <c r="WYF79" s="448"/>
      <c r="WYG79" s="448"/>
      <c r="WYH79" s="448"/>
      <c r="WYI79" s="575"/>
      <c r="WYJ79" s="448"/>
      <c r="WYK79" s="448"/>
      <c r="WYL79" s="448"/>
      <c r="WYM79" s="448"/>
      <c r="WYN79" s="448"/>
      <c r="WYO79" s="448"/>
      <c r="WYP79" s="448"/>
      <c r="WYQ79" s="448"/>
      <c r="WYR79" s="448"/>
      <c r="WYS79" s="917"/>
      <c r="WYT79" s="917"/>
      <c r="WYU79" s="917"/>
      <c r="WYV79" s="574"/>
      <c r="WYW79" s="448"/>
      <c r="WYX79" s="448"/>
      <c r="WYY79" s="448"/>
      <c r="WYZ79" s="575"/>
      <c r="WZA79" s="448"/>
      <c r="WZB79" s="448"/>
      <c r="WZC79" s="448"/>
      <c r="WZD79" s="448"/>
      <c r="WZE79" s="448"/>
      <c r="WZF79" s="448"/>
      <c r="WZG79" s="448"/>
      <c r="WZH79" s="448"/>
      <c r="WZI79" s="448"/>
      <c r="WZJ79" s="917"/>
      <c r="WZK79" s="917"/>
      <c r="WZL79" s="917"/>
      <c r="WZM79" s="574"/>
      <c r="WZN79" s="448"/>
      <c r="WZO79" s="448"/>
      <c r="WZP79" s="448"/>
      <c r="WZQ79" s="575"/>
      <c r="WZR79" s="448"/>
      <c r="WZS79" s="448"/>
      <c r="WZT79" s="448"/>
      <c r="WZU79" s="448"/>
      <c r="WZV79" s="448"/>
      <c r="WZW79" s="448"/>
      <c r="WZX79" s="448"/>
      <c r="WZY79" s="448"/>
      <c r="WZZ79" s="448"/>
      <c r="XAA79" s="917"/>
      <c r="XAB79" s="917"/>
      <c r="XAC79" s="917"/>
      <c r="XAD79" s="574"/>
      <c r="XAE79" s="448"/>
      <c r="XAF79" s="448"/>
      <c r="XAG79" s="448"/>
      <c r="XAH79" s="575"/>
      <c r="XAI79" s="448"/>
      <c r="XAJ79" s="448"/>
      <c r="XAK79" s="448"/>
      <c r="XAL79" s="448"/>
      <c r="XAM79" s="448"/>
      <c r="XAN79" s="448"/>
      <c r="XAO79" s="448"/>
      <c r="XAP79" s="448"/>
      <c r="XAQ79" s="448"/>
      <c r="XAR79" s="917"/>
      <c r="XAS79" s="917"/>
      <c r="XAT79" s="917"/>
      <c r="XAU79" s="574"/>
      <c r="XAV79" s="448"/>
      <c r="XAW79" s="448"/>
      <c r="XAX79" s="448"/>
      <c r="XAY79" s="575"/>
      <c r="XAZ79" s="448"/>
      <c r="XBA79" s="448"/>
      <c r="XBB79" s="448"/>
      <c r="XBC79" s="448"/>
      <c r="XBD79" s="448"/>
      <c r="XBE79" s="448"/>
      <c r="XBF79" s="448"/>
      <c r="XBG79" s="448"/>
      <c r="XBH79" s="448"/>
      <c r="XBI79" s="917"/>
      <c r="XBJ79" s="917"/>
      <c r="XBK79" s="917"/>
      <c r="XBL79" s="574"/>
      <c r="XBM79" s="448"/>
      <c r="XBN79" s="448"/>
      <c r="XBO79" s="448"/>
      <c r="XBP79" s="575"/>
      <c r="XBQ79" s="448"/>
      <c r="XBR79" s="448"/>
      <c r="XBS79" s="448"/>
      <c r="XBT79" s="448"/>
      <c r="XBU79" s="448"/>
      <c r="XBV79" s="448"/>
      <c r="XBW79" s="448"/>
      <c r="XBX79" s="448"/>
      <c r="XBY79" s="448"/>
      <c r="XBZ79" s="917"/>
      <c r="XCA79" s="917"/>
      <c r="XCB79" s="917"/>
      <c r="XCC79" s="574"/>
      <c r="XCD79" s="448"/>
      <c r="XCE79" s="448"/>
      <c r="XCF79" s="448"/>
      <c r="XCG79" s="575"/>
      <c r="XCH79" s="448"/>
      <c r="XCI79" s="448"/>
      <c r="XCJ79" s="448"/>
      <c r="XCK79" s="448"/>
      <c r="XCL79" s="448"/>
      <c r="XCM79" s="448"/>
      <c r="XCN79" s="448"/>
      <c r="XCO79" s="448"/>
      <c r="XCP79" s="448"/>
      <c r="XCQ79" s="917"/>
      <c r="XCR79" s="917"/>
      <c r="XCS79" s="917"/>
      <c r="XCT79" s="574"/>
      <c r="XCU79" s="448"/>
      <c r="XCV79" s="448"/>
      <c r="XCW79" s="448"/>
      <c r="XCX79" s="575"/>
      <c r="XCY79" s="448"/>
      <c r="XCZ79" s="448"/>
      <c r="XDA79" s="448"/>
      <c r="XDB79" s="448"/>
      <c r="XDC79" s="448"/>
      <c r="XDD79" s="448"/>
      <c r="XDE79" s="448"/>
      <c r="XDF79" s="448"/>
      <c r="XDG79" s="448"/>
      <c r="XDH79" s="917"/>
      <c r="XDI79" s="917"/>
      <c r="XDJ79" s="917"/>
      <c r="XDK79" s="574"/>
      <c r="XDL79" s="448"/>
      <c r="XDM79" s="448"/>
      <c r="XDN79" s="448"/>
      <c r="XDO79" s="575"/>
      <c r="XDP79" s="448"/>
      <c r="XDQ79" s="448"/>
      <c r="XDR79" s="448"/>
      <c r="XDS79" s="448"/>
      <c r="XDT79" s="448"/>
      <c r="XDU79" s="448"/>
      <c r="XDV79" s="448"/>
      <c r="XDW79" s="448"/>
      <c r="XDX79" s="448"/>
      <c r="XDY79" s="917"/>
      <c r="XDZ79" s="917"/>
      <c r="XEA79" s="917"/>
      <c r="XEB79" s="574"/>
      <c r="XEC79" s="448"/>
      <c r="XED79" s="448"/>
      <c r="XEE79" s="448"/>
      <c r="XEF79" s="575"/>
      <c r="XEG79" s="448"/>
      <c r="XEH79" s="448"/>
      <c r="XEI79" s="448"/>
      <c r="XEJ79" s="448"/>
      <c r="XEK79" s="448"/>
      <c r="XEL79" s="448"/>
      <c r="XEM79" s="448"/>
      <c r="XEN79" s="448"/>
      <c r="XEO79" s="448"/>
      <c r="XEP79" s="917"/>
      <c r="XEQ79" s="917"/>
      <c r="XER79" s="917"/>
      <c r="XES79" s="574"/>
      <c r="XET79" s="448"/>
      <c r="XEU79" s="448"/>
      <c r="XEV79" s="448"/>
      <c r="XEW79" s="575"/>
      <c r="XEX79" s="448"/>
      <c r="XEY79" s="448"/>
      <c r="XEZ79" s="448"/>
      <c r="XFA79" s="448"/>
      <c r="XFB79" s="448"/>
    </row>
    <row r="80" spans="1:16382" s="47" customFormat="1" x14ac:dyDescent="0.25">
      <c r="A80" s="84" t="s">
        <v>271</v>
      </c>
      <c r="B80" s="85" t="s">
        <v>277</v>
      </c>
      <c r="C80" s="85"/>
      <c r="D80" s="445">
        <f t="shared" si="21"/>
        <v>0</v>
      </c>
      <c r="E80" s="445">
        <f t="shared" ref="E80" si="48">+H80+K80+N80</f>
        <v>0</v>
      </c>
      <c r="F80" s="445">
        <f t="shared" ref="F80" si="49">+I80+L80+O80</f>
        <v>0</v>
      </c>
      <c r="G80" s="445">
        <v>0</v>
      </c>
      <c r="H80" s="445">
        <v>0</v>
      </c>
      <c r="I80" s="445">
        <f>+G80+H80</f>
        <v>0</v>
      </c>
      <c r="J80" s="445">
        <v>0</v>
      </c>
      <c r="K80" s="445">
        <v>0</v>
      </c>
      <c r="L80" s="445">
        <f>+J80+K80</f>
        <v>0</v>
      </c>
      <c r="M80" s="445">
        <v>0</v>
      </c>
      <c r="N80" s="445"/>
      <c r="O80" s="445">
        <f>+M80+N80</f>
        <v>0</v>
      </c>
    </row>
    <row r="81" spans="1:16382" x14ac:dyDescent="0.25">
      <c r="A81" s="917"/>
      <c r="B81" s="917"/>
      <c r="C81" s="917"/>
      <c r="D81" s="448"/>
      <c r="E81" s="448"/>
      <c r="F81" s="448"/>
      <c r="G81" s="448"/>
      <c r="H81" s="448"/>
      <c r="I81" s="448"/>
      <c r="J81" s="448"/>
      <c r="K81" s="448"/>
      <c r="L81" s="448"/>
      <c r="M81" s="448"/>
      <c r="N81" s="448"/>
      <c r="O81" s="448"/>
      <c r="P81" s="917"/>
      <c r="Q81" s="917"/>
      <c r="R81" s="917"/>
      <c r="S81" s="574"/>
      <c r="T81" s="448"/>
      <c r="U81" s="448"/>
      <c r="V81" s="448"/>
      <c r="W81" s="575"/>
      <c r="X81" s="448"/>
      <c r="Y81" s="448"/>
      <c r="Z81" s="448"/>
      <c r="AA81" s="448"/>
      <c r="AB81" s="448"/>
      <c r="AC81" s="448"/>
      <c r="AD81" s="448"/>
      <c r="AE81" s="448"/>
      <c r="AF81" s="448"/>
      <c r="AG81" s="917"/>
      <c r="AH81" s="917"/>
      <c r="AI81" s="917"/>
      <c r="AJ81" s="574"/>
      <c r="AK81" s="448"/>
      <c r="AL81" s="448"/>
      <c r="AM81" s="448"/>
      <c r="AN81" s="575"/>
      <c r="AO81" s="448"/>
      <c r="AP81" s="448"/>
      <c r="AQ81" s="448"/>
      <c r="AR81" s="448"/>
      <c r="AS81" s="448"/>
      <c r="AT81" s="448"/>
      <c r="AU81" s="448"/>
      <c r="AV81" s="448"/>
      <c r="AW81" s="448"/>
      <c r="AX81" s="917"/>
      <c r="AY81" s="917"/>
      <c r="AZ81" s="917"/>
      <c r="BA81" s="574"/>
      <c r="BB81" s="448"/>
      <c r="BC81" s="448"/>
      <c r="BD81" s="448"/>
      <c r="BE81" s="575"/>
      <c r="BF81" s="448"/>
      <c r="BG81" s="448"/>
      <c r="BH81" s="448"/>
      <c r="BI81" s="448"/>
      <c r="BJ81" s="448"/>
      <c r="BK81" s="448"/>
      <c r="BL81" s="448"/>
      <c r="BM81" s="448"/>
      <c r="BN81" s="448"/>
      <c r="BO81" s="917"/>
      <c r="BP81" s="917"/>
      <c r="BQ81" s="917"/>
      <c r="BR81" s="574"/>
      <c r="BS81" s="448"/>
      <c r="BT81" s="448"/>
      <c r="BU81" s="448"/>
      <c r="BV81" s="575"/>
      <c r="BW81" s="448"/>
      <c r="BX81" s="448"/>
      <c r="BY81" s="448"/>
      <c r="BZ81" s="448"/>
      <c r="CA81" s="448"/>
      <c r="CB81" s="448"/>
      <c r="CC81" s="448"/>
      <c r="CD81" s="448"/>
      <c r="CE81" s="448"/>
      <c r="CF81" s="917"/>
      <c r="CG81" s="917"/>
      <c r="CH81" s="917"/>
      <c r="CI81" s="574"/>
      <c r="CJ81" s="448"/>
      <c r="CK81" s="448"/>
      <c r="CL81" s="448"/>
      <c r="CM81" s="575"/>
      <c r="CN81" s="448"/>
      <c r="CO81" s="448"/>
      <c r="CP81" s="448"/>
      <c r="CQ81" s="448"/>
      <c r="CR81" s="448"/>
      <c r="CS81" s="448"/>
      <c r="CT81" s="448"/>
      <c r="CU81" s="448"/>
      <c r="CV81" s="448"/>
      <c r="CW81" s="917"/>
      <c r="CX81" s="917"/>
      <c r="CY81" s="917"/>
      <c r="CZ81" s="574"/>
      <c r="DA81" s="448"/>
      <c r="DB81" s="448"/>
      <c r="DC81" s="448"/>
      <c r="DD81" s="575"/>
      <c r="DE81" s="448"/>
      <c r="DF81" s="448"/>
      <c r="DG81" s="448"/>
      <c r="DH81" s="448"/>
      <c r="DI81" s="448"/>
      <c r="DJ81" s="448"/>
      <c r="DK81" s="448"/>
      <c r="DL81" s="448"/>
      <c r="DM81" s="448"/>
      <c r="DN81" s="917"/>
      <c r="DO81" s="917"/>
      <c r="DP81" s="917"/>
      <c r="DQ81" s="574"/>
      <c r="DR81" s="448"/>
      <c r="DS81" s="448"/>
      <c r="DT81" s="448"/>
      <c r="DU81" s="575"/>
      <c r="DV81" s="448"/>
      <c r="DW81" s="448"/>
      <c r="DX81" s="448"/>
      <c r="DY81" s="448"/>
      <c r="DZ81" s="448"/>
      <c r="EA81" s="448"/>
      <c r="EB81" s="448"/>
      <c r="EC81" s="448"/>
      <c r="ED81" s="448"/>
      <c r="EE81" s="917"/>
      <c r="EF81" s="917"/>
      <c r="EG81" s="917"/>
      <c r="EH81" s="574"/>
      <c r="EI81" s="448"/>
      <c r="EJ81" s="448"/>
      <c r="EK81" s="448"/>
      <c r="EL81" s="575"/>
      <c r="EM81" s="448"/>
      <c r="EN81" s="448"/>
      <c r="EO81" s="448"/>
      <c r="EP81" s="448"/>
      <c r="EQ81" s="448"/>
      <c r="ER81" s="448"/>
      <c r="ES81" s="448"/>
      <c r="ET81" s="448"/>
      <c r="EU81" s="448"/>
      <c r="EV81" s="917"/>
      <c r="EW81" s="917"/>
      <c r="EX81" s="917"/>
      <c r="EY81" s="574"/>
      <c r="EZ81" s="448"/>
      <c r="FA81" s="448"/>
      <c r="FB81" s="448"/>
      <c r="FC81" s="575"/>
      <c r="FD81" s="448"/>
      <c r="FE81" s="448"/>
      <c r="FF81" s="448"/>
      <c r="FG81" s="448"/>
      <c r="FH81" s="448"/>
      <c r="FI81" s="448"/>
      <c r="FJ81" s="448"/>
      <c r="FK81" s="448"/>
      <c r="FL81" s="448"/>
      <c r="FM81" s="917"/>
      <c r="FN81" s="917"/>
      <c r="FO81" s="917"/>
      <c r="FP81" s="574"/>
      <c r="FQ81" s="448"/>
      <c r="FR81" s="448"/>
      <c r="FS81" s="448"/>
      <c r="FT81" s="575"/>
      <c r="FU81" s="448"/>
      <c r="FV81" s="448"/>
      <c r="FW81" s="448"/>
      <c r="FX81" s="448"/>
      <c r="FY81" s="448"/>
      <c r="FZ81" s="448"/>
      <c r="GA81" s="448"/>
      <c r="GB81" s="448"/>
      <c r="GC81" s="448"/>
      <c r="GD81" s="917"/>
      <c r="GE81" s="917"/>
      <c r="GF81" s="917"/>
      <c r="GG81" s="574"/>
      <c r="GH81" s="448"/>
      <c r="GI81" s="448"/>
      <c r="GJ81" s="448"/>
      <c r="GK81" s="575"/>
      <c r="GL81" s="448"/>
      <c r="GM81" s="448"/>
      <c r="GN81" s="448"/>
      <c r="GO81" s="448"/>
      <c r="GP81" s="448"/>
      <c r="GQ81" s="448"/>
      <c r="GR81" s="448"/>
      <c r="GS81" s="448"/>
      <c r="GT81" s="448"/>
      <c r="GU81" s="917"/>
      <c r="GV81" s="917"/>
      <c r="GW81" s="917"/>
      <c r="GX81" s="574"/>
      <c r="GY81" s="448"/>
      <c r="GZ81" s="448"/>
      <c r="HA81" s="448"/>
      <c r="HB81" s="575"/>
      <c r="HC81" s="448"/>
      <c r="HD81" s="448"/>
      <c r="HE81" s="448"/>
      <c r="HF81" s="448"/>
      <c r="HG81" s="448"/>
      <c r="HH81" s="448"/>
      <c r="HI81" s="448"/>
      <c r="HJ81" s="448"/>
      <c r="HK81" s="448"/>
      <c r="HL81" s="917"/>
      <c r="HM81" s="917"/>
      <c r="HN81" s="917"/>
      <c r="HO81" s="574"/>
      <c r="HP81" s="448"/>
      <c r="HQ81" s="448"/>
      <c r="HR81" s="448"/>
      <c r="HS81" s="575"/>
      <c r="HT81" s="448"/>
      <c r="HU81" s="448"/>
      <c r="HV81" s="448"/>
      <c r="HW81" s="448"/>
      <c r="HX81" s="448"/>
      <c r="HY81" s="448"/>
      <c r="HZ81" s="448"/>
      <c r="IA81" s="448"/>
      <c r="IB81" s="448"/>
      <c r="IC81" s="917"/>
      <c r="ID81" s="917"/>
      <c r="IE81" s="917"/>
      <c r="IF81" s="574"/>
      <c r="IG81" s="448"/>
      <c r="IH81" s="448"/>
      <c r="II81" s="448"/>
      <c r="IJ81" s="575"/>
      <c r="IK81" s="448"/>
      <c r="IL81" s="448"/>
      <c r="IM81" s="448"/>
      <c r="IN81" s="448"/>
      <c r="IO81" s="448"/>
      <c r="IP81" s="448"/>
      <c r="IQ81" s="448"/>
      <c r="IR81" s="448"/>
      <c r="IS81" s="448"/>
      <c r="IT81" s="917"/>
      <c r="IU81" s="917"/>
      <c r="IV81" s="917"/>
      <c r="IW81" s="574"/>
      <c r="IX81" s="448"/>
      <c r="IY81" s="448"/>
      <c r="IZ81" s="448"/>
      <c r="JA81" s="575"/>
      <c r="JB81" s="448"/>
      <c r="JC81" s="448"/>
      <c r="JD81" s="448"/>
      <c r="JE81" s="448"/>
      <c r="JF81" s="448"/>
      <c r="JG81" s="448"/>
      <c r="JH81" s="448"/>
      <c r="JI81" s="448"/>
      <c r="JJ81" s="448"/>
      <c r="JK81" s="917"/>
      <c r="JL81" s="917"/>
      <c r="JM81" s="917"/>
      <c r="JN81" s="574"/>
      <c r="JO81" s="448"/>
      <c r="JP81" s="448"/>
      <c r="JQ81" s="448"/>
      <c r="JR81" s="575"/>
      <c r="JS81" s="448"/>
      <c r="JT81" s="448"/>
      <c r="JU81" s="448"/>
      <c r="JV81" s="448"/>
      <c r="JW81" s="448"/>
      <c r="JX81" s="448"/>
      <c r="JY81" s="448"/>
      <c r="JZ81" s="448"/>
      <c r="KA81" s="448"/>
      <c r="KB81" s="917"/>
      <c r="KC81" s="917"/>
      <c r="KD81" s="917"/>
      <c r="KE81" s="574"/>
      <c r="KF81" s="448"/>
      <c r="KG81" s="448"/>
      <c r="KH81" s="448"/>
      <c r="KI81" s="575"/>
      <c r="KJ81" s="448"/>
      <c r="KK81" s="448"/>
      <c r="KL81" s="448"/>
      <c r="KM81" s="448"/>
      <c r="KN81" s="448"/>
      <c r="KO81" s="448"/>
      <c r="KP81" s="448"/>
      <c r="KQ81" s="448"/>
      <c r="KR81" s="448"/>
      <c r="KS81" s="917"/>
      <c r="KT81" s="917"/>
      <c r="KU81" s="917"/>
      <c r="KV81" s="574"/>
      <c r="KW81" s="448"/>
      <c r="KX81" s="448"/>
      <c r="KY81" s="448"/>
      <c r="KZ81" s="575"/>
      <c r="LA81" s="448"/>
      <c r="LB81" s="448"/>
      <c r="LC81" s="448"/>
      <c r="LD81" s="448"/>
      <c r="LE81" s="448"/>
      <c r="LF81" s="448"/>
      <c r="LG81" s="448"/>
      <c r="LH81" s="448"/>
      <c r="LI81" s="448"/>
      <c r="LJ81" s="917"/>
      <c r="LK81" s="917"/>
      <c r="LL81" s="917"/>
      <c r="LM81" s="574"/>
      <c r="LN81" s="448"/>
      <c r="LO81" s="448"/>
      <c r="LP81" s="448"/>
      <c r="LQ81" s="575"/>
      <c r="LR81" s="448"/>
      <c r="LS81" s="448"/>
      <c r="LT81" s="448"/>
      <c r="LU81" s="448"/>
      <c r="LV81" s="448"/>
      <c r="LW81" s="448"/>
      <c r="LX81" s="448"/>
      <c r="LY81" s="448"/>
      <c r="LZ81" s="448"/>
      <c r="MA81" s="917"/>
      <c r="MB81" s="917"/>
      <c r="MC81" s="917"/>
      <c r="MD81" s="574"/>
      <c r="ME81" s="448"/>
      <c r="MF81" s="448"/>
      <c r="MG81" s="448"/>
      <c r="MH81" s="575"/>
      <c r="MI81" s="448"/>
      <c r="MJ81" s="448"/>
      <c r="MK81" s="448"/>
      <c r="ML81" s="448"/>
      <c r="MM81" s="448"/>
      <c r="MN81" s="448"/>
      <c r="MO81" s="448"/>
      <c r="MP81" s="448"/>
      <c r="MQ81" s="448"/>
      <c r="MR81" s="917"/>
      <c r="MS81" s="917"/>
      <c r="MT81" s="917"/>
      <c r="MU81" s="574"/>
      <c r="MV81" s="448"/>
      <c r="MW81" s="448"/>
      <c r="MX81" s="448"/>
      <c r="MY81" s="575"/>
      <c r="MZ81" s="448"/>
      <c r="NA81" s="448"/>
      <c r="NB81" s="448"/>
      <c r="NC81" s="448"/>
      <c r="ND81" s="448"/>
      <c r="NE81" s="448"/>
      <c r="NF81" s="448"/>
      <c r="NG81" s="448"/>
      <c r="NH81" s="448"/>
      <c r="NI81" s="917"/>
      <c r="NJ81" s="917"/>
      <c r="NK81" s="917"/>
      <c r="NL81" s="574"/>
      <c r="NM81" s="448"/>
      <c r="NN81" s="448"/>
      <c r="NO81" s="448"/>
      <c r="NP81" s="575"/>
      <c r="NQ81" s="448"/>
      <c r="NR81" s="448"/>
      <c r="NS81" s="448"/>
      <c r="NT81" s="448"/>
      <c r="NU81" s="448"/>
      <c r="NV81" s="448"/>
      <c r="NW81" s="448"/>
      <c r="NX81" s="448"/>
      <c r="NY81" s="448"/>
      <c r="NZ81" s="917"/>
      <c r="OA81" s="917"/>
      <c r="OB81" s="917"/>
      <c r="OC81" s="574"/>
      <c r="OD81" s="448"/>
      <c r="OE81" s="448"/>
      <c r="OF81" s="448"/>
      <c r="OG81" s="575"/>
      <c r="OH81" s="448"/>
      <c r="OI81" s="448"/>
      <c r="OJ81" s="448"/>
      <c r="OK81" s="448"/>
      <c r="OL81" s="448"/>
      <c r="OM81" s="448"/>
      <c r="ON81" s="448"/>
      <c r="OO81" s="448"/>
      <c r="OP81" s="448"/>
      <c r="OQ81" s="917"/>
      <c r="OR81" s="917"/>
      <c r="OS81" s="917"/>
      <c r="OT81" s="574"/>
      <c r="OU81" s="448"/>
      <c r="OV81" s="448"/>
      <c r="OW81" s="448"/>
      <c r="OX81" s="575"/>
      <c r="OY81" s="448"/>
      <c r="OZ81" s="448"/>
      <c r="PA81" s="448"/>
      <c r="PB81" s="448"/>
      <c r="PC81" s="448"/>
      <c r="PD81" s="448"/>
      <c r="PE81" s="448"/>
      <c r="PF81" s="448"/>
      <c r="PG81" s="448"/>
      <c r="PH81" s="917"/>
      <c r="PI81" s="917"/>
      <c r="PJ81" s="917"/>
      <c r="PK81" s="574"/>
      <c r="PL81" s="448"/>
      <c r="PM81" s="448"/>
      <c r="PN81" s="448"/>
      <c r="PO81" s="575"/>
      <c r="PP81" s="448"/>
      <c r="PQ81" s="448"/>
      <c r="PR81" s="448"/>
      <c r="PS81" s="448"/>
      <c r="PT81" s="448"/>
      <c r="PU81" s="448"/>
      <c r="PV81" s="448"/>
      <c r="PW81" s="448"/>
      <c r="PX81" s="448"/>
      <c r="PY81" s="917"/>
      <c r="PZ81" s="917"/>
      <c r="QA81" s="917"/>
      <c r="QB81" s="574"/>
      <c r="QC81" s="448"/>
      <c r="QD81" s="448"/>
      <c r="QE81" s="448"/>
      <c r="QF81" s="575"/>
      <c r="QG81" s="448"/>
      <c r="QH81" s="448"/>
      <c r="QI81" s="448"/>
      <c r="QJ81" s="448"/>
      <c r="QK81" s="448"/>
      <c r="QL81" s="448"/>
      <c r="QM81" s="448"/>
      <c r="QN81" s="448"/>
      <c r="QO81" s="448"/>
      <c r="QP81" s="917"/>
      <c r="QQ81" s="917"/>
      <c r="QR81" s="917"/>
      <c r="QS81" s="574"/>
      <c r="QT81" s="448"/>
      <c r="QU81" s="448"/>
      <c r="QV81" s="448"/>
      <c r="QW81" s="575"/>
      <c r="QX81" s="448"/>
      <c r="QY81" s="448"/>
      <c r="QZ81" s="448"/>
      <c r="RA81" s="448"/>
      <c r="RB81" s="448"/>
      <c r="RC81" s="448"/>
      <c r="RD81" s="448"/>
      <c r="RE81" s="448"/>
      <c r="RF81" s="448"/>
      <c r="RG81" s="917"/>
      <c r="RH81" s="917"/>
      <c r="RI81" s="917"/>
      <c r="RJ81" s="574"/>
      <c r="RK81" s="448"/>
      <c r="RL81" s="448"/>
      <c r="RM81" s="448"/>
      <c r="RN81" s="575"/>
      <c r="RO81" s="448"/>
      <c r="RP81" s="448"/>
      <c r="RQ81" s="448"/>
      <c r="RR81" s="448"/>
      <c r="RS81" s="448"/>
      <c r="RT81" s="448"/>
      <c r="RU81" s="448"/>
      <c r="RV81" s="448"/>
      <c r="RW81" s="448"/>
      <c r="RX81" s="917"/>
      <c r="RY81" s="917"/>
      <c r="RZ81" s="917"/>
      <c r="SA81" s="574"/>
      <c r="SB81" s="448"/>
      <c r="SC81" s="448"/>
      <c r="SD81" s="448"/>
      <c r="SE81" s="575"/>
      <c r="SF81" s="448"/>
      <c r="SG81" s="448"/>
      <c r="SH81" s="448"/>
      <c r="SI81" s="448"/>
      <c r="SJ81" s="448"/>
      <c r="SK81" s="448"/>
      <c r="SL81" s="448"/>
      <c r="SM81" s="448"/>
      <c r="SN81" s="448"/>
      <c r="SO81" s="917"/>
      <c r="SP81" s="917"/>
      <c r="SQ81" s="917"/>
      <c r="SR81" s="574"/>
      <c r="SS81" s="448"/>
      <c r="ST81" s="448"/>
      <c r="SU81" s="448"/>
      <c r="SV81" s="575"/>
      <c r="SW81" s="448"/>
      <c r="SX81" s="448"/>
      <c r="SY81" s="448"/>
      <c r="SZ81" s="448"/>
      <c r="TA81" s="448"/>
      <c r="TB81" s="448"/>
      <c r="TC81" s="448"/>
      <c r="TD81" s="448"/>
      <c r="TE81" s="448"/>
      <c r="TF81" s="917"/>
      <c r="TG81" s="917"/>
      <c r="TH81" s="917"/>
      <c r="TI81" s="574"/>
      <c r="TJ81" s="448"/>
      <c r="TK81" s="448"/>
      <c r="TL81" s="448"/>
      <c r="TM81" s="575"/>
      <c r="TN81" s="448"/>
      <c r="TO81" s="448"/>
      <c r="TP81" s="448"/>
      <c r="TQ81" s="448"/>
      <c r="TR81" s="448"/>
      <c r="TS81" s="448"/>
      <c r="TT81" s="448"/>
      <c r="TU81" s="448"/>
      <c r="TV81" s="448"/>
      <c r="TW81" s="917"/>
      <c r="TX81" s="917"/>
      <c r="TY81" s="917"/>
      <c r="TZ81" s="574"/>
      <c r="UA81" s="448"/>
      <c r="UB81" s="448"/>
      <c r="UC81" s="448"/>
      <c r="UD81" s="575"/>
      <c r="UE81" s="448"/>
      <c r="UF81" s="448"/>
      <c r="UG81" s="448"/>
      <c r="UH81" s="448"/>
      <c r="UI81" s="448"/>
      <c r="UJ81" s="448"/>
      <c r="UK81" s="448"/>
      <c r="UL81" s="448"/>
      <c r="UM81" s="448"/>
      <c r="UN81" s="917"/>
      <c r="UO81" s="917"/>
      <c r="UP81" s="917"/>
      <c r="UQ81" s="574"/>
      <c r="UR81" s="448"/>
      <c r="US81" s="448"/>
      <c r="UT81" s="448"/>
      <c r="UU81" s="575"/>
      <c r="UV81" s="448"/>
      <c r="UW81" s="448"/>
      <c r="UX81" s="448"/>
      <c r="UY81" s="448"/>
      <c r="UZ81" s="448"/>
      <c r="VA81" s="448"/>
      <c r="VB81" s="448"/>
      <c r="VC81" s="448"/>
      <c r="VD81" s="448"/>
      <c r="VE81" s="917"/>
      <c r="VF81" s="917"/>
      <c r="VG81" s="917"/>
      <c r="VH81" s="574"/>
      <c r="VI81" s="448"/>
      <c r="VJ81" s="448"/>
      <c r="VK81" s="448"/>
      <c r="VL81" s="575"/>
      <c r="VM81" s="448"/>
      <c r="VN81" s="448"/>
      <c r="VO81" s="448"/>
      <c r="VP81" s="448"/>
      <c r="VQ81" s="448"/>
      <c r="VR81" s="448"/>
      <c r="VS81" s="448"/>
      <c r="VT81" s="448"/>
      <c r="VU81" s="448"/>
      <c r="VV81" s="917"/>
      <c r="VW81" s="917"/>
      <c r="VX81" s="917"/>
      <c r="VY81" s="574"/>
      <c r="VZ81" s="448"/>
      <c r="WA81" s="448"/>
      <c r="WB81" s="448"/>
      <c r="WC81" s="575"/>
      <c r="WD81" s="448"/>
      <c r="WE81" s="448"/>
      <c r="WF81" s="448"/>
      <c r="WG81" s="448"/>
      <c r="WH81" s="448"/>
      <c r="WI81" s="448"/>
      <c r="WJ81" s="448"/>
      <c r="WK81" s="448"/>
      <c r="WL81" s="448"/>
      <c r="WM81" s="917"/>
      <c r="WN81" s="917"/>
      <c r="WO81" s="917"/>
      <c r="WP81" s="574"/>
      <c r="WQ81" s="448"/>
      <c r="WR81" s="448"/>
      <c r="WS81" s="448"/>
      <c r="WT81" s="575"/>
      <c r="WU81" s="448"/>
      <c r="WV81" s="448"/>
      <c r="WW81" s="448"/>
      <c r="WX81" s="448"/>
      <c r="WY81" s="448"/>
      <c r="WZ81" s="448"/>
      <c r="XA81" s="448"/>
      <c r="XB81" s="448"/>
      <c r="XC81" s="448"/>
      <c r="XD81" s="917"/>
      <c r="XE81" s="917"/>
      <c r="XF81" s="917"/>
      <c r="XG81" s="574"/>
      <c r="XH81" s="448"/>
      <c r="XI81" s="448"/>
      <c r="XJ81" s="448"/>
      <c r="XK81" s="575"/>
      <c r="XL81" s="448"/>
      <c r="XM81" s="448"/>
      <c r="XN81" s="448"/>
      <c r="XO81" s="448"/>
      <c r="XP81" s="448"/>
      <c r="XQ81" s="448"/>
      <c r="XR81" s="448"/>
      <c r="XS81" s="448"/>
      <c r="XT81" s="448"/>
      <c r="XU81" s="917"/>
      <c r="XV81" s="917"/>
      <c r="XW81" s="917"/>
      <c r="XX81" s="574"/>
      <c r="XY81" s="448"/>
      <c r="XZ81" s="448"/>
      <c r="YA81" s="448"/>
      <c r="YB81" s="575"/>
      <c r="YC81" s="448"/>
      <c r="YD81" s="448"/>
      <c r="YE81" s="448"/>
      <c r="YF81" s="448"/>
      <c r="YG81" s="448"/>
      <c r="YH81" s="448"/>
      <c r="YI81" s="448"/>
      <c r="YJ81" s="448"/>
      <c r="YK81" s="448"/>
      <c r="YL81" s="917"/>
      <c r="YM81" s="917"/>
      <c r="YN81" s="917"/>
      <c r="YO81" s="574"/>
      <c r="YP81" s="448"/>
      <c r="YQ81" s="448"/>
      <c r="YR81" s="448"/>
      <c r="YS81" s="575"/>
      <c r="YT81" s="448"/>
      <c r="YU81" s="448"/>
      <c r="YV81" s="448"/>
      <c r="YW81" s="448"/>
      <c r="YX81" s="448"/>
      <c r="YY81" s="448"/>
      <c r="YZ81" s="448"/>
      <c r="ZA81" s="448"/>
      <c r="ZB81" s="448"/>
      <c r="ZC81" s="917"/>
      <c r="ZD81" s="917"/>
      <c r="ZE81" s="917"/>
      <c r="ZF81" s="574"/>
      <c r="ZG81" s="448"/>
      <c r="ZH81" s="448"/>
      <c r="ZI81" s="448"/>
      <c r="ZJ81" s="575"/>
      <c r="ZK81" s="448"/>
      <c r="ZL81" s="448"/>
      <c r="ZM81" s="448"/>
      <c r="ZN81" s="448"/>
      <c r="ZO81" s="448"/>
      <c r="ZP81" s="448"/>
      <c r="ZQ81" s="448"/>
      <c r="ZR81" s="448"/>
      <c r="ZS81" s="448"/>
      <c r="ZT81" s="917"/>
      <c r="ZU81" s="917"/>
      <c r="ZV81" s="917"/>
      <c r="ZW81" s="574"/>
      <c r="ZX81" s="448"/>
      <c r="ZY81" s="448"/>
      <c r="ZZ81" s="448"/>
      <c r="AAA81" s="575"/>
      <c r="AAB81" s="448"/>
      <c r="AAC81" s="448"/>
      <c r="AAD81" s="448"/>
      <c r="AAE81" s="448"/>
      <c r="AAF81" s="448"/>
      <c r="AAG81" s="448"/>
      <c r="AAH81" s="448"/>
      <c r="AAI81" s="448"/>
      <c r="AAJ81" s="448"/>
      <c r="AAK81" s="917"/>
      <c r="AAL81" s="917"/>
      <c r="AAM81" s="917"/>
      <c r="AAN81" s="574"/>
      <c r="AAO81" s="448"/>
      <c r="AAP81" s="448"/>
      <c r="AAQ81" s="448"/>
      <c r="AAR81" s="575"/>
      <c r="AAS81" s="448"/>
      <c r="AAT81" s="448"/>
      <c r="AAU81" s="448"/>
      <c r="AAV81" s="448"/>
      <c r="AAW81" s="448"/>
      <c r="AAX81" s="448"/>
      <c r="AAY81" s="448"/>
      <c r="AAZ81" s="448"/>
      <c r="ABA81" s="448"/>
      <c r="ABB81" s="917"/>
      <c r="ABC81" s="917"/>
      <c r="ABD81" s="917"/>
      <c r="ABE81" s="574"/>
      <c r="ABF81" s="448"/>
      <c r="ABG81" s="448"/>
      <c r="ABH81" s="448"/>
      <c r="ABI81" s="575"/>
      <c r="ABJ81" s="448"/>
      <c r="ABK81" s="448"/>
      <c r="ABL81" s="448"/>
      <c r="ABM81" s="448"/>
      <c r="ABN81" s="448"/>
      <c r="ABO81" s="448"/>
      <c r="ABP81" s="448"/>
      <c r="ABQ81" s="448"/>
      <c r="ABR81" s="448"/>
      <c r="ABS81" s="917"/>
      <c r="ABT81" s="917"/>
      <c r="ABU81" s="917"/>
      <c r="ABV81" s="574"/>
      <c r="ABW81" s="448"/>
      <c r="ABX81" s="448"/>
      <c r="ABY81" s="448"/>
      <c r="ABZ81" s="575"/>
      <c r="ACA81" s="448"/>
      <c r="ACB81" s="448"/>
      <c r="ACC81" s="448"/>
      <c r="ACD81" s="448"/>
      <c r="ACE81" s="448"/>
      <c r="ACF81" s="448"/>
      <c r="ACG81" s="448"/>
      <c r="ACH81" s="448"/>
      <c r="ACI81" s="448"/>
      <c r="ACJ81" s="917"/>
      <c r="ACK81" s="917"/>
      <c r="ACL81" s="917"/>
      <c r="ACM81" s="574"/>
      <c r="ACN81" s="448"/>
      <c r="ACO81" s="448"/>
      <c r="ACP81" s="448"/>
      <c r="ACQ81" s="575"/>
      <c r="ACR81" s="448"/>
      <c r="ACS81" s="448"/>
      <c r="ACT81" s="448"/>
      <c r="ACU81" s="448"/>
      <c r="ACV81" s="448"/>
      <c r="ACW81" s="448"/>
      <c r="ACX81" s="448"/>
      <c r="ACY81" s="448"/>
      <c r="ACZ81" s="448"/>
      <c r="ADA81" s="917"/>
      <c r="ADB81" s="917"/>
      <c r="ADC81" s="917"/>
      <c r="ADD81" s="574"/>
      <c r="ADE81" s="448"/>
      <c r="ADF81" s="448"/>
      <c r="ADG81" s="448"/>
      <c r="ADH81" s="575"/>
      <c r="ADI81" s="448"/>
      <c r="ADJ81" s="448"/>
      <c r="ADK81" s="448"/>
      <c r="ADL81" s="448"/>
      <c r="ADM81" s="448"/>
      <c r="ADN81" s="448"/>
      <c r="ADO81" s="448"/>
      <c r="ADP81" s="448"/>
      <c r="ADQ81" s="448"/>
      <c r="ADR81" s="917"/>
      <c r="ADS81" s="917"/>
      <c r="ADT81" s="917"/>
      <c r="ADU81" s="574"/>
      <c r="ADV81" s="448"/>
      <c r="ADW81" s="448"/>
      <c r="ADX81" s="448"/>
      <c r="ADY81" s="575"/>
      <c r="ADZ81" s="448"/>
      <c r="AEA81" s="448"/>
      <c r="AEB81" s="448"/>
      <c r="AEC81" s="448"/>
      <c r="AED81" s="448"/>
      <c r="AEE81" s="448"/>
      <c r="AEF81" s="448"/>
      <c r="AEG81" s="448"/>
      <c r="AEH81" s="448"/>
      <c r="AEI81" s="917"/>
      <c r="AEJ81" s="917"/>
      <c r="AEK81" s="917"/>
      <c r="AEL81" s="574"/>
      <c r="AEM81" s="448"/>
      <c r="AEN81" s="448"/>
      <c r="AEO81" s="448"/>
      <c r="AEP81" s="575"/>
      <c r="AEQ81" s="448"/>
      <c r="AER81" s="448"/>
      <c r="AES81" s="448"/>
      <c r="AET81" s="448"/>
      <c r="AEU81" s="448"/>
      <c r="AEV81" s="448"/>
      <c r="AEW81" s="448"/>
      <c r="AEX81" s="448"/>
      <c r="AEY81" s="448"/>
      <c r="AEZ81" s="917"/>
      <c r="AFA81" s="917"/>
      <c r="AFB81" s="917"/>
      <c r="AFC81" s="574"/>
      <c r="AFD81" s="448"/>
      <c r="AFE81" s="448"/>
      <c r="AFF81" s="448"/>
      <c r="AFG81" s="575"/>
      <c r="AFH81" s="448"/>
      <c r="AFI81" s="448"/>
      <c r="AFJ81" s="448"/>
      <c r="AFK81" s="448"/>
      <c r="AFL81" s="448"/>
      <c r="AFM81" s="448"/>
      <c r="AFN81" s="448"/>
      <c r="AFO81" s="448"/>
      <c r="AFP81" s="448"/>
      <c r="AFQ81" s="917"/>
      <c r="AFR81" s="917"/>
      <c r="AFS81" s="917"/>
      <c r="AFT81" s="574"/>
      <c r="AFU81" s="448"/>
      <c r="AFV81" s="448"/>
      <c r="AFW81" s="448"/>
      <c r="AFX81" s="575"/>
      <c r="AFY81" s="448"/>
      <c r="AFZ81" s="448"/>
      <c r="AGA81" s="448"/>
      <c r="AGB81" s="448"/>
      <c r="AGC81" s="448"/>
      <c r="AGD81" s="448"/>
      <c r="AGE81" s="448"/>
      <c r="AGF81" s="448"/>
      <c r="AGG81" s="448"/>
      <c r="AGH81" s="917"/>
      <c r="AGI81" s="917"/>
      <c r="AGJ81" s="917"/>
      <c r="AGK81" s="574"/>
      <c r="AGL81" s="448"/>
      <c r="AGM81" s="448"/>
      <c r="AGN81" s="448"/>
      <c r="AGO81" s="575"/>
      <c r="AGP81" s="448"/>
      <c r="AGQ81" s="448"/>
      <c r="AGR81" s="448"/>
      <c r="AGS81" s="448"/>
      <c r="AGT81" s="448"/>
      <c r="AGU81" s="448"/>
      <c r="AGV81" s="448"/>
      <c r="AGW81" s="448"/>
      <c r="AGX81" s="448"/>
      <c r="AGY81" s="917"/>
      <c r="AGZ81" s="917"/>
      <c r="AHA81" s="917"/>
      <c r="AHB81" s="574"/>
      <c r="AHC81" s="448"/>
      <c r="AHD81" s="448"/>
      <c r="AHE81" s="448"/>
      <c r="AHF81" s="575"/>
      <c r="AHG81" s="448"/>
      <c r="AHH81" s="448"/>
      <c r="AHI81" s="448"/>
      <c r="AHJ81" s="448"/>
      <c r="AHK81" s="448"/>
      <c r="AHL81" s="448"/>
      <c r="AHM81" s="448"/>
      <c r="AHN81" s="448"/>
      <c r="AHO81" s="448"/>
      <c r="AHP81" s="917"/>
      <c r="AHQ81" s="917"/>
      <c r="AHR81" s="917"/>
      <c r="AHS81" s="574"/>
      <c r="AHT81" s="448"/>
      <c r="AHU81" s="448"/>
      <c r="AHV81" s="448"/>
      <c r="AHW81" s="575"/>
      <c r="AHX81" s="448"/>
      <c r="AHY81" s="448"/>
      <c r="AHZ81" s="448"/>
      <c r="AIA81" s="448"/>
      <c r="AIB81" s="448"/>
      <c r="AIC81" s="448"/>
      <c r="AID81" s="448"/>
      <c r="AIE81" s="448"/>
      <c r="AIF81" s="448"/>
      <c r="AIG81" s="917"/>
      <c r="AIH81" s="917"/>
      <c r="AII81" s="917"/>
      <c r="AIJ81" s="574"/>
      <c r="AIK81" s="448"/>
      <c r="AIL81" s="448"/>
      <c r="AIM81" s="448"/>
      <c r="AIN81" s="575"/>
      <c r="AIO81" s="448"/>
      <c r="AIP81" s="448"/>
      <c r="AIQ81" s="448"/>
      <c r="AIR81" s="448"/>
      <c r="AIS81" s="448"/>
      <c r="AIT81" s="448"/>
      <c r="AIU81" s="448"/>
      <c r="AIV81" s="448"/>
      <c r="AIW81" s="448"/>
      <c r="AIX81" s="917"/>
      <c r="AIY81" s="917"/>
      <c r="AIZ81" s="917"/>
      <c r="AJA81" s="574"/>
      <c r="AJB81" s="448"/>
      <c r="AJC81" s="448"/>
      <c r="AJD81" s="448"/>
      <c r="AJE81" s="575"/>
      <c r="AJF81" s="448"/>
      <c r="AJG81" s="448"/>
      <c r="AJH81" s="448"/>
      <c r="AJI81" s="448"/>
      <c r="AJJ81" s="448"/>
      <c r="AJK81" s="448"/>
      <c r="AJL81" s="448"/>
      <c r="AJM81" s="448"/>
      <c r="AJN81" s="448"/>
      <c r="AJO81" s="917"/>
      <c r="AJP81" s="917"/>
      <c r="AJQ81" s="917"/>
      <c r="AJR81" s="574"/>
      <c r="AJS81" s="448"/>
      <c r="AJT81" s="448"/>
      <c r="AJU81" s="448"/>
      <c r="AJV81" s="575"/>
      <c r="AJW81" s="448"/>
      <c r="AJX81" s="448"/>
      <c r="AJY81" s="448"/>
      <c r="AJZ81" s="448"/>
      <c r="AKA81" s="448"/>
      <c r="AKB81" s="448"/>
      <c r="AKC81" s="448"/>
      <c r="AKD81" s="448"/>
      <c r="AKE81" s="448"/>
      <c r="AKF81" s="917"/>
      <c r="AKG81" s="917"/>
      <c r="AKH81" s="917"/>
      <c r="AKI81" s="574"/>
      <c r="AKJ81" s="448"/>
      <c r="AKK81" s="448"/>
      <c r="AKL81" s="448"/>
      <c r="AKM81" s="575"/>
      <c r="AKN81" s="448"/>
      <c r="AKO81" s="448"/>
      <c r="AKP81" s="448"/>
      <c r="AKQ81" s="448"/>
      <c r="AKR81" s="448"/>
      <c r="AKS81" s="448"/>
      <c r="AKT81" s="448"/>
      <c r="AKU81" s="448"/>
      <c r="AKV81" s="448"/>
      <c r="AKW81" s="917"/>
      <c r="AKX81" s="917"/>
      <c r="AKY81" s="917"/>
      <c r="AKZ81" s="574"/>
      <c r="ALA81" s="448"/>
      <c r="ALB81" s="448"/>
      <c r="ALC81" s="448"/>
      <c r="ALD81" s="575"/>
      <c r="ALE81" s="448"/>
      <c r="ALF81" s="448"/>
      <c r="ALG81" s="448"/>
      <c r="ALH81" s="448"/>
      <c r="ALI81" s="448"/>
      <c r="ALJ81" s="448"/>
      <c r="ALK81" s="448"/>
      <c r="ALL81" s="448"/>
      <c r="ALM81" s="448"/>
      <c r="ALN81" s="917"/>
      <c r="ALO81" s="917"/>
      <c r="ALP81" s="917"/>
      <c r="ALQ81" s="574"/>
      <c r="ALR81" s="448"/>
      <c r="ALS81" s="448"/>
      <c r="ALT81" s="448"/>
      <c r="ALU81" s="575"/>
      <c r="ALV81" s="448"/>
      <c r="ALW81" s="448"/>
      <c r="ALX81" s="448"/>
      <c r="ALY81" s="448"/>
      <c r="ALZ81" s="448"/>
      <c r="AMA81" s="448"/>
      <c r="AMB81" s="448"/>
      <c r="AMC81" s="448"/>
      <c r="AMD81" s="448"/>
      <c r="AME81" s="917"/>
      <c r="AMF81" s="917"/>
      <c r="AMG81" s="917"/>
      <c r="AMH81" s="574"/>
      <c r="AMI81" s="448"/>
      <c r="AMJ81" s="448"/>
      <c r="AMK81" s="448"/>
      <c r="AML81" s="575"/>
      <c r="AMM81" s="448"/>
      <c r="AMN81" s="448"/>
      <c r="AMO81" s="448"/>
      <c r="AMP81" s="448"/>
      <c r="AMQ81" s="448"/>
      <c r="AMR81" s="448"/>
      <c r="AMS81" s="448"/>
      <c r="AMT81" s="448"/>
      <c r="AMU81" s="448"/>
      <c r="AMV81" s="917"/>
      <c r="AMW81" s="917"/>
      <c r="AMX81" s="917"/>
      <c r="AMY81" s="574"/>
      <c r="AMZ81" s="448"/>
      <c r="ANA81" s="448"/>
      <c r="ANB81" s="448"/>
      <c r="ANC81" s="575"/>
      <c r="AND81" s="448"/>
      <c r="ANE81" s="448"/>
      <c r="ANF81" s="448"/>
      <c r="ANG81" s="448"/>
      <c r="ANH81" s="448"/>
      <c r="ANI81" s="448"/>
      <c r="ANJ81" s="448"/>
      <c r="ANK81" s="448"/>
      <c r="ANL81" s="448"/>
      <c r="ANM81" s="917"/>
      <c r="ANN81" s="917"/>
      <c r="ANO81" s="917"/>
      <c r="ANP81" s="574"/>
      <c r="ANQ81" s="448"/>
      <c r="ANR81" s="448"/>
      <c r="ANS81" s="448"/>
      <c r="ANT81" s="575"/>
      <c r="ANU81" s="448"/>
      <c r="ANV81" s="448"/>
      <c r="ANW81" s="448"/>
      <c r="ANX81" s="448"/>
      <c r="ANY81" s="448"/>
      <c r="ANZ81" s="448"/>
      <c r="AOA81" s="448"/>
      <c r="AOB81" s="448"/>
      <c r="AOC81" s="448"/>
      <c r="AOD81" s="917"/>
      <c r="AOE81" s="917"/>
      <c r="AOF81" s="917"/>
      <c r="AOG81" s="574"/>
      <c r="AOH81" s="448"/>
      <c r="AOI81" s="448"/>
      <c r="AOJ81" s="448"/>
      <c r="AOK81" s="575"/>
      <c r="AOL81" s="448"/>
      <c r="AOM81" s="448"/>
      <c r="AON81" s="448"/>
      <c r="AOO81" s="448"/>
      <c r="AOP81" s="448"/>
      <c r="AOQ81" s="448"/>
      <c r="AOR81" s="448"/>
      <c r="AOS81" s="448"/>
      <c r="AOT81" s="448"/>
      <c r="AOU81" s="917"/>
      <c r="AOV81" s="917"/>
      <c r="AOW81" s="917"/>
      <c r="AOX81" s="574"/>
      <c r="AOY81" s="448"/>
      <c r="AOZ81" s="448"/>
      <c r="APA81" s="448"/>
      <c r="APB81" s="575"/>
      <c r="APC81" s="448"/>
      <c r="APD81" s="448"/>
      <c r="APE81" s="448"/>
      <c r="APF81" s="448"/>
      <c r="APG81" s="448"/>
      <c r="APH81" s="448"/>
      <c r="API81" s="448"/>
      <c r="APJ81" s="448"/>
      <c r="APK81" s="448"/>
      <c r="APL81" s="917"/>
      <c r="APM81" s="917"/>
      <c r="APN81" s="917"/>
      <c r="APO81" s="574"/>
      <c r="APP81" s="448"/>
      <c r="APQ81" s="448"/>
      <c r="APR81" s="448"/>
      <c r="APS81" s="575"/>
      <c r="APT81" s="448"/>
      <c r="APU81" s="448"/>
      <c r="APV81" s="448"/>
      <c r="APW81" s="448"/>
      <c r="APX81" s="448"/>
      <c r="APY81" s="448"/>
      <c r="APZ81" s="448"/>
      <c r="AQA81" s="448"/>
      <c r="AQB81" s="448"/>
      <c r="AQC81" s="917"/>
      <c r="AQD81" s="917"/>
      <c r="AQE81" s="917"/>
      <c r="AQF81" s="574"/>
      <c r="AQG81" s="448"/>
      <c r="AQH81" s="448"/>
      <c r="AQI81" s="448"/>
      <c r="AQJ81" s="575"/>
      <c r="AQK81" s="448"/>
      <c r="AQL81" s="448"/>
      <c r="AQM81" s="448"/>
      <c r="AQN81" s="448"/>
      <c r="AQO81" s="448"/>
      <c r="AQP81" s="448"/>
      <c r="AQQ81" s="448"/>
      <c r="AQR81" s="448"/>
      <c r="AQS81" s="448"/>
      <c r="AQT81" s="917"/>
      <c r="AQU81" s="917"/>
      <c r="AQV81" s="917"/>
      <c r="AQW81" s="574"/>
      <c r="AQX81" s="448"/>
      <c r="AQY81" s="448"/>
      <c r="AQZ81" s="448"/>
      <c r="ARA81" s="575"/>
      <c r="ARB81" s="448"/>
      <c r="ARC81" s="448"/>
      <c r="ARD81" s="448"/>
      <c r="ARE81" s="448"/>
      <c r="ARF81" s="448"/>
      <c r="ARG81" s="448"/>
      <c r="ARH81" s="448"/>
      <c r="ARI81" s="448"/>
      <c r="ARJ81" s="448"/>
      <c r="ARK81" s="917"/>
      <c r="ARL81" s="917"/>
      <c r="ARM81" s="917"/>
      <c r="ARN81" s="574"/>
      <c r="ARO81" s="448"/>
      <c r="ARP81" s="448"/>
      <c r="ARQ81" s="448"/>
      <c r="ARR81" s="575"/>
      <c r="ARS81" s="448"/>
      <c r="ART81" s="448"/>
      <c r="ARU81" s="448"/>
      <c r="ARV81" s="448"/>
      <c r="ARW81" s="448"/>
      <c r="ARX81" s="448"/>
      <c r="ARY81" s="448"/>
      <c r="ARZ81" s="448"/>
      <c r="ASA81" s="448"/>
      <c r="ASB81" s="917"/>
      <c r="ASC81" s="917"/>
      <c r="ASD81" s="917"/>
      <c r="ASE81" s="574"/>
      <c r="ASF81" s="448"/>
      <c r="ASG81" s="448"/>
      <c r="ASH81" s="448"/>
      <c r="ASI81" s="575"/>
      <c r="ASJ81" s="448"/>
      <c r="ASK81" s="448"/>
      <c r="ASL81" s="448"/>
      <c r="ASM81" s="448"/>
      <c r="ASN81" s="448"/>
      <c r="ASO81" s="448"/>
      <c r="ASP81" s="448"/>
      <c r="ASQ81" s="448"/>
      <c r="ASR81" s="448"/>
      <c r="ASS81" s="917"/>
      <c r="AST81" s="917"/>
      <c r="ASU81" s="917"/>
      <c r="ASV81" s="574"/>
      <c r="ASW81" s="448"/>
      <c r="ASX81" s="448"/>
      <c r="ASY81" s="448"/>
      <c r="ASZ81" s="575"/>
      <c r="ATA81" s="448"/>
      <c r="ATB81" s="448"/>
      <c r="ATC81" s="448"/>
      <c r="ATD81" s="448"/>
      <c r="ATE81" s="448"/>
      <c r="ATF81" s="448"/>
      <c r="ATG81" s="448"/>
      <c r="ATH81" s="448"/>
      <c r="ATI81" s="448"/>
      <c r="ATJ81" s="917"/>
      <c r="ATK81" s="917"/>
      <c r="ATL81" s="917"/>
      <c r="ATM81" s="574"/>
      <c r="ATN81" s="448"/>
      <c r="ATO81" s="448"/>
      <c r="ATP81" s="448"/>
      <c r="ATQ81" s="575"/>
      <c r="ATR81" s="448"/>
      <c r="ATS81" s="448"/>
      <c r="ATT81" s="448"/>
      <c r="ATU81" s="448"/>
      <c r="ATV81" s="448"/>
      <c r="ATW81" s="448"/>
      <c r="ATX81" s="448"/>
      <c r="ATY81" s="448"/>
      <c r="ATZ81" s="448"/>
      <c r="AUA81" s="917"/>
      <c r="AUB81" s="917"/>
      <c r="AUC81" s="917"/>
      <c r="AUD81" s="574"/>
      <c r="AUE81" s="448"/>
      <c r="AUF81" s="448"/>
      <c r="AUG81" s="448"/>
      <c r="AUH81" s="575"/>
      <c r="AUI81" s="448"/>
      <c r="AUJ81" s="448"/>
      <c r="AUK81" s="448"/>
      <c r="AUL81" s="448"/>
      <c r="AUM81" s="448"/>
      <c r="AUN81" s="448"/>
      <c r="AUO81" s="448"/>
      <c r="AUP81" s="448"/>
      <c r="AUQ81" s="448"/>
      <c r="AUR81" s="917"/>
      <c r="AUS81" s="917"/>
      <c r="AUT81" s="917"/>
      <c r="AUU81" s="574"/>
      <c r="AUV81" s="448"/>
      <c r="AUW81" s="448"/>
      <c r="AUX81" s="448"/>
      <c r="AUY81" s="575"/>
      <c r="AUZ81" s="448"/>
      <c r="AVA81" s="448"/>
      <c r="AVB81" s="448"/>
      <c r="AVC81" s="448"/>
      <c r="AVD81" s="448"/>
      <c r="AVE81" s="448"/>
      <c r="AVF81" s="448"/>
      <c r="AVG81" s="448"/>
      <c r="AVH81" s="448"/>
      <c r="AVI81" s="917"/>
      <c r="AVJ81" s="917"/>
      <c r="AVK81" s="917"/>
      <c r="AVL81" s="574"/>
      <c r="AVM81" s="448"/>
      <c r="AVN81" s="448"/>
      <c r="AVO81" s="448"/>
      <c r="AVP81" s="575"/>
      <c r="AVQ81" s="448"/>
      <c r="AVR81" s="448"/>
      <c r="AVS81" s="448"/>
      <c r="AVT81" s="448"/>
      <c r="AVU81" s="448"/>
      <c r="AVV81" s="448"/>
      <c r="AVW81" s="448"/>
      <c r="AVX81" s="448"/>
      <c r="AVY81" s="448"/>
      <c r="AVZ81" s="917"/>
      <c r="AWA81" s="917"/>
      <c r="AWB81" s="917"/>
      <c r="AWC81" s="574"/>
      <c r="AWD81" s="448"/>
      <c r="AWE81" s="448"/>
      <c r="AWF81" s="448"/>
      <c r="AWG81" s="575"/>
      <c r="AWH81" s="448"/>
      <c r="AWI81" s="448"/>
      <c r="AWJ81" s="448"/>
      <c r="AWK81" s="448"/>
      <c r="AWL81" s="448"/>
      <c r="AWM81" s="448"/>
      <c r="AWN81" s="448"/>
      <c r="AWO81" s="448"/>
      <c r="AWP81" s="448"/>
      <c r="AWQ81" s="917"/>
      <c r="AWR81" s="917"/>
      <c r="AWS81" s="917"/>
      <c r="AWT81" s="574"/>
      <c r="AWU81" s="448"/>
      <c r="AWV81" s="448"/>
      <c r="AWW81" s="448"/>
      <c r="AWX81" s="575"/>
      <c r="AWY81" s="448"/>
      <c r="AWZ81" s="448"/>
      <c r="AXA81" s="448"/>
      <c r="AXB81" s="448"/>
      <c r="AXC81" s="448"/>
      <c r="AXD81" s="448"/>
      <c r="AXE81" s="448"/>
      <c r="AXF81" s="448"/>
      <c r="AXG81" s="448"/>
      <c r="AXH81" s="917"/>
      <c r="AXI81" s="917"/>
      <c r="AXJ81" s="917"/>
      <c r="AXK81" s="574"/>
      <c r="AXL81" s="448"/>
      <c r="AXM81" s="448"/>
      <c r="AXN81" s="448"/>
      <c r="AXO81" s="575"/>
      <c r="AXP81" s="448"/>
      <c r="AXQ81" s="448"/>
      <c r="AXR81" s="448"/>
      <c r="AXS81" s="448"/>
      <c r="AXT81" s="448"/>
      <c r="AXU81" s="448"/>
      <c r="AXV81" s="448"/>
      <c r="AXW81" s="448"/>
      <c r="AXX81" s="448"/>
      <c r="AXY81" s="917"/>
      <c r="AXZ81" s="917"/>
      <c r="AYA81" s="917"/>
      <c r="AYB81" s="574"/>
      <c r="AYC81" s="448"/>
      <c r="AYD81" s="448"/>
      <c r="AYE81" s="448"/>
      <c r="AYF81" s="575"/>
      <c r="AYG81" s="448"/>
      <c r="AYH81" s="448"/>
      <c r="AYI81" s="448"/>
      <c r="AYJ81" s="448"/>
      <c r="AYK81" s="448"/>
      <c r="AYL81" s="448"/>
      <c r="AYM81" s="448"/>
      <c r="AYN81" s="448"/>
      <c r="AYO81" s="448"/>
      <c r="AYP81" s="917"/>
      <c r="AYQ81" s="917"/>
      <c r="AYR81" s="917"/>
      <c r="AYS81" s="574"/>
      <c r="AYT81" s="448"/>
      <c r="AYU81" s="448"/>
      <c r="AYV81" s="448"/>
      <c r="AYW81" s="575"/>
      <c r="AYX81" s="448"/>
      <c r="AYY81" s="448"/>
      <c r="AYZ81" s="448"/>
      <c r="AZA81" s="448"/>
      <c r="AZB81" s="448"/>
      <c r="AZC81" s="448"/>
      <c r="AZD81" s="448"/>
      <c r="AZE81" s="448"/>
      <c r="AZF81" s="448"/>
      <c r="AZG81" s="917"/>
      <c r="AZH81" s="917"/>
      <c r="AZI81" s="917"/>
      <c r="AZJ81" s="574"/>
      <c r="AZK81" s="448"/>
      <c r="AZL81" s="448"/>
      <c r="AZM81" s="448"/>
      <c r="AZN81" s="575"/>
      <c r="AZO81" s="448"/>
      <c r="AZP81" s="448"/>
      <c r="AZQ81" s="448"/>
      <c r="AZR81" s="448"/>
      <c r="AZS81" s="448"/>
      <c r="AZT81" s="448"/>
      <c r="AZU81" s="448"/>
      <c r="AZV81" s="448"/>
      <c r="AZW81" s="448"/>
      <c r="AZX81" s="917"/>
      <c r="AZY81" s="917"/>
      <c r="AZZ81" s="917"/>
      <c r="BAA81" s="574"/>
      <c r="BAB81" s="448"/>
      <c r="BAC81" s="448"/>
      <c r="BAD81" s="448"/>
      <c r="BAE81" s="575"/>
      <c r="BAF81" s="448"/>
      <c r="BAG81" s="448"/>
      <c r="BAH81" s="448"/>
      <c r="BAI81" s="448"/>
      <c r="BAJ81" s="448"/>
      <c r="BAK81" s="448"/>
      <c r="BAL81" s="448"/>
      <c r="BAM81" s="448"/>
      <c r="BAN81" s="448"/>
      <c r="BAO81" s="917"/>
      <c r="BAP81" s="917"/>
      <c r="BAQ81" s="917"/>
      <c r="BAR81" s="574"/>
      <c r="BAS81" s="448"/>
      <c r="BAT81" s="448"/>
      <c r="BAU81" s="448"/>
      <c r="BAV81" s="575"/>
      <c r="BAW81" s="448"/>
      <c r="BAX81" s="448"/>
      <c r="BAY81" s="448"/>
      <c r="BAZ81" s="448"/>
      <c r="BBA81" s="448"/>
      <c r="BBB81" s="448"/>
      <c r="BBC81" s="448"/>
      <c r="BBD81" s="448"/>
      <c r="BBE81" s="448"/>
      <c r="BBF81" s="917"/>
      <c r="BBG81" s="917"/>
      <c r="BBH81" s="917"/>
      <c r="BBI81" s="574"/>
      <c r="BBJ81" s="448"/>
      <c r="BBK81" s="448"/>
      <c r="BBL81" s="448"/>
      <c r="BBM81" s="575"/>
      <c r="BBN81" s="448"/>
      <c r="BBO81" s="448"/>
      <c r="BBP81" s="448"/>
      <c r="BBQ81" s="448"/>
      <c r="BBR81" s="448"/>
      <c r="BBS81" s="448"/>
      <c r="BBT81" s="448"/>
      <c r="BBU81" s="448"/>
      <c r="BBV81" s="448"/>
      <c r="BBW81" s="917"/>
      <c r="BBX81" s="917"/>
      <c r="BBY81" s="917"/>
      <c r="BBZ81" s="574"/>
      <c r="BCA81" s="448"/>
      <c r="BCB81" s="448"/>
      <c r="BCC81" s="448"/>
      <c r="BCD81" s="575"/>
      <c r="BCE81" s="448"/>
      <c r="BCF81" s="448"/>
      <c r="BCG81" s="448"/>
      <c r="BCH81" s="448"/>
      <c r="BCI81" s="448"/>
      <c r="BCJ81" s="448"/>
      <c r="BCK81" s="448"/>
      <c r="BCL81" s="448"/>
      <c r="BCM81" s="448"/>
      <c r="BCN81" s="917"/>
      <c r="BCO81" s="917"/>
      <c r="BCP81" s="917"/>
      <c r="BCQ81" s="574"/>
      <c r="BCR81" s="448"/>
      <c r="BCS81" s="448"/>
      <c r="BCT81" s="448"/>
      <c r="BCU81" s="575"/>
      <c r="BCV81" s="448"/>
      <c r="BCW81" s="448"/>
      <c r="BCX81" s="448"/>
      <c r="BCY81" s="448"/>
      <c r="BCZ81" s="448"/>
      <c r="BDA81" s="448"/>
      <c r="BDB81" s="448"/>
      <c r="BDC81" s="448"/>
      <c r="BDD81" s="448"/>
      <c r="BDE81" s="917"/>
      <c r="BDF81" s="917"/>
      <c r="BDG81" s="917"/>
      <c r="BDH81" s="574"/>
      <c r="BDI81" s="448"/>
      <c r="BDJ81" s="448"/>
      <c r="BDK81" s="448"/>
      <c r="BDL81" s="575"/>
      <c r="BDM81" s="448"/>
      <c r="BDN81" s="448"/>
      <c r="BDO81" s="448"/>
      <c r="BDP81" s="448"/>
      <c r="BDQ81" s="448"/>
      <c r="BDR81" s="448"/>
      <c r="BDS81" s="448"/>
      <c r="BDT81" s="448"/>
      <c r="BDU81" s="448"/>
      <c r="BDV81" s="917"/>
      <c r="BDW81" s="917"/>
      <c r="BDX81" s="917"/>
      <c r="BDY81" s="574"/>
      <c r="BDZ81" s="448"/>
      <c r="BEA81" s="448"/>
      <c r="BEB81" s="448"/>
      <c r="BEC81" s="575"/>
      <c r="BED81" s="448"/>
      <c r="BEE81" s="448"/>
      <c r="BEF81" s="448"/>
      <c r="BEG81" s="448"/>
      <c r="BEH81" s="448"/>
      <c r="BEI81" s="448"/>
      <c r="BEJ81" s="448"/>
      <c r="BEK81" s="448"/>
      <c r="BEL81" s="448"/>
      <c r="BEM81" s="917"/>
      <c r="BEN81" s="917"/>
      <c r="BEO81" s="917"/>
      <c r="BEP81" s="574"/>
      <c r="BEQ81" s="448"/>
      <c r="BER81" s="448"/>
      <c r="BES81" s="448"/>
      <c r="BET81" s="575"/>
      <c r="BEU81" s="448"/>
      <c r="BEV81" s="448"/>
      <c r="BEW81" s="448"/>
      <c r="BEX81" s="448"/>
      <c r="BEY81" s="448"/>
      <c r="BEZ81" s="448"/>
      <c r="BFA81" s="448"/>
      <c r="BFB81" s="448"/>
      <c r="BFC81" s="448"/>
      <c r="BFD81" s="917"/>
      <c r="BFE81" s="917"/>
      <c r="BFF81" s="917"/>
      <c r="BFG81" s="574"/>
      <c r="BFH81" s="448"/>
      <c r="BFI81" s="448"/>
      <c r="BFJ81" s="448"/>
      <c r="BFK81" s="575"/>
      <c r="BFL81" s="448"/>
      <c r="BFM81" s="448"/>
      <c r="BFN81" s="448"/>
      <c r="BFO81" s="448"/>
      <c r="BFP81" s="448"/>
      <c r="BFQ81" s="448"/>
      <c r="BFR81" s="448"/>
      <c r="BFS81" s="448"/>
      <c r="BFT81" s="448"/>
      <c r="BFU81" s="917"/>
      <c r="BFV81" s="917"/>
      <c r="BFW81" s="917"/>
      <c r="BFX81" s="574"/>
      <c r="BFY81" s="448"/>
      <c r="BFZ81" s="448"/>
      <c r="BGA81" s="448"/>
      <c r="BGB81" s="575"/>
      <c r="BGC81" s="448"/>
      <c r="BGD81" s="448"/>
      <c r="BGE81" s="448"/>
      <c r="BGF81" s="448"/>
      <c r="BGG81" s="448"/>
      <c r="BGH81" s="448"/>
      <c r="BGI81" s="448"/>
      <c r="BGJ81" s="448"/>
      <c r="BGK81" s="448"/>
      <c r="BGL81" s="917"/>
      <c r="BGM81" s="917"/>
      <c r="BGN81" s="917"/>
      <c r="BGO81" s="574"/>
      <c r="BGP81" s="448"/>
      <c r="BGQ81" s="448"/>
      <c r="BGR81" s="448"/>
      <c r="BGS81" s="575"/>
      <c r="BGT81" s="448"/>
      <c r="BGU81" s="448"/>
      <c r="BGV81" s="448"/>
      <c r="BGW81" s="448"/>
      <c r="BGX81" s="448"/>
      <c r="BGY81" s="448"/>
      <c r="BGZ81" s="448"/>
      <c r="BHA81" s="448"/>
      <c r="BHB81" s="448"/>
      <c r="BHC81" s="917"/>
      <c r="BHD81" s="917"/>
      <c r="BHE81" s="917"/>
      <c r="BHF81" s="574"/>
      <c r="BHG81" s="448"/>
      <c r="BHH81" s="448"/>
      <c r="BHI81" s="448"/>
      <c r="BHJ81" s="575"/>
      <c r="BHK81" s="448"/>
      <c r="BHL81" s="448"/>
      <c r="BHM81" s="448"/>
      <c r="BHN81" s="448"/>
      <c r="BHO81" s="448"/>
      <c r="BHP81" s="448"/>
      <c r="BHQ81" s="448"/>
      <c r="BHR81" s="448"/>
      <c r="BHS81" s="448"/>
      <c r="BHT81" s="917"/>
      <c r="BHU81" s="917"/>
      <c r="BHV81" s="917"/>
      <c r="BHW81" s="574"/>
      <c r="BHX81" s="448"/>
      <c r="BHY81" s="448"/>
      <c r="BHZ81" s="448"/>
      <c r="BIA81" s="575"/>
      <c r="BIB81" s="448"/>
      <c r="BIC81" s="448"/>
      <c r="BID81" s="448"/>
      <c r="BIE81" s="448"/>
      <c r="BIF81" s="448"/>
      <c r="BIG81" s="448"/>
      <c r="BIH81" s="448"/>
      <c r="BII81" s="448"/>
      <c r="BIJ81" s="448"/>
      <c r="BIK81" s="917"/>
      <c r="BIL81" s="917"/>
      <c r="BIM81" s="917"/>
      <c r="BIN81" s="574"/>
      <c r="BIO81" s="448"/>
      <c r="BIP81" s="448"/>
      <c r="BIQ81" s="448"/>
      <c r="BIR81" s="575"/>
      <c r="BIS81" s="448"/>
      <c r="BIT81" s="448"/>
      <c r="BIU81" s="448"/>
      <c r="BIV81" s="448"/>
      <c r="BIW81" s="448"/>
      <c r="BIX81" s="448"/>
      <c r="BIY81" s="448"/>
      <c r="BIZ81" s="448"/>
      <c r="BJA81" s="448"/>
      <c r="BJB81" s="917"/>
      <c r="BJC81" s="917"/>
      <c r="BJD81" s="917"/>
      <c r="BJE81" s="574"/>
      <c r="BJF81" s="448"/>
      <c r="BJG81" s="448"/>
      <c r="BJH81" s="448"/>
      <c r="BJI81" s="575"/>
      <c r="BJJ81" s="448"/>
      <c r="BJK81" s="448"/>
      <c r="BJL81" s="448"/>
      <c r="BJM81" s="448"/>
      <c r="BJN81" s="448"/>
      <c r="BJO81" s="448"/>
      <c r="BJP81" s="448"/>
      <c r="BJQ81" s="448"/>
      <c r="BJR81" s="448"/>
      <c r="BJS81" s="917"/>
      <c r="BJT81" s="917"/>
      <c r="BJU81" s="917"/>
      <c r="BJV81" s="574"/>
      <c r="BJW81" s="448"/>
      <c r="BJX81" s="448"/>
      <c r="BJY81" s="448"/>
      <c r="BJZ81" s="575"/>
      <c r="BKA81" s="448"/>
      <c r="BKB81" s="448"/>
      <c r="BKC81" s="448"/>
      <c r="BKD81" s="448"/>
      <c r="BKE81" s="448"/>
      <c r="BKF81" s="448"/>
      <c r="BKG81" s="448"/>
      <c r="BKH81" s="448"/>
      <c r="BKI81" s="448"/>
      <c r="BKJ81" s="917"/>
      <c r="BKK81" s="917"/>
      <c r="BKL81" s="917"/>
      <c r="BKM81" s="574"/>
      <c r="BKN81" s="448"/>
      <c r="BKO81" s="448"/>
      <c r="BKP81" s="448"/>
      <c r="BKQ81" s="575"/>
      <c r="BKR81" s="448"/>
      <c r="BKS81" s="448"/>
      <c r="BKT81" s="448"/>
      <c r="BKU81" s="448"/>
      <c r="BKV81" s="448"/>
      <c r="BKW81" s="448"/>
      <c r="BKX81" s="448"/>
      <c r="BKY81" s="448"/>
      <c r="BKZ81" s="448"/>
      <c r="BLA81" s="917"/>
      <c r="BLB81" s="917"/>
      <c r="BLC81" s="917"/>
      <c r="BLD81" s="574"/>
      <c r="BLE81" s="448"/>
      <c r="BLF81" s="448"/>
      <c r="BLG81" s="448"/>
      <c r="BLH81" s="575"/>
      <c r="BLI81" s="448"/>
      <c r="BLJ81" s="448"/>
      <c r="BLK81" s="448"/>
      <c r="BLL81" s="448"/>
      <c r="BLM81" s="448"/>
      <c r="BLN81" s="448"/>
      <c r="BLO81" s="448"/>
      <c r="BLP81" s="448"/>
      <c r="BLQ81" s="448"/>
      <c r="BLR81" s="917"/>
      <c r="BLS81" s="917"/>
      <c r="BLT81" s="917"/>
      <c r="BLU81" s="574"/>
      <c r="BLV81" s="448"/>
      <c r="BLW81" s="448"/>
      <c r="BLX81" s="448"/>
      <c r="BLY81" s="575"/>
      <c r="BLZ81" s="448"/>
      <c r="BMA81" s="448"/>
      <c r="BMB81" s="448"/>
      <c r="BMC81" s="448"/>
      <c r="BMD81" s="448"/>
      <c r="BME81" s="448"/>
      <c r="BMF81" s="448"/>
      <c r="BMG81" s="448"/>
      <c r="BMH81" s="448"/>
      <c r="BMI81" s="917"/>
      <c r="BMJ81" s="917"/>
      <c r="BMK81" s="917"/>
      <c r="BML81" s="574"/>
      <c r="BMM81" s="448"/>
      <c r="BMN81" s="448"/>
      <c r="BMO81" s="448"/>
      <c r="BMP81" s="575"/>
      <c r="BMQ81" s="448"/>
      <c r="BMR81" s="448"/>
      <c r="BMS81" s="448"/>
      <c r="BMT81" s="448"/>
      <c r="BMU81" s="448"/>
      <c r="BMV81" s="448"/>
      <c r="BMW81" s="448"/>
      <c r="BMX81" s="448"/>
      <c r="BMY81" s="448"/>
      <c r="BMZ81" s="917"/>
      <c r="BNA81" s="917"/>
      <c r="BNB81" s="917"/>
      <c r="BNC81" s="574"/>
      <c r="BND81" s="448"/>
      <c r="BNE81" s="448"/>
      <c r="BNF81" s="448"/>
      <c r="BNG81" s="575"/>
      <c r="BNH81" s="448"/>
      <c r="BNI81" s="448"/>
      <c r="BNJ81" s="448"/>
      <c r="BNK81" s="448"/>
      <c r="BNL81" s="448"/>
      <c r="BNM81" s="448"/>
      <c r="BNN81" s="448"/>
      <c r="BNO81" s="448"/>
      <c r="BNP81" s="448"/>
      <c r="BNQ81" s="917"/>
      <c r="BNR81" s="917"/>
      <c r="BNS81" s="917"/>
      <c r="BNT81" s="574"/>
      <c r="BNU81" s="448"/>
      <c r="BNV81" s="448"/>
      <c r="BNW81" s="448"/>
      <c r="BNX81" s="575"/>
      <c r="BNY81" s="448"/>
      <c r="BNZ81" s="448"/>
      <c r="BOA81" s="448"/>
      <c r="BOB81" s="448"/>
      <c r="BOC81" s="448"/>
      <c r="BOD81" s="448"/>
      <c r="BOE81" s="448"/>
      <c r="BOF81" s="448"/>
      <c r="BOG81" s="448"/>
      <c r="BOH81" s="917"/>
      <c r="BOI81" s="917"/>
      <c r="BOJ81" s="917"/>
      <c r="BOK81" s="574"/>
      <c r="BOL81" s="448"/>
      <c r="BOM81" s="448"/>
      <c r="BON81" s="448"/>
      <c r="BOO81" s="575"/>
      <c r="BOP81" s="448"/>
      <c r="BOQ81" s="448"/>
      <c r="BOR81" s="448"/>
      <c r="BOS81" s="448"/>
      <c r="BOT81" s="448"/>
      <c r="BOU81" s="448"/>
      <c r="BOV81" s="448"/>
      <c r="BOW81" s="448"/>
      <c r="BOX81" s="448"/>
      <c r="BOY81" s="917"/>
      <c r="BOZ81" s="917"/>
      <c r="BPA81" s="917"/>
      <c r="BPB81" s="574"/>
      <c r="BPC81" s="448"/>
      <c r="BPD81" s="448"/>
      <c r="BPE81" s="448"/>
      <c r="BPF81" s="575"/>
      <c r="BPG81" s="448"/>
      <c r="BPH81" s="448"/>
      <c r="BPI81" s="448"/>
      <c r="BPJ81" s="448"/>
      <c r="BPK81" s="448"/>
      <c r="BPL81" s="448"/>
      <c r="BPM81" s="448"/>
      <c r="BPN81" s="448"/>
      <c r="BPO81" s="448"/>
      <c r="BPP81" s="917"/>
      <c r="BPQ81" s="917"/>
      <c r="BPR81" s="917"/>
      <c r="BPS81" s="574"/>
      <c r="BPT81" s="448"/>
      <c r="BPU81" s="448"/>
      <c r="BPV81" s="448"/>
      <c r="BPW81" s="575"/>
      <c r="BPX81" s="448"/>
      <c r="BPY81" s="448"/>
      <c r="BPZ81" s="448"/>
      <c r="BQA81" s="448"/>
      <c r="BQB81" s="448"/>
      <c r="BQC81" s="448"/>
      <c r="BQD81" s="448"/>
      <c r="BQE81" s="448"/>
      <c r="BQF81" s="448"/>
      <c r="BQG81" s="917"/>
      <c r="BQH81" s="917"/>
      <c r="BQI81" s="917"/>
      <c r="BQJ81" s="574"/>
      <c r="BQK81" s="448"/>
      <c r="BQL81" s="448"/>
      <c r="BQM81" s="448"/>
      <c r="BQN81" s="575"/>
      <c r="BQO81" s="448"/>
      <c r="BQP81" s="448"/>
      <c r="BQQ81" s="448"/>
      <c r="BQR81" s="448"/>
      <c r="BQS81" s="448"/>
      <c r="BQT81" s="448"/>
      <c r="BQU81" s="448"/>
      <c r="BQV81" s="448"/>
      <c r="BQW81" s="448"/>
      <c r="BQX81" s="917"/>
      <c r="BQY81" s="917"/>
      <c r="BQZ81" s="917"/>
      <c r="BRA81" s="574"/>
      <c r="BRB81" s="448"/>
      <c r="BRC81" s="448"/>
      <c r="BRD81" s="448"/>
      <c r="BRE81" s="575"/>
      <c r="BRF81" s="448"/>
      <c r="BRG81" s="448"/>
      <c r="BRH81" s="448"/>
      <c r="BRI81" s="448"/>
      <c r="BRJ81" s="448"/>
      <c r="BRK81" s="448"/>
      <c r="BRL81" s="448"/>
      <c r="BRM81" s="448"/>
      <c r="BRN81" s="448"/>
      <c r="BRO81" s="917"/>
      <c r="BRP81" s="917"/>
      <c r="BRQ81" s="917"/>
      <c r="BRR81" s="574"/>
      <c r="BRS81" s="448"/>
      <c r="BRT81" s="448"/>
      <c r="BRU81" s="448"/>
      <c r="BRV81" s="575"/>
      <c r="BRW81" s="448"/>
      <c r="BRX81" s="448"/>
      <c r="BRY81" s="448"/>
      <c r="BRZ81" s="448"/>
      <c r="BSA81" s="448"/>
      <c r="BSB81" s="448"/>
      <c r="BSC81" s="448"/>
      <c r="BSD81" s="448"/>
      <c r="BSE81" s="448"/>
      <c r="BSF81" s="917"/>
      <c r="BSG81" s="917"/>
      <c r="BSH81" s="917"/>
      <c r="BSI81" s="574"/>
      <c r="BSJ81" s="448"/>
      <c r="BSK81" s="448"/>
      <c r="BSL81" s="448"/>
      <c r="BSM81" s="575"/>
      <c r="BSN81" s="448"/>
      <c r="BSO81" s="448"/>
      <c r="BSP81" s="448"/>
      <c r="BSQ81" s="448"/>
      <c r="BSR81" s="448"/>
      <c r="BSS81" s="448"/>
      <c r="BST81" s="448"/>
      <c r="BSU81" s="448"/>
      <c r="BSV81" s="448"/>
      <c r="BSW81" s="917"/>
      <c r="BSX81" s="917"/>
      <c r="BSY81" s="917"/>
      <c r="BSZ81" s="574"/>
      <c r="BTA81" s="448"/>
      <c r="BTB81" s="448"/>
      <c r="BTC81" s="448"/>
      <c r="BTD81" s="575"/>
      <c r="BTE81" s="448"/>
      <c r="BTF81" s="448"/>
      <c r="BTG81" s="448"/>
      <c r="BTH81" s="448"/>
      <c r="BTI81" s="448"/>
      <c r="BTJ81" s="448"/>
      <c r="BTK81" s="448"/>
      <c r="BTL81" s="448"/>
      <c r="BTM81" s="448"/>
      <c r="BTN81" s="917"/>
      <c r="BTO81" s="917"/>
      <c r="BTP81" s="917"/>
      <c r="BTQ81" s="574"/>
      <c r="BTR81" s="448"/>
      <c r="BTS81" s="448"/>
      <c r="BTT81" s="448"/>
      <c r="BTU81" s="575"/>
      <c r="BTV81" s="448"/>
      <c r="BTW81" s="448"/>
      <c r="BTX81" s="448"/>
      <c r="BTY81" s="448"/>
      <c r="BTZ81" s="448"/>
      <c r="BUA81" s="448"/>
      <c r="BUB81" s="448"/>
      <c r="BUC81" s="448"/>
      <c r="BUD81" s="448"/>
      <c r="BUE81" s="917"/>
      <c r="BUF81" s="917"/>
      <c r="BUG81" s="917"/>
      <c r="BUH81" s="574"/>
      <c r="BUI81" s="448"/>
      <c r="BUJ81" s="448"/>
      <c r="BUK81" s="448"/>
      <c r="BUL81" s="575"/>
      <c r="BUM81" s="448"/>
      <c r="BUN81" s="448"/>
      <c r="BUO81" s="448"/>
      <c r="BUP81" s="448"/>
      <c r="BUQ81" s="448"/>
      <c r="BUR81" s="448"/>
      <c r="BUS81" s="448"/>
      <c r="BUT81" s="448"/>
      <c r="BUU81" s="448"/>
      <c r="BUV81" s="917"/>
      <c r="BUW81" s="917"/>
      <c r="BUX81" s="917"/>
      <c r="BUY81" s="574"/>
      <c r="BUZ81" s="448"/>
      <c r="BVA81" s="448"/>
      <c r="BVB81" s="448"/>
      <c r="BVC81" s="575"/>
      <c r="BVD81" s="448"/>
      <c r="BVE81" s="448"/>
      <c r="BVF81" s="448"/>
      <c r="BVG81" s="448"/>
      <c r="BVH81" s="448"/>
      <c r="BVI81" s="448"/>
      <c r="BVJ81" s="448"/>
      <c r="BVK81" s="448"/>
      <c r="BVL81" s="448"/>
      <c r="BVM81" s="917"/>
      <c r="BVN81" s="917"/>
      <c r="BVO81" s="917"/>
      <c r="BVP81" s="574"/>
      <c r="BVQ81" s="448"/>
      <c r="BVR81" s="448"/>
      <c r="BVS81" s="448"/>
      <c r="BVT81" s="575"/>
      <c r="BVU81" s="448"/>
      <c r="BVV81" s="448"/>
      <c r="BVW81" s="448"/>
      <c r="BVX81" s="448"/>
      <c r="BVY81" s="448"/>
      <c r="BVZ81" s="448"/>
      <c r="BWA81" s="448"/>
      <c r="BWB81" s="448"/>
      <c r="BWC81" s="448"/>
      <c r="BWD81" s="917"/>
      <c r="BWE81" s="917"/>
      <c r="BWF81" s="917"/>
      <c r="BWG81" s="574"/>
      <c r="BWH81" s="448"/>
      <c r="BWI81" s="448"/>
      <c r="BWJ81" s="448"/>
      <c r="BWK81" s="575"/>
      <c r="BWL81" s="448"/>
      <c r="BWM81" s="448"/>
      <c r="BWN81" s="448"/>
      <c r="BWO81" s="448"/>
      <c r="BWP81" s="448"/>
      <c r="BWQ81" s="448"/>
      <c r="BWR81" s="448"/>
      <c r="BWS81" s="448"/>
      <c r="BWT81" s="448"/>
      <c r="BWU81" s="917"/>
      <c r="BWV81" s="917"/>
      <c r="BWW81" s="917"/>
      <c r="BWX81" s="574"/>
      <c r="BWY81" s="448"/>
      <c r="BWZ81" s="448"/>
      <c r="BXA81" s="448"/>
      <c r="BXB81" s="575"/>
      <c r="BXC81" s="448"/>
      <c r="BXD81" s="448"/>
      <c r="BXE81" s="448"/>
      <c r="BXF81" s="448"/>
      <c r="BXG81" s="448"/>
      <c r="BXH81" s="448"/>
      <c r="BXI81" s="448"/>
      <c r="BXJ81" s="448"/>
      <c r="BXK81" s="448"/>
      <c r="BXL81" s="917"/>
      <c r="BXM81" s="917"/>
      <c r="BXN81" s="917"/>
      <c r="BXO81" s="574"/>
      <c r="BXP81" s="448"/>
      <c r="BXQ81" s="448"/>
      <c r="BXR81" s="448"/>
      <c r="BXS81" s="575"/>
      <c r="BXT81" s="448"/>
      <c r="BXU81" s="448"/>
      <c r="BXV81" s="448"/>
      <c r="BXW81" s="448"/>
      <c r="BXX81" s="448"/>
      <c r="BXY81" s="448"/>
      <c r="BXZ81" s="448"/>
      <c r="BYA81" s="448"/>
      <c r="BYB81" s="448"/>
      <c r="BYC81" s="917"/>
      <c r="BYD81" s="917"/>
      <c r="BYE81" s="917"/>
      <c r="BYF81" s="574"/>
      <c r="BYG81" s="448"/>
      <c r="BYH81" s="448"/>
      <c r="BYI81" s="448"/>
      <c r="BYJ81" s="575"/>
      <c r="BYK81" s="448"/>
      <c r="BYL81" s="448"/>
      <c r="BYM81" s="448"/>
      <c r="BYN81" s="448"/>
      <c r="BYO81" s="448"/>
      <c r="BYP81" s="448"/>
      <c r="BYQ81" s="448"/>
      <c r="BYR81" s="448"/>
      <c r="BYS81" s="448"/>
      <c r="BYT81" s="917"/>
      <c r="BYU81" s="917"/>
      <c r="BYV81" s="917"/>
      <c r="BYW81" s="574"/>
      <c r="BYX81" s="448"/>
      <c r="BYY81" s="448"/>
      <c r="BYZ81" s="448"/>
      <c r="BZA81" s="575"/>
      <c r="BZB81" s="448"/>
      <c r="BZC81" s="448"/>
      <c r="BZD81" s="448"/>
      <c r="BZE81" s="448"/>
      <c r="BZF81" s="448"/>
      <c r="BZG81" s="448"/>
      <c r="BZH81" s="448"/>
      <c r="BZI81" s="448"/>
      <c r="BZJ81" s="448"/>
      <c r="BZK81" s="917"/>
      <c r="BZL81" s="917"/>
      <c r="BZM81" s="917"/>
      <c r="BZN81" s="574"/>
      <c r="BZO81" s="448"/>
      <c r="BZP81" s="448"/>
      <c r="BZQ81" s="448"/>
      <c r="BZR81" s="575"/>
      <c r="BZS81" s="448"/>
      <c r="BZT81" s="448"/>
      <c r="BZU81" s="448"/>
      <c r="BZV81" s="448"/>
      <c r="BZW81" s="448"/>
      <c r="BZX81" s="448"/>
      <c r="BZY81" s="448"/>
      <c r="BZZ81" s="448"/>
      <c r="CAA81" s="448"/>
      <c r="CAB81" s="917"/>
      <c r="CAC81" s="917"/>
      <c r="CAD81" s="917"/>
      <c r="CAE81" s="574"/>
      <c r="CAF81" s="448"/>
      <c r="CAG81" s="448"/>
      <c r="CAH81" s="448"/>
      <c r="CAI81" s="575"/>
      <c r="CAJ81" s="448"/>
      <c r="CAK81" s="448"/>
      <c r="CAL81" s="448"/>
      <c r="CAM81" s="448"/>
      <c r="CAN81" s="448"/>
      <c r="CAO81" s="448"/>
      <c r="CAP81" s="448"/>
      <c r="CAQ81" s="448"/>
      <c r="CAR81" s="448"/>
      <c r="CAS81" s="917"/>
      <c r="CAT81" s="917"/>
      <c r="CAU81" s="917"/>
      <c r="CAV81" s="574"/>
      <c r="CAW81" s="448"/>
      <c r="CAX81" s="448"/>
      <c r="CAY81" s="448"/>
      <c r="CAZ81" s="575"/>
      <c r="CBA81" s="448"/>
      <c r="CBB81" s="448"/>
      <c r="CBC81" s="448"/>
      <c r="CBD81" s="448"/>
      <c r="CBE81" s="448"/>
      <c r="CBF81" s="448"/>
      <c r="CBG81" s="448"/>
      <c r="CBH81" s="448"/>
      <c r="CBI81" s="448"/>
      <c r="CBJ81" s="917"/>
      <c r="CBK81" s="917"/>
      <c r="CBL81" s="917"/>
      <c r="CBM81" s="574"/>
      <c r="CBN81" s="448"/>
      <c r="CBO81" s="448"/>
      <c r="CBP81" s="448"/>
      <c r="CBQ81" s="575"/>
      <c r="CBR81" s="448"/>
      <c r="CBS81" s="448"/>
      <c r="CBT81" s="448"/>
      <c r="CBU81" s="448"/>
      <c r="CBV81" s="448"/>
      <c r="CBW81" s="448"/>
      <c r="CBX81" s="448"/>
      <c r="CBY81" s="448"/>
      <c r="CBZ81" s="448"/>
      <c r="CCA81" s="917"/>
      <c r="CCB81" s="917"/>
      <c r="CCC81" s="917"/>
      <c r="CCD81" s="574"/>
      <c r="CCE81" s="448"/>
      <c r="CCF81" s="448"/>
      <c r="CCG81" s="448"/>
      <c r="CCH81" s="575"/>
      <c r="CCI81" s="448"/>
      <c r="CCJ81" s="448"/>
      <c r="CCK81" s="448"/>
      <c r="CCL81" s="448"/>
      <c r="CCM81" s="448"/>
      <c r="CCN81" s="448"/>
      <c r="CCO81" s="448"/>
      <c r="CCP81" s="448"/>
      <c r="CCQ81" s="448"/>
      <c r="CCR81" s="917"/>
      <c r="CCS81" s="917"/>
      <c r="CCT81" s="917"/>
      <c r="CCU81" s="574"/>
      <c r="CCV81" s="448"/>
      <c r="CCW81" s="448"/>
      <c r="CCX81" s="448"/>
      <c r="CCY81" s="575"/>
      <c r="CCZ81" s="448"/>
      <c r="CDA81" s="448"/>
      <c r="CDB81" s="448"/>
      <c r="CDC81" s="448"/>
      <c r="CDD81" s="448"/>
      <c r="CDE81" s="448"/>
      <c r="CDF81" s="448"/>
      <c r="CDG81" s="448"/>
      <c r="CDH81" s="448"/>
      <c r="CDI81" s="917"/>
      <c r="CDJ81" s="917"/>
      <c r="CDK81" s="917"/>
      <c r="CDL81" s="574"/>
      <c r="CDM81" s="448"/>
      <c r="CDN81" s="448"/>
      <c r="CDO81" s="448"/>
      <c r="CDP81" s="575"/>
      <c r="CDQ81" s="448"/>
      <c r="CDR81" s="448"/>
      <c r="CDS81" s="448"/>
      <c r="CDT81" s="448"/>
      <c r="CDU81" s="448"/>
      <c r="CDV81" s="448"/>
      <c r="CDW81" s="448"/>
      <c r="CDX81" s="448"/>
      <c r="CDY81" s="448"/>
      <c r="CDZ81" s="917"/>
      <c r="CEA81" s="917"/>
      <c r="CEB81" s="917"/>
      <c r="CEC81" s="574"/>
      <c r="CED81" s="448"/>
      <c r="CEE81" s="448"/>
      <c r="CEF81" s="448"/>
      <c r="CEG81" s="575"/>
      <c r="CEH81" s="448"/>
      <c r="CEI81" s="448"/>
      <c r="CEJ81" s="448"/>
      <c r="CEK81" s="448"/>
      <c r="CEL81" s="448"/>
      <c r="CEM81" s="448"/>
      <c r="CEN81" s="448"/>
      <c r="CEO81" s="448"/>
      <c r="CEP81" s="448"/>
      <c r="CEQ81" s="917"/>
      <c r="CER81" s="917"/>
      <c r="CES81" s="917"/>
      <c r="CET81" s="574"/>
      <c r="CEU81" s="448"/>
      <c r="CEV81" s="448"/>
      <c r="CEW81" s="448"/>
      <c r="CEX81" s="575"/>
      <c r="CEY81" s="448"/>
      <c r="CEZ81" s="448"/>
      <c r="CFA81" s="448"/>
      <c r="CFB81" s="448"/>
      <c r="CFC81" s="448"/>
      <c r="CFD81" s="448"/>
      <c r="CFE81" s="448"/>
      <c r="CFF81" s="448"/>
      <c r="CFG81" s="448"/>
      <c r="CFH81" s="917"/>
      <c r="CFI81" s="917"/>
      <c r="CFJ81" s="917"/>
      <c r="CFK81" s="574"/>
      <c r="CFL81" s="448"/>
      <c r="CFM81" s="448"/>
      <c r="CFN81" s="448"/>
      <c r="CFO81" s="575"/>
      <c r="CFP81" s="448"/>
      <c r="CFQ81" s="448"/>
      <c r="CFR81" s="448"/>
      <c r="CFS81" s="448"/>
      <c r="CFT81" s="448"/>
      <c r="CFU81" s="448"/>
      <c r="CFV81" s="448"/>
      <c r="CFW81" s="448"/>
      <c r="CFX81" s="448"/>
      <c r="CFY81" s="917"/>
      <c r="CFZ81" s="917"/>
      <c r="CGA81" s="917"/>
      <c r="CGB81" s="574"/>
      <c r="CGC81" s="448"/>
      <c r="CGD81" s="448"/>
      <c r="CGE81" s="448"/>
      <c r="CGF81" s="575"/>
      <c r="CGG81" s="448"/>
      <c r="CGH81" s="448"/>
      <c r="CGI81" s="448"/>
      <c r="CGJ81" s="448"/>
      <c r="CGK81" s="448"/>
      <c r="CGL81" s="448"/>
      <c r="CGM81" s="448"/>
      <c r="CGN81" s="448"/>
      <c r="CGO81" s="448"/>
      <c r="CGP81" s="917"/>
      <c r="CGQ81" s="917"/>
      <c r="CGR81" s="917"/>
      <c r="CGS81" s="574"/>
      <c r="CGT81" s="448"/>
      <c r="CGU81" s="448"/>
      <c r="CGV81" s="448"/>
      <c r="CGW81" s="575"/>
      <c r="CGX81" s="448"/>
      <c r="CGY81" s="448"/>
      <c r="CGZ81" s="448"/>
      <c r="CHA81" s="448"/>
      <c r="CHB81" s="448"/>
      <c r="CHC81" s="448"/>
      <c r="CHD81" s="448"/>
      <c r="CHE81" s="448"/>
      <c r="CHF81" s="448"/>
      <c r="CHG81" s="917"/>
      <c r="CHH81" s="917"/>
      <c r="CHI81" s="917"/>
      <c r="CHJ81" s="574"/>
      <c r="CHK81" s="448"/>
      <c r="CHL81" s="448"/>
      <c r="CHM81" s="448"/>
      <c r="CHN81" s="575"/>
      <c r="CHO81" s="448"/>
      <c r="CHP81" s="448"/>
      <c r="CHQ81" s="448"/>
      <c r="CHR81" s="448"/>
      <c r="CHS81" s="448"/>
      <c r="CHT81" s="448"/>
      <c r="CHU81" s="448"/>
      <c r="CHV81" s="448"/>
      <c r="CHW81" s="448"/>
      <c r="CHX81" s="917"/>
      <c r="CHY81" s="917"/>
      <c r="CHZ81" s="917"/>
      <c r="CIA81" s="574"/>
      <c r="CIB81" s="448"/>
      <c r="CIC81" s="448"/>
      <c r="CID81" s="448"/>
      <c r="CIE81" s="575"/>
      <c r="CIF81" s="448"/>
      <c r="CIG81" s="448"/>
      <c r="CIH81" s="448"/>
      <c r="CII81" s="448"/>
      <c r="CIJ81" s="448"/>
      <c r="CIK81" s="448"/>
      <c r="CIL81" s="448"/>
      <c r="CIM81" s="448"/>
      <c r="CIN81" s="448"/>
      <c r="CIO81" s="917"/>
      <c r="CIP81" s="917"/>
      <c r="CIQ81" s="917"/>
      <c r="CIR81" s="574"/>
      <c r="CIS81" s="448"/>
      <c r="CIT81" s="448"/>
      <c r="CIU81" s="448"/>
      <c r="CIV81" s="575"/>
      <c r="CIW81" s="448"/>
      <c r="CIX81" s="448"/>
      <c r="CIY81" s="448"/>
      <c r="CIZ81" s="448"/>
      <c r="CJA81" s="448"/>
      <c r="CJB81" s="448"/>
      <c r="CJC81" s="448"/>
      <c r="CJD81" s="448"/>
      <c r="CJE81" s="448"/>
      <c r="CJF81" s="917"/>
      <c r="CJG81" s="917"/>
      <c r="CJH81" s="917"/>
      <c r="CJI81" s="574"/>
      <c r="CJJ81" s="448"/>
      <c r="CJK81" s="448"/>
      <c r="CJL81" s="448"/>
      <c r="CJM81" s="575"/>
      <c r="CJN81" s="448"/>
      <c r="CJO81" s="448"/>
      <c r="CJP81" s="448"/>
      <c r="CJQ81" s="448"/>
      <c r="CJR81" s="448"/>
      <c r="CJS81" s="448"/>
      <c r="CJT81" s="448"/>
      <c r="CJU81" s="448"/>
      <c r="CJV81" s="448"/>
      <c r="CJW81" s="917"/>
      <c r="CJX81" s="917"/>
      <c r="CJY81" s="917"/>
      <c r="CJZ81" s="574"/>
      <c r="CKA81" s="448"/>
      <c r="CKB81" s="448"/>
      <c r="CKC81" s="448"/>
      <c r="CKD81" s="575"/>
      <c r="CKE81" s="448"/>
      <c r="CKF81" s="448"/>
      <c r="CKG81" s="448"/>
      <c r="CKH81" s="448"/>
      <c r="CKI81" s="448"/>
      <c r="CKJ81" s="448"/>
      <c r="CKK81" s="448"/>
      <c r="CKL81" s="448"/>
      <c r="CKM81" s="448"/>
      <c r="CKN81" s="917"/>
      <c r="CKO81" s="917"/>
      <c r="CKP81" s="917"/>
      <c r="CKQ81" s="574"/>
      <c r="CKR81" s="448"/>
      <c r="CKS81" s="448"/>
      <c r="CKT81" s="448"/>
      <c r="CKU81" s="575"/>
      <c r="CKV81" s="448"/>
      <c r="CKW81" s="448"/>
      <c r="CKX81" s="448"/>
      <c r="CKY81" s="448"/>
      <c r="CKZ81" s="448"/>
      <c r="CLA81" s="448"/>
      <c r="CLB81" s="448"/>
      <c r="CLC81" s="448"/>
      <c r="CLD81" s="448"/>
      <c r="CLE81" s="917"/>
      <c r="CLF81" s="917"/>
      <c r="CLG81" s="917"/>
      <c r="CLH81" s="574"/>
      <c r="CLI81" s="448"/>
      <c r="CLJ81" s="448"/>
      <c r="CLK81" s="448"/>
      <c r="CLL81" s="575"/>
      <c r="CLM81" s="448"/>
      <c r="CLN81" s="448"/>
      <c r="CLO81" s="448"/>
      <c r="CLP81" s="448"/>
      <c r="CLQ81" s="448"/>
      <c r="CLR81" s="448"/>
      <c r="CLS81" s="448"/>
      <c r="CLT81" s="448"/>
      <c r="CLU81" s="448"/>
      <c r="CLV81" s="917"/>
      <c r="CLW81" s="917"/>
      <c r="CLX81" s="917"/>
      <c r="CLY81" s="574"/>
      <c r="CLZ81" s="448"/>
      <c r="CMA81" s="448"/>
      <c r="CMB81" s="448"/>
      <c r="CMC81" s="575"/>
      <c r="CMD81" s="448"/>
      <c r="CME81" s="448"/>
      <c r="CMF81" s="448"/>
      <c r="CMG81" s="448"/>
      <c r="CMH81" s="448"/>
      <c r="CMI81" s="448"/>
      <c r="CMJ81" s="448"/>
      <c r="CMK81" s="448"/>
      <c r="CML81" s="448"/>
      <c r="CMM81" s="917"/>
      <c r="CMN81" s="917"/>
      <c r="CMO81" s="917"/>
      <c r="CMP81" s="574"/>
      <c r="CMQ81" s="448"/>
      <c r="CMR81" s="448"/>
      <c r="CMS81" s="448"/>
      <c r="CMT81" s="575"/>
      <c r="CMU81" s="448"/>
      <c r="CMV81" s="448"/>
      <c r="CMW81" s="448"/>
      <c r="CMX81" s="448"/>
      <c r="CMY81" s="448"/>
      <c r="CMZ81" s="448"/>
      <c r="CNA81" s="448"/>
      <c r="CNB81" s="448"/>
      <c r="CNC81" s="448"/>
      <c r="CND81" s="917"/>
      <c r="CNE81" s="917"/>
      <c r="CNF81" s="917"/>
      <c r="CNG81" s="574"/>
      <c r="CNH81" s="448"/>
      <c r="CNI81" s="448"/>
      <c r="CNJ81" s="448"/>
      <c r="CNK81" s="575"/>
      <c r="CNL81" s="448"/>
      <c r="CNM81" s="448"/>
      <c r="CNN81" s="448"/>
      <c r="CNO81" s="448"/>
      <c r="CNP81" s="448"/>
      <c r="CNQ81" s="448"/>
      <c r="CNR81" s="448"/>
      <c r="CNS81" s="448"/>
      <c r="CNT81" s="448"/>
      <c r="CNU81" s="917"/>
      <c r="CNV81" s="917"/>
      <c r="CNW81" s="917"/>
      <c r="CNX81" s="574"/>
      <c r="CNY81" s="448"/>
      <c r="CNZ81" s="448"/>
      <c r="COA81" s="448"/>
      <c r="COB81" s="575"/>
      <c r="COC81" s="448"/>
      <c r="COD81" s="448"/>
      <c r="COE81" s="448"/>
      <c r="COF81" s="448"/>
      <c r="COG81" s="448"/>
      <c r="COH81" s="448"/>
      <c r="COI81" s="448"/>
      <c r="COJ81" s="448"/>
      <c r="COK81" s="448"/>
      <c r="COL81" s="917"/>
      <c r="COM81" s="917"/>
      <c r="CON81" s="917"/>
      <c r="COO81" s="574"/>
      <c r="COP81" s="448"/>
      <c r="COQ81" s="448"/>
      <c r="COR81" s="448"/>
      <c r="COS81" s="575"/>
      <c r="COT81" s="448"/>
      <c r="COU81" s="448"/>
      <c r="COV81" s="448"/>
      <c r="COW81" s="448"/>
      <c r="COX81" s="448"/>
      <c r="COY81" s="448"/>
      <c r="COZ81" s="448"/>
      <c r="CPA81" s="448"/>
      <c r="CPB81" s="448"/>
      <c r="CPC81" s="917"/>
      <c r="CPD81" s="917"/>
      <c r="CPE81" s="917"/>
      <c r="CPF81" s="574"/>
      <c r="CPG81" s="448"/>
      <c r="CPH81" s="448"/>
      <c r="CPI81" s="448"/>
      <c r="CPJ81" s="575"/>
      <c r="CPK81" s="448"/>
      <c r="CPL81" s="448"/>
      <c r="CPM81" s="448"/>
      <c r="CPN81" s="448"/>
      <c r="CPO81" s="448"/>
      <c r="CPP81" s="448"/>
      <c r="CPQ81" s="448"/>
      <c r="CPR81" s="448"/>
      <c r="CPS81" s="448"/>
      <c r="CPT81" s="917"/>
      <c r="CPU81" s="917"/>
      <c r="CPV81" s="917"/>
      <c r="CPW81" s="574"/>
      <c r="CPX81" s="448"/>
      <c r="CPY81" s="448"/>
      <c r="CPZ81" s="448"/>
      <c r="CQA81" s="575"/>
      <c r="CQB81" s="448"/>
      <c r="CQC81" s="448"/>
      <c r="CQD81" s="448"/>
      <c r="CQE81" s="448"/>
      <c r="CQF81" s="448"/>
      <c r="CQG81" s="448"/>
      <c r="CQH81" s="448"/>
      <c r="CQI81" s="448"/>
      <c r="CQJ81" s="448"/>
      <c r="CQK81" s="917"/>
      <c r="CQL81" s="917"/>
      <c r="CQM81" s="917"/>
      <c r="CQN81" s="574"/>
      <c r="CQO81" s="448"/>
      <c r="CQP81" s="448"/>
      <c r="CQQ81" s="448"/>
      <c r="CQR81" s="575"/>
      <c r="CQS81" s="448"/>
      <c r="CQT81" s="448"/>
      <c r="CQU81" s="448"/>
      <c r="CQV81" s="448"/>
      <c r="CQW81" s="448"/>
      <c r="CQX81" s="448"/>
      <c r="CQY81" s="448"/>
      <c r="CQZ81" s="448"/>
      <c r="CRA81" s="448"/>
      <c r="CRB81" s="917"/>
      <c r="CRC81" s="917"/>
      <c r="CRD81" s="917"/>
      <c r="CRE81" s="574"/>
      <c r="CRF81" s="448"/>
      <c r="CRG81" s="448"/>
      <c r="CRH81" s="448"/>
      <c r="CRI81" s="575"/>
      <c r="CRJ81" s="448"/>
      <c r="CRK81" s="448"/>
      <c r="CRL81" s="448"/>
      <c r="CRM81" s="448"/>
      <c r="CRN81" s="448"/>
      <c r="CRO81" s="448"/>
      <c r="CRP81" s="448"/>
      <c r="CRQ81" s="448"/>
      <c r="CRR81" s="448"/>
      <c r="CRS81" s="917"/>
      <c r="CRT81" s="917"/>
      <c r="CRU81" s="917"/>
      <c r="CRV81" s="574"/>
      <c r="CRW81" s="448"/>
      <c r="CRX81" s="448"/>
      <c r="CRY81" s="448"/>
      <c r="CRZ81" s="575"/>
      <c r="CSA81" s="448"/>
      <c r="CSB81" s="448"/>
      <c r="CSC81" s="448"/>
      <c r="CSD81" s="448"/>
      <c r="CSE81" s="448"/>
      <c r="CSF81" s="448"/>
      <c r="CSG81" s="448"/>
      <c r="CSH81" s="448"/>
      <c r="CSI81" s="448"/>
      <c r="CSJ81" s="917"/>
      <c r="CSK81" s="917"/>
      <c r="CSL81" s="917"/>
      <c r="CSM81" s="574"/>
      <c r="CSN81" s="448"/>
      <c r="CSO81" s="448"/>
      <c r="CSP81" s="448"/>
      <c r="CSQ81" s="575"/>
      <c r="CSR81" s="448"/>
      <c r="CSS81" s="448"/>
      <c r="CST81" s="448"/>
      <c r="CSU81" s="448"/>
      <c r="CSV81" s="448"/>
      <c r="CSW81" s="448"/>
      <c r="CSX81" s="448"/>
      <c r="CSY81" s="448"/>
      <c r="CSZ81" s="448"/>
      <c r="CTA81" s="917"/>
      <c r="CTB81" s="917"/>
      <c r="CTC81" s="917"/>
      <c r="CTD81" s="574"/>
      <c r="CTE81" s="448"/>
      <c r="CTF81" s="448"/>
      <c r="CTG81" s="448"/>
      <c r="CTH81" s="575"/>
      <c r="CTI81" s="448"/>
      <c r="CTJ81" s="448"/>
      <c r="CTK81" s="448"/>
      <c r="CTL81" s="448"/>
      <c r="CTM81" s="448"/>
      <c r="CTN81" s="448"/>
      <c r="CTO81" s="448"/>
      <c r="CTP81" s="448"/>
      <c r="CTQ81" s="448"/>
      <c r="CTR81" s="917"/>
      <c r="CTS81" s="917"/>
      <c r="CTT81" s="917"/>
      <c r="CTU81" s="574"/>
      <c r="CTV81" s="448"/>
      <c r="CTW81" s="448"/>
      <c r="CTX81" s="448"/>
      <c r="CTY81" s="575"/>
      <c r="CTZ81" s="448"/>
      <c r="CUA81" s="448"/>
      <c r="CUB81" s="448"/>
      <c r="CUC81" s="448"/>
      <c r="CUD81" s="448"/>
      <c r="CUE81" s="448"/>
      <c r="CUF81" s="448"/>
      <c r="CUG81" s="448"/>
      <c r="CUH81" s="448"/>
      <c r="CUI81" s="917"/>
      <c r="CUJ81" s="917"/>
      <c r="CUK81" s="917"/>
      <c r="CUL81" s="574"/>
      <c r="CUM81" s="448"/>
      <c r="CUN81" s="448"/>
      <c r="CUO81" s="448"/>
      <c r="CUP81" s="575"/>
      <c r="CUQ81" s="448"/>
      <c r="CUR81" s="448"/>
      <c r="CUS81" s="448"/>
      <c r="CUT81" s="448"/>
      <c r="CUU81" s="448"/>
      <c r="CUV81" s="448"/>
      <c r="CUW81" s="448"/>
      <c r="CUX81" s="448"/>
      <c r="CUY81" s="448"/>
      <c r="CUZ81" s="917"/>
      <c r="CVA81" s="917"/>
      <c r="CVB81" s="917"/>
      <c r="CVC81" s="574"/>
      <c r="CVD81" s="448"/>
      <c r="CVE81" s="448"/>
      <c r="CVF81" s="448"/>
      <c r="CVG81" s="575"/>
      <c r="CVH81" s="448"/>
      <c r="CVI81" s="448"/>
      <c r="CVJ81" s="448"/>
      <c r="CVK81" s="448"/>
      <c r="CVL81" s="448"/>
      <c r="CVM81" s="448"/>
      <c r="CVN81" s="448"/>
      <c r="CVO81" s="448"/>
      <c r="CVP81" s="448"/>
      <c r="CVQ81" s="917"/>
      <c r="CVR81" s="917"/>
      <c r="CVS81" s="917"/>
      <c r="CVT81" s="574"/>
      <c r="CVU81" s="448"/>
      <c r="CVV81" s="448"/>
      <c r="CVW81" s="448"/>
      <c r="CVX81" s="575"/>
      <c r="CVY81" s="448"/>
      <c r="CVZ81" s="448"/>
      <c r="CWA81" s="448"/>
      <c r="CWB81" s="448"/>
      <c r="CWC81" s="448"/>
      <c r="CWD81" s="448"/>
      <c r="CWE81" s="448"/>
      <c r="CWF81" s="448"/>
      <c r="CWG81" s="448"/>
      <c r="CWH81" s="917"/>
      <c r="CWI81" s="917"/>
      <c r="CWJ81" s="917"/>
      <c r="CWK81" s="574"/>
      <c r="CWL81" s="448"/>
      <c r="CWM81" s="448"/>
      <c r="CWN81" s="448"/>
      <c r="CWO81" s="575"/>
      <c r="CWP81" s="448"/>
      <c r="CWQ81" s="448"/>
      <c r="CWR81" s="448"/>
      <c r="CWS81" s="448"/>
      <c r="CWT81" s="448"/>
      <c r="CWU81" s="448"/>
      <c r="CWV81" s="448"/>
      <c r="CWW81" s="448"/>
      <c r="CWX81" s="448"/>
      <c r="CWY81" s="917"/>
      <c r="CWZ81" s="917"/>
      <c r="CXA81" s="917"/>
      <c r="CXB81" s="574"/>
      <c r="CXC81" s="448"/>
      <c r="CXD81" s="448"/>
      <c r="CXE81" s="448"/>
      <c r="CXF81" s="575"/>
      <c r="CXG81" s="448"/>
      <c r="CXH81" s="448"/>
      <c r="CXI81" s="448"/>
      <c r="CXJ81" s="448"/>
      <c r="CXK81" s="448"/>
      <c r="CXL81" s="448"/>
      <c r="CXM81" s="448"/>
      <c r="CXN81" s="448"/>
      <c r="CXO81" s="448"/>
      <c r="CXP81" s="917"/>
      <c r="CXQ81" s="917"/>
      <c r="CXR81" s="917"/>
      <c r="CXS81" s="574"/>
      <c r="CXT81" s="448"/>
      <c r="CXU81" s="448"/>
      <c r="CXV81" s="448"/>
      <c r="CXW81" s="575"/>
      <c r="CXX81" s="448"/>
      <c r="CXY81" s="448"/>
      <c r="CXZ81" s="448"/>
      <c r="CYA81" s="448"/>
      <c r="CYB81" s="448"/>
      <c r="CYC81" s="448"/>
      <c r="CYD81" s="448"/>
      <c r="CYE81" s="448"/>
      <c r="CYF81" s="448"/>
      <c r="CYG81" s="917"/>
      <c r="CYH81" s="917"/>
      <c r="CYI81" s="917"/>
      <c r="CYJ81" s="574"/>
      <c r="CYK81" s="448"/>
      <c r="CYL81" s="448"/>
      <c r="CYM81" s="448"/>
      <c r="CYN81" s="575"/>
      <c r="CYO81" s="448"/>
      <c r="CYP81" s="448"/>
      <c r="CYQ81" s="448"/>
      <c r="CYR81" s="448"/>
      <c r="CYS81" s="448"/>
      <c r="CYT81" s="448"/>
      <c r="CYU81" s="448"/>
      <c r="CYV81" s="448"/>
      <c r="CYW81" s="448"/>
      <c r="CYX81" s="917"/>
      <c r="CYY81" s="917"/>
      <c r="CYZ81" s="917"/>
      <c r="CZA81" s="574"/>
      <c r="CZB81" s="448"/>
      <c r="CZC81" s="448"/>
      <c r="CZD81" s="448"/>
      <c r="CZE81" s="575"/>
      <c r="CZF81" s="448"/>
      <c r="CZG81" s="448"/>
      <c r="CZH81" s="448"/>
      <c r="CZI81" s="448"/>
      <c r="CZJ81" s="448"/>
      <c r="CZK81" s="448"/>
      <c r="CZL81" s="448"/>
      <c r="CZM81" s="448"/>
      <c r="CZN81" s="448"/>
      <c r="CZO81" s="917"/>
      <c r="CZP81" s="917"/>
      <c r="CZQ81" s="917"/>
      <c r="CZR81" s="574"/>
      <c r="CZS81" s="448"/>
      <c r="CZT81" s="448"/>
      <c r="CZU81" s="448"/>
      <c r="CZV81" s="575"/>
      <c r="CZW81" s="448"/>
      <c r="CZX81" s="448"/>
      <c r="CZY81" s="448"/>
      <c r="CZZ81" s="448"/>
      <c r="DAA81" s="448"/>
      <c r="DAB81" s="448"/>
      <c r="DAC81" s="448"/>
      <c r="DAD81" s="448"/>
      <c r="DAE81" s="448"/>
      <c r="DAF81" s="917"/>
      <c r="DAG81" s="917"/>
      <c r="DAH81" s="917"/>
      <c r="DAI81" s="574"/>
      <c r="DAJ81" s="448"/>
      <c r="DAK81" s="448"/>
      <c r="DAL81" s="448"/>
      <c r="DAM81" s="575"/>
      <c r="DAN81" s="448"/>
      <c r="DAO81" s="448"/>
      <c r="DAP81" s="448"/>
      <c r="DAQ81" s="448"/>
      <c r="DAR81" s="448"/>
      <c r="DAS81" s="448"/>
      <c r="DAT81" s="448"/>
      <c r="DAU81" s="448"/>
      <c r="DAV81" s="448"/>
      <c r="DAW81" s="917"/>
      <c r="DAX81" s="917"/>
      <c r="DAY81" s="917"/>
      <c r="DAZ81" s="574"/>
      <c r="DBA81" s="448"/>
      <c r="DBB81" s="448"/>
      <c r="DBC81" s="448"/>
      <c r="DBD81" s="575"/>
      <c r="DBE81" s="448"/>
      <c r="DBF81" s="448"/>
      <c r="DBG81" s="448"/>
      <c r="DBH81" s="448"/>
      <c r="DBI81" s="448"/>
      <c r="DBJ81" s="448"/>
      <c r="DBK81" s="448"/>
      <c r="DBL81" s="448"/>
      <c r="DBM81" s="448"/>
      <c r="DBN81" s="917"/>
      <c r="DBO81" s="917"/>
      <c r="DBP81" s="917"/>
      <c r="DBQ81" s="574"/>
      <c r="DBR81" s="448"/>
      <c r="DBS81" s="448"/>
      <c r="DBT81" s="448"/>
      <c r="DBU81" s="575"/>
      <c r="DBV81" s="448"/>
      <c r="DBW81" s="448"/>
      <c r="DBX81" s="448"/>
      <c r="DBY81" s="448"/>
      <c r="DBZ81" s="448"/>
      <c r="DCA81" s="448"/>
      <c r="DCB81" s="448"/>
      <c r="DCC81" s="448"/>
      <c r="DCD81" s="448"/>
      <c r="DCE81" s="917"/>
      <c r="DCF81" s="917"/>
      <c r="DCG81" s="917"/>
      <c r="DCH81" s="574"/>
      <c r="DCI81" s="448"/>
      <c r="DCJ81" s="448"/>
      <c r="DCK81" s="448"/>
      <c r="DCL81" s="575"/>
      <c r="DCM81" s="448"/>
      <c r="DCN81" s="448"/>
      <c r="DCO81" s="448"/>
      <c r="DCP81" s="448"/>
      <c r="DCQ81" s="448"/>
      <c r="DCR81" s="448"/>
      <c r="DCS81" s="448"/>
      <c r="DCT81" s="448"/>
      <c r="DCU81" s="448"/>
      <c r="DCV81" s="917"/>
      <c r="DCW81" s="917"/>
      <c r="DCX81" s="917"/>
      <c r="DCY81" s="574"/>
      <c r="DCZ81" s="448"/>
      <c r="DDA81" s="448"/>
      <c r="DDB81" s="448"/>
      <c r="DDC81" s="575"/>
      <c r="DDD81" s="448"/>
      <c r="DDE81" s="448"/>
      <c r="DDF81" s="448"/>
      <c r="DDG81" s="448"/>
      <c r="DDH81" s="448"/>
      <c r="DDI81" s="448"/>
      <c r="DDJ81" s="448"/>
      <c r="DDK81" s="448"/>
      <c r="DDL81" s="448"/>
      <c r="DDM81" s="917"/>
      <c r="DDN81" s="917"/>
      <c r="DDO81" s="917"/>
      <c r="DDP81" s="574"/>
      <c r="DDQ81" s="448"/>
      <c r="DDR81" s="448"/>
      <c r="DDS81" s="448"/>
      <c r="DDT81" s="575"/>
      <c r="DDU81" s="448"/>
      <c r="DDV81" s="448"/>
      <c r="DDW81" s="448"/>
      <c r="DDX81" s="448"/>
      <c r="DDY81" s="448"/>
      <c r="DDZ81" s="448"/>
      <c r="DEA81" s="448"/>
      <c r="DEB81" s="448"/>
      <c r="DEC81" s="448"/>
      <c r="DED81" s="917"/>
      <c r="DEE81" s="917"/>
      <c r="DEF81" s="917"/>
      <c r="DEG81" s="574"/>
      <c r="DEH81" s="448"/>
      <c r="DEI81" s="448"/>
      <c r="DEJ81" s="448"/>
      <c r="DEK81" s="575"/>
      <c r="DEL81" s="448"/>
      <c r="DEM81" s="448"/>
      <c r="DEN81" s="448"/>
      <c r="DEO81" s="448"/>
      <c r="DEP81" s="448"/>
      <c r="DEQ81" s="448"/>
      <c r="DER81" s="448"/>
      <c r="DES81" s="448"/>
      <c r="DET81" s="448"/>
      <c r="DEU81" s="917"/>
      <c r="DEV81" s="917"/>
      <c r="DEW81" s="917"/>
      <c r="DEX81" s="574"/>
      <c r="DEY81" s="448"/>
      <c r="DEZ81" s="448"/>
      <c r="DFA81" s="448"/>
      <c r="DFB81" s="575"/>
      <c r="DFC81" s="448"/>
      <c r="DFD81" s="448"/>
      <c r="DFE81" s="448"/>
      <c r="DFF81" s="448"/>
      <c r="DFG81" s="448"/>
      <c r="DFH81" s="448"/>
      <c r="DFI81" s="448"/>
      <c r="DFJ81" s="448"/>
      <c r="DFK81" s="448"/>
      <c r="DFL81" s="917"/>
      <c r="DFM81" s="917"/>
      <c r="DFN81" s="917"/>
      <c r="DFO81" s="574"/>
      <c r="DFP81" s="448"/>
      <c r="DFQ81" s="448"/>
      <c r="DFR81" s="448"/>
      <c r="DFS81" s="575"/>
      <c r="DFT81" s="448"/>
      <c r="DFU81" s="448"/>
      <c r="DFV81" s="448"/>
      <c r="DFW81" s="448"/>
      <c r="DFX81" s="448"/>
      <c r="DFY81" s="448"/>
      <c r="DFZ81" s="448"/>
      <c r="DGA81" s="448"/>
      <c r="DGB81" s="448"/>
      <c r="DGC81" s="917"/>
      <c r="DGD81" s="917"/>
      <c r="DGE81" s="917"/>
      <c r="DGF81" s="574"/>
      <c r="DGG81" s="448"/>
      <c r="DGH81" s="448"/>
      <c r="DGI81" s="448"/>
      <c r="DGJ81" s="575"/>
      <c r="DGK81" s="448"/>
      <c r="DGL81" s="448"/>
      <c r="DGM81" s="448"/>
      <c r="DGN81" s="448"/>
      <c r="DGO81" s="448"/>
      <c r="DGP81" s="448"/>
      <c r="DGQ81" s="448"/>
      <c r="DGR81" s="448"/>
      <c r="DGS81" s="448"/>
      <c r="DGT81" s="917"/>
      <c r="DGU81" s="917"/>
      <c r="DGV81" s="917"/>
      <c r="DGW81" s="574"/>
      <c r="DGX81" s="448"/>
      <c r="DGY81" s="448"/>
      <c r="DGZ81" s="448"/>
      <c r="DHA81" s="575"/>
      <c r="DHB81" s="448"/>
      <c r="DHC81" s="448"/>
      <c r="DHD81" s="448"/>
      <c r="DHE81" s="448"/>
      <c r="DHF81" s="448"/>
      <c r="DHG81" s="448"/>
      <c r="DHH81" s="448"/>
      <c r="DHI81" s="448"/>
      <c r="DHJ81" s="448"/>
      <c r="DHK81" s="917"/>
      <c r="DHL81" s="917"/>
      <c r="DHM81" s="917"/>
      <c r="DHN81" s="574"/>
      <c r="DHO81" s="448"/>
      <c r="DHP81" s="448"/>
      <c r="DHQ81" s="448"/>
      <c r="DHR81" s="575"/>
      <c r="DHS81" s="448"/>
      <c r="DHT81" s="448"/>
      <c r="DHU81" s="448"/>
      <c r="DHV81" s="448"/>
      <c r="DHW81" s="448"/>
      <c r="DHX81" s="448"/>
      <c r="DHY81" s="448"/>
      <c r="DHZ81" s="448"/>
      <c r="DIA81" s="448"/>
      <c r="DIB81" s="917"/>
      <c r="DIC81" s="917"/>
      <c r="DID81" s="917"/>
      <c r="DIE81" s="574"/>
      <c r="DIF81" s="448"/>
      <c r="DIG81" s="448"/>
      <c r="DIH81" s="448"/>
      <c r="DII81" s="575"/>
      <c r="DIJ81" s="448"/>
      <c r="DIK81" s="448"/>
      <c r="DIL81" s="448"/>
      <c r="DIM81" s="448"/>
      <c r="DIN81" s="448"/>
      <c r="DIO81" s="448"/>
      <c r="DIP81" s="448"/>
      <c r="DIQ81" s="448"/>
      <c r="DIR81" s="448"/>
      <c r="DIS81" s="917"/>
      <c r="DIT81" s="917"/>
      <c r="DIU81" s="917"/>
      <c r="DIV81" s="574"/>
      <c r="DIW81" s="448"/>
      <c r="DIX81" s="448"/>
      <c r="DIY81" s="448"/>
      <c r="DIZ81" s="575"/>
      <c r="DJA81" s="448"/>
      <c r="DJB81" s="448"/>
      <c r="DJC81" s="448"/>
      <c r="DJD81" s="448"/>
      <c r="DJE81" s="448"/>
      <c r="DJF81" s="448"/>
      <c r="DJG81" s="448"/>
      <c r="DJH81" s="448"/>
      <c r="DJI81" s="448"/>
      <c r="DJJ81" s="917"/>
      <c r="DJK81" s="917"/>
      <c r="DJL81" s="917"/>
      <c r="DJM81" s="574"/>
      <c r="DJN81" s="448"/>
      <c r="DJO81" s="448"/>
      <c r="DJP81" s="448"/>
      <c r="DJQ81" s="575"/>
      <c r="DJR81" s="448"/>
      <c r="DJS81" s="448"/>
      <c r="DJT81" s="448"/>
      <c r="DJU81" s="448"/>
      <c r="DJV81" s="448"/>
      <c r="DJW81" s="448"/>
      <c r="DJX81" s="448"/>
      <c r="DJY81" s="448"/>
      <c r="DJZ81" s="448"/>
      <c r="DKA81" s="917"/>
      <c r="DKB81" s="917"/>
      <c r="DKC81" s="917"/>
      <c r="DKD81" s="574"/>
      <c r="DKE81" s="448"/>
      <c r="DKF81" s="448"/>
      <c r="DKG81" s="448"/>
      <c r="DKH81" s="575"/>
      <c r="DKI81" s="448"/>
      <c r="DKJ81" s="448"/>
      <c r="DKK81" s="448"/>
      <c r="DKL81" s="448"/>
      <c r="DKM81" s="448"/>
      <c r="DKN81" s="448"/>
      <c r="DKO81" s="448"/>
      <c r="DKP81" s="448"/>
      <c r="DKQ81" s="448"/>
      <c r="DKR81" s="917"/>
      <c r="DKS81" s="917"/>
      <c r="DKT81" s="917"/>
      <c r="DKU81" s="574"/>
      <c r="DKV81" s="448"/>
      <c r="DKW81" s="448"/>
      <c r="DKX81" s="448"/>
      <c r="DKY81" s="575"/>
      <c r="DKZ81" s="448"/>
      <c r="DLA81" s="448"/>
      <c r="DLB81" s="448"/>
      <c r="DLC81" s="448"/>
      <c r="DLD81" s="448"/>
      <c r="DLE81" s="448"/>
      <c r="DLF81" s="448"/>
      <c r="DLG81" s="448"/>
      <c r="DLH81" s="448"/>
      <c r="DLI81" s="917"/>
      <c r="DLJ81" s="917"/>
      <c r="DLK81" s="917"/>
      <c r="DLL81" s="574"/>
      <c r="DLM81" s="448"/>
      <c r="DLN81" s="448"/>
      <c r="DLO81" s="448"/>
      <c r="DLP81" s="575"/>
      <c r="DLQ81" s="448"/>
      <c r="DLR81" s="448"/>
      <c r="DLS81" s="448"/>
      <c r="DLT81" s="448"/>
      <c r="DLU81" s="448"/>
      <c r="DLV81" s="448"/>
      <c r="DLW81" s="448"/>
      <c r="DLX81" s="448"/>
      <c r="DLY81" s="448"/>
      <c r="DLZ81" s="917"/>
      <c r="DMA81" s="917"/>
      <c r="DMB81" s="917"/>
      <c r="DMC81" s="574"/>
      <c r="DMD81" s="448"/>
      <c r="DME81" s="448"/>
      <c r="DMF81" s="448"/>
      <c r="DMG81" s="575"/>
      <c r="DMH81" s="448"/>
      <c r="DMI81" s="448"/>
      <c r="DMJ81" s="448"/>
      <c r="DMK81" s="448"/>
      <c r="DML81" s="448"/>
      <c r="DMM81" s="448"/>
      <c r="DMN81" s="448"/>
      <c r="DMO81" s="448"/>
      <c r="DMP81" s="448"/>
      <c r="DMQ81" s="917"/>
      <c r="DMR81" s="917"/>
      <c r="DMS81" s="917"/>
      <c r="DMT81" s="574"/>
      <c r="DMU81" s="448"/>
      <c r="DMV81" s="448"/>
      <c r="DMW81" s="448"/>
      <c r="DMX81" s="575"/>
      <c r="DMY81" s="448"/>
      <c r="DMZ81" s="448"/>
      <c r="DNA81" s="448"/>
      <c r="DNB81" s="448"/>
      <c r="DNC81" s="448"/>
      <c r="DND81" s="448"/>
      <c r="DNE81" s="448"/>
      <c r="DNF81" s="448"/>
      <c r="DNG81" s="448"/>
      <c r="DNH81" s="917"/>
      <c r="DNI81" s="917"/>
      <c r="DNJ81" s="917"/>
      <c r="DNK81" s="574"/>
      <c r="DNL81" s="448"/>
      <c r="DNM81" s="448"/>
      <c r="DNN81" s="448"/>
      <c r="DNO81" s="575"/>
      <c r="DNP81" s="448"/>
      <c r="DNQ81" s="448"/>
      <c r="DNR81" s="448"/>
      <c r="DNS81" s="448"/>
      <c r="DNT81" s="448"/>
      <c r="DNU81" s="448"/>
      <c r="DNV81" s="448"/>
      <c r="DNW81" s="448"/>
      <c r="DNX81" s="448"/>
      <c r="DNY81" s="917"/>
      <c r="DNZ81" s="917"/>
      <c r="DOA81" s="917"/>
      <c r="DOB81" s="574"/>
      <c r="DOC81" s="448"/>
      <c r="DOD81" s="448"/>
      <c r="DOE81" s="448"/>
      <c r="DOF81" s="575"/>
      <c r="DOG81" s="448"/>
      <c r="DOH81" s="448"/>
      <c r="DOI81" s="448"/>
      <c r="DOJ81" s="448"/>
      <c r="DOK81" s="448"/>
      <c r="DOL81" s="448"/>
      <c r="DOM81" s="448"/>
      <c r="DON81" s="448"/>
      <c r="DOO81" s="448"/>
      <c r="DOP81" s="917"/>
      <c r="DOQ81" s="917"/>
      <c r="DOR81" s="917"/>
      <c r="DOS81" s="574"/>
      <c r="DOT81" s="448"/>
      <c r="DOU81" s="448"/>
      <c r="DOV81" s="448"/>
      <c r="DOW81" s="575"/>
      <c r="DOX81" s="448"/>
      <c r="DOY81" s="448"/>
      <c r="DOZ81" s="448"/>
      <c r="DPA81" s="448"/>
      <c r="DPB81" s="448"/>
      <c r="DPC81" s="448"/>
      <c r="DPD81" s="448"/>
      <c r="DPE81" s="448"/>
      <c r="DPF81" s="448"/>
      <c r="DPG81" s="917"/>
      <c r="DPH81" s="917"/>
      <c r="DPI81" s="917"/>
      <c r="DPJ81" s="574"/>
      <c r="DPK81" s="448"/>
      <c r="DPL81" s="448"/>
      <c r="DPM81" s="448"/>
      <c r="DPN81" s="575"/>
      <c r="DPO81" s="448"/>
      <c r="DPP81" s="448"/>
      <c r="DPQ81" s="448"/>
      <c r="DPR81" s="448"/>
      <c r="DPS81" s="448"/>
      <c r="DPT81" s="448"/>
      <c r="DPU81" s="448"/>
      <c r="DPV81" s="448"/>
      <c r="DPW81" s="448"/>
      <c r="DPX81" s="917"/>
      <c r="DPY81" s="917"/>
      <c r="DPZ81" s="917"/>
      <c r="DQA81" s="574"/>
      <c r="DQB81" s="448"/>
      <c r="DQC81" s="448"/>
      <c r="DQD81" s="448"/>
      <c r="DQE81" s="575"/>
      <c r="DQF81" s="448"/>
      <c r="DQG81" s="448"/>
      <c r="DQH81" s="448"/>
      <c r="DQI81" s="448"/>
      <c r="DQJ81" s="448"/>
      <c r="DQK81" s="448"/>
      <c r="DQL81" s="448"/>
      <c r="DQM81" s="448"/>
      <c r="DQN81" s="448"/>
      <c r="DQO81" s="917"/>
      <c r="DQP81" s="917"/>
      <c r="DQQ81" s="917"/>
      <c r="DQR81" s="574"/>
      <c r="DQS81" s="448"/>
      <c r="DQT81" s="448"/>
      <c r="DQU81" s="448"/>
      <c r="DQV81" s="575"/>
      <c r="DQW81" s="448"/>
      <c r="DQX81" s="448"/>
      <c r="DQY81" s="448"/>
      <c r="DQZ81" s="448"/>
      <c r="DRA81" s="448"/>
      <c r="DRB81" s="448"/>
      <c r="DRC81" s="448"/>
      <c r="DRD81" s="448"/>
      <c r="DRE81" s="448"/>
      <c r="DRF81" s="917"/>
      <c r="DRG81" s="917"/>
      <c r="DRH81" s="917"/>
      <c r="DRI81" s="574"/>
      <c r="DRJ81" s="448"/>
      <c r="DRK81" s="448"/>
      <c r="DRL81" s="448"/>
      <c r="DRM81" s="575"/>
      <c r="DRN81" s="448"/>
      <c r="DRO81" s="448"/>
      <c r="DRP81" s="448"/>
      <c r="DRQ81" s="448"/>
      <c r="DRR81" s="448"/>
      <c r="DRS81" s="448"/>
      <c r="DRT81" s="448"/>
      <c r="DRU81" s="448"/>
      <c r="DRV81" s="448"/>
      <c r="DRW81" s="917"/>
      <c r="DRX81" s="917"/>
      <c r="DRY81" s="917"/>
      <c r="DRZ81" s="574"/>
      <c r="DSA81" s="448"/>
      <c r="DSB81" s="448"/>
      <c r="DSC81" s="448"/>
      <c r="DSD81" s="575"/>
      <c r="DSE81" s="448"/>
      <c r="DSF81" s="448"/>
      <c r="DSG81" s="448"/>
      <c r="DSH81" s="448"/>
      <c r="DSI81" s="448"/>
      <c r="DSJ81" s="448"/>
      <c r="DSK81" s="448"/>
      <c r="DSL81" s="448"/>
      <c r="DSM81" s="448"/>
      <c r="DSN81" s="917"/>
      <c r="DSO81" s="917"/>
      <c r="DSP81" s="917"/>
      <c r="DSQ81" s="574"/>
      <c r="DSR81" s="448"/>
      <c r="DSS81" s="448"/>
      <c r="DST81" s="448"/>
      <c r="DSU81" s="575"/>
      <c r="DSV81" s="448"/>
      <c r="DSW81" s="448"/>
      <c r="DSX81" s="448"/>
      <c r="DSY81" s="448"/>
      <c r="DSZ81" s="448"/>
      <c r="DTA81" s="448"/>
      <c r="DTB81" s="448"/>
      <c r="DTC81" s="448"/>
      <c r="DTD81" s="448"/>
      <c r="DTE81" s="917"/>
      <c r="DTF81" s="917"/>
      <c r="DTG81" s="917"/>
      <c r="DTH81" s="574"/>
      <c r="DTI81" s="448"/>
      <c r="DTJ81" s="448"/>
      <c r="DTK81" s="448"/>
      <c r="DTL81" s="575"/>
      <c r="DTM81" s="448"/>
      <c r="DTN81" s="448"/>
      <c r="DTO81" s="448"/>
      <c r="DTP81" s="448"/>
      <c r="DTQ81" s="448"/>
      <c r="DTR81" s="448"/>
      <c r="DTS81" s="448"/>
      <c r="DTT81" s="448"/>
      <c r="DTU81" s="448"/>
      <c r="DTV81" s="917"/>
      <c r="DTW81" s="917"/>
      <c r="DTX81" s="917"/>
      <c r="DTY81" s="574"/>
      <c r="DTZ81" s="448"/>
      <c r="DUA81" s="448"/>
      <c r="DUB81" s="448"/>
      <c r="DUC81" s="575"/>
      <c r="DUD81" s="448"/>
      <c r="DUE81" s="448"/>
      <c r="DUF81" s="448"/>
      <c r="DUG81" s="448"/>
      <c r="DUH81" s="448"/>
      <c r="DUI81" s="448"/>
      <c r="DUJ81" s="448"/>
      <c r="DUK81" s="448"/>
      <c r="DUL81" s="448"/>
      <c r="DUM81" s="917"/>
      <c r="DUN81" s="917"/>
      <c r="DUO81" s="917"/>
      <c r="DUP81" s="574"/>
      <c r="DUQ81" s="448"/>
      <c r="DUR81" s="448"/>
      <c r="DUS81" s="448"/>
      <c r="DUT81" s="575"/>
      <c r="DUU81" s="448"/>
      <c r="DUV81" s="448"/>
      <c r="DUW81" s="448"/>
      <c r="DUX81" s="448"/>
      <c r="DUY81" s="448"/>
      <c r="DUZ81" s="448"/>
      <c r="DVA81" s="448"/>
      <c r="DVB81" s="448"/>
      <c r="DVC81" s="448"/>
      <c r="DVD81" s="917"/>
      <c r="DVE81" s="917"/>
      <c r="DVF81" s="917"/>
      <c r="DVG81" s="574"/>
      <c r="DVH81" s="448"/>
      <c r="DVI81" s="448"/>
      <c r="DVJ81" s="448"/>
      <c r="DVK81" s="575"/>
      <c r="DVL81" s="448"/>
      <c r="DVM81" s="448"/>
      <c r="DVN81" s="448"/>
      <c r="DVO81" s="448"/>
      <c r="DVP81" s="448"/>
      <c r="DVQ81" s="448"/>
      <c r="DVR81" s="448"/>
      <c r="DVS81" s="448"/>
      <c r="DVT81" s="448"/>
      <c r="DVU81" s="917"/>
      <c r="DVV81" s="917"/>
      <c r="DVW81" s="917"/>
      <c r="DVX81" s="574"/>
      <c r="DVY81" s="448"/>
      <c r="DVZ81" s="448"/>
      <c r="DWA81" s="448"/>
      <c r="DWB81" s="575"/>
      <c r="DWC81" s="448"/>
      <c r="DWD81" s="448"/>
      <c r="DWE81" s="448"/>
      <c r="DWF81" s="448"/>
      <c r="DWG81" s="448"/>
      <c r="DWH81" s="448"/>
      <c r="DWI81" s="448"/>
      <c r="DWJ81" s="448"/>
      <c r="DWK81" s="448"/>
      <c r="DWL81" s="917"/>
      <c r="DWM81" s="917"/>
      <c r="DWN81" s="917"/>
      <c r="DWO81" s="574"/>
      <c r="DWP81" s="448"/>
      <c r="DWQ81" s="448"/>
      <c r="DWR81" s="448"/>
      <c r="DWS81" s="575"/>
      <c r="DWT81" s="448"/>
      <c r="DWU81" s="448"/>
      <c r="DWV81" s="448"/>
      <c r="DWW81" s="448"/>
      <c r="DWX81" s="448"/>
      <c r="DWY81" s="448"/>
      <c r="DWZ81" s="448"/>
      <c r="DXA81" s="448"/>
      <c r="DXB81" s="448"/>
      <c r="DXC81" s="917"/>
      <c r="DXD81" s="917"/>
      <c r="DXE81" s="917"/>
      <c r="DXF81" s="574"/>
      <c r="DXG81" s="448"/>
      <c r="DXH81" s="448"/>
      <c r="DXI81" s="448"/>
      <c r="DXJ81" s="575"/>
      <c r="DXK81" s="448"/>
      <c r="DXL81" s="448"/>
      <c r="DXM81" s="448"/>
      <c r="DXN81" s="448"/>
      <c r="DXO81" s="448"/>
      <c r="DXP81" s="448"/>
      <c r="DXQ81" s="448"/>
      <c r="DXR81" s="448"/>
      <c r="DXS81" s="448"/>
      <c r="DXT81" s="917"/>
      <c r="DXU81" s="917"/>
      <c r="DXV81" s="917"/>
      <c r="DXW81" s="574"/>
      <c r="DXX81" s="448"/>
      <c r="DXY81" s="448"/>
      <c r="DXZ81" s="448"/>
      <c r="DYA81" s="575"/>
      <c r="DYB81" s="448"/>
      <c r="DYC81" s="448"/>
      <c r="DYD81" s="448"/>
      <c r="DYE81" s="448"/>
      <c r="DYF81" s="448"/>
      <c r="DYG81" s="448"/>
      <c r="DYH81" s="448"/>
      <c r="DYI81" s="448"/>
      <c r="DYJ81" s="448"/>
      <c r="DYK81" s="917"/>
      <c r="DYL81" s="917"/>
      <c r="DYM81" s="917"/>
      <c r="DYN81" s="574"/>
      <c r="DYO81" s="448"/>
      <c r="DYP81" s="448"/>
      <c r="DYQ81" s="448"/>
      <c r="DYR81" s="575"/>
      <c r="DYS81" s="448"/>
      <c r="DYT81" s="448"/>
      <c r="DYU81" s="448"/>
      <c r="DYV81" s="448"/>
      <c r="DYW81" s="448"/>
      <c r="DYX81" s="448"/>
      <c r="DYY81" s="448"/>
      <c r="DYZ81" s="448"/>
      <c r="DZA81" s="448"/>
      <c r="DZB81" s="917"/>
      <c r="DZC81" s="917"/>
      <c r="DZD81" s="917"/>
      <c r="DZE81" s="574"/>
      <c r="DZF81" s="448"/>
      <c r="DZG81" s="448"/>
      <c r="DZH81" s="448"/>
      <c r="DZI81" s="575"/>
      <c r="DZJ81" s="448"/>
      <c r="DZK81" s="448"/>
      <c r="DZL81" s="448"/>
      <c r="DZM81" s="448"/>
      <c r="DZN81" s="448"/>
      <c r="DZO81" s="448"/>
      <c r="DZP81" s="448"/>
      <c r="DZQ81" s="448"/>
      <c r="DZR81" s="448"/>
      <c r="DZS81" s="917"/>
      <c r="DZT81" s="917"/>
      <c r="DZU81" s="917"/>
      <c r="DZV81" s="574"/>
      <c r="DZW81" s="448"/>
      <c r="DZX81" s="448"/>
      <c r="DZY81" s="448"/>
      <c r="DZZ81" s="575"/>
      <c r="EAA81" s="448"/>
      <c r="EAB81" s="448"/>
      <c r="EAC81" s="448"/>
      <c r="EAD81" s="448"/>
      <c r="EAE81" s="448"/>
      <c r="EAF81" s="448"/>
      <c r="EAG81" s="448"/>
      <c r="EAH81" s="448"/>
      <c r="EAI81" s="448"/>
      <c r="EAJ81" s="917"/>
      <c r="EAK81" s="917"/>
      <c r="EAL81" s="917"/>
      <c r="EAM81" s="574"/>
      <c r="EAN81" s="448"/>
      <c r="EAO81" s="448"/>
      <c r="EAP81" s="448"/>
      <c r="EAQ81" s="575"/>
      <c r="EAR81" s="448"/>
      <c r="EAS81" s="448"/>
      <c r="EAT81" s="448"/>
      <c r="EAU81" s="448"/>
      <c r="EAV81" s="448"/>
      <c r="EAW81" s="448"/>
      <c r="EAX81" s="448"/>
      <c r="EAY81" s="448"/>
      <c r="EAZ81" s="448"/>
      <c r="EBA81" s="917"/>
      <c r="EBB81" s="917"/>
      <c r="EBC81" s="917"/>
      <c r="EBD81" s="574"/>
      <c r="EBE81" s="448"/>
      <c r="EBF81" s="448"/>
      <c r="EBG81" s="448"/>
      <c r="EBH81" s="575"/>
      <c r="EBI81" s="448"/>
      <c r="EBJ81" s="448"/>
      <c r="EBK81" s="448"/>
      <c r="EBL81" s="448"/>
      <c r="EBM81" s="448"/>
      <c r="EBN81" s="448"/>
      <c r="EBO81" s="448"/>
      <c r="EBP81" s="448"/>
      <c r="EBQ81" s="448"/>
      <c r="EBR81" s="917"/>
      <c r="EBS81" s="917"/>
      <c r="EBT81" s="917"/>
      <c r="EBU81" s="574"/>
      <c r="EBV81" s="448"/>
      <c r="EBW81" s="448"/>
      <c r="EBX81" s="448"/>
      <c r="EBY81" s="575"/>
      <c r="EBZ81" s="448"/>
      <c r="ECA81" s="448"/>
      <c r="ECB81" s="448"/>
      <c r="ECC81" s="448"/>
      <c r="ECD81" s="448"/>
      <c r="ECE81" s="448"/>
      <c r="ECF81" s="448"/>
      <c r="ECG81" s="448"/>
      <c r="ECH81" s="448"/>
      <c r="ECI81" s="917"/>
      <c r="ECJ81" s="917"/>
      <c r="ECK81" s="917"/>
      <c r="ECL81" s="574"/>
      <c r="ECM81" s="448"/>
      <c r="ECN81" s="448"/>
      <c r="ECO81" s="448"/>
      <c r="ECP81" s="575"/>
      <c r="ECQ81" s="448"/>
      <c r="ECR81" s="448"/>
      <c r="ECS81" s="448"/>
      <c r="ECT81" s="448"/>
      <c r="ECU81" s="448"/>
      <c r="ECV81" s="448"/>
      <c r="ECW81" s="448"/>
      <c r="ECX81" s="448"/>
      <c r="ECY81" s="448"/>
      <c r="ECZ81" s="917"/>
      <c r="EDA81" s="917"/>
      <c r="EDB81" s="917"/>
      <c r="EDC81" s="574"/>
      <c r="EDD81" s="448"/>
      <c r="EDE81" s="448"/>
      <c r="EDF81" s="448"/>
      <c r="EDG81" s="575"/>
      <c r="EDH81" s="448"/>
      <c r="EDI81" s="448"/>
      <c r="EDJ81" s="448"/>
      <c r="EDK81" s="448"/>
      <c r="EDL81" s="448"/>
      <c r="EDM81" s="448"/>
      <c r="EDN81" s="448"/>
      <c r="EDO81" s="448"/>
      <c r="EDP81" s="448"/>
      <c r="EDQ81" s="917"/>
      <c r="EDR81" s="917"/>
      <c r="EDS81" s="917"/>
      <c r="EDT81" s="574"/>
      <c r="EDU81" s="448"/>
      <c r="EDV81" s="448"/>
      <c r="EDW81" s="448"/>
      <c r="EDX81" s="575"/>
      <c r="EDY81" s="448"/>
      <c r="EDZ81" s="448"/>
      <c r="EEA81" s="448"/>
      <c r="EEB81" s="448"/>
      <c r="EEC81" s="448"/>
      <c r="EED81" s="448"/>
      <c r="EEE81" s="448"/>
      <c r="EEF81" s="448"/>
      <c r="EEG81" s="448"/>
      <c r="EEH81" s="917"/>
      <c r="EEI81" s="917"/>
      <c r="EEJ81" s="917"/>
      <c r="EEK81" s="574"/>
      <c r="EEL81" s="448"/>
      <c r="EEM81" s="448"/>
      <c r="EEN81" s="448"/>
      <c r="EEO81" s="575"/>
      <c r="EEP81" s="448"/>
      <c r="EEQ81" s="448"/>
      <c r="EER81" s="448"/>
      <c r="EES81" s="448"/>
      <c r="EET81" s="448"/>
      <c r="EEU81" s="448"/>
      <c r="EEV81" s="448"/>
      <c r="EEW81" s="448"/>
      <c r="EEX81" s="448"/>
      <c r="EEY81" s="917"/>
      <c r="EEZ81" s="917"/>
      <c r="EFA81" s="917"/>
      <c r="EFB81" s="574"/>
      <c r="EFC81" s="448"/>
      <c r="EFD81" s="448"/>
      <c r="EFE81" s="448"/>
      <c r="EFF81" s="575"/>
      <c r="EFG81" s="448"/>
      <c r="EFH81" s="448"/>
      <c r="EFI81" s="448"/>
      <c r="EFJ81" s="448"/>
      <c r="EFK81" s="448"/>
      <c r="EFL81" s="448"/>
      <c r="EFM81" s="448"/>
      <c r="EFN81" s="448"/>
      <c r="EFO81" s="448"/>
      <c r="EFP81" s="917"/>
      <c r="EFQ81" s="917"/>
      <c r="EFR81" s="917"/>
      <c r="EFS81" s="574"/>
      <c r="EFT81" s="448"/>
      <c r="EFU81" s="448"/>
      <c r="EFV81" s="448"/>
      <c r="EFW81" s="575"/>
      <c r="EFX81" s="448"/>
      <c r="EFY81" s="448"/>
      <c r="EFZ81" s="448"/>
      <c r="EGA81" s="448"/>
      <c r="EGB81" s="448"/>
      <c r="EGC81" s="448"/>
      <c r="EGD81" s="448"/>
      <c r="EGE81" s="448"/>
      <c r="EGF81" s="448"/>
      <c r="EGG81" s="917"/>
      <c r="EGH81" s="917"/>
      <c r="EGI81" s="917"/>
      <c r="EGJ81" s="574"/>
      <c r="EGK81" s="448"/>
      <c r="EGL81" s="448"/>
      <c r="EGM81" s="448"/>
      <c r="EGN81" s="575"/>
      <c r="EGO81" s="448"/>
      <c r="EGP81" s="448"/>
      <c r="EGQ81" s="448"/>
      <c r="EGR81" s="448"/>
      <c r="EGS81" s="448"/>
      <c r="EGT81" s="448"/>
      <c r="EGU81" s="448"/>
      <c r="EGV81" s="448"/>
      <c r="EGW81" s="448"/>
      <c r="EGX81" s="917"/>
      <c r="EGY81" s="917"/>
      <c r="EGZ81" s="917"/>
      <c r="EHA81" s="574"/>
      <c r="EHB81" s="448"/>
      <c r="EHC81" s="448"/>
      <c r="EHD81" s="448"/>
      <c r="EHE81" s="575"/>
      <c r="EHF81" s="448"/>
      <c r="EHG81" s="448"/>
      <c r="EHH81" s="448"/>
      <c r="EHI81" s="448"/>
      <c r="EHJ81" s="448"/>
      <c r="EHK81" s="448"/>
      <c r="EHL81" s="448"/>
      <c r="EHM81" s="448"/>
      <c r="EHN81" s="448"/>
      <c r="EHO81" s="917"/>
      <c r="EHP81" s="917"/>
      <c r="EHQ81" s="917"/>
      <c r="EHR81" s="574"/>
      <c r="EHS81" s="448"/>
      <c r="EHT81" s="448"/>
      <c r="EHU81" s="448"/>
      <c r="EHV81" s="575"/>
      <c r="EHW81" s="448"/>
      <c r="EHX81" s="448"/>
      <c r="EHY81" s="448"/>
      <c r="EHZ81" s="448"/>
      <c r="EIA81" s="448"/>
      <c r="EIB81" s="448"/>
      <c r="EIC81" s="448"/>
      <c r="EID81" s="448"/>
      <c r="EIE81" s="448"/>
      <c r="EIF81" s="917"/>
      <c r="EIG81" s="917"/>
      <c r="EIH81" s="917"/>
      <c r="EII81" s="574"/>
      <c r="EIJ81" s="448"/>
      <c r="EIK81" s="448"/>
      <c r="EIL81" s="448"/>
      <c r="EIM81" s="575"/>
      <c r="EIN81" s="448"/>
      <c r="EIO81" s="448"/>
      <c r="EIP81" s="448"/>
      <c r="EIQ81" s="448"/>
      <c r="EIR81" s="448"/>
      <c r="EIS81" s="448"/>
      <c r="EIT81" s="448"/>
      <c r="EIU81" s="448"/>
      <c r="EIV81" s="448"/>
      <c r="EIW81" s="917"/>
      <c r="EIX81" s="917"/>
      <c r="EIY81" s="917"/>
      <c r="EIZ81" s="574"/>
      <c r="EJA81" s="448"/>
      <c r="EJB81" s="448"/>
      <c r="EJC81" s="448"/>
      <c r="EJD81" s="575"/>
      <c r="EJE81" s="448"/>
      <c r="EJF81" s="448"/>
      <c r="EJG81" s="448"/>
      <c r="EJH81" s="448"/>
      <c r="EJI81" s="448"/>
      <c r="EJJ81" s="448"/>
      <c r="EJK81" s="448"/>
      <c r="EJL81" s="448"/>
      <c r="EJM81" s="448"/>
      <c r="EJN81" s="917"/>
      <c r="EJO81" s="917"/>
      <c r="EJP81" s="917"/>
      <c r="EJQ81" s="574"/>
      <c r="EJR81" s="448"/>
      <c r="EJS81" s="448"/>
      <c r="EJT81" s="448"/>
      <c r="EJU81" s="575"/>
      <c r="EJV81" s="448"/>
      <c r="EJW81" s="448"/>
      <c r="EJX81" s="448"/>
      <c r="EJY81" s="448"/>
      <c r="EJZ81" s="448"/>
      <c r="EKA81" s="448"/>
      <c r="EKB81" s="448"/>
      <c r="EKC81" s="448"/>
      <c r="EKD81" s="448"/>
      <c r="EKE81" s="917"/>
      <c r="EKF81" s="917"/>
      <c r="EKG81" s="917"/>
      <c r="EKH81" s="574"/>
      <c r="EKI81" s="448"/>
      <c r="EKJ81" s="448"/>
      <c r="EKK81" s="448"/>
      <c r="EKL81" s="575"/>
      <c r="EKM81" s="448"/>
      <c r="EKN81" s="448"/>
      <c r="EKO81" s="448"/>
      <c r="EKP81" s="448"/>
      <c r="EKQ81" s="448"/>
      <c r="EKR81" s="448"/>
      <c r="EKS81" s="448"/>
      <c r="EKT81" s="448"/>
      <c r="EKU81" s="448"/>
      <c r="EKV81" s="917"/>
      <c r="EKW81" s="917"/>
      <c r="EKX81" s="917"/>
      <c r="EKY81" s="574"/>
      <c r="EKZ81" s="448"/>
      <c r="ELA81" s="448"/>
      <c r="ELB81" s="448"/>
      <c r="ELC81" s="575"/>
      <c r="ELD81" s="448"/>
      <c r="ELE81" s="448"/>
      <c r="ELF81" s="448"/>
      <c r="ELG81" s="448"/>
      <c r="ELH81" s="448"/>
      <c r="ELI81" s="448"/>
      <c r="ELJ81" s="448"/>
      <c r="ELK81" s="448"/>
      <c r="ELL81" s="448"/>
      <c r="ELM81" s="917"/>
      <c r="ELN81" s="917"/>
      <c r="ELO81" s="917"/>
      <c r="ELP81" s="574"/>
      <c r="ELQ81" s="448"/>
      <c r="ELR81" s="448"/>
      <c r="ELS81" s="448"/>
      <c r="ELT81" s="575"/>
      <c r="ELU81" s="448"/>
      <c r="ELV81" s="448"/>
      <c r="ELW81" s="448"/>
      <c r="ELX81" s="448"/>
      <c r="ELY81" s="448"/>
      <c r="ELZ81" s="448"/>
      <c r="EMA81" s="448"/>
      <c r="EMB81" s="448"/>
      <c r="EMC81" s="448"/>
      <c r="EMD81" s="917"/>
      <c r="EME81" s="917"/>
      <c r="EMF81" s="917"/>
      <c r="EMG81" s="574"/>
      <c r="EMH81" s="448"/>
      <c r="EMI81" s="448"/>
      <c r="EMJ81" s="448"/>
      <c r="EMK81" s="575"/>
      <c r="EML81" s="448"/>
      <c r="EMM81" s="448"/>
      <c r="EMN81" s="448"/>
      <c r="EMO81" s="448"/>
      <c r="EMP81" s="448"/>
      <c r="EMQ81" s="448"/>
      <c r="EMR81" s="448"/>
      <c r="EMS81" s="448"/>
      <c r="EMT81" s="448"/>
      <c r="EMU81" s="917"/>
      <c r="EMV81" s="917"/>
      <c r="EMW81" s="917"/>
      <c r="EMX81" s="574"/>
      <c r="EMY81" s="448"/>
      <c r="EMZ81" s="448"/>
      <c r="ENA81" s="448"/>
      <c r="ENB81" s="575"/>
      <c r="ENC81" s="448"/>
      <c r="END81" s="448"/>
      <c r="ENE81" s="448"/>
      <c r="ENF81" s="448"/>
      <c r="ENG81" s="448"/>
      <c r="ENH81" s="448"/>
      <c r="ENI81" s="448"/>
      <c r="ENJ81" s="448"/>
      <c r="ENK81" s="448"/>
      <c r="ENL81" s="917"/>
      <c r="ENM81" s="917"/>
      <c r="ENN81" s="917"/>
      <c r="ENO81" s="574"/>
      <c r="ENP81" s="448"/>
      <c r="ENQ81" s="448"/>
      <c r="ENR81" s="448"/>
      <c r="ENS81" s="575"/>
      <c r="ENT81" s="448"/>
      <c r="ENU81" s="448"/>
      <c r="ENV81" s="448"/>
      <c r="ENW81" s="448"/>
      <c r="ENX81" s="448"/>
      <c r="ENY81" s="448"/>
      <c r="ENZ81" s="448"/>
      <c r="EOA81" s="448"/>
      <c r="EOB81" s="448"/>
      <c r="EOC81" s="917"/>
      <c r="EOD81" s="917"/>
      <c r="EOE81" s="917"/>
      <c r="EOF81" s="574"/>
      <c r="EOG81" s="448"/>
      <c r="EOH81" s="448"/>
      <c r="EOI81" s="448"/>
      <c r="EOJ81" s="575"/>
      <c r="EOK81" s="448"/>
      <c r="EOL81" s="448"/>
      <c r="EOM81" s="448"/>
      <c r="EON81" s="448"/>
      <c r="EOO81" s="448"/>
      <c r="EOP81" s="448"/>
      <c r="EOQ81" s="448"/>
      <c r="EOR81" s="448"/>
      <c r="EOS81" s="448"/>
      <c r="EOT81" s="917"/>
      <c r="EOU81" s="917"/>
      <c r="EOV81" s="917"/>
      <c r="EOW81" s="574"/>
      <c r="EOX81" s="448"/>
      <c r="EOY81" s="448"/>
      <c r="EOZ81" s="448"/>
      <c r="EPA81" s="575"/>
      <c r="EPB81" s="448"/>
      <c r="EPC81" s="448"/>
      <c r="EPD81" s="448"/>
      <c r="EPE81" s="448"/>
      <c r="EPF81" s="448"/>
      <c r="EPG81" s="448"/>
      <c r="EPH81" s="448"/>
      <c r="EPI81" s="448"/>
      <c r="EPJ81" s="448"/>
      <c r="EPK81" s="917"/>
      <c r="EPL81" s="917"/>
      <c r="EPM81" s="917"/>
      <c r="EPN81" s="574"/>
      <c r="EPO81" s="448"/>
      <c r="EPP81" s="448"/>
      <c r="EPQ81" s="448"/>
      <c r="EPR81" s="575"/>
      <c r="EPS81" s="448"/>
      <c r="EPT81" s="448"/>
      <c r="EPU81" s="448"/>
      <c r="EPV81" s="448"/>
      <c r="EPW81" s="448"/>
      <c r="EPX81" s="448"/>
      <c r="EPY81" s="448"/>
      <c r="EPZ81" s="448"/>
      <c r="EQA81" s="448"/>
      <c r="EQB81" s="917"/>
      <c r="EQC81" s="917"/>
      <c r="EQD81" s="917"/>
      <c r="EQE81" s="574"/>
      <c r="EQF81" s="448"/>
      <c r="EQG81" s="448"/>
      <c r="EQH81" s="448"/>
      <c r="EQI81" s="575"/>
      <c r="EQJ81" s="448"/>
      <c r="EQK81" s="448"/>
      <c r="EQL81" s="448"/>
      <c r="EQM81" s="448"/>
      <c r="EQN81" s="448"/>
      <c r="EQO81" s="448"/>
      <c r="EQP81" s="448"/>
      <c r="EQQ81" s="448"/>
      <c r="EQR81" s="448"/>
      <c r="EQS81" s="917"/>
      <c r="EQT81" s="917"/>
      <c r="EQU81" s="917"/>
      <c r="EQV81" s="574"/>
      <c r="EQW81" s="448"/>
      <c r="EQX81" s="448"/>
      <c r="EQY81" s="448"/>
      <c r="EQZ81" s="575"/>
      <c r="ERA81" s="448"/>
      <c r="ERB81" s="448"/>
      <c r="ERC81" s="448"/>
      <c r="ERD81" s="448"/>
      <c r="ERE81" s="448"/>
      <c r="ERF81" s="448"/>
      <c r="ERG81" s="448"/>
      <c r="ERH81" s="448"/>
      <c r="ERI81" s="448"/>
      <c r="ERJ81" s="917"/>
      <c r="ERK81" s="917"/>
      <c r="ERL81" s="917"/>
      <c r="ERM81" s="574"/>
      <c r="ERN81" s="448"/>
      <c r="ERO81" s="448"/>
      <c r="ERP81" s="448"/>
      <c r="ERQ81" s="575"/>
      <c r="ERR81" s="448"/>
      <c r="ERS81" s="448"/>
      <c r="ERT81" s="448"/>
      <c r="ERU81" s="448"/>
      <c r="ERV81" s="448"/>
      <c r="ERW81" s="448"/>
      <c r="ERX81" s="448"/>
      <c r="ERY81" s="448"/>
      <c r="ERZ81" s="448"/>
      <c r="ESA81" s="917"/>
      <c r="ESB81" s="917"/>
      <c r="ESC81" s="917"/>
      <c r="ESD81" s="574"/>
      <c r="ESE81" s="448"/>
      <c r="ESF81" s="448"/>
      <c r="ESG81" s="448"/>
      <c r="ESH81" s="575"/>
      <c r="ESI81" s="448"/>
      <c r="ESJ81" s="448"/>
      <c r="ESK81" s="448"/>
      <c r="ESL81" s="448"/>
      <c r="ESM81" s="448"/>
      <c r="ESN81" s="448"/>
      <c r="ESO81" s="448"/>
      <c r="ESP81" s="448"/>
      <c r="ESQ81" s="448"/>
      <c r="ESR81" s="917"/>
      <c r="ESS81" s="917"/>
      <c r="EST81" s="917"/>
      <c r="ESU81" s="574"/>
      <c r="ESV81" s="448"/>
      <c r="ESW81" s="448"/>
      <c r="ESX81" s="448"/>
      <c r="ESY81" s="575"/>
      <c r="ESZ81" s="448"/>
      <c r="ETA81" s="448"/>
      <c r="ETB81" s="448"/>
      <c r="ETC81" s="448"/>
      <c r="ETD81" s="448"/>
      <c r="ETE81" s="448"/>
      <c r="ETF81" s="448"/>
      <c r="ETG81" s="448"/>
      <c r="ETH81" s="448"/>
      <c r="ETI81" s="917"/>
      <c r="ETJ81" s="917"/>
      <c r="ETK81" s="917"/>
      <c r="ETL81" s="574"/>
      <c r="ETM81" s="448"/>
      <c r="ETN81" s="448"/>
      <c r="ETO81" s="448"/>
      <c r="ETP81" s="575"/>
      <c r="ETQ81" s="448"/>
      <c r="ETR81" s="448"/>
      <c r="ETS81" s="448"/>
      <c r="ETT81" s="448"/>
      <c r="ETU81" s="448"/>
      <c r="ETV81" s="448"/>
      <c r="ETW81" s="448"/>
      <c r="ETX81" s="448"/>
      <c r="ETY81" s="448"/>
      <c r="ETZ81" s="917"/>
      <c r="EUA81" s="917"/>
      <c r="EUB81" s="917"/>
      <c r="EUC81" s="574"/>
      <c r="EUD81" s="448"/>
      <c r="EUE81" s="448"/>
      <c r="EUF81" s="448"/>
      <c r="EUG81" s="575"/>
      <c r="EUH81" s="448"/>
      <c r="EUI81" s="448"/>
      <c r="EUJ81" s="448"/>
      <c r="EUK81" s="448"/>
      <c r="EUL81" s="448"/>
      <c r="EUM81" s="448"/>
      <c r="EUN81" s="448"/>
      <c r="EUO81" s="448"/>
      <c r="EUP81" s="448"/>
      <c r="EUQ81" s="917"/>
      <c r="EUR81" s="917"/>
      <c r="EUS81" s="917"/>
      <c r="EUT81" s="574"/>
      <c r="EUU81" s="448"/>
      <c r="EUV81" s="448"/>
      <c r="EUW81" s="448"/>
      <c r="EUX81" s="575"/>
      <c r="EUY81" s="448"/>
      <c r="EUZ81" s="448"/>
      <c r="EVA81" s="448"/>
      <c r="EVB81" s="448"/>
      <c r="EVC81" s="448"/>
      <c r="EVD81" s="448"/>
      <c r="EVE81" s="448"/>
      <c r="EVF81" s="448"/>
      <c r="EVG81" s="448"/>
      <c r="EVH81" s="917"/>
      <c r="EVI81" s="917"/>
      <c r="EVJ81" s="917"/>
      <c r="EVK81" s="574"/>
      <c r="EVL81" s="448"/>
      <c r="EVM81" s="448"/>
      <c r="EVN81" s="448"/>
      <c r="EVO81" s="575"/>
      <c r="EVP81" s="448"/>
      <c r="EVQ81" s="448"/>
      <c r="EVR81" s="448"/>
      <c r="EVS81" s="448"/>
      <c r="EVT81" s="448"/>
      <c r="EVU81" s="448"/>
      <c r="EVV81" s="448"/>
      <c r="EVW81" s="448"/>
      <c r="EVX81" s="448"/>
      <c r="EVY81" s="917"/>
      <c r="EVZ81" s="917"/>
      <c r="EWA81" s="917"/>
      <c r="EWB81" s="574"/>
      <c r="EWC81" s="448"/>
      <c r="EWD81" s="448"/>
      <c r="EWE81" s="448"/>
      <c r="EWF81" s="575"/>
      <c r="EWG81" s="448"/>
      <c r="EWH81" s="448"/>
      <c r="EWI81" s="448"/>
      <c r="EWJ81" s="448"/>
      <c r="EWK81" s="448"/>
      <c r="EWL81" s="448"/>
      <c r="EWM81" s="448"/>
      <c r="EWN81" s="448"/>
      <c r="EWO81" s="448"/>
      <c r="EWP81" s="917"/>
      <c r="EWQ81" s="917"/>
      <c r="EWR81" s="917"/>
      <c r="EWS81" s="574"/>
      <c r="EWT81" s="448"/>
      <c r="EWU81" s="448"/>
      <c r="EWV81" s="448"/>
      <c r="EWW81" s="575"/>
      <c r="EWX81" s="448"/>
      <c r="EWY81" s="448"/>
      <c r="EWZ81" s="448"/>
      <c r="EXA81" s="448"/>
      <c r="EXB81" s="448"/>
      <c r="EXC81" s="448"/>
      <c r="EXD81" s="448"/>
      <c r="EXE81" s="448"/>
      <c r="EXF81" s="448"/>
      <c r="EXG81" s="917"/>
      <c r="EXH81" s="917"/>
      <c r="EXI81" s="917"/>
      <c r="EXJ81" s="574"/>
      <c r="EXK81" s="448"/>
      <c r="EXL81" s="448"/>
      <c r="EXM81" s="448"/>
      <c r="EXN81" s="575"/>
      <c r="EXO81" s="448"/>
      <c r="EXP81" s="448"/>
      <c r="EXQ81" s="448"/>
      <c r="EXR81" s="448"/>
      <c r="EXS81" s="448"/>
      <c r="EXT81" s="448"/>
      <c r="EXU81" s="448"/>
      <c r="EXV81" s="448"/>
      <c r="EXW81" s="448"/>
      <c r="EXX81" s="917"/>
      <c r="EXY81" s="917"/>
      <c r="EXZ81" s="917"/>
      <c r="EYA81" s="574"/>
      <c r="EYB81" s="448"/>
      <c r="EYC81" s="448"/>
      <c r="EYD81" s="448"/>
      <c r="EYE81" s="575"/>
      <c r="EYF81" s="448"/>
      <c r="EYG81" s="448"/>
      <c r="EYH81" s="448"/>
      <c r="EYI81" s="448"/>
      <c r="EYJ81" s="448"/>
      <c r="EYK81" s="448"/>
      <c r="EYL81" s="448"/>
      <c r="EYM81" s="448"/>
      <c r="EYN81" s="448"/>
      <c r="EYO81" s="917"/>
      <c r="EYP81" s="917"/>
      <c r="EYQ81" s="917"/>
      <c r="EYR81" s="574"/>
      <c r="EYS81" s="448"/>
      <c r="EYT81" s="448"/>
      <c r="EYU81" s="448"/>
      <c r="EYV81" s="575"/>
      <c r="EYW81" s="448"/>
      <c r="EYX81" s="448"/>
      <c r="EYY81" s="448"/>
      <c r="EYZ81" s="448"/>
      <c r="EZA81" s="448"/>
      <c r="EZB81" s="448"/>
      <c r="EZC81" s="448"/>
      <c r="EZD81" s="448"/>
      <c r="EZE81" s="448"/>
      <c r="EZF81" s="917"/>
      <c r="EZG81" s="917"/>
      <c r="EZH81" s="917"/>
      <c r="EZI81" s="574"/>
      <c r="EZJ81" s="448"/>
      <c r="EZK81" s="448"/>
      <c r="EZL81" s="448"/>
      <c r="EZM81" s="575"/>
      <c r="EZN81" s="448"/>
      <c r="EZO81" s="448"/>
      <c r="EZP81" s="448"/>
      <c r="EZQ81" s="448"/>
      <c r="EZR81" s="448"/>
      <c r="EZS81" s="448"/>
      <c r="EZT81" s="448"/>
      <c r="EZU81" s="448"/>
      <c r="EZV81" s="448"/>
      <c r="EZW81" s="917"/>
      <c r="EZX81" s="917"/>
      <c r="EZY81" s="917"/>
      <c r="EZZ81" s="574"/>
      <c r="FAA81" s="448"/>
      <c r="FAB81" s="448"/>
      <c r="FAC81" s="448"/>
      <c r="FAD81" s="575"/>
      <c r="FAE81" s="448"/>
      <c r="FAF81" s="448"/>
      <c r="FAG81" s="448"/>
      <c r="FAH81" s="448"/>
      <c r="FAI81" s="448"/>
      <c r="FAJ81" s="448"/>
      <c r="FAK81" s="448"/>
      <c r="FAL81" s="448"/>
      <c r="FAM81" s="448"/>
      <c r="FAN81" s="917"/>
      <c r="FAO81" s="917"/>
      <c r="FAP81" s="917"/>
      <c r="FAQ81" s="574"/>
      <c r="FAR81" s="448"/>
      <c r="FAS81" s="448"/>
      <c r="FAT81" s="448"/>
      <c r="FAU81" s="575"/>
      <c r="FAV81" s="448"/>
      <c r="FAW81" s="448"/>
      <c r="FAX81" s="448"/>
      <c r="FAY81" s="448"/>
      <c r="FAZ81" s="448"/>
      <c r="FBA81" s="448"/>
      <c r="FBB81" s="448"/>
      <c r="FBC81" s="448"/>
      <c r="FBD81" s="448"/>
      <c r="FBE81" s="917"/>
      <c r="FBF81" s="917"/>
      <c r="FBG81" s="917"/>
      <c r="FBH81" s="574"/>
      <c r="FBI81" s="448"/>
      <c r="FBJ81" s="448"/>
      <c r="FBK81" s="448"/>
      <c r="FBL81" s="575"/>
      <c r="FBM81" s="448"/>
      <c r="FBN81" s="448"/>
      <c r="FBO81" s="448"/>
      <c r="FBP81" s="448"/>
      <c r="FBQ81" s="448"/>
      <c r="FBR81" s="448"/>
      <c r="FBS81" s="448"/>
      <c r="FBT81" s="448"/>
      <c r="FBU81" s="448"/>
      <c r="FBV81" s="917"/>
      <c r="FBW81" s="917"/>
      <c r="FBX81" s="917"/>
      <c r="FBY81" s="574"/>
      <c r="FBZ81" s="448"/>
      <c r="FCA81" s="448"/>
      <c r="FCB81" s="448"/>
      <c r="FCC81" s="575"/>
      <c r="FCD81" s="448"/>
      <c r="FCE81" s="448"/>
      <c r="FCF81" s="448"/>
      <c r="FCG81" s="448"/>
      <c r="FCH81" s="448"/>
      <c r="FCI81" s="448"/>
      <c r="FCJ81" s="448"/>
      <c r="FCK81" s="448"/>
      <c r="FCL81" s="448"/>
      <c r="FCM81" s="917"/>
      <c r="FCN81" s="917"/>
      <c r="FCO81" s="917"/>
      <c r="FCP81" s="574"/>
      <c r="FCQ81" s="448"/>
      <c r="FCR81" s="448"/>
      <c r="FCS81" s="448"/>
      <c r="FCT81" s="575"/>
      <c r="FCU81" s="448"/>
      <c r="FCV81" s="448"/>
      <c r="FCW81" s="448"/>
      <c r="FCX81" s="448"/>
      <c r="FCY81" s="448"/>
      <c r="FCZ81" s="448"/>
      <c r="FDA81" s="448"/>
      <c r="FDB81" s="448"/>
      <c r="FDC81" s="448"/>
      <c r="FDD81" s="917"/>
      <c r="FDE81" s="917"/>
      <c r="FDF81" s="917"/>
      <c r="FDG81" s="574"/>
      <c r="FDH81" s="448"/>
      <c r="FDI81" s="448"/>
      <c r="FDJ81" s="448"/>
      <c r="FDK81" s="575"/>
      <c r="FDL81" s="448"/>
      <c r="FDM81" s="448"/>
      <c r="FDN81" s="448"/>
      <c r="FDO81" s="448"/>
      <c r="FDP81" s="448"/>
      <c r="FDQ81" s="448"/>
      <c r="FDR81" s="448"/>
      <c r="FDS81" s="448"/>
      <c r="FDT81" s="448"/>
      <c r="FDU81" s="917"/>
      <c r="FDV81" s="917"/>
      <c r="FDW81" s="917"/>
      <c r="FDX81" s="574"/>
      <c r="FDY81" s="448"/>
      <c r="FDZ81" s="448"/>
      <c r="FEA81" s="448"/>
      <c r="FEB81" s="575"/>
      <c r="FEC81" s="448"/>
      <c r="FED81" s="448"/>
      <c r="FEE81" s="448"/>
      <c r="FEF81" s="448"/>
      <c r="FEG81" s="448"/>
      <c r="FEH81" s="448"/>
      <c r="FEI81" s="448"/>
      <c r="FEJ81" s="448"/>
      <c r="FEK81" s="448"/>
      <c r="FEL81" s="917"/>
      <c r="FEM81" s="917"/>
      <c r="FEN81" s="917"/>
      <c r="FEO81" s="574"/>
      <c r="FEP81" s="448"/>
      <c r="FEQ81" s="448"/>
      <c r="FER81" s="448"/>
      <c r="FES81" s="575"/>
      <c r="FET81" s="448"/>
      <c r="FEU81" s="448"/>
      <c r="FEV81" s="448"/>
      <c r="FEW81" s="448"/>
      <c r="FEX81" s="448"/>
      <c r="FEY81" s="448"/>
      <c r="FEZ81" s="448"/>
      <c r="FFA81" s="448"/>
      <c r="FFB81" s="448"/>
      <c r="FFC81" s="917"/>
      <c r="FFD81" s="917"/>
      <c r="FFE81" s="917"/>
      <c r="FFF81" s="574"/>
      <c r="FFG81" s="448"/>
      <c r="FFH81" s="448"/>
      <c r="FFI81" s="448"/>
      <c r="FFJ81" s="575"/>
      <c r="FFK81" s="448"/>
      <c r="FFL81" s="448"/>
      <c r="FFM81" s="448"/>
      <c r="FFN81" s="448"/>
      <c r="FFO81" s="448"/>
      <c r="FFP81" s="448"/>
      <c r="FFQ81" s="448"/>
      <c r="FFR81" s="448"/>
      <c r="FFS81" s="448"/>
      <c r="FFT81" s="917"/>
      <c r="FFU81" s="917"/>
      <c r="FFV81" s="917"/>
      <c r="FFW81" s="574"/>
      <c r="FFX81" s="448"/>
      <c r="FFY81" s="448"/>
      <c r="FFZ81" s="448"/>
      <c r="FGA81" s="575"/>
      <c r="FGB81" s="448"/>
      <c r="FGC81" s="448"/>
      <c r="FGD81" s="448"/>
      <c r="FGE81" s="448"/>
      <c r="FGF81" s="448"/>
      <c r="FGG81" s="448"/>
      <c r="FGH81" s="448"/>
      <c r="FGI81" s="448"/>
      <c r="FGJ81" s="448"/>
      <c r="FGK81" s="917"/>
      <c r="FGL81" s="917"/>
      <c r="FGM81" s="917"/>
      <c r="FGN81" s="574"/>
      <c r="FGO81" s="448"/>
      <c r="FGP81" s="448"/>
      <c r="FGQ81" s="448"/>
      <c r="FGR81" s="575"/>
      <c r="FGS81" s="448"/>
      <c r="FGT81" s="448"/>
      <c r="FGU81" s="448"/>
      <c r="FGV81" s="448"/>
      <c r="FGW81" s="448"/>
      <c r="FGX81" s="448"/>
      <c r="FGY81" s="448"/>
      <c r="FGZ81" s="448"/>
      <c r="FHA81" s="448"/>
      <c r="FHB81" s="917"/>
      <c r="FHC81" s="917"/>
      <c r="FHD81" s="917"/>
      <c r="FHE81" s="574"/>
      <c r="FHF81" s="448"/>
      <c r="FHG81" s="448"/>
      <c r="FHH81" s="448"/>
      <c r="FHI81" s="575"/>
      <c r="FHJ81" s="448"/>
      <c r="FHK81" s="448"/>
      <c r="FHL81" s="448"/>
      <c r="FHM81" s="448"/>
      <c r="FHN81" s="448"/>
      <c r="FHO81" s="448"/>
      <c r="FHP81" s="448"/>
      <c r="FHQ81" s="448"/>
      <c r="FHR81" s="448"/>
      <c r="FHS81" s="917"/>
      <c r="FHT81" s="917"/>
      <c r="FHU81" s="917"/>
      <c r="FHV81" s="574"/>
      <c r="FHW81" s="448"/>
      <c r="FHX81" s="448"/>
      <c r="FHY81" s="448"/>
      <c r="FHZ81" s="575"/>
      <c r="FIA81" s="448"/>
      <c r="FIB81" s="448"/>
      <c r="FIC81" s="448"/>
      <c r="FID81" s="448"/>
      <c r="FIE81" s="448"/>
      <c r="FIF81" s="448"/>
      <c r="FIG81" s="448"/>
      <c r="FIH81" s="448"/>
      <c r="FII81" s="448"/>
      <c r="FIJ81" s="917"/>
      <c r="FIK81" s="917"/>
      <c r="FIL81" s="917"/>
      <c r="FIM81" s="574"/>
      <c r="FIN81" s="448"/>
      <c r="FIO81" s="448"/>
      <c r="FIP81" s="448"/>
      <c r="FIQ81" s="575"/>
      <c r="FIR81" s="448"/>
      <c r="FIS81" s="448"/>
      <c r="FIT81" s="448"/>
      <c r="FIU81" s="448"/>
      <c r="FIV81" s="448"/>
      <c r="FIW81" s="448"/>
      <c r="FIX81" s="448"/>
      <c r="FIY81" s="448"/>
      <c r="FIZ81" s="448"/>
      <c r="FJA81" s="917"/>
      <c r="FJB81" s="917"/>
      <c r="FJC81" s="917"/>
      <c r="FJD81" s="574"/>
      <c r="FJE81" s="448"/>
      <c r="FJF81" s="448"/>
      <c r="FJG81" s="448"/>
      <c r="FJH81" s="575"/>
      <c r="FJI81" s="448"/>
      <c r="FJJ81" s="448"/>
      <c r="FJK81" s="448"/>
      <c r="FJL81" s="448"/>
      <c r="FJM81" s="448"/>
      <c r="FJN81" s="448"/>
      <c r="FJO81" s="448"/>
      <c r="FJP81" s="448"/>
      <c r="FJQ81" s="448"/>
      <c r="FJR81" s="917"/>
      <c r="FJS81" s="917"/>
      <c r="FJT81" s="917"/>
      <c r="FJU81" s="574"/>
      <c r="FJV81" s="448"/>
      <c r="FJW81" s="448"/>
      <c r="FJX81" s="448"/>
      <c r="FJY81" s="575"/>
      <c r="FJZ81" s="448"/>
      <c r="FKA81" s="448"/>
      <c r="FKB81" s="448"/>
      <c r="FKC81" s="448"/>
      <c r="FKD81" s="448"/>
      <c r="FKE81" s="448"/>
      <c r="FKF81" s="448"/>
      <c r="FKG81" s="448"/>
      <c r="FKH81" s="448"/>
      <c r="FKI81" s="917"/>
      <c r="FKJ81" s="917"/>
      <c r="FKK81" s="917"/>
      <c r="FKL81" s="574"/>
      <c r="FKM81" s="448"/>
      <c r="FKN81" s="448"/>
      <c r="FKO81" s="448"/>
      <c r="FKP81" s="575"/>
      <c r="FKQ81" s="448"/>
      <c r="FKR81" s="448"/>
      <c r="FKS81" s="448"/>
      <c r="FKT81" s="448"/>
      <c r="FKU81" s="448"/>
      <c r="FKV81" s="448"/>
      <c r="FKW81" s="448"/>
      <c r="FKX81" s="448"/>
      <c r="FKY81" s="448"/>
      <c r="FKZ81" s="917"/>
      <c r="FLA81" s="917"/>
      <c r="FLB81" s="917"/>
      <c r="FLC81" s="574"/>
      <c r="FLD81" s="448"/>
      <c r="FLE81" s="448"/>
      <c r="FLF81" s="448"/>
      <c r="FLG81" s="575"/>
      <c r="FLH81" s="448"/>
      <c r="FLI81" s="448"/>
      <c r="FLJ81" s="448"/>
      <c r="FLK81" s="448"/>
      <c r="FLL81" s="448"/>
      <c r="FLM81" s="448"/>
      <c r="FLN81" s="448"/>
      <c r="FLO81" s="448"/>
      <c r="FLP81" s="448"/>
      <c r="FLQ81" s="917"/>
      <c r="FLR81" s="917"/>
      <c r="FLS81" s="917"/>
      <c r="FLT81" s="574"/>
      <c r="FLU81" s="448"/>
      <c r="FLV81" s="448"/>
      <c r="FLW81" s="448"/>
      <c r="FLX81" s="575"/>
      <c r="FLY81" s="448"/>
      <c r="FLZ81" s="448"/>
      <c r="FMA81" s="448"/>
      <c r="FMB81" s="448"/>
      <c r="FMC81" s="448"/>
      <c r="FMD81" s="448"/>
      <c r="FME81" s="448"/>
      <c r="FMF81" s="448"/>
      <c r="FMG81" s="448"/>
      <c r="FMH81" s="917"/>
      <c r="FMI81" s="917"/>
      <c r="FMJ81" s="917"/>
      <c r="FMK81" s="574"/>
      <c r="FML81" s="448"/>
      <c r="FMM81" s="448"/>
      <c r="FMN81" s="448"/>
      <c r="FMO81" s="575"/>
      <c r="FMP81" s="448"/>
      <c r="FMQ81" s="448"/>
      <c r="FMR81" s="448"/>
      <c r="FMS81" s="448"/>
      <c r="FMT81" s="448"/>
      <c r="FMU81" s="448"/>
      <c r="FMV81" s="448"/>
      <c r="FMW81" s="448"/>
      <c r="FMX81" s="448"/>
      <c r="FMY81" s="917"/>
      <c r="FMZ81" s="917"/>
      <c r="FNA81" s="917"/>
      <c r="FNB81" s="574"/>
      <c r="FNC81" s="448"/>
      <c r="FND81" s="448"/>
      <c r="FNE81" s="448"/>
      <c r="FNF81" s="575"/>
      <c r="FNG81" s="448"/>
      <c r="FNH81" s="448"/>
      <c r="FNI81" s="448"/>
      <c r="FNJ81" s="448"/>
      <c r="FNK81" s="448"/>
      <c r="FNL81" s="448"/>
      <c r="FNM81" s="448"/>
      <c r="FNN81" s="448"/>
      <c r="FNO81" s="448"/>
      <c r="FNP81" s="917"/>
      <c r="FNQ81" s="917"/>
      <c r="FNR81" s="917"/>
      <c r="FNS81" s="574"/>
      <c r="FNT81" s="448"/>
      <c r="FNU81" s="448"/>
      <c r="FNV81" s="448"/>
      <c r="FNW81" s="575"/>
      <c r="FNX81" s="448"/>
      <c r="FNY81" s="448"/>
      <c r="FNZ81" s="448"/>
      <c r="FOA81" s="448"/>
      <c r="FOB81" s="448"/>
      <c r="FOC81" s="448"/>
      <c r="FOD81" s="448"/>
      <c r="FOE81" s="448"/>
      <c r="FOF81" s="448"/>
      <c r="FOG81" s="917"/>
      <c r="FOH81" s="917"/>
      <c r="FOI81" s="917"/>
      <c r="FOJ81" s="574"/>
      <c r="FOK81" s="448"/>
      <c r="FOL81" s="448"/>
      <c r="FOM81" s="448"/>
      <c r="FON81" s="575"/>
      <c r="FOO81" s="448"/>
      <c r="FOP81" s="448"/>
      <c r="FOQ81" s="448"/>
      <c r="FOR81" s="448"/>
      <c r="FOS81" s="448"/>
      <c r="FOT81" s="448"/>
      <c r="FOU81" s="448"/>
      <c r="FOV81" s="448"/>
      <c r="FOW81" s="448"/>
      <c r="FOX81" s="917"/>
      <c r="FOY81" s="917"/>
      <c r="FOZ81" s="917"/>
      <c r="FPA81" s="574"/>
      <c r="FPB81" s="448"/>
      <c r="FPC81" s="448"/>
      <c r="FPD81" s="448"/>
      <c r="FPE81" s="575"/>
      <c r="FPF81" s="448"/>
      <c r="FPG81" s="448"/>
      <c r="FPH81" s="448"/>
      <c r="FPI81" s="448"/>
      <c r="FPJ81" s="448"/>
      <c r="FPK81" s="448"/>
      <c r="FPL81" s="448"/>
      <c r="FPM81" s="448"/>
      <c r="FPN81" s="448"/>
      <c r="FPO81" s="917"/>
      <c r="FPP81" s="917"/>
      <c r="FPQ81" s="917"/>
      <c r="FPR81" s="574"/>
      <c r="FPS81" s="448"/>
      <c r="FPT81" s="448"/>
      <c r="FPU81" s="448"/>
      <c r="FPV81" s="575"/>
      <c r="FPW81" s="448"/>
      <c r="FPX81" s="448"/>
      <c r="FPY81" s="448"/>
      <c r="FPZ81" s="448"/>
      <c r="FQA81" s="448"/>
      <c r="FQB81" s="448"/>
      <c r="FQC81" s="448"/>
      <c r="FQD81" s="448"/>
      <c r="FQE81" s="448"/>
      <c r="FQF81" s="917"/>
      <c r="FQG81" s="917"/>
      <c r="FQH81" s="917"/>
      <c r="FQI81" s="574"/>
      <c r="FQJ81" s="448"/>
      <c r="FQK81" s="448"/>
      <c r="FQL81" s="448"/>
      <c r="FQM81" s="575"/>
      <c r="FQN81" s="448"/>
      <c r="FQO81" s="448"/>
      <c r="FQP81" s="448"/>
      <c r="FQQ81" s="448"/>
      <c r="FQR81" s="448"/>
      <c r="FQS81" s="448"/>
      <c r="FQT81" s="448"/>
      <c r="FQU81" s="448"/>
      <c r="FQV81" s="448"/>
      <c r="FQW81" s="917"/>
      <c r="FQX81" s="917"/>
      <c r="FQY81" s="917"/>
      <c r="FQZ81" s="574"/>
      <c r="FRA81" s="448"/>
      <c r="FRB81" s="448"/>
      <c r="FRC81" s="448"/>
      <c r="FRD81" s="575"/>
      <c r="FRE81" s="448"/>
      <c r="FRF81" s="448"/>
      <c r="FRG81" s="448"/>
      <c r="FRH81" s="448"/>
      <c r="FRI81" s="448"/>
      <c r="FRJ81" s="448"/>
      <c r="FRK81" s="448"/>
      <c r="FRL81" s="448"/>
      <c r="FRM81" s="448"/>
      <c r="FRN81" s="917"/>
      <c r="FRO81" s="917"/>
      <c r="FRP81" s="917"/>
      <c r="FRQ81" s="574"/>
      <c r="FRR81" s="448"/>
      <c r="FRS81" s="448"/>
      <c r="FRT81" s="448"/>
      <c r="FRU81" s="575"/>
      <c r="FRV81" s="448"/>
      <c r="FRW81" s="448"/>
      <c r="FRX81" s="448"/>
      <c r="FRY81" s="448"/>
      <c r="FRZ81" s="448"/>
      <c r="FSA81" s="448"/>
      <c r="FSB81" s="448"/>
      <c r="FSC81" s="448"/>
      <c r="FSD81" s="448"/>
      <c r="FSE81" s="917"/>
      <c r="FSF81" s="917"/>
      <c r="FSG81" s="917"/>
      <c r="FSH81" s="574"/>
      <c r="FSI81" s="448"/>
      <c r="FSJ81" s="448"/>
      <c r="FSK81" s="448"/>
      <c r="FSL81" s="575"/>
      <c r="FSM81" s="448"/>
      <c r="FSN81" s="448"/>
      <c r="FSO81" s="448"/>
      <c r="FSP81" s="448"/>
      <c r="FSQ81" s="448"/>
      <c r="FSR81" s="448"/>
      <c r="FSS81" s="448"/>
      <c r="FST81" s="448"/>
      <c r="FSU81" s="448"/>
      <c r="FSV81" s="917"/>
      <c r="FSW81" s="917"/>
      <c r="FSX81" s="917"/>
      <c r="FSY81" s="574"/>
      <c r="FSZ81" s="448"/>
      <c r="FTA81" s="448"/>
      <c r="FTB81" s="448"/>
      <c r="FTC81" s="575"/>
      <c r="FTD81" s="448"/>
      <c r="FTE81" s="448"/>
      <c r="FTF81" s="448"/>
      <c r="FTG81" s="448"/>
      <c r="FTH81" s="448"/>
      <c r="FTI81" s="448"/>
      <c r="FTJ81" s="448"/>
      <c r="FTK81" s="448"/>
      <c r="FTL81" s="448"/>
      <c r="FTM81" s="917"/>
      <c r="FTN81" s="917"/>
      <c r="FTO81" s="917"/>
      <c r="FTP81" s="574"/>
      <c r="FTQ81" s="448"/>
      <c r="FTR81" s="448"/>
      <c r="FTS81" s="448"/>
      <c r="FTT81" s="575"/>
      <c r="FTU81" s="448"/>
      <c r="FTV81" s="448"/>
      <c r="FTW81" s="448"/>
      <c r="FTX81" s="448"/>
      <c r="FTY81" s="448"/>
      <c r="FTZ81" s="448"/>
      <c r="FUA81" s="448"/>
      <c r="FUB81" s="448"/>
      <c r="FUC81" s="448"/>
      <c r="FUD81" s="917"/>
      <c r="FUE81" s="917"/>
      <c r="FUF81" s="917"/>
      <c r="FUG81" s="574"/>
      <c r="FUH81" s="448"/>
      <c r="FUI81" s="448"/>
      <c r="FUJ81" s="448"/>
      <c r="FUK81" s="575"/>
      <c r="FUL81" s="448"/>
      <c r="FUM81" s="448"/>
      <c r="FUN81" s="448"/>
      <c r="FUO81" s="448"/>
      <c r="FUP81" s="448"/>
      <c r="FUQ81" s="448"/>
      <c r="FUR81" s="448"/>
      <c r="FUS81" s="448"/>
      <c r="FUT81" s="448"/>
      <c r="FUU81" s="917"/>
      <c r="FUV81" s="917"/>
      <c r="FUW81" s="917"/>
      <c r="FUX81" s="574"/>
      <c r="FUY81" s="448"/>
      <c r="FUZ81" s="448"/>
      <c r="FVA81" s="448"/>
      <c r="FVB81" s="575"/>
      <c r="FVC81" s="448"/>
      <c r="FVD81" s="448"/>
      <c r="FVE81" s="448"/>
      <c r="FVF81" s="448"/>
      <c r="FVG81" s="448"/>
      <c r="FVH81" s="448"/>
      <c r="FVI81" s="448"/>
      <c r="FVJ81" s="448"/>
      <c r="FVK81" s="448"/>
      <c r="FVL81" s="917"/>
      <c r="FVM81" s="917"/>
      <c r="FVN81" s="917"/>
      <c r="FVO81" s="574"/>
      <c r="FVP81" s="448"/>
      <c r="FVQ81" s="448"/>
      <c r="FVR81" s="448"/>
      <c r="FVS81" s="575"/>
      <c r="FVT81" s="448"/>
      <c r="FVU81" s="448"/>
      <c r="FVV81" s="448"/>
      <c r="FVW81" s="448"/>
      <c r="FVX81" s="448"/>
      <c r="FVY81" s="448"/>
      <c r="FVZ81" s="448"/>
      <c r="FWA81" s="448"/>
      <c r="FWB81" s="448"/>
      <c r="FWC81" s="917"/>
      <c r="FWD81" s="917"/>
      <c r="FWE81" s="917"/>
      <c r="FWF81" s="574"/>
      <c r="FWG81" s="448"/>
      <c r="FWH81" s="448"/>
      <c r="FWI81" s="448"/>
      <c r="FWJ81" s="575"/>
      <c r="FWK81" s="448"/>
      <c r="FWL81" s="448"/>
      <c r="FWM81" s="448"/>
      <c r="FWN81" s="448"/>
      <c r="FWO81" s="448"/>
      <c r="FWP81" s="448"/>
      <c r="FWQ81" s="448"/>
      <c r="FWR81" s="448"/>
      <c r="FWS81" s="448"/>
      <c r="FWT81" s="917"/>
      <c r="FWU81" s="917"/>
      <c r="FWV81" s="917"/>
      <c r="FWW81" s="574"/>
      <c r="FWX81" s="448"/>
      <c r="FWY81" s="448"/>
      <c r="FWZ81" s="448"/>
      <c r="FXA81" s="575"/>
      <c r="FXB81" s="448"/>
      <c r="FXC81" s="448"/>
      <c r="FXD81" s="448"/>
      <c r="FXE81" s="448"/>
      <c r="FXF81" s="448"/>
      <c r="FXG81" s="448"/>
      <c r="FXH81" s="448"/>
      <c r="FXI81" s="448"/>
      <c r="FXJ81" s="448"/>
      <c r="FXK81" s="917"/>
      <c r="FXL81" s="917"/>
      <c r="FXM81" s="917"/>
      <c r="FXN81" s="574"/>
      <c r="FXO81" s="448"/>
      <c r="FXP81" s="448"/>
      <c r="FXQ81" s="448"/>
      <c r="FXR81" s="575"/>
      <c r="FXS81" s="448"/>
      <c r="FXT81" s="448"/>
      <c r="FXU81" s="448"/>
      <c r="FXV81" s="448"/>
      <c r="FXW81" s="448"/>
      <c r="FXX81" s="448"/>
      <c r="FXY81" s="448"/>
      <c r="FXZ81" s="448"/>
      <c r="FYA81" s="448"/>
      <c r="FYB81" s="917"/>
      <c r="FYC81" s="917"/>
      <c r="FYD81" s="917"/>
      <c r="FYE81" s="574"/>
      <c r="FYF81" s="448"/>
      <c r="FYG81" s="448"/>
      <c r="FYH81" s="448"/>
      <c r="FYI81" s="575"/>
      <c r="FYJ81" s="448"/>
      <c r="FYK81" s="448"/>
      <c r="FYL81" s="448"/>
      <c r="FYM81" s="448"/>
      <c r="FYN81" s="448"/>
      <c r="FYO81" s="448"/>
      <c r="FYP81" s="448"/>
      <c r="FYQ81" s="448"/>
      <c r="FYR81" s="448"/>
      <c r="FYS81" s="917"/>
      <c r="FYT81" s="917"/>
      <c r="FYU81" s="917"/>
      <c r="FYV81" s="574"/>
      <c r="FYW81" s="448"/>
      <c r="FYX81" s="448"/>
      <c r="FYY81" s="448"/>
      <c r="FYZ81" s="575"/>
      <c r="FZA81" s="448"/>
      <c r="FZB81" s="448"/>
      <c r="FZC81" s="448"/>
      <c r="FZD81" s="448"/>
      <c r="FZE81" s="448"/>
      <c r="FZF81" s="448"/>
      <c r="FZG81" s="448"/>
      <c r="FZH81" s="448"/>
      <c r="FZI81" s="448"/>
      <c r="FZJ81" s="917"/>
      <c r="FZK81" s="917"/>
      <c r="FZL81" s="917"/>
      <c r="FZM81" s="574"/>
      <c r="FZN81" s="448"/>
      <c r="FZO81" s="448"/>
      <c r="FZP81" s="448"/>
      <c r="FZQ81" s="575"/>
      <c r="FZR81" s="448"/>
      <c r="FZS81" s="448"/>
      <c r="FZT81" s="448"/>
      <c r="FZU81" s="448"/>
      <c r="FZV81" s="448"/>
      <c r="FZW81" s="448"/>
      <c r="FZX81" s="448"/>
      <c r="FZY81" s="448"/>
      <c r="FZZ81" s="448"/>
      <c r="GAA81" s="917"/>
      <c r="GAB81" s="917"/>
      <c r="GAC81" s="917"/>
      <c r="GAD81" s="574"/>
      <c r="GAE81" s="448"/>
      <c r="GAF81" s="448"/>
      <c r="GAG81" s="448"/>
      <c r="GAH81" s="575"/>
      <c r="GAI81" s="448"/>
      <c r="GAJ81" s="448"/>
      <c r="GAK81" s="448"/>
      <c r="GAL81" s="448"/>
      <c r="GAM81" s="448"/>
      <c r="GAN81" s="448"/>
      <c r="GAO81" s="448"/>
      <c r="GAP81" s="448"/>
      <c r="GAQ81" s="448"/>
      <c r="GAR81" s="917"/>
      <c r="GAS81" s="917"/>
      <c r="GAT81" s="917"/>
      <c r="GAU81" s="574"/>
      <c r="GAV81" s="448"/>
      <c r="GAW81" s="448"/>
      <c r="GAX81" s="448"/>
      <c r="GAY81" s="575"/>
      <c r="GAZ81" s="448"/>
      <c r="GBA81" s="448"/>
      <c r="GBB81" s="448"/>
      <c r="GBC81" s="448"/>
      <c r="GBD81" s="448"/>
      <c r="GBE81" s="448"/>
      <c r="GBF81" s="448"/>
      <c r="GBG81" s="448"/>
      <c r="GBH81" s="448"/>
      <c r="GBI81" s="917"/>
      <c r="GBJ81" s="917"/>
      <c r="GBK81" s="917"/>
      <c r="GBL81" s="574"/>
      <c r="GBM81" s="448"/>
      <c r="GBN81" s="448"/>
      <c r="GBO81" s="448"/>
      <c r="GBP81" s="575"/>
      <c r="GBQ81" s="448"/>
      <c r="GBR81" s="448"/>
      <c r="GBS81" s="448"/>
      <c r="GBT81" s="448"/>
      <c r="GBU81" s="448"/>
      <c r="GBV81" s="448"/>
      <c r="GBW81" s="448"/>
      <c r="GBX81" s="448"/>
      <c r="GBY81" s="448"/>
      <c r="GBZ81" s="917"/>
      <c r="GCA81" s="917"/>
      <c r="GCB81" s="917"/>
      <c r="GCC81" s="574"/>
      <c r="GCD81" s="448"/>
      <c r="GCE81" s="448"/>
      <c r="GCF81" s="448"/>
      <c r="GCG81" s="575"/>
      <c r="GCH81" s="448"/>
      <c r="GCI81" s="448"/>
      <c r="GCJ81" s="448"/>
      <c r="GCK81" s="448"/>
      <c r="GCL81" s="448"/>
      <c r="GCM81" s="448"/>
      <c r="GCN81" s="448"/>
      <c r="GCO81" s="448"/>
      <c r="GCP81" s="448"/>
      <c r="GCQ81" s="917"/>
      <c r="GCR81" s="917"/>
      <c r="GCS81" s="917"/>
      <c r="GCT81" s="574"/>
      <c r="GCU81" s="448"/>
      <c r="GCV81" s="448"/>
      <c r="GCW81" s="448"/>
      <c r="GCX81" s="575"/>
      <c r="GCY81" s="448"/>
      <c r="GCZ81" s="448"/>
      <c r="GDA81" s="448"/>
      <c r="GDB81" s="448"/>
      <c r="GDC81" s="448"/>
      <c r="GDD81" s="448"/>
      <c r="GDE81" s="448"/>
      <c r="GDF81" s="448"/>
      <c r="GDG81" s="448"/>
      <c r="GDH81" s="917"/>
      <c r="GDI81" s="917"/>
      <c r="GDJ81" s="917"/>
      <c r="GDK81" s="574"/>
      <c r="GDL81" s="448"/>
      <c r="GDM81" s="448"/>
      <c r="GDN81" s="448"/>
      <c r="GDO81" s="575"/>
      <c r="GDP81" s="448"/>
      <c r="GDQ81" s="448"/>
      <c r="GDR81" s="448"/>
      <c r="GDS81" s="448"/>
      <c r="GDT81" s="448"/>
      <c r="GDU81" s="448"/>
      <c r="GDV81" s="448"/>
      <c r="GDW81" s="448"/>
      <c r="GDX81" s="448"/>
      <c r="GDY81" s="917"/>
      <c r="GDZ81" s="917"/>
      <c r="GEA81" s="917"/>
      <c r="GEB81" s="574"/>
      <c r="GEC81" s="448"/>
      <c r="GED81" s="448"/>
      <c r="GEE81" s="448"/>
      <c r="GEF81" s="575"/>
      <c r="GEG81" s="448"/>
      <c r="GEH81" s="448"/>
      <c r="GEI81" s="448"/>
      <c r="GEJ81" s="448"/>
      <c r="GEK81" s="448"/>
      <c r="GEL81" s="448"/>
      <c r="GEM81" s="448"/>
      <c r="GEN81" s="448"/>
      <c r="GEO81" s="448"/>
      <c r="GEP81" s="917"/>
      <c r="GEQ81" s="917"/>
      <c r="GER81" s="917"/>
      <c r="GES81" s="574"/>
      <c r="GET81" s="448"/>
      <c r="GEU81" s="448"/>
      <c r="GEV81" s="448"/>
      <c r="GEW81" s="575"/>
      <c r="GEX81" s="448"/>
      <c r="GEY81" s="448"/>
      <c r="GEZ81" s="448"/>
      <c r="GFA81" s="448"/>
      <c r="GFB81" s="448"/>
      <c r="GFC81" s="448"/>
      <c r="GFD81" s="448"/>
      <c r="GFE81" s="448"/>
      <c r="GFF81" s="448"/>
      <c r="GFG81" s="917"/>
      <c r="GFH81" s="917"/>
      <c r="GFI81" s="917"/>
      <c r="GFJ81" s="574"/>
      <c r="GFK81" s="448"/>
      <c r="GFL81" s="448"/>
      <c r="GFM81" s="448"/>
      <c r="GFN81" s="575"/>
      <c r="GFO81" s="448"/>
      <c r="GFP81" s="448"/>
      <c r="GFQ81" s="448"/>
      <c r="GFR81" s="448"/>
      <c r="GFS81" s="448"/>
      <c r="GFT81" s="448"/>
      <c r="GFU81" s="448"/>
      <c r="GFV81" s="448"/>
      <c r="GFW81" s="448"/>
      <c r="GFX81" s="917"/>
      <c r="GFY81" s="917"/>
      <c r="GFZ81" s="917"/>
      <c r="GGA81" s="574"/>
      <c r="GGB81" s="448"/>
      <c r="GGC81" s="448"/>
      <c r="GGD81" s="448"/>
      <c r="GGE81" s="575"/>
      <c r="GGF81" s="448"/>
      <c r="GGG81" s="448"/>
      <c r="GGH81" s="448"/>
      <c r="GGI81" s="448"/>
      <c r="GGJ81" s="448"/>
      <c r="GGK81" s="448"/>
      <c r="GGL81" s="448"/>
      <c r="GGM81" s="448"/>
      <c r="GGN81" s="448"/>
      <c r="GGO81" s="917"/>
      <c r="GGP81" s="917"/>
      <c r="GGQ81" s="917"/>
      <c r="GGR81" s="574"/>
      <c r="GGS81" s="448"/>
      <c r="GGT81" s="448"/>
      <c r="GGU81" s="448"/>
      <c r="GGV81" s="575"/>
      <c r="GGW81" s="448"/>
      <c r="GGX81" s="448"/>
      <c r="GGY81" s="448"/>
      <c r="GGZ81" s="448"/>
      <c r="GHA81" s="448"/>
      <c r="GHB81" s="448"/>
      <c r="GHC81" s="448"/>
      <c r="GHD81" s="448"/>
      <c r="GHE81" s="448"/>
      <c r="GHF81" s="917"/>
      <c r="GHG81" s="917"/>
      <c r="GHH81" s="917"/>
      <c r="GHI81" s="574"/>
      <c r="GHJ81" s="448"/>
      <c r="GHK81" s="448"/>
      <c r="GHL81" s="448"/>
      <c r="GHM81" s="575"/>
      <c r="GHN81" s="448"/>
      <c r="GHO81" s="448"/>
      <c r="GHP81" s="448"/>
      <c r="GHQ81" s="448"/>
      <c r="GHR81" s="448"/>
      <c r="GHS81" s="448"/>
      <c r="GHT81" s="448"/>
      <c r="GHU81" s="448"/>
      <c r="GHV81" s="448"/>
      <c r="GHW81" s="917"/>
      <c r="GHX81" s="917"/>
      <c r="GHY81" s="917"/>
      <c r="GHZ81" s="574"/>
      <c r="GIA81" s="448"/>
      <c r="GIB81" s="448"/>
      <c r="GIC81" s="448"/>
      <c r="GID81" s="575"/>
      <c r="GIE81" s="448"/>
      <c r="GIF81" s="448"/>
      <c r="GIG81" s="448"/>
      <c r="GIH81" s="448"/>
      <c r="GII81" s="448"/>
      <c r="GIJ81" s="448"/>
      <c r="GIK81" s="448"/>
      <c r="GIL81" s="448"/>
      <c r="GIM81" s="448"/>
      <c r="GIN81" s="917"/>
      <c r="GIO81" s="917"/>
      <c r="GIP81" s="917"/>
      <c r="GIQ81" s="574"/>
      <c r="GIR81" s="448"/>
      <c r="GIS81" s="448"/>
      <c r="GIT81" s="448"/>
      <c r="GIU81" s="575"/>
      <c r="GIV81" s="448"/>
      <c r="GIW81" s="448"/>
      <c r="GIX81" s="448"/>
      <c r="GIY81" s="448"/>
      <c r="GIZ81" s="448"/>
      <c r="GJA81" s="448"/>
      <c r="GJB81" s="448"/>
      <c r="GJC81" s="448"/>
      <c r="GJD81" s="448"/>
      <c r="GJE81" s="917"/>
      <c r="GJF81" s="917"/>
      <c r="GJG81" s="917"/>
      <c r="GJH81" s="574"/>
      <c r="GJI81" s="448"/>
      <c r="GJJ81" s="448"/>
      <c r="GJK81" s="448"/>
      <c r="GJL81" s="575"/>
      <c r="GJM81" s="448"/>
      <c r="GJN81" s="448"/>
      <c r="GJO81" s="448"/>
      <c r="GJP81" s="448"/>
      <c r="GJQ81" s="448"/>
      <c r="GJR81" s="448"/>
      <c r="GJS81" s="448"/>
      <c r="GJT81" s="448"/>
      <c r="GJU81" s="448"/>
      <c r="GJV81" s="917"/>
      <c r="GJW81" s="917"/>
      <c r="GJX81" s="917"/>
      <c r="GJY81" s="574"/>
      <c r="GJZ81" s="448"/>
      <c r="GKA81" s="448"/>
      <c r="GKB81" s="448"/>
      <c r="GKC81" s="575"/>
      <c r="GKD81" s="448"/>
      <c r="GKE81" s="448"/>
      <c r="GKF81" s="448"/>
      <c r="GKG81" s="448"/>
      <c r="GKH81" s="448"/>
      <c r="GKI81" s="448"/>
      <c r="GKJ81" s="448"/>
      <c r="GKK81" s="448"/>
      <c r="GKL81" s="448"/>
      <c r="GKM81" s="917"/>
      <c r="GKN81" s="917"/>
      <c r="GKO81" s="917"/>
      <c r="GKP81" s="574"/>
      <c r="GKQ81" s="448"/>
      <c r="GKR81" s="448"/>
      <c r="GKS81" s="448"/>
      <c r="GKT81" s="575"/>
      <c r="GKU81" s="448"/>
      <c r="GKV81" s="448"/>
      <c r="GKW81" s="448"/>
      <c r="GKX81" s="448"/>
      <c r="GKY81" s="448"/>
      <c r="GKZ81" s="448"/>
      <c r="GLA81" s="448"/>
      <c r="GLB81" s="448"/>
      <c r="GLC81" s="448"/>
      <c r="GLD81" s="917"/>
      <c r="GLE81" s="917"/>
      <c r="GLF81" s="917"/>
      <c r="GLG81" s="574"/>
      <c r="GLH81" s="448"/>
      <c r="GLI81" s="448"/>
      <c r="GLJ81" s="448"/>
      <c r="GLK81" s="575"/>
      <c r="GLL81" s="448"/>
      <c r="GLM81" s="448"/>
      <c r="GLN81" s="448"/>
      <c r="GLO81" s="448"/>
      <c r="GLP81" s="448"/>
      <c r="GLQ81" s="448"/>
      <c r="GLR81" s="448"/>
      <c r="GLS81" s="448"/>
      <c r="GLT81" s="448"/>
      <c r="GLU81" s="917"/>
      <c r="GLV81" s="917"/>
      <c r="GLW81" s="917"/>
      <c r="GLX81" s="574"/>
      <c r="GLY81" s="448"/>
      <c r="GLZ81" s="448"/>
      <c r="GMA81" s="448"/>
      <c r="GMB81" s="575"/>
      <c r="GMC81" s="448"/>
      <c r="GMD81" s="448"/>
      <c r="GME81" s="448"/>
      <c r="GMF81" s="448"/>
      <c r="GMG81" s="448"/>
      <c r="GMH81" s="448"/>
      <c r="GMI81" s="448"/>
      <c r="GMJ81" s="448"/>
      <c r="GMK81" s="448"/>
      <c r="GML81" s="917"/>
      <c r="GMM81" s="917"/>
      <c r="GMN81" s="917"/>
      <c r="GMO81" s="574"/>
      <c r="GMP81" s="448"/>
      <c r="GMQ81" s="448"/>
      <c r="GMR81" s="448"/>
      <c r="GMS81" s="575"/>
      <c r="GMT81" s="448"/>
      <c r="GMU81" s="448"/>
      <c r="GMV81" s="448"/>
      <c r="GMW81" s="448"/>
      <c r="GMX81" s="448"/>
      <c r="GMY81" s="448"/>
      <c r="GMZ81" s="448"/>
      <c r="GNA81" s="448"/>
      <c r="GNB81" s="448"/>
      <c r="GNC81" s="917"/>
      <c r="GND81" s="917"/>
      <c r="GNE81" s="917"/>
      <c r="GNF81" s="574"/>
      <c r="GNG81" s="448"/>
      <c r="GNH81" s="448"/>
      <c r="GNI81" s="448"/>
      <c r="GNJ81" s="575"/>
      <c r="GNK81" s="448"/>
      <c r="GNL81" s="448"/>
      <c r="GNM81" s="448"/>
      <c r="GNN81" s="448"/>
      <c r="GNO81" s="448"/>
      <c r="GNP81" s="448"/>
      <c r="GNQ81" s="448"/>
      <c r="GNR81" s="448"/>
      <c r="GNS81" s="448"/>
      <c r="GNT81" s="917"/>
      <c r="GNU81" s="917"/>
      <c r="GNV81" s="917"/>
      <c r="GNW81" s="574"/>
      <c r="GNX81" s="448"/>
      <c r="GNY81" s="448"/>
      <c r="GNZ81" s="448"/>
      <c r="GOA81" s="575"/>
      <c r="GOB81" s="448"/>
      <c r="GOC81" s="448"/>
      <c r="GOD81" s="448"/>
      <c r="GOE81" s="448"/>
      <c r="GOF81" s="448"/>
      <c r="GOG81" s="448"/>
      <c r="GOH81" s="448"/>
      <c r="GOI81" s="448"/>
      <c r="GOJ81" s="448"/>
      <c r="GOK81" s="917"/>
      <c r="GOL81" s="917"/>
      <c r="GOM81" s="917"/>
      <c r="GON81" s="574"/>
      <c r="GOO81" s="448"/>
      <c r="GOP81" s="448"/>
      <c r="GOQ81" s="448"/>
      <c r="GOR81" s="575"/>
      <c r="GOS81" s="448"/>
      <c r="GOT81" s="448"/>
      <c r="GOU81" s="448"/>
      <c r="GOV81" s="448"/>
      <c r="GOW81" s="448"/>
      <c r="GOX81" s="448"/>
      <c r="GOY81" s="448"/>
      <c r="GOZ81" s="448"/>
      <c r="GPA81" s="448"/>
      <c r="GPB81" s="917"/>
      <c r="GPC81" s="917"/>
      <c r="GPD81" s="917"/>
      <c r="GPE81" s="574"/>
      <c r="GPF81" s="448"/>
      <c r="GPG81" s="448"/>
      <c r="GPH81" s="448"/>
      <c r="GPI81" s="575"/>
      <c r="GPJ81" s="448"/>
      <c r="GPK81" s="448"/>
      <c r="GPL81" s="448"/>
      <c r="GPM81" s="448"/>
      <c r="GPN81" s="448"/>
      <c r="GPO81" s="448"/>
      <c r="GPP81" s="448"/>
      <c r="GPQ81" s="448"/>
      <c r="GPR81" s="448"/>
      <c r="GPS81" s="917"/>
      <c r="GPT81" s="917"/>
      <c r="GPU81" s="917"/>
      <c r="GPV81" s="574"/>
      <c r="GPW81" s="448"/>
      <c r="GPX81" s="448"/>
      <c r="GPY81" s="448"/>
      <c r="GPZ81" s="575"/>
      <c r="GQA81" s="448"/>
      <c r="GQB81" s="448"/>
      <c r="GQC81" s="448"/>
      <c r="GQD81" s="448"/>
      <c r="GQE81" s="448"/>
      <c r="GQF81" s="448"/>
      <c r="GQG81" s="448"/>
      <c r="GQH81" s="448"/>
      <c r="GQI81" s="448"/>
      <c r="GQJ81" s="917"/>
      <c r="GQK81" s="917"/>
      <c r="GQL81" s="917"/>
      <c r="GQM81" s="574"/>
      <c r="GQN81" s="448"/>
      <c r="GQO81" s="448"/>
      <c r="GQP81" s="448"/>
      <c r="GQQ81" s="575"/>
      <c r="GQR81" s="448"/>
      <c r="GQS81" s="448"/>
      <c r="GQT81" s="448"/>
      <c r="GQU81" s="448"/>
      <c r="GQV81" s="448"/>
      <c r="GQW81" s="448"/>
      <c r="GQX81" s="448"/>
      <c r="GQY81" s="448"/>
      <c r="GQZ81" s="448"/>
      <c r="GRA81" s="917"/>
      <c r="GRB81" s="917"/>
      <c r="GRC81" s="917"/>
      <c r="GRD81" s="574"/>
      <c r="GRE81" s="448"/>
      <c r="GRF81" s="448"/>
      <c r="GRG81" s="448"/>
      <c r="GRH81" s="575"/>
      <c r="GRI81" s="448"/>
      <c r="GRJ81" s="448"/>
      <c r="GRK81" s="448"/>
      <c r="GRL81" s="448"/>
      <c r="GRM81" s="448"/>
      <c r="GRN81" s="448"/>
      <c r="GRO81" s="448"/>
      <c r="GRP81" s="448"/>
      <c r="GRQ81" s="448"/>
      <c r="GRR81" s="917"/>
      <c r="GRS81" s="917"/>
      <c r="GRT81" s="917"/>
      <c r="GRU81" s="574"/>
      <c r="GRV81" s="448"/>
      <c r="GRW81" s="448"/>
      <c r="GRX81" s="448"/>
      <c r="GRY81" s="575"/>
      <c r="GRZ81" s="448"/>
      <c r="GSA81" s="448"/>
      <c r="GSB81" s="448"/>
      <c r="GSC81" s="448"/>
      <c r="GSD81" s="448"/>
      <c r="GSE81" s="448"/>
      <c r="GSF81" s="448"/>
      <c r="GSG81" s="448"/>
      <c r="GSH81" s="448"/>
      <c r="GSI81" s="917"/>
      <c r="GSJ81" s="917"/>
      <c r="GSK81" s="917"/>
      <c r="GSL81" s="574"/>
      <c r="GSM81" s="448"/>
      <c r="GSN81" s="448"/>
      <c r="GSO81" s="448"/>
      <c r="GSP81" s="575"/>
      <c r="GSQ81" s="448"/>
      <c r="GSR81" s="448"/>
      <c r="GSS81" s="448"/>
      <c r="GST81" s="448"/>
      <c r="GSU81" s="448"/>
      <c r="GSV81" s="448"/>
      <c r="GSW81" s="448"/>
      <c r="GSX81" s="448"/>
      <c r="GSY81" s="448"/>
      <c r="GSZ81" s="917"/>
      <c r="GTA81" s="917"/>
      <c r="GTB81" s="917"/>
      <c r="GTC81" s="574"/>
      <c r="GTD81" s="448"/>
      <c r="GTE81" s="448"/>
      <c r="GTF81" s="448"/>
      <c r="GTG81" s="575"/>
      <c r="GTH81" s="448"/>
      <c r="GTI81" s="448"/>
      <c r="GTJ81" s="448"/>
      <c r="GTK81" s="448"/>
      <c r="GTL81" s="448"/>
      <c r="GTM81" s="448"/>
      <c r="GTN81" s="448"/>
      <c r="GTO81" s="448"/>
      <c r="GTP81" s="448"/>
      <c r="GTQ81" s="917"/>
      <c r="GTR81" s="917"/>
      <c r="GTS81" s="917"/>
      <c r="GTT81" s="574"/>
      <c r="GTU81" s="448"/>
      <c r="GTV81" s="448"/>
      <c r="GTW81" s="448"/>
      <c r="GTX81" s="575"/>
      <c r="GTY81" s="448"/>
      <c r="GTZ81" s="448"/>
      <c r="GUA81" s="448"/>
      <c r="GUB81" s="448"/>
      <c r="GUC81" s="448"/>
      <c r="GUD81" s="448"/>
      <c r="GUE81" s="448"/>
      <c r="GUF81" s="448"/>
      <c r="GUG81" s="448"/>
      <c r="GUH81" s="917"/>
      <c r="GUI81" s="917"/>
      <c r="GUJ81" s="917"/>
      <c r="GUK81" s="574"/>
      <c r="GUL81" s="448"/>
      <c r="GUM81" s="448"/>
      <c r="GUN81" s="448"/>
      <c r="GUO81" s="575"/>
      <c r="GUP81" s="448"/>
      <c r="GUQ81" s="448"/>
      <c r="GUR81" s="448"/>
      <c r="GUS81" s="448"/>
      <c r="GUT81" s="448"/>
      <c r="GUU81" s="448"/>
      <c r="GUV81" s="448"/>
      <c r="GUW81" s="448"/>
      <c r="GUX81" s="448"/>
      <c r="GUY81" s="917"/>
      <c r="GUZ81" s="917"/>
      <c r="GVA81" s="917"/>
      <c r="GVB81" s="574"/>
      <c r="GVC81" s="448"/>
      <c r="GVD81" s="448"/>
      <c r="GVE81" s="448"/>
      <c r="GVF81" s="575"/>
      <c r="GVG81" s="448"/>
      <c r="GVH81" s="448"/>
      <c r="GVI81" s="448"/>
      <c r="GVJ81" s="448"/>
      <c r="GVK81" s="448"/>
      <c r="GVL81" s="448"/>
      <c r="GVM81" s="448"/>
      <c r="GVN81" s="448"/>
      <c r="GVO81" s="448"/>
      <c r="GVP81" s="917"/>
      <c r="GVQ81" s="917"/>
      <c r="GVR81" s="917"/>
      <c r="GVS81" s="574"/>
      <c r="GVT81" s="448"/>
      <c r="GVU81" s="448"/>
      <c r="GVV81" s="448"/>
      <c r="GVW81" s="575"/>
      <c r="GVX81" s="448"/>
      <c r="GVY81" s="448"/>
      <c r="GVZ81" s="448"/>
      <c r="GWA81" s="448"/>
      <c r="GWB81" s="448"/>
      <c r="GWC81" s="448"/>
      <c r="GWD81" s="448"/>
      <c r="GWE81" s="448"/>
      <c r="GWF81" s="448"/>
      <c r="GWG81" s="917"/>
      <c r="GWH81" s="917"/>
      <c r="GWI81" s="917"/>
      <c r="GWJ81" s="574"/>
      <c r="GWK81" s="448"/>
      <c r="GWL81" s="448"/>
      <c r="GWM81" s="448"/>
      <c r="GWN81" s="575"/>
      <c r="GWO81" s="448"/>
      <c r="GWP81" s="448"/>
      <c r="GWQ81" s="448"/>
      <c r="GWR81" s="448"/>
      <c r="GWS81" s="448"/>
      <c r="GWT81" s="448"/>
      <c r="GWU81" s="448"/>
      <c r="GWV81" s="448"/>
      <c r="GWW81" s="448"/>
      <c r="GWX81" s="917"/>
      <c r="GWY81" s="917"/>
      <c r="GWZ81" s="917"/>
      <c r="GXA81" s="574"/>
      <c r="GXB81" s="448"/>
      <c r="GXC81" s="448"/>
      <c r="GXD81" s="448"/>
      <c r="GXE81" s="575"/>
      <c r="GXF81" s="448"/>
      <c r="GXG81" s="448"/>
      <c r="GXH81" s="448"/>
      <c r="GXI81" s="448"/>
      <c r="GXJ81" s="448"/>
      <c r="GXK81" s="448"/>
      <c r="GXL81" s="448"/>
      <c r="GXM81" s="448"/>
      <c r="GXN81" s="448"/>
      <c r="GXO81" s="917"/>
      <c r="GXP81" s="917"/>
      <c r="GXQ81" s="917"/>
      <c r="GXR81" s="574"/>
      <c r="GXS81" s="448"/>
      <c r="GXT81" s="448"/>
      <c r="GXU81" s="448"/>
      <c r="GXV81" s="575"/>
      <c r="GXW81" s="448"/>
      <c r="GXX81" s="448"/>
      <c r="GXY81" s="448"/>
      <c r="GXZ81" s="448"/>
      <c r="GYA81" s="448"/>
      <c r="GYB81" s="448"/>
      <c r="GYC81" s="448"/>
      <c r="GYD81" s="448"/>
      <c r="GYE81" s="448"/>
      <c r="GYF81" s="917"/>
      <c r="GYG81" s="917"/>
      <c r="GYH81" s="917"/>
      <c r="GYI81" s="574"/>
      <c r="GYJ81" s="448"/>
      <c r="GYK81" s="448"/>
      <c r="GYL81" s="448"/>
      <c r="GYM81" s="575"/>
      <c r="GYN81" s="448"/>
      <c r="GYO81" s="448"/>
      <c r="GYP81" s="448"/>
      <c r="GYQ81" s="448"/>
      <c r="GYR81" s="448"/>
      <c r="GYS81" s="448"/>
      <c r="GYT81" s="448"/>
      <c r="GYU81" s="448"/>
      <c r="GYV81" s="448"/>
      <c r="GYW81" s="917"/>
      <c r="GYX81" s="917"/>
      <c r="GYY81" s="917"/>
      <c r="GYZ81" s="574"/>
      <c r="GZA81" s="448"/>
      <c r="GZB81" s="448"/>
      <c r="GZC81" s="448"/>
      <c r="GZD81" s="575"/>
      <c r="GZE81" s="448"/>
      <c r="GZF81" s="448"/>
      <c r="GZG81" s="448"/>
      <c r="GZH81" s="448"/>
      <c r="GZI81" s="448"/>
      <c r="GZJ81" s="448"/>
      <c r="GZK81" s="448"/>
      <c r="GZL81" s="448"/>
      <c r="GZM81" s="448"/>
      <c r="GZN81" s="917"/>
      <c r="GZO81" s="917"/>
      <c r="GZP81" s="917"/>
      <c r="GZQ81" s="574"/>
      <c r="GZR81" s="448"/>
      <c r="GZS81" s="448"/>
      <c r="GZT81" s="448"/>
      <c r="GZU81" s="575"/>
      <c r="GZV81" s="448"/>
      <c r="GZW81" s="448"/>
      <c r="GZX81" s="448"/>
      <c r="GZY81" s="448"/>
      <c r="GZZ81" s="448"/>
      <c r="HAA81" s="448"/>
      <c r="HAB81" s="448"/>
      <c r="HAC81" s="448"/>
      <c r="HAD81" s="448"/>
      <c r="HAE81" s="917"/>
      <c r="HAF81" s="917"/>
      <c r="HAG81" s="917"/>
      <c r="HAH81" s="574"/>
      <c r="HAI81" s="448"/>
      <c r="HAJ81" s="448"/>
      <c r="HAK81" s="448"/>
      <c r="HAL81" s="575"/>
      <c r="HAM81" s="448"/>
      <c r="HAN81" s="448"/>
      <c r="HAO81" s="448"/>
      <c r="HAP81" s="448"/>
      <c r="HAQ81" s="448"/>
      <c r="HAR81" s="448"/>
      <c r="HAS81" s="448"/>
      <c r="HAT81" s="448"/>
      <c r="HAU81" s="448"/>
      <c r="HAV81" s="917"/>
      <c r="HAW81" s="917"/>
      <c r="HAX81" s="917"/>
      <c r="HAY81" s="574"/>
      <c r="HAZ81" s="448"/>
      <c r="HBA81" s="448"/>
      <c r="HBB81" s="448"/>
      <c r="HBC81" s="575"/>
      <c r="HBD81" s="448"/>
      <c r="HBE81" s="448"/>
      <c r="HBF81" s="448"/>
      <c r="HBG81" s="448"/>
      <c r="HBH81" s="448"/>
      <c r="HBI81" s="448"/>
      <c r="HBJ81" s="448"/>
      <c r="HBK81" s="448"/>
      <c r="HBL81" s="448"/>
      <c r="HBM81" s="917"/>
      <c r="HBN81" s="917"/>
      <c r="HBO81" s="917"/>
      <c r="HBP81" s="574"/>
      <c r="HBQ81" s="448"/>
      <c r="HBR81" s="448"/>
      <c r="HBS81" s="448"/>
      <c r="HBT81" s="575"/>
      <c r="HBU81" s="448"/>
      <c r="HBV81" s="448"/>
      <c r="HBW81" s="448"/>
      <c r="HBX81" s="448"/>
      <c r="HBY81" s="448"/>
      <c r="HBZ81" s="448"/>
      <c r="HCA81" s="448"/>
      <c r="HCB81" s="448"/>
      <c r="HCC81" s="448"/>
      <c r="HCD81" s="917"/>
      <c r="HCE81" s="917"/>
      <c r="HCF81" s="917"/>
      <c r="HCG81" s="574"/>
      <c r="HCH81" s="448"/>
      <c r="HCI81" s="448"/>
      <c r="HCJ81" s="448"/>
      <c r="HCK81" s="575"/>
      <c r="HCL81" s="448"/>
      <c r="HCM81" s="448"/>
      <c r="HCN81" s="448"/>
      <c r="HCO81" s="448"/>
      <c r="HCP81" s="448"/>
      <c r="HCQ81" s="448"/>
      <c r="HCR81" s="448"/>
      <c r="HCS81" s="448"/>
      <c r="HCT81" s="448"/>
      <c r="HCU81" s="917"/>
      <c r="HCV81" s="917"/>
      <c r="HCW81" s="917"/>
      <c r="HCX81" s="574"/>
      <c r="HCY81" s="448"/>
      <c r="HCZ81" s="448"/>
      <c r="HDA81" s="448"/>
      <c r="HDB81" s="575"/>
      <c r="HDC81" s="448"/>
      <c r="HDD81" s="448"/>
      <c r="HDE81" s="448"/>
      <c r="HDF81" s="448"/>
      <c r="HDG81" s="448"/>
      <c r="HDH81" s="448"/>
      <c r="HDI81" s="448"/>
      <c r="HDJ81" s="448"/>
      <c r="HDK81" s="448"/>
      <c r="HDL81" s="917"/>
      <c r="HDM81" s="917"/>
      <c r="HDN81" s="917"/>
      <c r="HDO81" s="574"/>
      <c r="HDP81" s="448"/>
      <c r="HDQ81" s="448"/>
      <c r="HDR81" s="448"/>
      <c r="HDS81" s="575"/>
      <c r="HDT81" s="448"/>
      <c r="HDU81" s="448"/>
      <c r="HDV81" s="448"/>
      <c r="HDW81" s="448"/>
      <c r="HDX81" s="448"/>
      <c r="HDY81" s="448"/>
      <c r="HDZ81" s="448"/>
      <c r="HEA81" s="448"/>
      <c r="HEB81" s="448"/>
      <c r="HEC81" s="917"/>
      <c r="HED81" s="917"/>
      <c r="HEE81" s="917"/>
      <c r="HEF81" s="574"/>
      <c r="HEG81" s="448"/>
      <c r="HEH81" s="448"/>
      <c r="HEI81" s="448"/>
      <c r="HEJ81" s="575"/>
      <c r="HEK81" s="448"/>
      <c r="HEL81" s="448"/>
      <c r="HEM81" s="448"/>
      <c r="HEN81" s="448"/>
      <c r="HEO81" s="448"/>
      <c r="HEP81" s="448"/>
      <c r="HEQ81" s="448"/>
      <c r="HER81" s="448"/>
      <c r="HES81" s="448"/>
      <c r="HET81" s="917"/>
      <c r="HEU81" s="917"/>
      <c r="HEV81" s="917"/>
      <c r="HEW81" s="574"/>
      <c r="HEX81" s="448"/>
      <c r="HEY81" s="448"/>
      <c r="HEZ81" s="448"/>
      <c r="HFA81" s="575"/>
      <c r="HFB81" s="448"/>
      <c r="HFC81" s="448"/>
      <c r="HFD81" s="448"/>
      <c r="HFE81" s="448"/>
      <c r="HFF81" s="448"/>
      <c r="HFG81" s="448"/>
      <c r="HFH81" s="448"/>
      <c r="HFI81" s="448"/>
      <c r="HFJ81" s="448"/>
      <c r="HFK81" s="917"/>
      <c r="HFL81" s="917"/>
      <c r="HFM81" s="917"/>
      <c r="HFN81" s="574"/>
      <c r="HFO81" s="448"/>
      <c r="HFP81" s="448"/>
      <c r="HFQ81" s="448"/>
      <c r="HFR81" s="575"/>
      <c r="HFS81" s="448"/>
      <c r="HFT81" s="448"/>
      <c r="HFU81" s="448"/>
      <c r="HFV81" s="448"/>
      <c r="HFW81" s="448"/>
      <c r="HFX81" s="448"/>
      <c r="HFY81" s="448"/>
      <c r="HFZ81" s="448"/>
      <c r="HGA81" s="448"/>
      <c r="HGB81" s="917"/>
      <c r="HGC81" s="917"/>
      <c r="HGD81" s="917"/>
      <c r="HGE81" s="574"/>
      <c r="HGF81" s="448"/>
      <c r="HGG81" s="448"/>
      <c r="HGH81" s="448"/>
      <c r="HGI81" s="575"/>
      <c r="HGJ81" s="448"/>
      <c r="HGK81" s="448"/>
      <c r="HGL81" s="448"/>
      <c r="HGM81" s="448"/>
      <c r="HGN81" s="448"/>
      <c r="HGO81" s="448"/>
      <c r="HGP81" s="448"/>
      <c r="HGQ81" s="448"/>
      <c r="HGR81" s="448"/>
      <c r="HGS81" s="917"/>
      <c r="HGT81" s="917"/>
      <c r="HGU81" s="917"/>
      <c r="HGV81" s="574"/>
      <c r="HGW81" s="448"/>
      <c r="HGX81" s="448"/>
      <c r="HGY81" s="448"/>
      <c r="HGZ81" s="575"/>
      <c r="HHA81" s="448"/>
      <c r="HHB81" s="448"/>
      <c r="HHC81" s="448"/>
      <c r="HHD81" s="448"/>
      <c r="HHE81" s="448"/>
      <c r="HHF81" s="448"/>
      <c r="HHG81" s="448"/>
      <c r="HHH81" s="448"/>
      <c r="HHI81" s="448"/>
      <c r="HHJ81" s="917"/>
      <c r="HHK81" s="917"/>
      <c r="HHL81" s="917"/>
      <c r="HHM81" s="574"/>
      <c r="HHN81" s="448"/>
      <c r="HHO81" s="448"/>
      <c r="HHP81" s="448"/>
      <c r="HHQ81" s="575"/>
      <c r="HHR81" s="448"/>
      <c r="HHS81" s="448"/>
      <c r="HHT81" s="448"/>
      <c r="HHU81" s="448"/>
      <c r="HHV81" s="448"/>
      <c r="HHW81" s="448"/>
      <c r="HHX81" s="448"/>
      <c r="HHY81" s="448"/>
      <c r="HHZ81" s="448"/>
      <c r="HIA81" s="917"/>
      <c r="HIB81" s="917"/>
      <c r="HIC81" s="917"/>
      <c r="HID81" s="574"/>
      <c r="HIE81" s="448"/>
      <c r="HIF81" s="448"/>
      <c r="HIG81" s="448"/>
      <c r="HIH81" s="575"/>
      <c r="HII81" s="448"/>
      <c r="HIJ81" s="448"/>
      <c r="HIK81" s="448"/>
      <c r="HIL81" s="448"/>
      <c r="HIM81" s="448"/>
      <c r="HIN81" s="448"/>
      <c r="HIO81" s="448"/>
      <c r="HIP81" s="448"/>
      <c r="HIQ81" s="448"/>
      <c r="HIR81" s="917"/>
      <c r="HIS81" s="917"/>
      <c r="HIT81" s="917"/>
      <c r="HIU81" s="574"/>
      <c r="HIV81" s="448"/>
      <c r="HIW81" s="448"/>
      <c r="HIX81" s="448"/>
      <c r="HIY81" s="575"/>
      <c r="HIZ81" s="448"/>
      <c r="HJA81" s="448"/>
      <c r="HJB81" s="448"/>
      <c r="HJC81" s="448"/>
      <c r="HJD81" s="448"/>
      <c r="HJE81" s="448"/>
      <c r="HJF81" s="448"/>
      <c r="HJG81" s="448"/>
      <c r="HJH81" s="448"/>
      <c r="HJI81" s="917"/>
      <c r="HJJ81" s="917"/>
      <c r="HJK81" s="917"/>
      <c r="HJL81" s="574"/>
      <c r="HJM81" s="448"/>
      <c r="HJN81" s="448"/>
      <c r="HJO81" s="448"/>
      <c r="HJP81" s="575"/>
      <c r="HJQ81" s="448"/>
      <c r="HJR81" s="448"/>
      <c r="HJS81" s="448"/>
      <c r="HJT81" s="448"/>
      <c r="HJU81" s="448"/>
      <c r="HJV81" s="448"/>
      <c r="HJW81" s="448"/>
      <c r="HJX81" s="448"/>
      <c r="HJY81" s="448"/>
      <c r="HJZ81" s="917"/>
      <c r="HKA81" s="917"/>
      <c r="HKB81" s="917"/>
      <c r="HKC81" s="574"/>
      <c r="HKD81" s="448"/>
      <c r="HKE81" s="448"/>
      <c r="HKF81" s="448"/>
      <c r="HKG81" s="575"/>
      <c r="HKH81" s="448"/>
      <c r="HKI81" s="448"/>
      <c r="HKJ81" s="448"/>
      <c r="HKK81" s="448"/>
      <c r="HKL81" s="448"/>
      <c r="HKM81" s="448"/>
      <c r="HKN81" s="448"/>
      <c r="HKO81" s="448"/>
      <c r="HKP81" s="448"/>
      <c r="HKQ81" s="917"/>
      <c r="HKR81" s="917"/>
      <c r="HKS81" s="917"/>
      <c r="HKT81" s="574"/>
      <c r="HKU81" s="448"/>
      <c r="HKV81" s="448"/>
      <c r="HKW81" s="448"/>
      <c r="HKX81" s="575"/>
      <c r="HKY81" s="448"/>
      <c r="HKZ81" s="448"/>
      <c r="HLA81" s="448"/>
      <c r="HLB81" s="448"/>
      <c r="HLC81" s="448"/>
      <c r="HLD81" s="448"/>
      <c r="HLE81" s="448"/>
      <c r="HLF81" s="448"/>
      <c r="HLG81" s="448"/>
      <c r="HLH81" s="917"/>
      <c r="HLI81" s="917"/>
      <c r="HLJ81" s="917"/>
      <c r="HLK81" s="574"/>
      <c r="HLL81" s="448"/>
      <c r="HLM81" s="448"/>
      <c r="HLN81" s="448"/>
      <c r="HLO81" s="575"/>
      <c r="HLP81" s="448"/>
      <c r="HLQ81" s="448"/>
      <c r="HLR81" s="448"/>
      <c r="HLS81" s="448"/>
      <c r="HLT81" s="448"/>
      <c r="HLU81" s="448"/>
      <c r="HLV81" s="448"/>
      <c r="HLW81" s="448"/>
      <c r="HLX81" s="448"/>
      <c r="HLY81" s="917"/>
      <c r="HLZ81" s="917"/>
      <c r="HMA81" s="917"/>
      <c r="HMB81" s="574"/>
      <c r="HMC81" s="448"/>
      <c r="HMD81" s="448"/>
      <c r="HME81" s="448"/>
      <c r="HMF81" s="575"/>
      <c r="HMG81" s="448"/>
      <c r="HMH81" s="448"/>
      <c r="HMI81" s="448"/>
      <c r="HMJ81" s="448"/>
      <c r="HMK81" s="448"/>
      <c r="HML81" s="448"/>
      <c r="HMM81" s="448"/>
      <c r="HMN81" s="448"/>
      <c r="HMO81" s="448"/>
      <c r="HMP81" s="917"/>
      <c r="HMQ81" s="917"/>
      <c r="HMR81" s="917"/>
      <c r="HMS81" s="574"/>
      <c r="HMT81" s="448"/>
      <c r="HMU81" s="448"/>
      <c r="HMV81" s="448"/>
      <c r="HMW81" s="575"/>
      <c r="HMX81" s="448"/>
      <c r="HMY81" s="448"/>
      <c r="HMZ81" s="448"/>
      <c r="HNA81" s="448"/>
      <c r="HNB81" s="448"/>
      <c r="HNC81" s="448"/>
      <c r="HND81" s="448"/>
      <c r="HNE81" s="448"/>
      <c r="HNF81" s="448"/>
      <c r="HNG81" s="917"/>
      <c r="HNH81" s="917"/>
      <c r="HNI81" s="917"/>
      <c r="HNJ81" s="574"/>
      <c r="HNK81" s="448"/>
      <c r="HNL81" s="448"/>
      <c r="HNM81" s="448"/>
      <c r="HNN81" s="575"/>
      <c r="HNO81" s="448"/>
      <c r="HNP81" s="448"/>
      <c r="HNQ81" s="448"/>
      <c r="HNR81" s="448"/>
      <c r="HNS81" s="448"/>
      <c r="HNT81" s="448"/>
      <c r="HNU81" s="448"/>
      <c r="HNV81" s="448"/>
      <c r="HNW81" s="448"/>
      <c r="HNX81" s="917"/>
      <c r="HNY81" s="917"/>
      <c r="HNZ81" s="917"/>
      <c r="HOA81" s="574"/>
      <c r="HOB81" s="448"/>
      <c r="HOC81" s="448"/>
      <c r="HOD81" s="448"/>
      <c r="HOE81" s="575"/>
      <c r="HOF81" s="448"/>
      <c r="HOG81" s="448"/>
      <c r="HOH81" s="448"/>
      <c r="HOI81" s="448"/>
      <c r="HOJ81" s="448"/>
      <c r="HOK81" s="448"/>
      <c r="HOL81" s="448"/>
      <c r="HOM81" s="448"/>
      <c r="HON81" s="448"/>
      <c r="HOO81" s="917"/>
      <c r="HOP81" s="917"/>
      <c r="HOQ81" s="917"/>
      <c r="HOR81" s="574"/>
      <c r="HOS81" s="448"/>
      <c r="HOT81" s="448"/>
      <c r="HOU81" s="448"/>
      <c r="HOV81" s="575"/>
      <c r="HOW81" s="448"/>
      <c r="HOX81" s="448"/>
      <c r="HOY81" s="448"/>
      <c r="HOZ81" s="448"/>
      <c r="HPA81" s="448"/>
      <c r="HPB81" s="448"/>
      <c r="HPC81" s="448"/>
      <c r="HPD81" s="448"/>
      <c r="HPE81" s="448"/>
      <c r="HPF81" s="917"/>
      <c r="HPG81" s="917"/>
      <c r="HPH81" s="917"/>
      <c r="HPI81" s="574"/>
      <c r="HPJ81" s="448"/>
      <c r="HPK81" s="448"/>
      <c r="HPL81" s="448"/>
      <c r="HPM81" s="575"/>
      <c r="HPN81" s="448"/>
      <c r="HPO81" s="448"/>
      <c r="HPP81" s="448"/>
      <c r="HPQ81" s="448"/>
      <c r="HPR81" s="448"/>
      <c r="HPS81" s="448"/>
      <c r="HPT81" s="448"/>
      <c r="HPU81" s="448"/>
      <c r="HPV81" s="448"/>
      <c r="HPW81" s="917"/>
      <c r="HPX81" s="917"/>
      <c r="HPY81" s="917"/>
      <c r="HPZ81" s="574"/>
      <c r="HQA81" s="448"/>
      <c r="HQB81" s="448"/>
      <c r="HQC81" s="448"/>
      <c r="HQD81" s="575"/>
      <c r="HQE81" s="448"/>
      <c r="HQF81" s="448"/>
      <c r="HQG81" s="448"/>
      <c r="HQH81" s="448"/>
      <c r="HQI81" s="448"/>
      <c r="HQJ81" s="448"/>
      <c r="HQK81" s="448"/>
      <c r="HQL81" s="448"/>
      <c r="HQM81" s="448"/>
      <c r="HQN81" s="917"/>
      <c r="HQO81" s="917"/>
      <c r="HQP81" s="917"/>
      <c r="HQQ81" s="574"/>
      <c r="HQR81" s="448"/>
      <c r="HQS81" s="448"/>
      <c r="HQT81" s="448"/>
      <c r="HQU81" s="575"/>
      <c r="HQV81" s="448"/>
      <c r="HQW81" s="448"/>
      <c r="HQX81" s="448"/>
      <c r="HQY81" s="448"/>
      <c r="HQZ81" s="448"/>
      <c r="HRA81" s="448"/>
      <c r="HRB81" s="448"/>
      <c r="HRC81" s="448"/>
      <c r="HRD81" s="448"/>
      <c r="HRE81" s="917"/>
      <c r="HRF81" s="917"/>
      <c r="HRG81" s="917"/>
      <c r="HRH81" s="574"/>
      <c r="HRI81" s="448"/>
      <c r="HRJ81" s="448"/>
      <c r="HRK81" s="448"/>
      <c r="HRL81" s="575"/>
      <c r="HRM81" s="448"/>
      <c r="HRN81" s="448"/>
      <c r="HRO81" s="448"/>
      <c r="HRP81" s="448"/>
      <c r="HRQ81" s="448"/>
      <c r="HRR81" s="448"/>
      <c r="HRS81" s="448"/>
      <c r="HRT81" s="448"/>
      <c r="HRU81" s="448"/>
      <c r="HRV81" s="917"/>
      <c r="HRW81" s="917"/>
      <c r="HRX81" s="917"/>
      <c r="HRY81" s="574"/>
      <c r="HRZ81" s="448"/>
      <c r="HSA81" s="448"/>
      <c r="HSB81" s="448"/>
      <c r="HSC81" s="575"/>
      <c r="HSD81" s="448"/>
      <c r="HSE81" s="448"/>
      <c r="HSF81" s="448"/>
      <c r="HSG81" s="448"/>
      <c r="HSH81" s="448"/>
      <c r="HSI81" s="448"/>
      <c r="HSJ81" s="448"/>
      <c r="HSK81" s="448"/>
      <c r="HSL81" s="448"/>
      <c r="HSM81" s="917"/>
      <c r="HSN81" s="917"/>
      <c r="HSO81" s="917"/>
      <c r="HSP81" s="574"/>
      <c r="HSQ81" s="448"/>
      <c r="HSR81" s="448"/>
      <c r="HSS81" s="448"/>
      <c r="HST81" s="575"/>
      <c r="HSU81" s="448"/>
      <c r="HSV81" s="448"/>
      <c r="HSW81" s="448"/>
      <c r="HSX81" s="448"/>
      <c r="HSY81" s="448"/>
      <c r="HSZ81" s="448"/>
      <c r="HTA81" s="448"/>
      <c r="HTB81" s="448"/>
      <c r="HTC81" s="448"/>
      <c r="HTD81" s="917"/>
      <c r="HTE81" s="917"/>
      <c r="HTF81" s="917"/>
      <c r="HTG81" s="574"/>
      <c r="HTH81" s="448"/>
      <c r="HTI81" s="448"/>
      <c r="HTJ81" s="448"/>
      <c r="HTK81" s="575"/>
      <c r="HTL81" s="448"/>
      <c r="HTM81" s="448"/>
      <c r="HTN81" s="448"/>
      <c r="HTO81" s="448"/>
      <c r="HTP81" s="448"/>
      <c r="HTQ81" s="448"/>
      <c r="HTR81" s="448"/>
      <c r="HTS81" s="448"/>
      <c r="HTT81" s="448"/>
      <c r="HTU81" s="917"/>
      <c r="HTV81" s="917"/>
      <c r="HTW81" s="917"/>
      <c r="HTX81" s="574"/>
      <c r="HTY81" s="448"/>
      <c r="HTZ81" s="448"/>
      <c r="HUA81" s="448"/>
      <c r="HUB81" s="575"/>
      <c r="HUC81" s="448"/>
      <c r="HUD81" s="448"/>
      <c r="HUE81" s="448"/>
      <c r="HUF81" s="448"/>
      <c r="HUG81" s="448"/>
      <c r="HUH81" s="448"/>
      <c r="HUI81" s="448"/>
      <c r="HUJ81" s="448"/>
      <c r="HUK81" s="448"/>
      <c r="HUL81" s="917"/>
      <c r="HUM81" s="917"/>
      <c r="HUN81" s="917"/>
      <c r="HUO81" s="574"/>
      <c r="HUP81" s="448"/>
      <c r="HUQ81" s="448"/>
      <c r="HUR81" s="448"/>
      <c r="HUS81" s="575"/>
      <c r="HUT81" s="448"/>
      <c r="HUU81" s="448"/>
      <c r="HUV81" s="448"/>
      <c r="HUW81" s="448"/>
      <c r="HUX81" s="448"/>
      <c r="HUY81" s="448"/>
      <c r="HUZ81" s="448"/>
      <c r="HVA81" s="448"/>
      <c r="HVB81" s="448"/>
      <c r="HVC81" s="917"/>
      <c r="HVD81" s="917"/>
      <c r="HVE81" s="917"/>
      <c r="HVF81" s="574"/>
      <c r="HVG81" s="448"/>
      <c r="HVH81" s="448"/>
      <c r="HVI81" s="448"/>
      <c r="HVJ81" s="575"/>
      <c r="HVK81" s="448"/>
      <c r="HVL81" s="448"/>
      <c r="HVM81" s="448"/>
      <c r="HVN81" s="448"/>
      <c r="HVO81" s="448"/>
      <c r="HVP81" s="448"/>
      <c r="HVQ81" s="448"/>
      <c r="HVR81" s="448"/>
      <c r="HVS81" s="448"/>
      <c r="HVT81" s="917"/>
      <c r="HVU81" s="917"/>
      <c r="HVV81" s="917"/>
      <c r="HVW81" s="574"/>
      <c r="HVX81" s="448"/>
      <c r="HVY81" s="448"/>
      <c r="HVZ81" s="448"/>
      <c r="HWA81" s="575"/>
      <c r="HWB81" s="448"/>
      <c r="HWC81" s="448"/>
      <c r="HWD81" s="448"/>
      <c r="HWE81" s="448"/>
      <c r="HWF81" s="448"/>
      <c r="HWG81" s="448"/>
      <c r="HWH81" s="448"/>
      <c r="HWI81" s="448"/>
      <c r="HWJ81" s="448"/>
      <c r="HWK81" s="917"/>
      <c r="HWL81" s="917"/>
      <c r="HWM81" s="917"/>
      <c r="HWN81" s="574"/>
      <c r="HWO81" s="448"/>
      <c r="HWP81" s="448"/>
      <c r="HWQ81" s="448"/>
      <c r="HWR81" s="575"/>
      <c r="HWS81" s="448"/>
      <c r="HWT81" s="448"/>
      <c r="HWU81" s="448"/>
      <c r="HWV81" s="448"/>
      <c r="HWW81" s="448"/>
      <c r="HWX81" s="448"/>
      <c r="HWY81" s="448"/>
      <c r="HWZ81" s="448"/>
      <c r="HXA81" s="448"/>
      <c r="HXB81" s="917"/>
      <c r="HXC81" s="917"/>
      <c r="HXD81" s="917"/>
      <c r="HXE81" s="574"/>
      <c r="HXF81" s="448"/>
      <c r="HXG81" s="448"/>
      <c r="HXH81" s="448"/>
      <c r="HXI81" s="575"/>
      <c r="HXJ81" s="448"/>
      <c r="HXK81" s="448"/>
      <c r="HXL81" s="448"/>
      <c r="HXM81" s="448"/>
      <c r="HXN81" s="448"/>
      <c r="HXO81" s="448"/>
      <c r="HXP81" s="448"/>
      <c r="HXQ81" s="448"/>
      <c r="HXR81" s="448"/>
      <c r="HXS81" s="917"/>
      <c r="HXT81" s="917"/>
      <c r="HXU81" s="917"/>
      <c r="HXV81" s="574"/>
      <c r="HXW81" s="448"/>
      <c r="HXX81" s="448"/>
      <c r="HXY81" s="448"/>
      <c r="HXZ81" s="575"/>
      <c r="HYA81" s="448"/>
      <c r="HYB81" s="448"/>
      <c r="HYC81" s="448"/>
      <c r="HYD81" s="448"/>
      <c r="HYE81" s="448"/>
      <c r="HYF81" s="448"/>
      <c r="HYG81" s="448"/>
      <c r="HYH81" s="448"/>
      <c r="HYI81" s="448"/>
      <c r="HYJ81" s="917"/>
      <c r="HYK81" s="917"/>
      <c r="HYL81" s="917"/>
      <c r="HYM81" s="574"/>
      <c r="HYN81" s="448"/>
      <c r="HYO81" s="448"/>
      <c r="HYP81" s="448"/>
      <c r="HYQ81" s="575"/>
      <c r="HYR81" s="448"/>
      <c r="HYS81" s="448"/>
      <c r="HYT81" s="448"/>
      <c r="HYU81" s="448"/>
      <c r="HYV81" s="448"/>
      <c r="HYW81" s="448"/>
      <c r="HYX81" s="448"/>
      <c r="HYY81" s="448"/>
      <c r="HYZ81" s="448"/>
      <c r="HZA81" s="917"/>
      <c r="HZB81" s="917"/>
      <c r="HZC81" s="917"/>
      <c r="HZD81" s="574"/>
      <c r="HZE81" s="448"/>
      <c r="HZF81" s="448"/>
      <c r="HZG81" s="448"/>
      <c r="HZH81" s="575"/>
      <c r="HZI81" s="448"/>
      <c r="HZJ81" s="448"/>
      <c r="HZK81" s="448"/>
      <c r="HZL81" s="448"/>
      <c r="HZM81" s="448"/>
      <c r="HZN81" s="448"/>
      <c r="HZO81" s="448"/>
      <c r="HZP81" s="448"/>
      <c r="HZQ81" s="448"/>
      <c r="HZR81" s="917"/>
      <c r="HZS81" s="917"/>
      <c r="HZT81" s="917"/>
      <c r="HZU81" s="574"/>
      <c r="HZV81" s="448"/>
      <c r="HZW81" s="448"/>
      <c r="HZX81" s="448"/>
      <c r="HZY81" s="575"/>
      <c r="HZZ81" s="448"/>
      <c r="IAA81" s="448"/>
      <c r="IAB81" s="448"/>
      <c r="IAC81" s="448"/>
      <c r="IAD81" s="448"/>
      <c r="IAE81" s="448"/>
      <c r="IAF81" s="448"/>
      <c r="IAG81" s="448"/>
      <c r="IAH81" s="448"/>
      <c r="IAI81" s="917"/>
      <c r="IAJ81" s="917"/>
      <c r="IAK81" s="917"/>
      <c r="IAL81" s="574"/>
      <c r="IAM81" s="448"/>
      <c r="IAN81" s="448"/>
      <c r="IAO81" s="448"/>
      <c r="IAP81" s="575"/>
      <c r="IAQ81" s="448"/>
      <c r="IAR81" s="448"/>
      <c r="IAS81" s="448"/>
      <c r="IAT81" s="448"/>
      <c r="IAU81" s="448"/>
      <c r="IAV81" s="448"/>
      <c r="IAW81" s="448"/>
      <c r="IAX81" s="448"/>
      <c r="IAY81" s="448"/>
      <c r="IAZ81" s="917"/>
      <c r="IBA81" s="917"/>
      <c r="IBB81" s="917"/>
      <c r="IBC81" s="574"/>
      <c r="IBD81" s="448"/>
      <c r="IBE81" s="448"/>
      <c r="IBF81" s="448"/>
      <c r="IBG81" s="575"/>
      <c r="IBH81" s="448"/>
      <c r="IBI81" s="448"/>
      <c r="IBJ81" s="448"/>
      <c r="IBK81" s="448"/>
      <c r="IBL81" s="448"/>
      <c r="IBM81" s="448"/>
      <c r="IBN81" s="448"/>
      <c r="IBO81" s="448"/>
      <c r="IBP81" s="448"/>
      <c r="IBQ81" s="917"/>
      <c r="IBR81" s="917"/>
      <c r="IBS81" s="917"/>
      <c r="IBT81" s="574"/>
      <c r="IBU81" s="448"/>
      <c r="IBV81" s="448"/>
      <c r="IBW81" s="448"/>
      <c r="IBX81" s="575"/>
      <c r="IBY81" s="448"/>
      <c r="IBZ81" s="448"/>
      <c r="ICA81" s="448"/>
      <c r="ICB81" s="448"/>
      <c r="ICC81" s="448"/>
      <c r="ICD81" s="448"/>
      <c r="ICE81" s="448"/>
      <c r="ICF81" s="448"/>
      <c r="ICG81" s="448"/>
      <c r="ICH81" s="917"/>
      <c r="ICI81" s="917"/>
      <c r="ICJ81" s="917"/>
      <c r="ICK81" s="574"/>
      <c r="ICL81" s="448"/>
      <c r="ICM81" s="448"/>
      <c r="ICN81" s="448"/>
      <c r="ICO81" s="575"/>
      <c r="ICP81" s="448"/>
      <c r="ICQ81" s="448"/>
      <c r="ICR81" s="448"/>
      <c r="ICS81" s="448"/>
      <c r="ICT81" s="448"/>
      <c r="ICU81" s="448"/>
      <c r="ICV81" s="448"/>
      <c r="ICW81" s="448"/>
      <c r="ICX81" s="448"/>
      <c r="ICY81" s="917"/>
      <c r="ICZ81" s="917"/>
      <c r="IDA81" s="917"/>
      <c r="IDB81" s="574"/>
      <c r="IDC81" s="448"/>
      <c r="IDD81" s="448"/>
      <c r="IDE81" s="448"/>
      <c r="IDF81" s="575"/>
      <c r="IDG81" s="448"/>
      <c r="IDH81" s="448"/>
      <c r="IDI81" s="448"/>
      <c r="IDJ81" s="448"/>
      <c r="IDK81" s="448"/>
      <c r="IDL81" s="448"/>
      <c r="IDM81" s="448"/>
      <c r="IDN81" s="448"/>
      <c r="IDO81" s="448"/>
      <c r="IDP81" s="917"/>
      <c r="IDQ81" s="917"/>
      <c r="IDR81" s="917"/>
      <c r="IDS81" s="574"/>
      <c r="IDT81" s="448"/>
      <c r="IDU81" s="448"/>
      <c r="IDV81" s="448"/>
      <c r="IDW81" s="575"/>
      <c r="IDX81" s="448"/>
      <c r="IDY81" s="448"/>
      <c r="IDZ81" s="448"/>
      <c r="IEA81" s="448"/>
      <c r="IEB81" s="448"/>
      <c r="IEC81" s="448"/>
      <c r="IED81" s="448"/>
      <c r="IEE81" s="448"/>
      <c r="IEF81" s="448"/>
      <c r="IEG81" s="917"/>
      <c r="IEH81" s="917"/>
      <c r="IEI81" s="917"/>
      <c r="IEJ81" s="574"/>
      <c r="IEK81" s="448"/>
      <c r="IEL81" s="448"/>
      <c r="IEM81" s="448"/>
      <c r="IEN81" s="575"/>
      <c r="IEO81" s="448"/>
      <c r="IEP81" s="448"/>
      <c r="IEQ81" s="448"/>
      <c r="IER81" s="448"/>
      <c r="IES81" s="448"/>
      <c r="IET81" s="448"/>
      <c r="IEU81" s="448"/>
      <c r="IEV81" s="448"/>
      <c r="IEW81" s="448"/>
      <c r="IEX81" s="917"/>
      <c r="IEY81" s="917"/>
      <c r="IEZ81" s="917"/>
      <c r="IFA81" s="574"/>
      <c r="IFB81" s="448"/>
      <c r="IFC81" s="448"/>
      <c r="IFD81" s="448"/>
      <c r="IFE81" s="575"/>
      <c r="IFF81" s="448"/>
      <c r="IFG81" s="448"/>
      <c r="IFH81" s="448"/>
      <c r="IFI81" s="448"/>
      <c r="IFJ81" s="448"/>
      <c r="IFK81" s="448"/>
      <c r="IFL81" s="448"/>
      <c r="IFM81" s="448"/>
      <c r="IFN81" s="448"/>
      <c r="IFO81" s="917"/>
      <c r="IFP81" s="917"/>
      <c r="IFQ81" s="917"/>
      <c r="IFR81" s="574"/>
      <c r="IFS81" s="448"/>
      <c r="IFT81" s="448"/>
      <c r="IFU81" s="448"/>
      <c r="IFV81" s="575"/>
      <c r="IFW81" s="448"/>
      <c r="IFX81" s="448"/>
      <c r="IFY81" s="448"/>
      <c r="IFZ81" s="448"/>
      <c r="IGA81" s="448"/>
      <c r="IGB81" s="448"/>
      <c r="IGC81" s="448"/>
      <c r="IGD81" s="448"/>
      <c r="IGE81" s="448"/>
      <c r="IGF81" s="917"/>
      <c r="IGG81" s="917"/>
      <c r="IGH81" s="917"/>
      <c r="IGI81" s="574"/>
      <c r="IGJ81" s="448"/>
      <c r="IGK81" s="448"/>
      <c r="IGL81" s="448"/>
      <c r="IGM81" s="575"/>
      <c r="IGN81" s="448"/>
      <c r="IGO81" s="448"/>
      <c r="IGP81" s="448"/>
      <c r="IGQ81" s="448"/>
      <c r="IGR81" s="448"/>
      <c r="IGS81" s="448"/>
      <c r="IGT81" s="448"/>
      <c r="IGU81" s="448"/>
      <c r="IGV81" s="448"/>
      <c r="IGW81" s="917"/>
      <c r="IGX81" s="917"/>
      <c r="IGY81" s="917"/>
      <c r="IGZ81" s="574"/>
      <c r="IHA81" s="448"/>
      <c r="IHB81" s="448"/>
      <c r="IHC81" s="448"/>
      <c r="IHD81" s="575"/>
      <c r="IHE81" s="448"/>
      <c r="IHF81" s="448"/>
      <c r="IHG81" s="448"/>
      <c r="IHH81" s="448"/>
      <c r="IHI81" s="448"/>
      <c r="IHJ81" s="448"/>
      <c r="IHK81" s="448"/>
      <c r="IHL81" s="448"/>
      <c r="IHM81" s="448"/>
      <c r="IHN81" s="917"/>
      <c r="IHO81" s="917"/>
      <c r="IHP81" s="917"/>
      <c r="IHQ81" s="574"/>
      <c r="IHR81" s="448"/>
      <c r="IHS81" s="448"/>
      <c r="IHT81" s="448"/>
      <c r="IHU81" s="575"/>
      <c r="IHV81" s="448"/>
      <c r="IHW81" s="448"/>
      <c r="IHX81" s="448"/>
      <c r="IHY81" s="448"/>
      <c r="IHZ81" s="448"/>
      <c r="IIA81" s="448"/>
      <c r="IIB81" s="448"/>
      <c r="IIC81" s="448"/>
      <c r="IID81" s="448"/>
      <c r="IIE81" s="917"/>
      <c r="IIF81" s="917"/>
      <c r="IIG81" s="917"/>
      <c r="IIH81" s="574"/>
      <c r="III81" s="448"/>
      <c r="IIJ81" s="448"/>
      <c r="IIK81" s="448"/>
      <c r="IIL81" s="575"/>
      <c r="IIM81" s="448"/>
      <c r="IIN81" s="448"/>
      <c r="IIO81" s="448"/>
      <c r="IIP81" s="448"/>
      <c r="IIQ81" s="448"/>
      <c r="IIR81" s="448"/>
      <c r="IIS81" s="448"/>
      <c r="IIT81" s="448"/>
      <c r="IIU81" s="448"/>
      <c r="IIV81" s="917"/>
      <c r="IIW81" s="917"/>
      <c r="IIX81" s="917"/>
      <c r="IIY81" s="574"/>
      <c r="IIZ81" s="448"/>
      <c r="IJA81" s="448"/>
      <c r="IJB81" s="448"/>
      <c r="IJC81" s="575"/>
      <c r="IJD81" s="448"/>
      <c r="IJE81" s="448"/>
      <c r="IJF81" s="448"/>
      <c r="IJG81" s="448"/>
      <c r="IJH81" s="448"/>
      <c r="IJI81" s="448"/>
      <c r="IJJ81" s="448"/>
      <c r="IJK81" s="448"/>
      <c r="IJL81" s="448"/>
      <c r="IJM81" s="917"/>
      <c r="IJN81" s="917"/>
      <c r="IJO81" s="917"/>
      <c r="IJP81" s="574"/>
      <c r="IJQ81" s="448"/>
      <c r="IJR81" s="448"/>
      <c r="IJS81" s="448"/>
      <c r="IJT81" s="575"/>
      <c r="IJU81" s="448"/>
      <c r="IJV81" s="448"/>
      <c r="IJW81" s="448"/>
      <c r="IJX81" s="448"/>
      <c r="IJY81" s="448"/>
      <c r="IJZ81" s="448"/>
      <c r="IKA81" s="448"/>
      <c r="IKB81" s="448"/>
      <c r="IKC81" s="448"/>
      <c r="IKD81" s="917"/>
      <c r="IKE81" s="917"/>
      <c r="IKF81" s="917"/>
      <c r="IKG81" s="574"/>
      <c r="IKH81" s="448"/>
      <c r="IKI81" s="448"/>
      <c r="IKJ81" s="448"/>
      <c r="IKK81" s="575"/>
      <c r="IKL81" s="448"/>
      <c r="IKM81" s="448"/>
      <c r="IKN81" s="448"/>
      <c r="IKO81" s="448"/>
      <c r="IKP81" s="448"/>
      <c r="IKQ81" s="448"/>
      <c r="IKR81" s="448"/>
      <c r="IKS81" s="448"/>
      <c r="IKT81" s="448"/>
      <c r="IKU81" s="917"/>
      <c r="IKV81" s="917"/>
      <c r="IKW81" s="917"/>
      <c r="IKX81" s="574"/>
      <c r="IKY81" s="448"/>
      <c r="IKZ81" s="448"/>
      <c r="ILA81" s="448"/>
      <c r="ILB81" s="575"/>
      <c r="ILC81" s="448"/>
      <c r="ILD81" s="448"/>
      <c r="ILE81" s="448"/>
      <c r="ILF81" s="448"/>
      <c r="ILG81" s="448"/>
      <c r="ILH81" s="448"/>
      <c r="ILI81" s="448"/>
      <c r="ILJ81" s="448"/>
      <c r="ILK81" s="448"/>
      <c r="ILL81" s="917"/>
      <c r="ILM81" s="917"/>
      <c r="ILN81" s="917"/>
      <c r="ILO81" s="574"/>
      <c r="ILP81" s="448"/>
      <c r="ILQ81" s="448"/>
      <c r="ILR81" s="448"/>
      <c r="ILS81" s="575"/>
      <c r="ILT81" s="448"/>
      <c r="ILU81" s="448"/>
      <c r="ILV81" s="448"/>
      <c r="ILW81" s="448"/>
      <c r="ILX81" s="448"/>
      <c r="ILY81" s="448"/>
      <c r="ILZ81" s="448"/>
      <c r="IMA81" s="448"/>
      <c r="IMB81" s="448"/>
      <c r="IMC81" s="917"/>
      <c r="IMD81" s="917"/>
      <c r="IME81" s="917"/>
      <c r="IMF81" s="574"/>
      <c r="IMG81" s="448"/>
      <c r="IMH81" s="448"/>
      <c r="IMI81" s="448"/>
      <c r="IMJ81" s="575"/>
      <c r="IMK81" s="448"/>
      <c r="IML81" s="448"/>
      <c r="IMM81" s="448"/>
      <c r="IMN81" s="448"/>
      <c r="IMO81" s="448"/>
      <c r="IMP81" s="448"/>
      <c r="IMQ81" s="448"/>
      <c r="IMR81" s="448"/>
      <c r="IMS81" s="448"/>
      <c r="IMT81" s="917"/>
      <c r="IMU81" s="917"/>
      <c r="IMV81" s="917"/>
      <c r="IMW81" s="574"/>
      <c r="IMX81" s="448"/>
      <c r="IMY81" s="448"/>
      <c r="IMZ81" s="448"/>
      <c r="INA81" s="575"/>
      <c r="INB81" s="448"/>
      <c r="INC81" s="448"/>
      <c r="IND81" s="448"/>
      <c r="INE81" s="448"/>
      <c r="INF81" s="448"/>
      <c r="ING81" s="448"/>
      <c r="INH81" s="448"/>
      <c r="INI81" s="448"/>
      <c r="INJ81" s="448"/>
      <c r="INK81" s="917"/>
      <c r="INL81" s="917"/>
      <c r="INM81" s="917"/>
      <c r="INN81" s="574"/>
      <c r="INO81" s="448"/>
      <c r="INP81" s="448"/>
      <c r="INQ81" s="448"/>
      <c r="INR81" s="575"/>
      <c r="INS81" s="448"/>
      <c r="INT81" s="448"/>
      <c r="INU81" s="448"/>
      <c r="INV81" s="448"/>
      <c r="INW81" s="448"/>
      <c r="INX81" s="448"/>
      <c r="INY81" s="448"/>
      <c r="INZ81" s="448"/>
      <c r="IOA81" s="448"/>
      <c r="IOB81" s="917"/>
      <c r="IOC81" s="917"/>
      <c r="IOD81" s="917"/>
      <c r="IOE81" s="574"/>
      <c r="IOF81" s="448"/>
      <c r="IOG81" s="448"/>
      <c r="IOH81" s="448"/>
      <c r="IOI81" s="575"/>
      <c r="IOJ81" s="448"/>
      <c r="IOK81" s="448"/>
      <c r="IOL81" s="448"/>
      <c r="IOM81" s="448"/>
      <c r="ION81" s="448"/>
      <c r="IOO81" s="448"/>
      <c r="IOP81" s="448"/>
      <c r="IOQ81" s="448"/>
      <c r="IOR81" s="448"/>
      <c r="IOS81" s="917"/>
      <c r="IOT81" s="917"/>
      <c r="IOU81" s="917"/>
      <c r="IOV81" s="574"/>
      <c r="IOW81" s="448"/>
      <c r="IOX81" s="448"/>
      <c r="IOY81" s="448"/>
      <c r="IOZ81" s="575"/>
      <c r="IPA81" s="448"/>
      <c r="IPB81" s="448"/>
      <c r="IPC81" s="448"/>
      <c r="IPD81" s="448"/>
      <c r="IPE81" s="448"/>
      <c r="IPF81" s="448"/>
      <c r="IPG81" s="448"/>
      <c r="IPH81" s="448"/>
      <c r="IPI81" s="448"/>
      <c r="IPJ81" s="917"/>
      <c r="IPK81" s="917"/>
      <c r="IPL81" s="917"/>
      <c r="IPM81" s="574"/>
      <c r="IPN81" s="448"/>
      <c r="IPO81" s="448"/>
      <c r="IPP81" s="448"/>
      <c r="IPQ81" s="575"/>
      <c r="IPR81" s="448"/>
      <c r="IPS81" s="448"/>
      <c r="IPT81" s="448"/>
      <c r="IPU81" s="448"/>
      <c r="IPV81" s="448"/>
      <c r="IPW81" s="448"/>
      <c r="IPX81" s="448"/>
      <c r="IPY81" s="448"/>
      <c r="IPZ81" s="448"/>
      <c r="IQA81" s="917"/>
      <c r="IQB81" s="917"/>
      <c r="IQC81" s="917"/>
      <c r="IQD81" s="574"/>
      <c r="IQE81" s="448"/>
      <c r="IQF81" s="448"/>
      <c r="IQG81" s="448"/>
      <c r="IQH81" s="575"/>
      <c r="IQI81" s="448"/>
      <c r="IQJ81" s="448"/>
      <c r="IQK81" s="448"/>
      <c r="IQL81" s="448"/>
      <c r="IQM81" s="448"/>
      <c r="IQN81" s="448"/>
      <c r="IQO81" s="448"/>
      <c r="IQP81" s="448"/>
      <c r="IQQ81" s="448"/>
      <c r="IQR81" s="917"/>
      <c r="IQS81" s="917"/>
      <c r="IQT81" s="917"/>
      <c r="IQU81" s="574"/>
      <c r="IQV81" s="448"/>
      <c r="IQW81" s="448"/>
      <c r="IQX81" s="448"/>
      <c r="IQY81" s="575"/>
      <c r="IQZ81" s="448"/>
      <c r="IRA81" s="448"/>
      <c r="IRB81" s="448"/>
      <c r="IRC81" s="448"/>
      <c r="IRD81" s="448"/>
      <c r="IRE81" s="448"/>
      <c r="IRF81" s="448"/>
      <c r="IRG81" s="448"/>
      <c r="IRH81" s="448"/>
      <c r="IRI81" s="917"/>
      <c r="IRJ81" s="917"/>
      <c r="IRK81" s="917"/>
      <c r="IRL81" s="574"/>
      <c r="IRM81" s="448"/>
      <c r="IRN81" s="448"/>
      <c r="IRO81" s="448"/>
      <c r="IRP81" s="575"/>
      <c r="IRQ81" s="448"/>
      <c r="IRR81" s="448"/>
      <c r="IRS81" s="448"/>
      <c r="IRT81" s="448"/>
      <c r="IRU81" s="448"/>
      <c r="IRV81" s="448"/>
      <c r="IRW81" s="448"/>
      <c r="IRX81" s="448"/>
      <c r="IRY81" s="448"/>
      <c r="IRZ81" s="917"/>
      <c r="ISA81" s="917"/>
      <c r="ISB81" s="917"/>
      <c r="ISC81" s="574"/>
      <c r="ISD81" s="448"/>
      <c r="ISE81" s="448"/>
      <c r="ISF81" s="448"/>
      <c r="ISG81" s="575"/>
      <c r="ISH81" s="448"/>
      <c r="ISI81" s="448"/>
      <c r="ISJ81" s="448"/>
      <c r="ISK81" s="448"/>
      <c r="ISL81" s="448"/>
      <c r="ISM81" s="448"/>
      <c r="ISN81" s="448"/>
      <c r="ISO81" s="448"/>
      <c r="ISP81" s="448"/>
      <c r="ISQ81" s="917"/>
      <c r="ISR81" s="917"/>
      <c r="ISS81" s="917"/>
      <c r="IST81" s="574"/>
      <c r="ISU81" s="448"/>
      <c r="ISV81" s="448"/>
      <c r="ISW81" s="448"/>
      <c r="ISX81" s="575"/>
      <c r="ISY81" s="448"/>
      <c r="ISZ81" s="448"/>
      <c r="ITA81" s="448"/>
      <c r="ITB81" s="448"/>
      <c r="ITC81" s="448"/>
      <c r="ITD81" s="448"/>
      <c r="ITE81" s="448"/>
      <c r="ITF81" s="448"/>
      <c r="ITG81" s="448"/>
      <c r="ITH81" s="917"/>
      <c r="ITI81" s="917"/>
      <c r="ITJ81" s="917"/>
      <c r="ITK81" s="574"/>
      <c r="ITL81" s="448"/>
      <c r="ITM81" s="448"/>
      <c r="ITN81" s="448"/>
      <c r="ITO81" s="575"/>
      <c r="ITP81" s="448"/>
      <c r="ITQ81" s="448"/>
      <c r="ITR81" s="448"/>
      <c r="ITS81" s="448"/>
      <c r="ITT81" s="448"/>
      <c r="ITU81" s="448"/>
      <c r="ITV81" s="448"/>
      <c r="ITW81" s="448"/>
      <c r="ITX81" s="448"/>
      <c r="ITY81" s="917"/>
      <c r="ITZ81" s="917"/>
      <c r="IUA81" s="917"/>
      <c r="IUB81" s="574"/>
      <c r="IUC81" s="448"/>
      <c r="IUD81" s="448"/>
      <c r="IUE81" s="448"/>
      <c r="IUF81" s="575"/>
      <c r="IUG81" s="448"/>
      <c r="IUH81" s="448"/>
      <c r="IUI81" s="448"/>
      <c r="IUJ81" s="448"/>
      <c r="IUK81" s="448"/>
      <c r="IUL81" s="448"/>
      <c r="IUM81" s="448"/>
      <c r="IUN81" s="448"/>
      <c r="IUO81" s="448"/>
      <c r="IUP81" s="917"/>
      <c r="IUQ81" s="917"/>
      <c r="IUR81" s="917"/>
      <c r="IUS81" s="574"/>
      <c r="IUT81" s="448"/>
      <c r="IUU81" s="448"/>
      <c r="IUV81" s="448"/>
      <c r="IUW81" s="575"/>
      <c r="IUX81" s="448"/>
      <c r="IUY81" s="448"/>
      <c r="IUZ81" s="448"/>
      <c r="IVA81" s="448"/>
      <c r="IVB81" s="448"/>
      <c r="IVC81" s="448"/>
      <c r="IVD81" s="448"/>
      <c r="IVE81" s="448"/>
      <c r="IVF81" s="448"/>
      <c r="IVG81" s="917"/>
      <c r="IVH81" s="917"/>
      <c r="IVI81" s="917"/>
      <c r="IVJ81" s="574"/>
      <c r="IVK81" s="448"/>
      <c r="IVL81" s="448"/>
      <c r="IVM81" s="448"/>
      <c r="IVN81" s="575"/>
      <c r="IVO81" s="448"/>
      <c r="IVP81" s="448"/>
      <c r="IVQ81" s="448"/>
      <c r="IVR81" s="448"/>
      <c r="IVS81" s="448"/>
      <c r="IVT81" s="448"/>
      <c r="IVU81" s="448"/>
      <c r="IVV81" s="448"/>
      <c r="IVW81" s="448"/>
      <c r="IVX81" s="917"/>
      <c r="IVY81" s="917"/>
      <c r="IVZ81" s="917"/>
      <c r="IWA81" s="574"/>
      <c r="IWB81" s="448"/>
      <c r="IWC81" s="448"/>
      <c r="IWD81" s="448"/>
      <c r="IWE81" s="575"/>
      <c r="IWF81" s="448"/>
      <c r="IWG81" s="448"/>
      <c r="IWH81" s="448"/>
      <c r="IWI81" s="448"/>
      <c r="IWJ81" s="448"/>
      <c r="IWK81" s="448"/>
      <c r="IWL81" s="448"/>
      <c r="IWM81" s="448"/>
      <c r="IWN81" s="448"/>
      <c r="IWO81" s="917"/>
      <c r="IWP81" s="917"/>
      <c r="IWQ81" s="917"/>
      <c r="IWR81" s="574"/>
      <c r="IWS81" s="448"/>
      <c r="IWT81" s="448"/>
      <c r="IWU81" s="448"/>
      <c r="IWV81" s="575"/>
      <c r="IWW81" s="448"/>
      <c r="IWX81" s="448"/>
      <c r="IWY81" s="448"/>
      <c r="IWZ81" s="448"/>
      <c r="IXA81" s="448"/>
      <c r="IXB81" s="448"/>
      <c r="IXC81" s="448"/>
      <c r="IXD81" s="448"/>
      <c r="IXE81" s="448"/>
      <c r="IXF81" s="917"/>
      <c r="IXG81" s="917"/>
      <c r="IXH81" s="917"/>
      <c r="IXI81" s="574"/>
      <c r="IXJ81" s="448"/>
      <c r="IXK81" s="448"/>
      <c r="IXL81" s="448"/>
      <c r="IXM81" s="575"/>
      <c r="IXN81" s="448"/>
      <c r="IXO81" s="448"/>
      <c r="IXP81" s="448"/>
      <c r="IXQ81" s="448"/>
      <c r="IXR81" s="448"/>
      <c r="IXS81" s="448"/>
      <c r="IXT81" s="448"/>
      <c r="IXU81" s="448"/>
      <c r="IXV81" s="448"/>
      <c r="IXW81" s="917"/>
      <c r="IXX81" s="917"/>
      <c r="IXY81" s="917"/>
      <c r="IXZ81" s="574"/>
      <c r="IYA81" s="448"/>
      <c r="IYB81" s="448"/>
      <c r="IYC81" s="448"/>
      <c r="IYD81" s="575"/>
      <c r="IYE81" s="448"/>
      <c r="IYF81" s="448"/>
      <c r="IYG81" s="448"/>
      <c r="IYH81" s="448"/>
      <c r="IYI81" s="448"/>
      <c r="IYJ81" s="448"/>
      <c r="IYK81" s="448"/>
      <c r="IYL81" s="448"/>
      <c r="IYM81" s="448"/>
      <c r="IYN81" s="917"/>
      <c r="IYO81" s="917"/>
      <c r="IYP81" s="917"/>
      <c r="IYQ81" s="574"/>
      <c r="IYR81" s="448"/>
      <c r="IYS81" s="448"/>
      <c r="IYT81" s="448"/>
      <c r="IYU81" s="575"/>
      <c r="IYV81" s="448"/>
      <c r="IYW81" s="448"/>
      <c r="IYX81" s="448"/>
      <c r="IYY81" s="448"/>
      <c r="IYZ81" s="448"/>
      <c r="IZA81" s="448"/>
      <c r="IZB81" s="448"/>
      <c r="IZC81" s="448"/>
      <c r="IZD81" s="448"/>
      <c r="IZE81" s="917"/>
      <c r="IZF81" s="917"/>
      <c r="IZG81" s="917"/>
      <c r="IZH81" s="574"/>
      <c r="IZI81" s="448"/>
      <c r="IZJ81" s="448"/>
      <c r="IZK81" s="448"/>
      <c r="IZL81" s="575"/>
      <c r="IZM81" s="448"/>
      <c r="IZN81" s="448"/>
      <c r="IZO81" s="448"/>
      <c r="IZP81" s="448"/>
      <c r="IZQ81" s="448"/>
      <c r="IZR81" s="448"/>
      <c r="IZS81" s="448"/>
      <c r="IZT81" s="448"/>
      <c r="IZU81" s="448"/>
      <c r="IZV81" s="917"/>
      <c r="IZW81" s="917"/>
      <c r="IZX81" s="917"/>
      <c r="IZY81" s="574"/>
      <c r="IZZ81" s="448"/>
      <c r="JAA81" s="448"/>
      <c r="JAB81" s="448"/>
      <c r="JAC81" s="575"/>
      <c r="JAD81" s="448"/>
      <c r="JAE81" s="448"/>
      <c r="JAF81" s="448"/>
      <c r="JAG81" s="448"/>
      <c r="JAH81" s="448"/>
      <c r="JAI81" s="448"/>
      <c r="JAJ81" s="448"/>
      <c r="JAK81" s="448"/>
      <c r="JAL81" s="448"/>
      <c r="JAM81" s="917"/>
      <c r="JAN81" s="917"/>
      <c r="JAO81" s="917"/>
      <c r="JAP81" s="574"/>
      <c r="JAQ81" s="448"/>
      <c r="JAR81" s="448"/>
      <c r="JAS81" s="448"/>
      <c r="JAT81" s="575"/>
      <c r="JAU81" s="448"/>
      <c r="JAV81" s="448"/>
      <c r="JAW81" s="448"/>
      <c r="JAX81" s="448"/>
      <c r="JAY81" s="448"/>
      <c r="JAZ81" s="448"/>
      <c r="JBA81" s="448"/>
      <c r="JBB81" s="448"/>
      <c r="JBC81" s="448"/>
      <c r="JBD81" s="917"/>
      <c r="JBE81" s="917"/>
      <c r="JBF81" s="917"/>
      <c r="JBG81" s="574"/>
      <c r="JBH81" s="448"/>
      <c r="JBI81" s="448"/>
      <c r="JBJ81" s="448"/>
      <c r="JBK81" s="575"/>
      <c r="JBL81" s="448"/>
      <c r="JBM81" s="448"/>
      <c r="JBN81" s="448"/>
      <c r="JBO81" s="448"/>
      <c r="JBP81" s="448"/>
      <c r="JBQ81" s="448"/>
      <c r="JBR81" s="448"/>
      <c r="JBS81" s="448"/>
      <c r="JBT81" s="448"/>
      <c r="JBU81" s="917"/>
      <c r="JBV81" s="917"/>
      <c r="JBW81" s="917"/>
      <c r="JBX81" s="574"/>
      <c r="JBY81" s="448"/>
      <c r="JBZ81" s="448"/>
      <c r="JCA81" s="448"/>
      <c r="JCB81" s="575"/>
      <c r="JCC81" s="448"/>
      <c r="JCD81" s="448"/>
      <c r="JCE81" s="448"/>
      <c r="JCF81" s="448"/>
      <c r="JCG81" s="448"/>
      <c r="JCH81" s="448"/>
      <c r="JCI81" s="448"/>
      <c r="JCJ81" s="448"/>
      <c r="JCK81" s="448"/>
      <c r="JCL81" s="917"/>
      <c r="JCM81" s="917"/>
      <c r="JCN81" s="917"/>
      <c r="JCO81" s="574"/>
      <c r="JCP81" s="448"/>
      <c r="JCQ81" s="448"/>
      <c r="JCR81" s="448"/>
      <c r="JCS81" s="575"/>
      <c r="JCT81" s="448"/>
      <c r="JCU81" s="448"/>
      <c r="JCV81" s="448"/>
      <c r="JCW81" s="448"/>
      <c r="JCX81" s="448"/>
      <c r="JCY81" s="448"/>
      <c r="JCZ81" s="448"/>
      <c r="JDA81" s="448"/>
      <c r="JDB81" s="448"/>
      <c r="JDC81" s="917"/>
      <c r="JDD81" s="917"/>
      <c r="JDE81" s="917"/>
      <c r="JDF81" s="574"/>
      <c r="JDG81" s="448"/>
      <c r="JDH81" s="448"/>
      <c r="JDI81" s="448"/>
      <c r="JDJ81" s="575"/>
      <c r="JDK81" s="448"/>
      <c r="JDL81" s="448"/>
      <c r="JDM81" s="448"/>
      <c r="JDN81" s="448"/>
      <c r="JDO81" s="448"/>
      <c r="JDP81" s="448"/>
      <c r="JDQ81" s="448"/>
      <c r="JDR81" s="448"/>
      <c r="JDS81" s="448"/>
      <c r="JDT81" s="917"/>
      <c r="JDU81" s="917"/>
      <c r="JDV81" s="917"/>
      <c r="JDW81" s="574"/>
      <c r="JDX81" s="448"/>
      <c r="JDY81" s="448"/>
      <c r="JDZ81" s="448"/>
      <c r="JEA81" s="575"/>
      <c r="JEB81" s="448"/>
      <c r="JEC81" s="448"/>
      <c r="JED81" s="448"/>
      <c r="JEE81" s="448"/>
      <c r="JEF81" s="448"/>
      <c r="JEG81" s="448"/>
      <c r="JEH81" s="448"/>
      <c r="JEI81" s="448"/>
      <c r="JEJ81" s="448"/>
      <c r="JEK81" s="917"/>
      <c r="JEL81" s="917"/>
      <c r="JEM81" s="917"/>
      <c r="JEN81" s="574"/>
      <c r="JEO81" s="448"/>
      <c r="JEP81" s="448"/>
      <c r="JEQ81" s="448"/>
      <c r="JER81" s="575"/>
      <c r="JES81" s="448"/>
      <c r="JET81" s="448"/>
      <c r="JEU81" s="448"/>
      <c r="JEV81" s="448"/>
      <c r="JEW81" s="448"/>
      <c r="JEX81" s="448"/>
      <c r="JEY81" s="448"/>
      <c r="JEZ81" s="448"/>
      <c r="JFA81" s="448"/>
      <c r="JFB81" s="917"/>
      <c r="JFC81" s="917"/>
      <c r="JFD81" s="917"/>
      <c r="JFE81" s="574"/>
      <c r="JFF81" s="448"/>
      <c r="JFG81" s="448"/>
      <c r="JFH81" s="448"/>
      <c r="JFI81" s="575"/>
      <c r="JFJ81" s="448"/>
      <c r="JFK81" s="448"/>
      <c r="JFL81" s="448"/>
      <c r="JFM81" s="448"/>
      <c r="JFN81" s="448"/>
      <c r="JFO81" s="448"/>
      <c r="JFP81" s="448"/>
      <c r="JFQ81" s="448"/>
      <c r="JFR81" s="448"/>
      <c r="JFS81" s="917"/>
      <c r="JFT81" s="917"/>
      <c r="JFU81" s="917"/>
      <c r="JFV81" s="574"/>
      <c r="JFW81" s="448"/>
      <c r="JFX81" s="448"/>
      <c r="JFY81" s="448"/>
      <c r="JFZ81" s="575"/>
      <c r="JGA81" s="448"/>
      <c r="JGB81" s="448"/>
      <c r="JGC81" s="448"/>
      <c r="JGD81" s="448"/>
      <c r="JGE81" s="448"/>
      <c r="JGF81" s="448"/>
      <c r="JGG81" s="448"/>
      <c r="JGH81" s="448"/>
      <c r="JGI81" s="448"/>
      <c r="JGJ81" s="917"/>
      <c r="JGK81" s="917"/>
      <c r="JGL81" s="917"/>
      <c r="JGM81" s="574"/>
      <c r="JGN81" s="448"/>
      <c r="JGO81" s="448"/>
      <c r="JGP81" s="448"/>
      <c r="JGQ81" s="575"/>
      <c r="JGR81" s="448"/>
      <c r="JGS81" s="448"/>
      <c r="JGT81" s="448"/>
      <c r="JGU81" s="448"/>
      <c r="JGV81" s="448"/>
      <c r="JGW81" s="448"/>
      <c r="JGX81" s="448"/>
      <c r="JGY81" s="448"/>
      <c r="JGZ81" s="448"/>
      <c r="JHA81" s="917"/>
      <c r="JHB81" s="917"/>
      <c r="JHC81" s="917"/>
      <c r="JHD81" s="574"/>
      <c r="JHE81" s="448"/>
      <c r="JHF81" s="448"/>
      <c r="JHG81" s="448"/>
      <c r="JHH81" s="575"/>
      <c r="JHI81" s="448"/>
      <c r="JHJ81" s="448"/>
      <c r="JHK81" s="448"/>
      <c r="JHL81" s="448"/>
      <c r="JHM81" s="448"/>
      <c r="JHN81" s="448"/>
      <c r="JHO81" s="448"/>
      <c r="JHP81" s="448"/>
      <c r="JHQ81" s="448"/>
      <c r="JHR81" s="917"/>
      <c r="JHS81" s="917"/>
      <c r="JHT81" s="917"/>
      <c r="JHU81" s="574"/>
      <c r="JHV81" s="448"/>
      <c r="JHW81" s="448"/>
      <c r="JHX81" s="448"/>
      <c r="JHY81" s="575"/>
      <c r="JHZ81" s="448"/>
      <c r="JIA81" s="448"/>
      <c r="JIB81" s="448"/>
      <c r="JIC81" s="448"/>
      <c r="JID81" s="448"/>
      <c r="JIE81" s="448"/>
      <c r="JIF81" s="448"/>
      <c r="JIG81" s="448"/>
      <c r="JIH81" s="448"/>
      <c r="JII81" s="917"/>
      <c r="JIJ81" s="917"/>
      <c r="JIK81" s="917"/>
      <c r="JIL81" s="574"/>
      <c r="JIM81" s="448"/>
      <c r="JIN81" s="448"/>
      <c r="JIO81" s="448"/>
      <c r="JIP81" s="575"/>
      <c r="JIQ81" s="448"/>
      <c r="JIR81" s="448"/>
      <c r="JIS81" s="448"/>
      <c r="JIT81" s="448"/>
      <c r="JIU81" s="448"/>
      <c r="JIV81" s="448"/>
      <c r="JIW81" s="448"/>
      <c r="JIX81" s="448"/>
      <c r="JIY81" s="448"/>
      <c r="JIZ81" s="917"/>
      <c r="JJA81" s="917"/>
      <c r="JJB81" s="917"/>
      <c r="JJC81" s="574"/>
      <c r="JJD81" s="448"/>
      <c r="JJE81" s="448"/>
      <c r="JJF81" s="448"/>
      <c r="JJG81" s="575"/>
      <c r="JJH81" s="448"/>
      <c r="JJI81" s="448"/>
      <c r="JJJ81" s="448"/>
      <c r="JJK81" s="448"/>
      <c r="JJL81" s="448"/>
      <c r="JJM81" s="448"/>
      <c r="JJN81" s="448"/>
      <c r="JJO81" s="448"/>
      <c r="JJP81" s="448"/>
      <c r="JJQ81" s="917"/>
      <c r="JJR81" s="917"/>
      <c r="JJS81" s="917"/>
      <c r="JJT81" s="574"/>
      <c r="JJU81" s="448"/>
      <c r="JJV81" s="448"/>
      <c r="JJW81" s="448"/>
      <c r="JJX81" s="575"/>
      <c r="JJY81" s="448"/>
      <c r="JJZ81" s="448"/>
      <c r="JKA81" s="448"/>
      <c r="JKB81" s="448"/>
      <c r="JKC81" s="448"/>
      <c r="JKD81" s="448"/>
      <c r="JKE81" s="448"/>
      <c r="JKF81" s="448"/>
      <c r="JKG81" s="448"/>
      <c r="JKH81" s="917"/>
      <c r="JKI81" s="917"/>
      <c r="JKJ81" s="917"/>
      <c r="JKK81" s="574"/>
      <c r="JKL81" s="448"/>
      <c r="JKM81" s="448"/>
      <c r="JKN81" s="448"/>
      <c r="JKO81" s="575"/>
      <c r="JKP81" s="448"/>
      <c r="JKQ81" s="448"/>
      <c r="JKR81" s="448"/>
      <c r="JKS81" s="448"/>
      <c r="JKT81" s="448"/>
      <c r="JKU81" s="448"/>
      <c r="JKV81" s="448"/>
      <c r="JKW81" s="448"/>
      <c r="JKX81" s="448"/>
      <c r="JKY81" s="917"/>
      <c r="JKZ81" s="917"/>
      <c r="JLA81" s="917"/>
      <c r="JLB81" s="574"/>
      <c r="JLC81" s="448"/>
      <c r="JLD81" s="448"/>
      <c r="JLE81" s="448"/>
      <c r="JLF81" s="575"/>
      <c r="JLG81" s="448"/>
      <c r="JLH81" s="448"/>
      <c r="JLI81" s="448"/>
      <c r="JLJ81" s="448"/>
      <c r="JLK81" s="448"/>
      <c r="JLL81" s="448"/>
      <c r="JLM81" s="448"/>
      <c r="JLN81" s="448"/>
      <c r="JLO81" s="448"/>
      <c r="JLP81" s="917"/>
      <c r="JLQ81" s="917"/>
      <c r="JLR81" s="917"/>
      <c r="JLS81" s="574"/>
      <c r="JLT81" s="448"/>
      <c r="JLU81" s="448"/>
      <c r="JLV81" s="448"/>
      <c r="JLW81" s="575"/>
      <c r="JLX81" s="448"/>
      <c r="JLY81" s="448"/>
      <c r="JLZ81" s="448"/>
      <c r="JMA81" s="448"/>
      <c r="JMB81" s="448"/>
      <c r="JMC81" s="448"/>
      <c r="JMD81" s="448"/>
      <c r="JME81" s="448"/>
      <c r="JMF81" s="448"/>
      <c r="JMG81" s="917"/>
      <c r="JMH81" s="917"/>
      <c r="JMI81" s="917"/>
      <c r="JMJ81" s="574"/>
      <c r="JMK81" s="448"/>
      <c r="JML81" s="448"/>
      <c r="JMM81" s="448"/>
      <c r="JMN81" s="575"/>
      <c r="JMO81" s="448"/>
      <c r="JMP81" s="448"/>
      <c r="JMQ81" s="448"/>
      <c r="JMR81" s="448"/>
      <c r="JMS81" s="448"/>
      <c r="JMT81" s="448"/>
      <c r="JMU81" s="448"/>
      <c r="JMV81" s="448"/>
      <c r="JMW81" s="448"/>
      <c r="JMX81" s="917"/>
      <c r="JMY81" s="917"/>
      <c r="JMZ81" s="917"/>
      <c r="JNA81" s="574"/>
      <c r="JNB81" s="448"/>
      <c r="JNC81" s="448"/>
      <c r="JND81" s="448"/>
      <c r="JNE81" s="575"/>
      <c r="JNF81" s="448"/>
      <c r="JNG81" s="448"/>
      <c r="JNH81" s="448"/>
      <c r="JNI81" s="448"/>
      <c r="JNJ81" s="448"/>
      <c r="JNK81" s="448"/>
      <c r="JNL81" s="448"/>
      <c r="JNM81" s="448"/>
      <c r="JNN81" s="448"/>
      <c r="JNO81" s="917"/>
      <c r="JNP81" s="917"/>
      <c r="JNQ81" s="917"/>
      <c r="JNR81" s="574"/>
      <c r="JNS81" s="448"/>
      <c r="JNT81" s="448"/>
      <c r="JNU81" s="448"/>
      <c r="JNV81" s="575"/>
      <c r="JNW81" s="448"/>
      <c r="JNX81" s="448"/>
      <c r="JNY81" s="448"/>
      <c r="JNZ81" s="448"/>
      <c r="JOA81" s="448"/>
      <c r="JOB81" s="448"/>
      <c r="JOC81" s="448"/>
      <c r="JOD81" s="448"/>
      <c r="JOE81" s="448"/>
      <c r="JOF81" s="917"/>
      <c r="JOG81" s="917"/>
      <c r="JOH81" s="917"/>
      <c r="JOI81" s="574"/>
      <c r="JOJ81" s="448"/>
      <c r="JOK81" s="448"/>
      <c r="JOL81" s="448"/>
      <c r="JOM81" s="575"/>
      <c r="JON81" s="448"/>
      <c r="JOO81" s="448"/>
      <c r="JOP81" s="448"/>
      <c r="JOQ81" s="448"/>
      <c r="JOR81" s="448"/>
      <c r="JOS81" s="448"/>
      <c r="JOT81" s="448"/>
      <c r="JOU81" s="448"/>
      <c r="JOV81" s="448"/>
      <c r="JOW81" s="917"/>
      <c r="JOX81" s="917"/>
      <c r="JOY81" s="917"/>
      <c r="JOZ81" s="574"/>
      <c r="JPA81" s="448"/>
      <c r="JPB81" s="448"/>
      <c r="JPC81" s="448"/>
      <c r="JPD81" s="575"/>
      <c r="JPE81" s="448"/>
      <c r="JPF81" s="448"/>
      <c r="JPG81" s="448"/>
      <c r="JPH81" s="448"/>
      <c r="JPI81" s="448"/>
      <c r="JPJ81" s="448"/>
      <c r="JPK81" s="448"/>
      <c r="JPL81" s="448"/>
      <c r="JPM81" s="448"/>
      <c r="JPN81" s="917"/>
      <c r="JPO81" s="917"/>
      <c r="JPP81" s="917"/>
      <c r="JPQ81" s="574"/>
      <c r="JPR81" s="448"/>
      <c r="JPS81" s="448"/>
      <c r="JPT81" s="448"/>
      <c r="JPU81" s="575"/>
      <c r="JPV81" s="448"/>
      <c r="JPW81" s="448"/>
      <c r="JPX81" s="448"/>
      <c r="JPY81" s="448"/>
      <c r="JPZ81" s="448"/>
      <c r="JQA81" s="448"/>
      <c r="JQB81" s="448"/>
      <c r="JQC81" s="448"/>
      <c r="JQD81" s="448"/>
      <c r="JQE81" s="917"/>
      <c r="JQF81" s="917"/>
      <c r="JQG81" s="917"/>
      <c r="JQH81" s="574"/>
      <c r="JQI81" s="448"/>
      <c r="JQJ81" s="448"/>
      <c r="JQK81" s="448"/>
      <c r="JQL81" s="575"/>
      <c r="JQM81" s="448"/>
      <c r="JQN81" s="448"/>
      <c r="JQO81" s="448"/>
      <c r="JQP81" s="448"/>
      <c r="JQQ81" s="448"/>
      <c r="JQR81" s="448"/>
      <c r="JQS81" s="448"/>
      <c r="JQT81" s="448"/>
      <c r="JQU81" s="448"/>
      <c r="JQV81" s="917"/>
      <c r="JQW81" s="917"/>
      <c r="JQX81" s="917"/>
      <c r="JQY81" s="574"/>
      <c r="JQZ81" s="448"/>
      <c r="JRA81" s="448"/>
      <c r="JRB81" s="448"/>
      <c r="JRC81" s="575"/>
      <c r="JRD81" s="448"/>
      <c r="JRE81" s="448"/>
      <c r="JRF81" s="448"/>
      <c r="JRG81" s="448"/>
      <c r="JRH81" s="448"/>
      <c r="JRI81" s="448"/>
      <c r="JRJ81" s="448"/>
      <c r="JRK81" s="448"/>
      <c r="JRL81" s="448"/>
      <c r="JRM81" s="917"/>
      <c r="JRN81" s="917"/>
      <c r="JRO81" s="917"/>
      <c r="JRP81" s="574"/>
      <c r="JRQ81" s="448"/>
      <c r="JRR81" s="448"/>
      <c r="JRS81" s="448"/>
      <c r="JRT81" s="575"/>
      <c r="JRU81" s="448"/>
      <c r="JRV81" s="448"/>
      <c r="JRW81" s="448"/>
      <c r="JRX81" s="448"/>
      <c r="JRY81" s="448"/>
      <c r="JRZ81" s="448"/>
      <c r="JSA81" s="448"/>
      <c r="JSB81" s="448"/>
      <c r="JSC81" s="448"/>
      <c r="JSD81" s="917"/>
      <c r="JSE81" s="917"/>
      <c r="JSF81" s="917"/>
      <c r="JSG81" s="574"/>
      <c r="JSH81" s="448"/>
      <c r="JSI81" s="448"/>
      <c r="JSJ81" s="448"/>
      <c r="JSK81" s="575"/>
      <c r="JSL81" s="448"/>
      <c r="JSM81" s="448"/>
      <c r="JSN81" s="448"/>
      <c r="JSO81" s="448"/>
      <c r="JSP81" s="448"/>
      <c r="JSQ81" s="448"/>
      <c r="JSR81" s="448"/>
      <c r="JSS81" s="448"/>
      <c r="JST81" s="448"/>
      <c r="JSU81" s="917"/>
      <c r="JSV81" s="917"/>
      <c r="JSW81" s="917"/>
      <c r="JSX81" s="574"/>
      <c r="JSY81" s="448"/>
      <c r="JSZ81" s="448"/>
      <c r="JTA81" s="448"/>
      <c r="JTB81" s="575"/>
      <c r="JTC81" s="448"/>
      <c r="JTD81" s="448"/>
      <c r="JTE81" s="448"/>
      <c r="JTF81" s="448"/>
      <c r="JTG81" s="448"/>
      <c r="JTH81" s="448"/>
      <c r="JTI81" s="448"/>
      <c r="JTJ81" s="448"/>
      <c r="JTK81" s="448"/>
      <c r="JTL81" s="917"/>
      <c r="JTM81" s="917"/>
      <c r="JTN81" s="917"/>
      <c r="JTO81" s="574"/>
      <c r="JTP81" s="448"/>
      <c r="JTQ81" s="448"/>
      <c r="JTR81" s="448"/>
      <c r="JTS81" s="575"/>
      <c r="JTT81" s="448"/>
      <c r="JTU81" s="448"/>
      <c r="JTV81" s="448"/>
      <c r="JTW81" s="448"/>
      <c r="JTX81" s="448"/>
      <c r="JTY81" s="448"/>
      <c r="JTZ81" s="448"/>
      <c r="JUA81" s="448"/>
      <c r="JUB81" s="448"/>
      <c r="JUC81" s="917"/>
      <c r="JUD81" s="917"/>
      <c r="JUE81" s="917"/>
      <c r="JUF81" s="574"/>
      <c r="JUG81" s="448"/>
      <c r="JUH81" s="448"/>
      <c r="JUI81" s="448"/>
      <c r="JUJ81" s="575"/>
      <c r="JUK81" s="448"/>
      <c r="JUL81" s="448"/>
      <c r="JUM81" s="448"/>
      <c r="JUN81" s="448"/>
      <c r="JUO81" s="448"/>
      <c r="JUP81" s="448"/>
      <c r="JUQ81" s="448"/>
      <c r="JUR81" s="448"/>
      <c r="JUS81" s="448"/>
      <c r="JUT81" s="917"/>
      <c r="JUU81" s="917"/>
      <c r="JUV81" s="917"/>
      <c r="JUW81" s="574"/>
      <c r="JUX81" s="448"/>
      <c r="JUY81" s="448"/>
      <c r="JUZ81" s="448"/>
      <c r="JVA81" s="575"/>
      <c r="JVB81" s="448"/>
      <c r="JVC81" s="448"/>
      <c r="JVD81" s="448"/>
      <c r="JVE81" s="448"/>
      <c r="JVF81" s="448"/>
      <c r="JVG81" s="448"/>
      <c r="JVH81" s="448"/>
      <c r="JVI81" s="448"/>
      <c r="JVJ81" s="448"/>
      <c r="JVK81" s="917"/>
      <c r="JVL81" s="917"/>
      <c r="JVM81" s="917"/>
      <c r="JVN81" s="574"/>
      <c r="JVO81" s="448"/>
      <c r="JVP81" s="448"/>
      <c r="JVQ81" s="448"/>
      <c r="JVR81" s="575"/>
      <c r="JVS81" s="448"/>
      <c r="JVT81" s="448"/>
      <c r="JVU81" s="448"/>
      <c r="JVV81" s="448"/>
      <c r="JVW81" s="448"/>
      <c r="JVX81" s="448"/>
      <c r="JVY81" s="448"/>
      <c r="JVZ81" s="448"/>
      <c r="JWA81" s="448"/>
      <c r="JWB81" s="917"/>
      <c r="JWC81" s="917"/>
      <c r="JWD81" s="917"/>
      <c r="JWE81" s="574"/>
      <c r="JWF81" s="448"/>
      <c r="JWG81" s="448"/>
      <c r="JWH81" s="448"/>
      <c r="JWI81" s="575"/>
      <c r="JWJ81" s="448"/>
      <c r="JWK81" s="448"/>
      <c r="JWL81" s="448"/>
      <c r="JWM81" s="448"/>
      <c r="JWN81" s="448"/>
      <c r="JWO81" s="448"/>
      <c r="JWP81" s="448"/>
      <c r="JWQ81" s="448"/>
      <c r="JWR81" s="448"/>
      <c r="JWS81" s="917"/>
      <c r="JWT81" s="917"/>
      <c r="JWU81" s="917"/>
      <c r="JWV81" s="574"/>
      <c r="JWW81" s="448"/>
      <c r="JWX81" s="448"/>
      <c r="JWY81" s="448"/>
      <c r="JWZ81" s="575"/>
      <c r="JXA81" s="448"/>
      <c r="JXB81" s="448"/>
      <c r="JXC81" s="448"/>
      <c r="JXD81" s="448"/>
      <c r="JXE81" s="448"/>
      <c r="JXF81" s="448"/>
      <c r="JXG81" s="448"/>
      <c r="JXH81" s="448"/>
      <c r="JXI81" s="448"/>
      <c r="JXJ81" s="917"/>
      <c r="JXK81" s="917"/>
      <c r="JXL81" s="917"/>
      <c r="JXM81" s="574"/>
      <c r="JXN81" s="448"/>
      <c r="JXO81" s="448"/>
      <c r="JXP81" s="448"/>
      <c r="JXQ81" s="575"/>
      <c r="JXR81" s="448"/>
      <c r="JXS81" s="448"/>
      <c r="JXT81" s="448"/>
      <c r="JXU81" s="448"/>
      <c r="JXV81" s="448"/>
      <c r="JXW81" s="448"/>
      <c r="JXX81" s="448"/>
      <c r="JXY81" s="448"/>
      <c r="JXZ81" s="448"/>
      <c r="JYA81" s="917"/>
      <c r="JYB81" s="917"/>
      <c r="JYC81" s="917"/>
      <c r="JYD81" s="574"/>
      <c r="JYE81" s="448"/>
      <c r="JYF81" s="448"/>
      <c r="JYG81" s="448"/>
      <c r="JYH81" s="575"/>
      <c r="JYI81" s="448"/>
      <c r="JYJ81" s="448"/>
      <c r="JYK81" s="448"/>
      <c r="JYL81" s="448"/>
      <c r="JYM81" s="448"/>
      <c r="JYN81" s="448"/>
      <c r="JYO81" s="448"/>
      <c r="JYP81" s="448"/>
      <c r="JYQ81" s="448"/>
      <c r="JYR81" s="917"/>
      <c r="JYS81" s="917"/>
      <c r="JYT81" s="917"/>
      <c r="JYU81" s="574"/>
      <c r="JYV81" s="448"/>
      <c r="JYW81" s="448"/>
      <c r="JYX81" s="448"/>
      <c r="JYY81" s="575"/>
      <c r="JYZ81" s="448"/>
      <c r="JZA81" s="448"/>
      <c r="JZB81" s="448"/>
      <c r="JZC81" s="448"/>
      <c r="JZD81" s="448"/>
      <c r="JZE81" s="448"/>
      <c r="JZF81" s="448"/>
      <c r="JZG81" s="448"/>
      <c r="JZH81" s="448"/>
      <c r="JZI81" s="917"/>
      <c r="JZJ81" s="917"/>
      <c r="JZK81" s="917"/>
      <c r="JZL81" s="574"/>
      <c r="JZM81" s="448"/>
      <c r="JZN81" s="448"/>
      <c r="JZO81" s="448"/>
      <c r="JZP81" s="575"/>
      <c r="JZQ81" s="448"/>
      <c r="JZR81" s="448"/>
      <c r="JZS81" s="448"/>
      <c r="JZT81" s="448"/>
      <c r="JZU81" s="448"/>
      <c r="JZV81" s="448"/>
      <c r="JZW81" s="448"/>
      <c r="JZX81" s="448"/>
      <c r="JZY81" s="448"/>
      <c r="JZZ81" s="917"/>
      <c r="KAA81" s="917"/>
      <c r="KAB81" s="917"/>
      <c r="KAC81" s="574"/>
      <c r="KAD81" s="448"/>
      <c r="KAE81" s="448"/>
      <c r="KAF81" s="448"/>
      <c r="KAG81" s="575"/>
      <c r="KAH81" s="448"/>
      <c r="KAI81" s="448"/>
      <c r="KAJ81" s="448"/>
      <c r="KAK81" s="448"/>
      <c r="KAL81" s="448"/>
      <c r="KAM81" s="448"/>
      <c r="KAN81" s="448"/>
      <c r="KAO81" s="448"/>
      <c r="KAP81" s="448"/>
      <c r="KAQ81" s="917"/>
      <c r="KAR81" s="917"/>
      <c r="KAS81" s="917"/>
      <c r="KAT81" s="574"/>
      <c r="KAU81" s="448"/>
      <c r="KAV81" s="448"/>
      <c r="KAW81" s="448"/>
      <c r="KAX81" s="575"/>
      <c r="KAY81" s="448"/>
      <c r="KAZ81" s="448"/>
      <c r="KBA81" s="448"/>
      <c r="KBB81" s="448"/>
      <c r="KBC81" s="448"/>
      <c r="KBD81" s="448"/>
      <c r="KBE81" s="448"/>
      <c r="KBF81" s="448"/>
      <c r="KBG81" s="448"/>
      <c r="KBH81" s="917"/>
      <c r="KBI81" s="917"/>
      <c r="KBJ81" s="917"/>
      <c r="KBK81" s="574"/>
      <c r="KBL81" s="448"/>
      <c r="KBM81" s="448"/>
      <c r="KBN81" s="448"/>
      <c r="KBO81" s="575"/>
      <c r="KBP81" s="448"/>
      <c r="KBQ81" s="448"/>
      <c r="KBR81" s="448"/>
      <c r="KBS81" s="448"/>
      <c r="KBT81" s="448"/>
      <c r="KBU81" s="448"/>
      <c r="KBV81" s="448"/>
      <c r="KBW81" s="448"/>
      <c r="KBX81" s="448"/>
      <c r="KBY81" s="917"/>
      <c r="KBZ81" s="917"/>
      <c r="KCA81" s="917"/>
      <c r="KCB81" s="574"/>
      <c r="KCC81" s="448"/>
      <c r="KCD81" s="448"/>
      <c r="KCE81" s="448"/>
      <c r="KCF81" s="575"/>
      <c r="KCG81" s="448"/>
      <c r="KCH81" s="448"/>
      <c r="KCI81" s="448"/>
      <c r="KCJ81" s="448"/>
      <c r="KCK81" s="448"/>
      <c r="KCL81" s="448"/>
      <c r="KCM81" s="448"/>
      <c r="KCN81" s="448"/>
      <c r="KCO81" s="448"/>
      <c r="KCP81" s="917"/>
      <c r="KCQ81" s="917"/>
      <c r="KCR81" s="917"/>
      <c r="KCS81" s="574"/>
      <c r="KCT81" s="448"/>
      <c r="KCU81" s="448"/>
      <c r="KCV81" s="448"/>
      <c r="KCW81" s="575"/>
      <c r="KCX81" s="448"/>
      <c r="KCY81" s="448"/>
      <c r="KCZ81" s="448"/>
      <c r="KDA81" s="448"/>
      <c r="KDB81" s="448"/>
      <c r="KDC81" s="448"/>
      <c r="KDD81" s="448"/>
      <c r="KDE81" s="448"/>
      <c r="KDF81" s="448"/>
      <c r="KDG81" s="917"/>
      <c r="KDH81" s="917"/>
      <c r="KDI81" s="917"/>
      <c r="KDJ81" s="574"/>
      <c r="KDK81" s="448"/>
      <c r="KDL81" s="448"/>
      <c r="KDM81" s="448"/>
      <c r="KDN81" s="575"/>
      <c r="KDO81" s="448"/>
      <c r="KDP81" s="448"/>
      <c r="KDQ81" s="448"/>
      <c r="KDR81" s="448"/>
      <c r="KDS81" s="448"/>
      <c r="KDT81" s="448"/>
      <c r="KDU81" s="448"/>
      <c r="KDV81" s="448"/>
      <c r="KDW81" s="448"/>
      <c r="KDX81" s="917"/>
      <c r="KDY81" s="917"/>
      <c r="KDZ81" s="917"/>
      <c r="KEA81" s="574"/>
      <c r="KEB81" s="448"/>
      <c r="KEC81" s="448"/>
      <c r="KED81" s="448"/>
      <c r="KEE81" s="575"/>
      <c r="KEF81" s="448"/>
      <c r="KEG81" s="448"/>
      <c r="KEH81" s="448"/>
      <c r="KEI81" s="448"/>
      <c r="KEJ81" s="448"/>
      <c r="KEK81" s="448"/>
      <c r="KEL81" s="448"/>
      <c r="KEM81" s="448"/>
      <c r="KEN81" s="448"/>
      <c r="KEO81" s="917"/>
      <c r="KEP81" s="917"/>
      <c r="KEQ81" s="917"/>
      <c r="KER81" s="574"/>
      <c r="KES81" s="448"/>
      <c r="KET81" s="448"/>
      <c r="KEU81" s="448"/>
      <c r="KEV81" s="575"/>
      <c r="KEW81" s="448"/>
      <c r="KEX81" s="448"/>
      <c r="KEY81" s="448"/>
      <c r="KEZ81" s="448"/>
      <c r="KFA81" s="448"/>
      <c r="KFB81" s="448"/>
      <c r="KFC81" s="448"/>
      <c r="KFD81" s="448"/>
      <c r="KFE81" s="448"/>
      <c r="KFF81" s="917"/>
      <c r="KFG81" s="917"/>
      <c r="KFH81" s="917"/>
      <c r="KFI81" s="574"/>
      <c r="KFJ81" s="448"/>
      <c r="KFK81" s="448"/>
      <c r="KFL81" s="448"/>
      <c r="KFM81" s="575"/>
      <c r="KFN81" s="448"/>
      <c r="KFO81" s="448"/>
      <c r="KFP81" s="448"/>
      <c r="KFQ81" s="448"/>
      <c r="KFR81" s="448"/>
      <c r="KFS81" s="448"/>
      <c r="KFT81" s="448"/>
      <c r="KFU81" s="448"/>
      <c r="KFV81" s="448"/>
      <c r="KFW81" s="917"/>
      <c r="KFX81" s="917"/>
      <c r="KFY81" s="917"/>
      <c r="KFZ81" s="574"/>
      <c r="KGA81" s="448"/>
      <c r="KGB81" s="448"/>
      <c r="KGC81" s="448"/>
      <c r="KGD81" s="575"/>
      <c r="KGE81" s="448"/>
      <c r="KGF81" s="448"/>
      <c r="KGG81" s="448"/>
      <c r="KGH81" s="448"/>
      <c r="KGI81" s="448"/>
      <c r="KGJ81" s="448"/>
      <c r="KGK81" s="448"/>
      <c r="KGL81" s="448"/>
      <c r="KGM81" s="448"/>
      <c r="KGN81" s="917"/>
      <c r="KGO81" s="917"/>
      <c r="KGP81" s="917"/>
      <c r="KGQ81" s="574"/>
      <c r="KGR81" s="448"/>
      <c r="KGS81" s="448"/>
      <c r="KGT81" s="448"/>
      <c r="KGU81" s="575"/>
      <c r="KGV81" s="448"/>
      <c r="KGW81" s="448"/>
      <c r="KGX81" s="448"/>
      <c r="KGY81" s="448"/>
      <c r="KGZ81" s="448"/>
      <c r="KHA81" s="448"/>
      <c r="KHB81" s="448"/>
      <c r="KHC81" s="448"/>
      <c r="KHD81" s="448"/>
      <c r="KHE81" s="917"/>
      <c r="KHF81" s="917"/>
      <c r="KHG81" s="917"/>
      <c r="KHH81" s="574"/>
      <c r="KHI81" s="448"/>
      <c r="KHJ81" s="448"/>
      <c r="KHK81" s="448"/>
      <c r="KHL81" s="575"/>
      <c r="KHM81" s="448"/>
      <c r="KHN81" s="448"/>
      <c r="KHO81" s="448"/>
      <c r="KHP81" s="448"/>
      <c r="KHQ81" s="448"/>
      <c r="KHR81" s="448"/>
      <c r="KHS81" s="448"/>
      <c r="KHT81" s="448"/>
      <c r="KHU81" s="448"/>
      <c r="KHV81" s="917"/>
      <c r="KHW81" s="917"/>
      <c r="KHX81" s="917"/>
      <c r="KHY81" s="574"/>
      <c r="KHZ81" s="448"/>
      <c r="KIA81" s="448"/>
      <c r="KIB81" s="448"/>
      <c r="KIC81" s="575"/>
      <c r="KID81" s="448"/>
      <c r="KIE81" s="448"/>
      <c r="KIF81" s="448"/>
      <c r="KIG81" s="448"/>
      <c r="KIH81" s="448"/>
      <c r="KII81" s="448"/>
      <c r="KIJ81" s="448"/>
      <c r="KIK81" s="448"/>
      <c r="KIL81" s="448"/>
      <c r="KIM81" s="917"/>
      <c r="KIN81" s="917"/>
      <c r="KIO81" s="917"/>
      <c r="KIP81" s="574"/>
      <c r="KIQ81" s="448"/>
      <c r="KIR81" s="448"/>
      <c r="KIS81" s="448"/>
      <c r="KIT81" s="575"/>
      <c r="KIU81" s="448"/>
      <c r="KIV81" s="448"/>
      <c r="KIW81" s="448"/>
      <c r="KIX81" s="448"/>
      <c r="KIY81" s="448"/>
      <c r="KIZ81" s="448"/>
      <c r="KJA81" s="448"/>
      <c r="KJB81" s="448"/>
      <c r="KJC81" s="448"/>
      <c r="KJD81" s="917"/>
      <c r="KJE81" s="917"/>
      <c r="KJF81" s="917"/>
      <c r="KJG81" s="574"/>
      <c r="KJH81" s="448"/>
      <c r="KJI81" s="448"/>
      <c r="KJJ81" s="448"/>
      <c r="KJK81" s="575"/>
      <c r="KJL81" s="448"/>
      <c r="KJM81" s="448"/>
      <c r="KJN81" s="448"/>
      <c r="KJO81" s="448"/>
      <c r="KJP81" s="448"/>
      <c r="KJQ81" s="448"/>
      <c r="KJR81" s="448"/>
      <c r="KJS81" s="448"/>
      <c r="KJT81" s="448"/>
      <c r="KJU81" s="917"/>
      <c r="KJV81" s="917"/>
      <c r="KJW81" s="917"/>
      <c r="KJX81" s="574"/>
      <c r="KJY81" s="448"/>
      <c r="KJZ81" s="448"/>
      <c r="KKA81" s="448"/>
      <c r="KKB81" s="575"/>
      <c r="KKC81" s="448"/>
      <c r="KKD81" s="448"/>
      <c r="KKE81" s="448"/>
      <c r="KKF81" s="448"/>
      <c r="KKG81" s="448"/>
      <c r="KKH81" s="448"/>
      <c r="KKI81" s="448"/>
      <c r="KKJ81" s="448"/>
      <c r="KKK81" s="448"/>
      <c r="KKL81" s="917"/>
      <c r="KKM81" s="917"/>
      <c r="KKN81" s="917"/>
      <c r="KKO81" s="574"/>
      <c r="KKP81" s="448"/>
      <c r="KKQ81" s="448"/>
      <c r="KKR81" s="448"/>
      <c r="KKS81" s="575"/>
      <c r="KKT81" s="448"/>
      <c r="KKU81" s="448"/>
      <c r="KKV81" s="448"/>
      <c r="KKW81" s="448"/>
      <c r="KKX81" s="448"/>
      <c r="KKY81" s="448"/>
      <c r="KKZ81" s="448"/>
      <c r="KLA81" s="448"/>
      <c r="KLB81" s="448"/>
      <c r="KLC81" s="917"/>
      <c r="KLD81" s="917"/>
      <c r="KLE81" s="917"/>
      <c r="KLF81" s="574"/>
      <c r="KLG81" s="448"/>
      <c r="KLH81" s="448"/>
      <c r="KLI81" s="448"/>
      <c r="KLJ81" s="575"/>
      <c r="KLK81" s="448"/>
      <c r="KLL81" s="448"/>
      <c r="KLM81" s="448"/>
      <c r="KLN81" s="448"/>
      <c r="KLO81" s="448"/>
      <c r="KLP81" s="448"/>
      <c r="KLQ81" s="448"/>
      <c r="KLR81" s="448"/>
      <c r="KLS81" s="448"/>
      <c r="KLT81" s="917"/>
      <c r="KLU81" s="917"/>
      <c r="KLV81" s="917"/>
      <c r="KLW81" s="574"/>
      <c r="KLX81" s="448"/>
      <c r="KLY81" s="448"/>
      <c r="KLZ81" s="448"/>
      <c r="KMA81" s="575"/>
      <c r="KMB81" s="448"/>
      <c r="KMC81" s="448"/>
      <c r="KMD81" s="448"/>
      <c r="KME81" s="448"/>
      <c r="KMF81" s="448"/>
      <c r="KMG81" s="448"/>
      <c r="KMH81" s="448"/>
      <c r="KMI81" s="448"/>
      <c r="KMJ81" s="448"/>
      <c r="KMK81" s="917"/>
      <c r="KML81" s="917"/>
      <c r="KMM81" s="917"/>
      <c r="KMN81" s="574"/>
      <c r="KMO81" s="448"/>
      <c r="KMP81" s="448"/>
      <c r="KMQ81" s="448"/>
      <c r="KMR81" s="575"/>
      <c r="KMS81" s="448"/>
      <c r="KMT81" s="448"/>
      <c r="KMU81" s="448"/>
      <c r="KMV81" s="448"/>
      <c r="KMW81" s="448"/>
      <c r="KMX81" s="448"/>
      <c r="KMY81" s="448"/>
      <c r="KMZ81" s="448"/>
      <c r="KNA81" s="448"/>
      <c r="KNB81" s="917"/>
      <c r="KNC81" s="917"/>
      <c r="KND81" s="917"/>
      <c r="KNE81" s="574"/>
      <c r="KNF81" s="448"/>
      <c r="KNG81" s="448"/>
      <c r="KNH81" s="448"/>
      <c r="KNI81" s="575"/>
      <c r="KNJ81" s="448"/>
      <c r="KNK81" s="448"/>
      <c r="KNL81" s="448"/>
      <c r="KNM81" s="448"/>
      <c r="KNN81" s="448"/>
      <c r="KNO81" s="448"/>
      <c r="KNP81" s="448"/>
      <c r="KNQ81" s="448"/>
      <c r="KNR81" s="448"/>
      <c r="KNS81" s="917"/>
      <c r="KNT81" s="917"/>
      <c r="KNU81" s="917"/>
      <c r="KNV81" s="574"/>
      <c r="KNW81" s="448"/>
      <c r="KNX81" s="448"/>
      <c r="KNY81" s="448"/>
      <c r="KNZ81" s="575"/>
      <c r="KOA81" s="448"/>
      <c r="KOB81" s="448"/>
      <c r="KOC81" s="448"/>
      <c r="KOD81" s="448"/>
      <c r="KOE81" s="448"/>
      <c r="KOF81" s="448"/>
      <c r="KOG81" s="448"/>
      <c r="KOH81" s="448"/>
      <c r="KOI81" s="448"/>
      <c r="KOJ81" s="917"/>
      <c r="KOK81" s="917"/>
      <c r="KOL81" s="917"/>
      <c r="KOM81" s="574"/>
      <c r="KON81" s="448"/>
      <c r="KOO81" s="448"/>
      <c r="KOP81" s="448"/>
      <c r="KOQ81" s="575"/>
      <c r="KOR81" s="448"/>
      <c r="KOS81" s="448"/>
      <c r="KOT81" s="448"/>
      <c r="KOU81" s="448"/>
      <c r="KOV81" s="448"/>
      <c r="KOW81" s="448"/>
      <c r="KOX81" s="448"/>
      <c r="KOY81" s="448"/>
      <c r="KOZ81" s="448"/>
      <c r="KPA81" s="917"/>
      <c r="KPB81" s="917"/>
      <c r="KPC81" s="917"/>
      <c r="KPD81" s="574"/>
      <c r="KPE81" s="448"/>
      <c r="KPF81" s="448"/>
      <c r="KPG81" s="448"/>
      <c r="KPH81" s="575"/>
      <c r="KPI81" s="448"/>
      <c r="KPJ81" s="448"/>
      <c r="KPK81" s="448"/>
      <c r="KPL81" s="448"/>
      <c r="KPM81" s="448"/>
      <c r="KPN81" s="448"/>
      <c r="KPO81" s="448"/>
      <c r="KPP81" s="448"/>
      <c r="KPQ81" s="448"/>
      <c r="KPR81" s="917"/>
      <c r="KPS81" s="917"/>
      <c r="KPT81" s="917"/>
      <c r="KPU81" s="574"/>
      <c r="KPV81" s="448"/>
      <c r="KPW81" s="448"/>
      <c r="KPX81" s="448"/>
      <c r="KPY81" s="575"/>
      <c r="KPZ81" s="448"/>
      <c r="KQA81" s="448"/>
      <c r="KQB81" s="448"/>
      <c r="KQC81" s="448"/>
      <c r="KQD81" s="448"/>
      <c r="KQE81" s="448"/>
      <c r="KQF81" s="448"/>
      <c r="KQG81" s="448"/>
      <c r="KQH81" s="448"/>
      <c r="KQI81" s="917"/>
      <c r="KQJ81" s="917"/>
      <c r="KQK81" s="917"/>
      <c r="KQL81" s="574"/>
      <c r="KQM81" s="448"/>
      <c r="KQN81" s="448"/>
      <c r="KQO81" s="448"/>
      <c r="KQP81" s="575"/>
      <c r="KQQ81" s="448"/>
      <c r="KQR81" s="448"/>
      <c r="KQS81" s="448"/>
      <c r="KQT81" s="448"/>
      <c r="KQU81" s="448"/>
      <c r="KQV81" s="448"/>
      <c r="KQW81" s="448"/>
      <c r="KQX81" s="448"/>
      <c r="KQY81" s="448"/>
      <c r="KQZ81" s="917"/>
      <c r="KRA81" s="917"/>
      <c r="KRB81" s="917"/>
      <c r="KRC81" s="574"/>
      <c r="KRD81" s="448"/>
      <c r="KRE81" s="448"/>
      <c r="KRF81" s="448"/>
      <c r="KRG81" s="575"/>
      <c r="KRH81" s="448"/>
      <c r="KRI81" s="448"/>
      <c r="KRJ81" s="448"/>
      <c r="KRK81" s="448"/>
      <c r="KRL81" s="448"/>
      <c r="KRM81" s="448"/>
      <c r="KRN81" s="448"/>
      <c r="KRO81" s="448"/>
      <c r="KRP81" s="448"/>
      <c r="KRQ81" s="917"/>
      <c r="KRR81" s="917"/>
      <c r="KRS81" s="917"/>
      <c r="KRT81" s="574"/>
      <c r="KRU81" s="448"/>
      <c r="KRV81" s="448"/>
      <c r="KRW81" s="448"/>
      <c r="KRX81" s="575"/>
      <c r="KRY81" s="448"/>
      <c r="KRZ81" s="448"/>
      <c r="KSA81" s="448"/>
      <c r="KSB81" s="448"/>
      <c r="KSC81" s="448"/>
      <c r="KSD81" s="448"/>
      <c r="KSE81" s="448"/>
      <c r="KSF81" s="448"/>
      <c r="KSG81" s="448"/>
      <c r="KSH81" s="917"/>
      <c r="KSI81" s="917"/>
      <c r="KSJ81" s="917"/>
      <c r="KSK81" s="574"/>
      <c r="KSL81" s="448"/>
      <c r="KSM81" s="448"/>
      <c r="KSN81" s="448"/>
      <c r="KSO81" s="575"/>
      <c r="KSP81" s="448"/>
      <c r="KSQ81" s="448"/>
      <c r="KSR81" s="448"/>
      <c r="KSS81" s="448"/>
      <c r="KST81" s="448"/>
      <c r="KSU81" s="448"/>
      <c r="KSV81" s="448"/>
      <c r="KSW81" s="448"/>
      <c r="KSX81" s="448"/>
      <c r="KSY81" s="917"/>
      <c r="KSZ81" s="917"/>
      <c r="KTA81" s="917"/>
      <c r="KTB81" s="574"/>
      <c r="KTC81" s="448"/>
      <c r="KTD81" s="448"/>
      <c r="KTE81" s="448"/>
      <c r="KTF81" s="575"/>
      <c r="KTG81" s="448"/>
      <c r="KTH81" s="448"/>
      <c r="KTI81" s="448"/>
      <c r="KTJ81" s="448"/>
      <c r="KTK81" s="448"/>
      <c r="KTL81" s="448"/>
      <c r="KTM81" s="448"/>
      <c r="KTN81" s="448"/>
      <c r="KTO81" s="448"/>
      <c r="KTP81" s="917"/>
      <c r="KTQ81" s="917"/>
      <c r="KTR81" s="917"/>
      <c r="KTS81" s="574"/>
      <c r="KTT81" s="448"/>
      <c r="KTU81" s="448"/>
      <c r="KTV81" s="448"/>
      <c r="KTW81" s="575"/>
      <c r="KTX81" s="448"/>
      <c r="KTY81" s="448"/>
      <c r="KTZ81" s="448"/>
      <c r="KUA81" s="448"/>
      <c r="KUB81" s="448"/>
      <c r="KUC81" s="448"/>
      <c r="KUD81" s="448"/>
      <c r="KUE81" s="448"/>
      <c r="KUF81" s="448"/>
      <c r="KUG81" s="917"/>
      <c r="KUH81" s="917"/>
      <c r="KUI81" s="917"/>
      <c r="KUJ81" s="574"/>
      <c r="KUK81" s="448"/>
      <c r="KUL81" s="448"/>
      <c r="KUM81" s="448"/>
      <c r="KUN81" s="575"/>
      <c r="KUO81" s="448"/>
      <c r="KUP81" s="448"/>
      <c r="KUQ81" s="448"/>
      <c r="KUR81" s="448"/>
      <c r="KUS81" s="448"/>
      <c r="KUT81" s="448"/>
      <c r="KUU81" s="448"/>
      <c r="KUV81" s="448"/>
      <c r="KUW81" s="448"/>
      <c r="KUX81" s="917"/>
      <c r="KUY81" s="917"/>
      <c r="KUZ81" s="917"/>
      <c r="KVA81" s="574"/>
      <c r="KVB81" s="448"/>
      <c r="KVC81" s="448"/>
      <c r="KVD81" s="448"/>
      <c r="KVE81" s="575"/>
      <c r="KVF81" s="448"/>
      <c r="KVG81" s="448"/>
      <c r="KVH81" s="448"/>
      <c r="KVI81" s="448"/>
      <c r="KVJ81" s="448"/>
      <c r="KVK81" s="448"/>
      <c r="KVL81" s="448"/>
      <c r="KVM81" s="448"/>
      <c r="KVN81" s="448"/>
      <c r="KVO81" s="917"/>
      <c r="KVP81" s="917"/>
      <c r="KVQ81" s="917"/>
      <c r="KVR81" s="574"/>
      <c r="KVS81" s="448"/>
      <c r="KVT81" s="448"/>
      <c r="KVU81" s="448"/>
      <c r="KVV81" s="575"/>
      <c r="KVW81" s="448"/>
      <c r="KVX81" s="448"/>
      <c r="KVY81" s="448"/>
      <c r="KVZ81" s="448"/>
      <c r="KWA81" s="448"/>
      <c r="KWB81" s="448"/>
      <c r="KWC81" s="448"/>
      <c r="KWD81" s="448"/>
      <c r="KWE81" s="448"/>
      <c r="KWF81" s="917"/>
      <c r="KWG81" s="917"/>
      <c r="KWH81" s="917"/>
      <c r="KWI81" s="574"/>
      <c r="KWJ81" s="448"/>
      <c r="KWK81" s="448"/>
      <c r="KWL81" s="448"/>
      <c r="KWM81" s="575"/>
      <c r="KWN81" s="448"/>
      <c r="KWO81" s="448"/>
      <c r="KWP81" s="448"/>
      <c r="KWQ81" s="448"/>
      <c r="KWR81" s="448"/>
      <c r="KWS81" s="448"/>
      <c r="KWT81" s="448"/>
      <c r="KWU81" s="448"/>
      <c r="KWV81" s="448"/>
      <c r="KWW81" s="917"/>
      <c r="KWX81" s="917"/>
      <c r="KWY81" s="917"/>
      <c r="KWZ81" s="574"/>
      <c r="KXA81" s="448"/>
      <c r="KXB81" s="448"/>
      <c r="KXC81" s="448"/>
      <c r="KXD81" s="575"/>
      <c r="KXE81" s="448"/>
      <c r="KXF81" s="448"/>
      <c r="KXG81" s="448"/>
      <c r="KXH81" s="448"/>
      <c r="KXI81" s="448"/>
      <c r="KXJ81" s="448"/>
      <c r="KXK81" s="448"/>
      <c r="KXL81" s="448"/>
      <c r="KXM81" s="448"/>
      <c r="KXN81" s="917"/>
      <c r="KXO81" s="917"/>
      <c r="KXP81" s="917"/>
      <c r="KXQ81" s="574"/>
      <c r="KXR81" s="448"/>
      <c r="KXS81" s="448"/>
      <c r="KXT81" s="448"/>
      <c r="KXU81" s="575"/>
      <c r="KXV81" s="448"/>
      <c r="KXW81" s="448"/>
      <c r="KXX81" s="448"/>
      <c r="KXY81" s="448"/>
      <c r="KXZ81" s="448"/>
      <c r="KYA81" s="448"/>
      <c r="KYB81" s="448"/>
      <c r="KYC81" s="448"/>
      <c r="KYD81" s="448"/>
      <c r="KYE81" s="917"/>
      <c r="KYF81" s="917"/>
      <c r="KYG81" s="917"/>
      <c r="KYH81" s="574"/>
      <c r="KYI81" s="448"/>
      <c r="KYJ81" s="448"/>
      <c r="KYK81" s="448"/>
      <c r="KYL81" s="575"/>
      <c r="KYM81" s="448"/>
      <c r="KYN81" s="448"/>
      <c r="KYO81" s="448"/>
      <c r="KYP81" s="448"/>
      <c r="KYQ81" s="448"/>
      <c r="KYR81" s="448"/>
      <c r="KYS81" s="448"/>
      <c r="KYT81" s="448"/>
      <c r="KYU81" s="448"/>
      <c r="KYV81" s="917"/>
      <c r="KYW81" s="917"/>
      <c r="KYX81" s="917"/>
      <c r="KYY81" s="574"/>
      <c r="KYZ81" s="448"/>
      <c r="KZA81" s="448"/>
      <c r="KZB81" s="448"/>
      <c r="KZC81" s="575"/>
      <c r="KZD81" s="448"/>
      <c r="KZE81" s="448"/>
      <c r="KZF81" s="448"/>
      <c r="KZG81" s="448"/>
      <c r="KZH81" s="448"/>
      <c r="KZI81" s="448"/>
      <c r="KZJ81" s="448"/>
      <c r="KZK81" s="448"/>
      <c r="KZL81" s="448"/>
      <c r="KZM81" s="917"/>
      <c r="KZN81" s="917"/>
      <c r="KZO81" s="917"/>
      <c r="KZP81" s="574"/>
      <c r="KZQ81" s="448"/>
      <c r="KZR81" s="448"/>
      <c r="KZS81" s="448"/>
      <c r="KZT81" s="575"/>
      <c r="KZU81" s="448"/>
      <c r="KZV81" s="448"/>
      <c r="KZW81" s="448"/>
      <c r="KZX81" s="448"/>
      <c r="KZY81" s="448"/>
      <c r="KZZ81" s="448"/>
      <c r="LAA81" s="448"/>
      <c r="LAB81" s="448"/>
      <c r="LAC81" s="448"/>
      <c r="LAD81" s="917"/>
      <c r="LAE81" s="917"/>
      <c r="LAF81" s="917"/>
      <c r="LAG81" s="574"/>
      <c r="LAH81" s="448"/>
      <c r="LAI81" s="448"/>
      <c r="LAJ81" s="448"/>
      <c r="LAK81" s="575"/>
      <c r="LAL81" s="448"/>
      <c r="LAM81" s="448"/>
      <c r="LAN81" s="448"/>
      <c r="LAO81" s="448"/>
      <c r="LAP81" s="448"/>
      <c r="LAQ81" s="448"/>
      <c r="LAR81" s="448"/>
      <c r="LAS81" s="448"/>
      <c r="LAT81" s="448"/>
      <c r="LAU81" s="917"/>
      <c r="LAV81" s="917"/>
      <c r="LAW81" s="917"/>
      <c r="LAX81" s="574"/>
      <c r="LAY81" s="448"/>
      <c r="LAZ81" s="448"/>
      <c r="LBA81" s="448"/>
      <c r="LBB81" s="575"/>
      <c r="LBC81" s="448"/>
      <c r="LBD81" s="448"/>
      <c r="LBE81" s="448"/>
      <c r="LBF81" s="448"/>
      <c r="LBG81" s="448"/>
      <c r="LBH81" s="448"/>
      <c r="LBI81" s="448"/>
      <c r="LBJ81" s="448"/>
      <c r="LBK81" s="448"/>
      <c r="LBL81" s="917"/>
      <c r="LBM81" s="917"/>
      <c r="LBN81" s="917"/>
      <c r="LBO81" s="574"/>
      <c r="LBP81" s="448"/>
      <c r="LBQ81" s="448"/>
      <c r="LBR81" s="448"/>
      <c r="LBS81" s="575"/>
      <c r="LBT81" s="448"/>
      <c r="LBU81" s="448"/>
      <c r="LBV81" s="448"/>
      <c r="LBW81" s="448"/>
      <c r="LBX81" s="448"/>
      <c r="LBY81" s="448"/>
      <c r="LBZ81" s="448"/>
      <c r="LCA81" s="448"/>
      <c r="LCB81" s="448"/>
      <c r="LCC81" s="917"/>
      <c r="LCD81" s="917"/>
      <c r="LCE81" s="917"/>
      <c r="LCF81" s="574"/>
      <c r="LCG81" s="448"/>
      <c r="LCH81" s="448"/>
      <c r="LCI81" s="448"/>
      <c r="LCJ81" s="575"/>
      <c r="LCK81" s="448"/>
      <c r="LCL81" s="448"/>
      <c r="LCM81" s="448"/>
      <c r="LCN81" s="448"/>
      <c r="LCO81" s="448"/>
      <c r="LCP81" s="448"/>
      <c r="LCQ81" s="448"/>
      <c r="LCR81" s="448"/>
      <c r="LCS81" s="448"/>
      <c r="LCT81" s="917"/>
      <c r="LCU81" s="917"/>
      <c r="LCV81" s="917"/>
      <c r="LCW81" s="574"/>
      <c r="LCX81" s="448"/>
      <c r="LCY81" s="448"/>
      <c r="LCZ81" s="448"/>
      <c r="LDA81" s="575"/>
      <c r="LDB81" s="448"/>
      <c r="LDC81" s="448"/>
      <c r="LDD81" s="448"/>
      <c r="LDE81" s="448"/>
      <c r="LDF81" s="448"/>
      <c r="LDG81" s="448"/>
      <c r="LDH81" s="448"/>
      <c r="LDI81" s="448"/>
      <c r="LDJ81" s="448"/>
      <c r="LDK81" s="917"/>
      <c r="LDL81" s="917"/>
      <c r="LDM81" s="917"/>
      <c r="LDN81" s="574"/>
      <c r="LDO81" s="448"/>
      <c r="LDP81" s="448"/>
      <c r="LDQ81" s="448"/>
      <c r="LDR81" s="575"/>
      <c r="LDS81" s="448"/>
      <c r="LDT81" s="448"/>
      <c r="LDU81" s="448"/>
      <c r="LDV81" s="448"/>
      <c r="LDW81" s="448"/>
      <c r="LDX81" s="448"/>
      <c r="LDY81" s="448"/>
      <c r="LDZ81" s="448"/>
      <c r="LEA81" s="448"/>
      <c r="LEB81" s="917"/>
      <c r="LEC81" s="917"/>
      <c r="LED81" s="917"/>
      <c r="LEE81" s="574"/>
      <c r="LEF81" s="448"/>
      <c r="LEG81" s="448"/>
      <c r="LEH81" s="448"/>
      <c r="LEI81" s="575"/>
      <c r="LEJ81" s="448"/>
      <c r="LEK81" s="448"/>
      <c r="LEL81" s="448"/>
      <c r="LEM81" s="448"/>
      <c r="LEN81" s="448"/>
      <c r="LEO81" s="448"/>
      <c r="LEP81" s="448"/>
      <c r="LEQ81" s="448"/>
      <c r="LER81" s="448"/>
      <c r="LES81" s="917"/>
      <c r="LET81" s="917"/>
      <c r="LEU81" s="917"/>
      <c r="LEV81" s="574"/>
      <c r="LEW81" s="448"/>
      <c r="LEX81" s="448"/>
      <c r="LEY81" s="448"/>
      <c r="LEZ81" s="575"/>
      <c r="LFA81" s="448"/>
      <c r="LFB81" s="448"/>
      <c r="LFC81" s="448"/>
      <c r="LFD81" s="448"/>
      <c r="LFE81" s="448"/>
      <c r="LFF81" s="448"/>
      <c r="LFG81" s="448"/>
      <c r="LFH81" s="448"/>
      <c r="LFI81" s="448"/>
      <c r="LFJ81" s="917"/>
      <c r="LFK81" s="917"/>
      <c r="LFL81" s="917"/>
      <c r="LFM81" s="574"/>
      <c r="LFN81" s="448"/>
      <c r="LFO81" s="448"/>
      <c r="LFP81" s="448"/>
      <c r="LFQ81" s="575"/>
      <c r="LFR81" s="448"/>
      <c r="LFS81" s="448"/>
      <c r="LFT81" s="448"/>
      <c r="LFU81" s="448"/>
      <c r="LFV81" s="448"/>
      <c r="LFW81" s="448"/>
      <c r="LFX81" s="448"/>
      <c r="LFY81" s="448"/>
      <c r="LFZ81" s="448"/>
      <c r="LGA81" s="917"/>
      <c r="LGB81" s="917"/>
      <c r="LGC81" s="917"/>
      <c r="LGD81" s="574"/>
      <c r="LGE81" s="448"/>
      <c r="LGF81" s="448"/>
      <c r="LGG81" s="448"/>
      <c r="LGH81" s="575"/>
      <c r="LGI81" s="448"/>
      <c r="LGJ81" s="448"/>
      <c r="LGK81" s="448"/>
      <c r="LGL81" s="448"/>
      <c r="LGM81" s="448"/>
      <c r="LGN81" s="448"/>
      <c r="LGO81" s="448"/>
      <c r="LGP81" s="448"/>
      <c r="LGQ81" s="448"/>
      <c r="LGR81" s="917"/>
      <c r="LGS81" s="917"/>
      <c r="LGT81" s="917"/>
      <c r="LGU81" s="574"/>
      <c r="LGV81" s="448"/>
      <c r="LGW81" s="448"/>
      <c r="LGX81" s="448"/>
      <c r="LGY81" s="575"/>
      <c r="LGZ81" s="448"/>
      <c r="LHA81" s="448"/>
      <c r="LHB81" s="448"/>
      <c r="LHC81" s="448"/>
      <c r="LHD81" s="448"/>
      <c r="LHE81" s="448"/>
      <c r="LHF81" s="448"/>
      <c r="LHG81" s="448"/>
      <c r="LHH81" s="448"/>
      <c r="LHI81" s="917"/>
      <c r="LHJ81" s="917"/>
      <c r="LHK81" s="917"/>
      <c r="LHL81" s="574"/>
      <c r="LHM81" s="448"/>
      <c r="LHN81" s="448"/>
      <c r="LHO81" s="448"/>
      <c r="LHP81" s="575"/>
      <c r="LHQ81" s="448"/>
      <c r="LHR81" s="448"/>
      <c r="LHS81" s="448"/>
      <c r="LHT81" s="448"/>
      <c r="LHU81" s="448"/>
      <c r="LHV81" s="448"/>
      <c r="LHW81" s="448"/>
      <c r="LHX81" s="448"/>
      <c r="LHY81" s="448"/>
      <c r="LHZ81" s="917"/>
      <c r="LIA81" s="917"/>
      <c r="LIB81" s="917"/>
      <c r="LIC81" s="574"/>
      <c r="LID81" s="448"/>
      <c r="LIE81" s="448"/>
      <c r="LIF81" s="448"/>
      <c r="LIG81" s="575"/>
      <c r="LIH81" s="448"/>
      <c r="LII81" s="448"/>
      <c r="LIJ81" s="448"/>
      <c r="LIK81" s="448"/>
      <c r="LIL81" s="448"/>
      <c r="LIM81" s="448"/>
      <c r="LIN81" s="448"/>
      <c r="LIO81" s="448"/>
      <c r="LIP81" s="448"/>
      <c r="LIQ81" s="917"/>
      <c r="LIR81" s="917"/>
      <c r="LIS81" s="917"/>
      <c r="LIT81" s="574"/>
      <c r="LIU81" s="448"/>
      <c r="LIV81" s="448"/>
      <c r="LIW81" s="448"/>
      <c r="LIX81" s="575"/>
      <c r="LIY81" s="448"/>
      <c r="LIZ81" s="448"/>
      <c r="LJA81" s="448"/>
      <c r="LJB81" s="448"/>
      <c r="LJC81" s="448"/>
      <c r="LJD81" s="448"/>
      <c r="LJE81" s="448"/>
      <c r="LJF81" s="448"/>
      <c r="LJG81" s="448"/>
      <c r="LJH81" s="917"/>
      <c r="LJI81" s="917"/>
      <c r="LJJ81" s="917"/>
      <c r="LJK81" s="574"/>
      <c r="LJL81" s="448"/>
      <c r="LJM81" s="448"/>
      <c r="LJN81" s="448"/>
      <c r="LJO81" s="575"/>
      <c r="LJP81" s="448"/>
      <c r="LJQ81" s="448"/>
      <c r="LJR81" s="448"/>
      <c r="LJS81" s="448"/>
      <c r="LJT81" s="448"/>
      <c r="LJU81" s="448"/>
      <c r="LJV81" s="448"/>
      <c r="LJW81" s="448"/>
      <c r="LJX81" s="448"/>
      <c r="LJY81" s="917"/>
      <c r="LJZ81" s="917"/>
      <c r="LKA81" s="917"/>
      <c r="LKB81" s="574"/>
      <c r="LKC81" s="448"/>
      <c r="LKD81" s="448"/>
      <c r="LKE81" s="448"/>
      <c r="LKF81" s="575"/>
      <c r="LKG81" s="448"/>
      <c r="LKH81" s="448"/>
      <c r="LKI81" s="448"/>
      <c r="LKJ81" s="448"/>
      <c r="LKK81" s="448"/>
      <c r="LKL81" s="448"/>
      <c r="LKM81" s="448"/>
      <c r="LKN81" s="448"/>
      <c r="LKO81" s="448"/>
      <c r="LKP81" s="917"/>
      <c r="LKQ81" s="917"/>
      <c r="LKR81" s="917"/>
      <c r="LKS81" s="574"/>
      <c r="LKT81" s="448"/>
      <c r="LKU81" s="448"/>
      <c r="LKV81" s="448"/>
      <c r="LKW81" s="575"/>
      <c r="LKX81" s="448"/>
      <c r="LKY81" s="448"/>
      <c r="LKZ81" s="448"/>
      <c r="LLA81" s="448"/>
      <c r="LLB81" s="448"/>
      <c r="LLC81" s="448"/>
      <c r="LLD81" s="448"/>
      <c r="LLE81" s="448"/>
      <c r="LLF81" s="448"/>
      <c r="LLG81" s="917"/>
      <c r="LLH81" s="917"/>
      <c r="LLI81" s="917"/>
      <c r="LLJ81" s="574"/>
      <c r="LLK81" s="448"/>
      <c r="LLL81" s="448"/>
      <c r="LLM81" s="448"/>
      <c r="LLN81" s="575"/>
      <c r="LLO81" s="448"/>
      <c r="LLP81" s="448"/>
      <c r="LLQ81" s="448"/>
      <c r="LLR81" s="448"/>
      <c r="LLS81" s="448"/>
      <c r="LLT81" s="448"/>
      <c r="LLU81" s="448"/>
      <c r="LLV81" s="448"/>
      <c r="LLW81" s="448"/>
      <c r="LLX81" s="917"/>
      <c r="LLY81" s="917"/>
      <c r="LLZ81" s="917"/>
      <c r="LMA81" s="574"/>
      <c r="LMB81" s="448"/>
      <c r="LMC81" s="448"/>
      <c r="LMD81" s="448"/>
      <c r="LME81" s="575"/>
      <c r="LMF81" s="448"/>
      <c r="LMG81" s="448"/>
      <c r="LMH81" s="448"/>
      <c r="LMI81" s="448"/>
      <c r="LMJ81" s="448"/>
      <c r="LMK81" s="448"/>
      <c r="LML81" s="448"/>
      <c r="LMM81" s="448"/>
      <c r="LMN81" s="448"/>
      <c r="LMO81" s="917"/>
      <c r="LMP81" s="917"/>
      <c r="LMQ81" s="917"/>
      <c r="LMR81" s="574"/>
      <c r="LMS81" s="448"/>
      <c r="LMT81" s="448"/>
      <c r="LMU81" s="448"/>
      <c r="LMV81" s="575"/>
      <c r="LMW81" s="448"/>
      <c r="LMX81" s="448"/>
      <c r="LMY81" s="448"/>
      <c r="LMZ81" s="448"/>
      <c r="LNA81" s="448"/>
      <c r="LNB81" s="448"/>
      <c r="LNC81" s="448"/>
      <c r="LND81" s="448"/>
      <c r="LNE81" s="448"/>
      <c r="LNF81" s="917"/>
      <c r="LNG81" s="917"/>
      <c r="LNH81" s="917"/>
      <c r="LNI81" s="574"/>
      <c r="LNJ81" s="448"/>
      <c r="LNK81" s="448"/>
      <c r="LNL81" s="448"/>
      <c r="LNM81" s="575"/>
      <c r="LNN81" s="448"/>
      <c r="LNO81" s="448"/>
      <c r="LNP81" s="448"/>
      <c r="LNQ81" s="448"/>
      <c r="LNR81" s="448"/>
      <c r="LNS81" s="448"/>
      <c r="LNT81" s="448"/>
      <c r="LNU81" s="448"/>
      <c r="LNV81" s="448"/>
      <c r="LNW81" s="917"/>
      <c r="LNX81" s="917"/>
      <c r="LNY81" s="917"/>
      <c r="LNZ81" s="574"/>
      <c r="LOA81" s="448"/>
      <c r="LOB81" s="448"/>
      <c r="LOC81" s="448"/>
      <c r="LOD81" s="575"/>
      <c r="LOE81" s="448"/>
      <c r="LOF81" s="448"/>
      <c r="LOG81" s="448"/>
      <c r="LOH81" s="448"/>
      <c r="LOI81" s="448"/>
      <c r="LOJ81" s="448"/>
      <c r="LOK81" s="448"/>
      <c r="LOL81" s="448"/>
      <c r="LOM81" s="448"/>
      <c r="LON81" s="917"/>
      <c r="LOO81" s="917"/>
      <c r="LOP81" s="917"/>
      <c r="LOQ81" s="574"/>
      <c r="LOR81" s="448"/>
      <c r="LOS81" s="448"/>
      <c r="LOT81" s="448"/>
      <c r="LOU81" s="575"/>
      <c r="LOV81" s="448"/>
      <c r="LOW81" s="448"/>
      <c r="LOX81" s="448"/>
      <c r="LOY81" s="448"/>
      <c r="LOZ81" s="448"/>
      <c r="LPA81" s="448"/>
      <c r="LPB81" s="448"/>
      <c r="LPC81" s="448"/>
      <c r="LPD81" s="448"/>
      <c r="LPE81" s="917"/>
      <c r="LPF81" s="917"/>
      <c r="LPG81" s="917"/>
      <c r="LPH81" s="574"/>
      <c r="LPI81" s="448"/>
      <c r="LPJ81" s="448"/>
      <c r="LPK81" s="448"/>
      <c r="LPL81" s="575"/>
      <c r="LPM81" s="448"/>
      <c r="LPN81" s="448"/>
      <c r="LPO81" s="448"/>
      <c r="LPP81" s="448"/>
      <c r="LPQ81" s="448"/>
      <c r="LPR81" s="448"/>
      <c r="LPS81" s="448"/>
      <c r="LPT81" s="448"/>
      <c r="LPU81" s="448"/>
      <c r="LPV81" s="917"/>
      <c r="LPW81" s="917"/>
      <c r="LPX81" s="917"/>
      <c r="LPY81" s="574"/>
      <c r="LPZ81" s="448"/>
      <c r="LQA81" s="448"/>
      <c r="LQB81" s="448"/>
      <c r="LQC81" s="575"/>
      <c r="LQD81" s="448"/>
      <c r="LQE81" s="448"/>
      <c r="LQF81" s="448"/>
      <c r="LQG81" s="448"/>
      <c r="LQH81" s="448"/>
      <c r="LQI81" s="448"/>
      <c r="LQJ81" s="448"/>
      <c r="LQK81" s="448"/>
      <c r="LQL81" s="448"/>
      <c r="LQM81" s="917"/>
      <c r="LQN81" s="917"/>
      <c r="LQO81" s="917"/>
      <c r="LQP81" s="574"/>
      <c r="LQQ81" s="448"/>
      <c r="LQR81" s="448"/>
      <c r="LQS81" s="448"/>
      <c r="LQT81" s="575"/>
      <c r="LQU81" s="448"/>
      <c r="LQV81" s="448"/>
      <c r="LQW81" s="448"/>
      <c r="LQX81" s="448"/>
      <c r="LQY81" s="448"/>
      <c r="LQZ81" s="448"/>
      <c r="LRA81" s="448"/>
      <c r="LRB81" s="448"/>
      <c r="LRC81" s="448"/>
      <c r="LRD81" s="917"/>
      <c r="LRE81" s="917"/>
      <c r="LRF81" s="917"/>
      <c r="LRG81" s="574"/>
      <c r="LRH81" s="448"/>
      <c r="LRI81" s="448"/>
      <c r="LRJ81" s="448"/>
      <c r="LRK81" s="575"/>
      <c r="LRL81" s="448"/>
      <c r="LRM81" s="448"/>
      <c r="LRN81" s="448"/>
      <c r="LRO81" s="448"/>
      <c r="LRP81" s="448"/>
      <c r="LRQ81" s="448"/>
      <c r="LRR81" s="448"/>
      <c r="LRS81" s="448"/>
      <c r="LRT81" s="448"/>
      <c r="LRU81" s="917"/>
      <c r="LRV81" s="917"/>
      <c r="LRW81" s="917"/>
      <c r="LRX81" s="574"/>
      <c r="LRY81" s="448"/>
      <c r="LRZ81" s="448"/>
      <c r="LSA81" s="448"/>
      <c r="LSB81" s="575"/>
      <c r="LSC81" s="448"/>
      <c r="LSD81" s="448"/>
      <c r="LSE81" s="448"/>
      <c r="LSF81" s="448"/>
      <c r="LSG81" s="448"/>
      <c r="LSH81" s="448"/>
      <c r="LSI81" s="448"/>
      <c r="LSJ81" s="448"/>
      <c r="LSK81" s="448"/>
      <c r="LSL81" s="917"/>
      <c r="LSM81" s="917"/>
      <c r="LSN81" s="917"/>
      <c r="LSO81" s="574"/>
      <c r="LSP81" s="448"/>
      <c r="LSQ81" s="448"/>
      <c r="LSR81" s="448"/>
      <c r="LSS81" s="575"/>
      <c r="LST81" s="448"/>
      <c r="LSU81" s="448"/>
      <c r="LSV81" s="448"/>
      <c r="LSW81" s="448"/>
      <c r="LSX81" s="448"/>
      <c r="LSY81" s="448"/>
      <c r="LSZ81" s="448"/>
      <c r="LTA81" s="448"/>
      <c r="LTB81" s="448"/>
      <c r="LTC81" s="917"/>
      <c r="LTD81" s="917"/>
      <c r="LTE81" s="917"/>
      <c r="LTF81" s="574"/>
      <c r="LTG81" s="448"/>
      <c r="LTH81" s="448"/>
      <c r="LTI81" s="448"/>
      <c r="LTJ81" s="575"/>
      <c r="LTK81" s="448"/>
      <c r="LTL81" s="448"/>
      <c r="LTM81" s="448"/>
      <c r="LTN81" s="448"/>
      <c r="LTO81" s="448"/>
      <c r="LTP81" s="448"/>
      <c r="LTQ81" s="448"/>
      <c r="LTR81" s="448"/>
      <c r="LTS81" s="448"/>
      <c r="LTT81" s="917"/>
      <c r="LTU81" s="917"/>
      <c r="LTV81" s="917"/>
      <c r="LTW81" s="574"/>
      <c r="LTX81" s="448"/>
      <c r="LTY81" s="448"/>
      <c r="LTZ81" s="448"/>
      <c r="LUA81" s="575"/>
      <c r="LUB81" s="448"/>
      <c r="LUC81" s="448"/>
      <c r="LUD81" s="448"/>
      <c r="LUE81" s="448"/>
      <c r="LUF81" s="448"/>
      <c r="LUG81" s="448"/>
      <c r="LUH81" s="448"/>
      <c r="LUI81" s="448"/>
      <c r="LUJ81" s="448"/>
      <c r="LUK81" s="917"/>
      <c r="LUL81" s="917"/>
      <c r="LUM81" s="917"/>
      <c r="LUN81" s="574"/>
      <c r="LUO81" s="448"/>
      <c r="LUP81" s="448"/>
      <c r="LUQ81" s="448"/>
      <c r="LUR81" s="575"/>
      <c r="LUS81" s="448"/>
      <c r="LUT81" s="448"/>
      <c r="LUU81" s="448"/>
      <c r="LUV81" s="448"/>
      <c r="LUW81" s="448"/>
      <c r="LUX81" s="448"/>
      <c r="LUY81" s="448"/>
      <c r="LUZ81" s="448"/>
      <c r="LVA81" s="448"/>
      <c r="LVB81" s="917"/>
      <c r="LVC81" s="917"/>
      <c r="LVD81" s="917"/>
      <c r="LVE81" s="574"/>
      <c r="LVF81" s="448"/>
      <c r="LVG81" s="448"/>
      <c r="LVH81" s="448"/>
      <c r="LVI81" s="575"/>
      <c r="LVJ81" s="448"/>
      <c r="LVK81" s="448"/>
      <c r="LVL81" s="448"/>
      <c r="LVM81" s="448"/>
      <c r="LVN81" s="448"/>
      <c r="LVO81" s="448"/>
      <c r="LVP81" s="448"/>
      <c r="LVQ81" s="448"/>
      <c r="LVR81" s="448"/>
      <c r="LVS81" s="917"/>
      <c r="LVT81" s="917"/>
      <c r="LVU81" s="917"/>
      <c r="LVV81" s="574"/>
      <c r="LVW81" s="448"/>
      <c r="LVX81" s="448"/>
      <c r="LVY81" s="448"/>
      <c r="LVZ81" s="575"/>
      <c r="LWA81" s="448"/>
      <c r="LWB81" s="448"/>
      <c r="LWC81" s="448"/>
      <c r="LWD81" s="448"/>
      <c r="LWE81" s="448"/>
      <c r="LWF81" s="448"/>
      <c r="LWG81" s="448"/>
      <c r="LWH81" s="448"/>
      <c r="LWI81" s="448"/>
      <c r="LWJ81" s="917"/>
      <c r="LWK81" s="917"/>
      <c r="LWL81" s="917"/>
      <c r="LWM81" s="574"/>
      <c r="LWN81" s="448"/>
      <c r="LWO81" s="448"/>
      <c r="LWP81" s="448"/>
      <c r="LWQ81" s="575"/>
      <c r="LWR81" s="448"/>
      <c r="LWS81" s="448"/>
      <c r="LWT81" s="448"/>
      <c r="LWU81" s="448"/>
      <c r="LWV81" s="448"/>
      <c r="LWW81" s="448"/>
      <c r="LWX81" s="448"/>
      <c r="LWY81" s="448"/>
      <c r="LWZ81" s="448"/>
      <c r="LXA81" s="917"/>
      <c r="LXB81" s="917"/>
      <c r="LXC81" s="917"/>
      <c r="LXD81" s="574"/>
      <c r="LXE81" s="448"/>
      <c r="LXF81" s="448"/>
      <c r="LXG81" s="448"/>
      <c r="LXH81" s="575"/>
      <c r="LXI81" s="448"/>
      <c r="LXJ81" s="448"/>
      <c r="LXK81" s="448"/>
      <c r="LXL81" s="448"/>
      <c r="LXM81" s="448"/>
      <c r="LXN81" s="448"/>
      <c r="LXO81" s="448"/>
      <c r="LXP81" s="448"/>
      <c r="LXQ81" s="448"/>
      <c r="LXR81" s="917"/>
      <c r="LXS81" s="917"/>
      <c r="LXT81" s="917"/>
      <c r="LXU81" s="574"/>
      <c r="LXV81" s="448"/>
      <c r="LXW81" s="448"/>
      <c r="LXX81" s="448"/>
      <c r="LXY81" s="575"/>
      <c r="LXZ81" s="448"/>
      <c r="LYA81" s="448"/>
      <c r="LYB81" s="448"/>
      <c r="LYC81" s="448"/>
      <c r="LYD81" s="448"/>
      <c r="LYE81" s="448"/>
      <c r="LYF81" s="448"/>
      <c r="LYG81" s="448"/>
      <c r="LYH81" s="448"/>
      <c r="LYI81" s="917"/>
      <c r="LYJ81" s="917"/>
      <c r="LYK81" s="917"/>
      <c r="LYL81" s="574"/>
      <c r="LYM81" s="448"/>
      <c r="LYN81" s="448"/>
      <c r="LYO81" s="448"/>
      <c r="LYP81" s="575"/>
      <c r="LYQ81" s="448"/>
      <c r="LYR81" s="448"/>
      <c r="LYS81" s="448"/>
      <c r="LYT81" s="448"/>
      <c r="LYU81" s="448"/>
      <c r="LYV81" s="448"/>
      <c r="LYW81" s="448"/>
      <c r="LYX81" s="448"/>
      <c r="LYY81" s="448"/>
      <c r="LYZ81" s="917"/>
      <c r="LZA81" s="917"/>
      <c r="LZB81" s="917"/>
      <c r="LZC81" s="574"/>
      <c r="LZD81" s="448"/>
      <c r="LZE81" s="448"/>
      <c r="LZF81" s="448"/>
      <c r="LZG81" s="575"/>
      <c r="LZH81" s="448"/>
      <c r="LZI81" s="448"/>
      <c r="LZJ81" s="448"/>
      <c r="LZK81" s="448"/>
      <c r="LZL81" s="448"/>
      <c r="LZM81" s="448"/>
      <c r="LZN81" s="448"/>
      <c r="LZO81" s="448"/>
      <c r="LZP81" s="448"/>
      <c r="LZQ81" s="917"/>
      <c r="LZR81" s="917"/>
      <c r="LZS81" s="917"/>
      <c r="LZT81" s="574"/>
      <c r="LZU81" s="448"/>
      <c r="LZV81" s="448"/>
      <c r="LZW81" s="448"/>
      <c r="LZX81" s="575"/>
      <c r="LZY81" s="448"/>
      <c r="LZZ81" s="448"/>
      <c r="MAA81" s="448"/>
      <c r="MAB81" s="448"/>
      <c r="MAC81" s="448"/>
      <c r="MAD81" s="448"/>
      <c r="MAE81" s="448"/>
      <c r="MAF81" s="448"/>
      <c r="MAG81" s="448"/>
      <c r="MAH81" s="917"/>
      <c r="MAI81" s="917"/>
      <c r="MAJ81" s="917"/>
      <c r="MAK81" s="574"/>
      <c r="MAL81" s="448"/>
      <c r="MAM81" s="448"/>
      <c r="MAN81" s="448"/>
      <c r="MAO81" s="575"/>
      <c r="MAP81" s="448"/>
      <c r="MAQ81" s="448"/>
      <c r="MAR81" s="448"/>
      <c r="MAS81" s="448"/>
      <c r="MAT81" s="448"/>
      <c r="MAU81" s="448"/>
      <c r="MAV81" s="448"/>
      <c r="MAW81" s="448"/>
      <c r="MAX81" s="448"/>
      <c r="MAY81" s="917"/>
      <c r="MAZ81" s="917"/>
      <c r="MBA81" s="917"/>
      <c r="MBB81" s="574"/>
      <c r="MBC81" s="448"/>
      <c r="MBD81" s="448"/>
      <c r="MBE81" s="448"/>
      <c r="MBF81" s="575"/>
      <c r="MBG81" s="448"/>
      <c r="MBH81" s="448"/>
      <c r="MBI81" s="448"/>
      <c r="MBJ81" s="448"/>
      <c r="MBK81" s="448"/>
      <c r="MBL81" s="448"/>
      <c r="MBM81" s="448"/>
      <c r="MBN81" s="448"/>
      <c r="MBO81" s="448"/>
      <c r="MBP81" s="917"/>
      <c r="MBQ81" s="917"/>
      <c r="MBR81" s="917"/>
      <c r="MBS81" s="574"/>
      <c r="MBT81" s="448"/>
      <c r="MBU81" s="448"/>
      <c r="MBV81" s="448"/>
      <c r="MBW81" s="575"/>
      <c r="MBX81" s="448"/>
      <c r="MBY81" s="448"/>
      <c r="MBZ81" s="448"/>
      <c r="MCA81" s="448"/>
      <c r="MCB81" s="448"/>
      <c r="MCC81" s="448"/>
      <c r="MCD81" s="448"/>
      <c r="MCE81" s="448"/>
      <c r="MCF81" s="448"/>
      <c r="MCG81" s="917"/>
      <c r="MCH81" s="917"/>
      <c r="MCI81" s="917"/>
      <c r="MCJ81" s="574"/>
      <c r="MCK81" s="448"/>
      <c r="MCL81" s="448"/>
      <c r="MCM81" s="448"/>
      <c r="MCN81" s="575"/>
      <c r="MCO81" s="448"/>
      <c r="MCP81" s="448"/>
      <c r="MCQ81" s="448"/>
      <c r="MCR81" s="448"/>
      <c r="MCS81" s="448"/>
      <c r="MCT81" s="448"/>
      <c r="MCU81" s="448"/>
      <c r="MCV81" s="448"/>
      <c r="MCW81" s="448"/>
      <c r="MCX81" s="917"/>
      <c r="MCY81" s="917"/>
      <c r="MCZ81" s="917"/>
      <c r="MDA81" s="574"/>
      <c r="MDB81" s="448"/>
      <c r="MDC81" s="448"/>
      <c r="MDD81" s="448"/>
      <c r="MDE81" s="575"/>
      <c r="MDF81" s="448"/>
      <c r="MDG81" s="448"/>
      <c r="MDH81" s="448"/>
      <c r="MDI81" s="448"/>
      <c r="MDJ81" s="448"/>
      <c r="MDK81" s="448"/>
      <c r="MDL81" s="448"/>
      <c r="MDM81" s="448"/>
      <c r="MDN81" s="448"/>
      <c r="MDO81" s="917"/>
      <c r="MDP81" s="917"/>
      <c r="MDQ81" s="917"/>
      <c r="MDR81" s="574"/>
      <c r="MDS81" s="448"/>
      <c r="MDT81" s="448"/>
      <c r="MDU81" s="448"/>
      <c r="MDV81" s="575"/>
      <c r="MDW81" s="448"/>
      <c r="MDX81" s="448"/>
      <c r="MDY81" s="448"/>
      <c r="MDZ81" s="448"/>
      <c r="MEA81" s="448"/>
      <c r="MEB81" s="448"/>
      <c r="MEC81" s="448"/>
      <c r="MED81" s="448"/>
      <c r="MEE81" s="448"/>
      <c r="MEF81" s="917"/>
      <c r="MEG81" s="917"/>
      <c r="MEH81" s="917"/>
      <c r="MEI81" s="574"/>
      <c r="MEJ81" s="448"/>
      <c r="MEK81" s="448"/>
      <c r="MEL81" s="448"/>
      <c r="MEM81" s="575"/>
      <c r="MEN81" s="448"/>
      <c r="MEO81" s="448"/>
      <c r="MEP81" s="448"/>
      <c r="MEQ81" s="448"/>
      <c r="MER81" s="448"/>
      <c r="MES81" s="448"/>
      <c r="MET81" s="448"/>
      <c r="MEU81" s="448"/>
      <c r="MEV81" s="448"/>
      <c r="MEW81" s="917"/>
      <c r="MEX81" s="917"/>
      <c r="MEY81" s="917"/>
      <c r="MEZ81" s="574"/>
      <c r="MFA81" s="448"/>
      <c r="MFB81" s="448"/>
      <c r="MFC81" s="448"/>
      <c r="MFD81" s="575"/>
      <c r="MFE81" s="448"/>
      <c r="MFF81" s="448"/>
      <c r="MFG81" s="448"/>
      <c r="MFH81" s="448"/>
      <c r="MFI81" s="448"/>
      <c r="MFJ81" s="448"/>
      <c r="MFK81" s="448"/>
      <c r="MFL81" s="448"/>
      <c r="MFM81" s="448"/>
      <c r="MFN81" s="917"/>
      <c r="MFO81" s="917"/>
      <c r="MFP81" s="917"/>
      <c r="MFQ81" s="574"/>
      <c r="MFR81" s="448"/>
      <c r="MFS81" s="448"/>
      <c r="MFT81" s="448"/>
      <c r="MFU81" s="575"/>
      <c r="MFV81" s="448"/>
      <c r="MFW81" s="448"/>
      <c r="MFX81" s="448"/>
      <c r="MFY81" s="448"/>
      <c r="MFZ81" s="448"/>
      <c r="MGA81" s="448"/>
      <c r="MGB81" s="448"/>
      <c r="MGC81" s="448"/>
      <c r="MGD81" s="448"/>
      <c r="MGE81" s="917"/>
      <c r="MGF81" s="917"/>
      <c r="MGG81" s="917"/>
      <c r="MGH81" s="574"/>
      <c r="MGI81" s="448"/>
      <c r="MGJ81" s="448"/>
      <c r="MGK81" s="448"/>
      <c r="MGL81" s="575"/>
      <c r="MGM81" s="448"/>
      <c r="MGN81" s="448"/>
      <c r="MGO81" s="448"/>
      <c r="MGP81" s="448"/>
      <c r="MGQ81" s="448"/>
      <c r="MGR81" s="448"/>
      <c r="MGS81" s="448"/>
      <c r="MGT81" s="448"/>
      <c r="MGU81" s="448"/>
      <c r="MGV81" s="917"/>
      <c r="MGW81" s="917"/>
      <c r="MGX81" s="917"/>
      <c r="MGY81" s="574"/>
      <c r="MGZ81" s="448"/>
      <c r="MHA81" s="448"/>
      <c r="MHB81" s="448"/>
      <c r="MHC81" s="575"/>
      <c r="MHD81" s="448"/>
      <c r="MHE81" s="448"/>
      <c r="MHF81" s="448"/>
      <c r="MHG81" s="448"/>
      <c r="MHH81" s="448"/>
      <c r="MHI81" s="448"/>
      <c r="MHJ81" s="448"/>
      <c r="MHK81" s="448"/>
      <c r="MHL81" s="448"/>
      <c r="MHM81" s="917"/>
      <c r="MHN81" s="917"/>
      <c r="MHO81" s="917"/>
      <c r="MHP81" s="574"/>
      <c r="MHQ81" s="448"/>
      <c r="MHR81" s="448"/>
      <c r="MHS81" s="448"/>
      <c r="MHT81" s="575"/>
      <c r="MHU81" s="448"/>
      <c r="MHV81" s="448"/>
      <c r="MHW81" s="448"/>
      <c r="MHX81" s="448"/>
      <c r="MHY81" s="448"/>
      <c r="MHZ81" s="448"/>
      <c r="MIA81" s="448"/>
      <c r="MIB81" s="448"/>
      <c r="MIC81" s="448"/>
      <c r="MID81" s="917"/>
      <c r="MIE81" s="917"/>
      <c r="MIF81" s="917"/>
      <c r="MIG81" s="574"/>
      <c r="MIH81" s="448"/>
      <c r="MII81" s="448"/>
      <c r="MIJ81" s="448"/>
      <c r="MIK81" s="575"/>
      <c r="MIL81" s="448"/>
      <c r="MIM81" s="448"/>
      <c r="MIN81" s="448"/>
      <c r="MIO81" s="448"/>
      <c r="MIP81" s="448"/>
      <c r="MIQ81" s="448"/>
      <c r="MIR81" s="448"/>
      <c r="MIS81" s="448"/>
      <c r="MIT81" s="448"/>
      <c r="MIU81" s="917"/>
      <c r="MIV81" s="917"/>
      <c r="MIW81" s="917"/>
      <c r="MIX81" s="574"/>
      <c r="MIY81" s="448"/>
      <c r="MIZ81" s="448"/>
      <c r="MJA81" s="448"/>
      <c r="MJB81" s="575"/>
      <c r="MJC81" s="448"/>
      <c r="MJD81" s="448"/>
      <c r="MJE81" s="448"/>
      <c r="MJF81" s="448"/>
      <c r="MJG81" s="448"/>
      <c r="MJH81" s="448"/>
      <c r="MJI81" s="448"/>
      <c r="MJJ81" s="448"/>
      <c r="MJK81" s="448"/>
      <c r="MJL81" s="917"/>
      <c r="MJM81" s="917"/>
      <c r="MJN81" s="917"/>
      <c r="MJO81" s="574"/>
      <c r="MJP81" s="448"/>
      <c r="MJQ81" s="448"/>
      <c r="MJR81" s="448"/>
      <c r="MJS81" s="575"/>
      <c r="MJT81" s="448"/>
      <c r="MJU81" s="448"/>
      <c r="MJV81" s="448"/>
      <c r="MJW81" s="448"/>
      <c r="MJX81" s="448"/>
      <c r="MJY81" s="448"/>
      <c r="MJZ81" s="448"/>
      <c r="MKA81" s="448"/>
      <c r="MKB81" s="448"/>
      <c r="MKC81" s="917"/>
      <c r="MKD81" s="917"/>
      <c r="MKE81" s="917"/>
      <c r="MKF81" s="574"/>
      <c r="MKG81" s="448"/>
      <c r="MKH81" s="448"/>
      <c r="MKI81" s="448"/>
      <c r="MKJ81" s="575"/>
      <c r="MKK81" s="448"/>
      <c r="MKL81" s="448"/>
      <c r="MKM81" s="448"/>
      <c r="MKN81" s="448"/>
      <c r="MKO81" s="448"/>
      <c r="MKP81" s="448"/>
      <c r="MKQ81" s="448"/>
      <c r="MKR81" s="448"/>
      <c r="MKS81" s="448"/>
      <c r="MKT81" s="917"/>
      <c r="MKU81" s="917"/>
      <c r="MKV81" s="917"/>
      <c r="MKW81" s="574"/>
      <c r="MKX81" s="448"/>
      <c r="MKY81" s="448"/>
      <c r="MKZ81" s="448"/>
      <c r="MLA81" s="575"/>
      <c r="MLB81" s="448"/>
      <c r="MLC81" s="448"/>
      <c r="MLD81" s="448"/>
      <c r="MLE81" s="448"/>
      <c r="MLF81" s="448"/>
      <c r="MLG81" s="448"/>
      <c r="MLH81" s="448"/>
      <c r="MLI81" s="448"/>
      <c r="MLJ81" s="448"/>
      <c r="MLK81" s="917"/>
      <c r="MLL81" s="917"/>
      <c r="MLM81" s="917"/>
      <c r="MLN81" s="574"/>
      <c r="MLO81" s="448"/>
      <c r="MLP81" s="448"/>
      <c r="MLQ81" s="448"/>
      <c r="MLR81" s="575"/>
      <c r="MLS81" s="448"/>
      <c r="MLT81" s="448"/>
      <c r="MLU81" s="448"/>
      <c r="MLV81" s="448"/>
      <c r="MLW81" s="448"/>
      <c r="MLX81" s="448"/>
      <c r="MLY81" s="448"/>
      <c r="MLZ81" s="448"/>
      <c r="MMA81" s="448"/>
      <c r="MMB81" s="917"/>
      <c r="MMC81" s="917"/>
      <c r="MMD81" s="917"/>
      <c r="MME81" s="574"/>
      <c r="MMF81" s="448"/>
      <c r="MMG81" s="448"/>
      <c r="MMH81" s="448"/>
      <c r="MMI81" s="575"/>
      <c r="MMJ81" s="448"/>
      <c r="MMK81" s="448"/>
      <c r="MML81" s="448"/>
      <c r="MMM81" s="448"/>
      <c r="MMN81" s="448"/>
      <c r="MMO81" s="448"/>
      <c r="MMP81" s="448"/>
      <c r="MMQ81" s="448"/>
      <c r="MMR81" s="448"/>
      <c r="MMS81" s="917"/>
      <c r="MMT81" s="917"/>
      <c r="MMU81" s="917"/>
      <c r="MMV81" s="574"/>
      <c r="MMW81" s="448"/>
      <c r="MMX81" s="448"/>
      <c r="MMY81" s="448"/>
      <c r="MMZ81" s="575"/>
      <c r="MNA81" s="448"/>
      <c r="MNB81" s="448"/>
      <c r="MNC81" s="448"/>
      <c r="MND81" s="448"/>
      <c r="MNE81" s="448"/>
      <c r="MNF81" s="448"/>
      <c r="MNG81" s="448"/>
      <c r="MNH81" s="448"/>
      <c r="MNI81" s="448"/>
      <c r="MNJ81" s="917"/>
      <c r="MNK81" s="917"/>
      <c r="MNL81" s="917"/>
      <c r="MNM81" s="574"/>
      <c r="MNN81" s="448"/>
      <c r="MNO81" s="448"/>
      <c r="MNP81" s="448"/>
      <c r="MNQ81" s="575"/>
      <c r="MNR81" s="448"/>
      <c r="MNS81" s="448"/>
      <c r="MNT81" s="448"/>
      <c r="MNU81" s="448"/>
      <c r="MNV81" s="448"/>
      <c r="MNW81" s="448"/>
      <c r="MNX81" s="448"/>
      <c r="MNY81" s="448"/>
      <c r="MNZ81" s="448"/>
      <c r="MOA81" s="917"/>
      <c r="MOB81" s="917"/>
      <c r="MOC81" s="917"/>
      <c r="MOD81" s="574"/>
      <c r="MOE81" s="448"/>
      <c r="MOF81" s="448"/>
      <c r="MOG81" s="448"/>
      <c r="MOH81" s="575"/>
      <c r="MOI81" s="448"/>
      <c r="MOJ81" s="448"/>
      <c r="MOK81" s="448"/>
      <c r="MOL81" s="448"/>
      <c r="MOM81" s="448"/>
      <c r="MON81" s="448"/>
      <c r="MOO81" s="448"/>
      <c r="MOP81" s="448"/>
      <c r="MOQ81" s="448"/>
      <c r="MOR81" s="917"/>
      <c r="MOS81" s="917"/>
      <c r="MOT81" s="917"/>
      <c r="MOU81" s="574"/>
      <c r="MOV81" s="448"/>
      <c r="MOW81" s="448"/>
      <c r="MOX81" s="448"/>
      <c r="MOY81" s="575"/>
      <c r="MOZ81" s="448"/>
      <c r="MPA81" s="448"/>
      <c r="MPB81" s="448"/>
      <c r="MPC81" s="448"/>
      <c r="MPD81" s="448"/>
      <c r="MPE81" s="448"/>
      <c r="MPF81" s="448"/>
      <c r="MPG81" s="448"/>
      <c r="MPH81" s="448"/>
      <c r="MPI81" s="917"/>
      <c r="MPJ81" s="917"/>
      <c r="MPK81" s="917"/>
      <c r="MPL81" s="574"/>
      <c r="MPM81" s="448"/>
      <c r="MPN81" s="448"/>
      <c r="MPO81" s="448"/>
      <c r="MPP81" s="575"/>
      <c r="MPQ81" s="448"/>
      <c r="MPR81" s="448"/>
      <c r="MPS81" s="448"/>
      <c r="MPT81" s="448"/>
      <c r="MPU81" s="448"/>
      <c r="MPV81" s="448"/>
      <c r="MPW81" s="448"/>
      <c r="MPX81" s="448"/>
      <c r="MPY81" s="448"/>
      <c r="MPZ81" s="917"/>
      <c r="MQA81" s="917"/>
      <c r="MQB81" s="917"/>
      <c r="MQC81" s="574"/>
      <c r="MQD81" s="448"/>
      <c r="MQE81" s="448"/>
      <c r="MQF81" s="448"/>
      <c r="MQG81" s="575"/>
      <c r="MQH81" s="448"/>
      <c r="MQI81" s="448"/>
      <c r="MQJ81" s="448"/>
      <c r="MQK81" s="448"/>
      <c r="MQL81" s="448"/>
      <c r="MQM81" s="448"/>
      <c r="MQN81" s="448"/>
      <c r="MQO81" s="448"/>
      <c r="MQP81" s="448"/>
      <c r="MQQ81" s="917"/>
      <c r="MQR81" s="917"/>
      <c r="MQS81" s="917"/>
      <c r="MQT81" s="574"/>
      <c r="MQU81" s="448"/>
      <c r="MQV81" s="448"/>
      <c r="MQW81" s="448"/>
      <c r="MQX81" s="575"/>
      <c r="MQY81" s="448"/>
      <c r="MQZ81" s="448"/>
      <c r="MRA81" s="448"/>
      <c r="MRB81" s="448"/>
      <c r="MRC81" s="448"/>
      <c r="MRD81" s="448"/>
      <c r="MRE81" s="448"/>
      <c r="MRF81" s="448"/>
      <c r="MRG81" s="448"/>
      <c r="MRH81" s="917"/>
      <c r="MRI81" s="917"/>
      <c r="MRJ81" s="917"/>
      <c r="MRK81" s="574"/>
      <c r="MRL81" s="448"/>
      <c r="MRM81" s="448"/>
      <c r="MRN81" s="448"/>
      <c r="MRO81" s="575"/>
      <c r="MRP81" s="448"/>
      <c r="MRQ81" s="448"/>
      <c r="MRR81" s="448"/>
      <c r="MRS81" s="448"/>
      <c r="MRT81" s="448"/>
      <c r="MRU81" s="448"/>
      <c r="MRV81" s="448"/>
      <c r="MRW81" s="448"/>
      <c r="MRX81" s="448"/>
      <c r="MRY81" s="917"/>
      <c r="MRZ81" s="917"/>
      <c r="MSA81" s="917"/>
      <c r="MSB81" s="574"/>
      <c r="MSC81" s="448"/>
      <c r="MSD81" s="448"/>
      <c r="MSE81" s="448"/>
      <c r="MSF81" s="575"/>
      <c r="MSG81" s="448"/>
      <c r="MSH81" s="448"/>
      <c r="MSI81" s="448"/>
      <c r="MSJ81" s="448"/>
      <c r="MSK81" s="448"/>
      <c r="MSL81" s="448"/>
      <c r="MSM81" s="448"/>
      <c r="MSN81" s="448"/>
      <c r="MSO81" s="448"/>
      <c r="MSP81" s="917"/>
      <c r="MSQ81" s="917"/>
      <c r="MSR81" s="917"/>
      <c r="MSS81" s="574"/>
      <c r="MST81" s="448"/>
      <c r="MSU81" s="448"/>
      <c r="MSV81" s="448"/>
      <c r="MSW81" s="575"/>
      <c r="MSX81" s="448"/>
      <c r="MSY81" s="448"/>
      <c r="MSZ81" s="448"/>
      <c r="MTA81" s="448"/>
      <c r="MTB81" s="448"/>
      <c r="MTC81" s="448"/>
      <c r="MTD81" s="448"/>
      <c r="MTE81" s="448"/>
      <c r="MTF81" s="448"/>
      <c r="MTG81" s="917"/>
      <c r="MTH81" s="917"/>
      <c r="MTI81" s="917"/>
      <c r="MTJ81" s="574"/>
      <c r="MTK81" s="448"/>
      <c r="MTL81" s="448"/>
      <c r="MTM81" s="448"/>
      <c r="MTN81" s="575"/>
      <c r="MTO81" s="448"/>
      <c r="MTP81" s="448"/>
      <c r="MTQ81" s="448"/>
      <c r="MTR81" s="448"/>
      <c r="MTS81" s="448"/>
      <c r="MTT81" s="448"/>
      <c r="MTU81" s="448"/>
      <c r="MTV81" s="448"/>
      <c r="MTW81" s="448"/>
      <c r="MTX81" s="917"/>
      <c r="MTY81" s="917"/>
      <c r="MTZ81" s="917"/>
      <c r="MUA81" s="574"/>
      <c r="MUB81" s="448"/>
      <c r="MUC81" s="448"/>
      <c r="MUD81" s="448"/>
      <c r="MUE81" s="575"/>
      <c r="MUF81" s="448"/>
      <c r="MUG81" s="448"/>
      <c r="MUH81" s="448"/>
      <c r="MUI81" s="448"/>
      <c r="MUJ81" s="448"/>
      <c r="MUK81" s="448"/>
      <c r="MUL81" s="448"/>
      <c r="MUM81" s="448"/>
      <c r="MUN81" s="448"/>
      <c r="MUO81" s="917"/>
      <c r="MUP81" s="917"/>
      <c r="MUQ81" s="917"/>
      <c r="MUR81" s="574"/>
      <c r="MUS81" s="448"/>
      <c r="MUT81" s="448"/>
      <c r="MUU81" s="448"/>
      <c r="MUV81" s="575"/>
      <c r="MUW81" s="448"/>
      <c r="MUX81" s="448"/>
      <c r="MUY81" s="448"/>
      <c r="MUZ81" s="448"/>
      <c r="MVA81" s="448"/>
      <c r="MVB81" s="448"/>
      <c r="MVC81" s="448"/>
      <c r="MVD81" s="448"/>
      <c r="MVE81" s="448"/>
      <c r="MVF81" s="917"/>
      <c r="MVG81" s="917"/>
      <c r="MVH81" s="917"/>
      <c r="MVI81" s="574"/>
      <c r="MVJ81" s="448"/>
      <c r="MVK81" s="448"/>
      <c r="MVL81" s="448"/>
      <c r="MVM81" s="575"/>
      <c r="MVN81" s="448"/>
      <c r="MVO81" s="448"/>
      <c r="MVP81" s="448"/>
      <c r="MVQ81" s="448"/>
      <c r="MVR81" s="448"/>
      <c r="MVS81" s="448"/>
      <c r="MVT81" s="448"/>
      <c r="MVU81" s="448"/>
      <c r="MVV81" s="448"/>
      <c r="MVW81" s="917"/>
      <c r="MVX81" s="917"/>
      <c r="MVY81" s="917"/>
      <c r="MVZ81" s="574"/>
      <c r="MWA81" s="448"/>
      <c r="MWB81" s="448"/>
      <c r="MWC81" s="448"/>
      <c r="MWD81" s="575"/>
      <c r="MWE81" s="448"/>
      <c r="MWF81" s="448"/>
      <c r="MWG81" s="448"/>
      <c r="MWH81" s="448"/>
      <c r="MWI81" s="448"/>
      <c r="MWJ81" s="448"/>
      <c r="MWK81" s="448"/>
      <c r="MWL81" s="448"/>
      <c r="MWM81" s="448"/>
      <c r="MWN81" s="917"/>
      <c r="MWO81" s="917"/>
      <c r="MWP81" s="917"/>
      <c r="MWQ81" s="574"/>
      <c r="MWR81" s="448"/>
      <c r="MWS81" s="448"/>
      <c r="MWT81" s="448"/>
      <c r="MWU81" s="575"/>
      <c r="MWV81" s="448"/>
      <c r="MWW81" s="448"/>
      <c r="MWX81" s="448"/>
      <c r="MWY81" s="448"/>
      <c r="MWZ81" s="448"/>
      <c r="MXA81" s="448"/>
      <c r="MXB81" s="448"/>
      <c r="MXC81" s="448"/>
      <c r="MXD81" s="448"/>
      <c r="MXE81" s="917"/>
      <c r="MXF81" s="917"/>
      <c r="MXG81" s="917"/>
      <c r="MXH81" s="574"/>
      <c r="MXI81" s="448"/>
      <c r="MXJ81" s="448"/>
      <c r="MXK81" s="448"/>
      <c r="MXL81" s="575"/>
      <c r="MXM81" s="448"/>
      <c r="MXN81" s="448"/>
      <c r="MXO81" s="448"/>
      <c r="MXP81" s="448"/>
      <c r="MXQ81" s="448"/>
      <c r="MXR81" s="448"/>
      <c r="MXS81" s="448"/>
      <c r="MXT81" s="448"/>
      <c r="MXU81" s="448"/>
      <c r="MXV81" s="917"/>
      <c r="MXW81" s="917"/>
      <c r="MXX81" s="917"/>
      <c r="MXY81" s="574"/>
      <c r="MXZ81" s="448"/>
      <c r="MYA81" s="448"/>
      <c r="MYB81" s="448"/>
      <c r="MYC81" s="575"/>
      <c r="MYD81" s="448"/>
      <c r="MYE81" s="448"/>
      <c r="MYF81" s="448"/>
      <c r="MYG81" s="448"/>
      <c r="MYH81" s="448"/>
      <c r="MYI81" s="448"/>
      <c r="MYJ81" s="448"/>
      <c r="MYK81" s="448"/>
      <c r="MYL81" s="448"/>
      <c r="MYM81" s="917"/>
      <c r="MYN81" s="917"/>
      <c r="MYO81" s="917"/>
      <c r="MYP81" s="574"/>
      <c r="MYQ81" s="448"/>
      <c r="MYR81" s="448"/>
      <c r="MYS81" s="448"/>
      <c r="MYT81" s="575"/>
      <c r="MYU81" s="448"/>
      <c r="MYV81" s="448"/>
      <c r="MYW81" s="448"/>
      <c r="MYX81" s="448"/>
      <c r="MYY81" s="448"/>
      <c r="MYZ81" s="448"/>
      <c r="MZA81" s="448"/>
      <c r="MZB81" s="448"/>
      <c r="MZC81" s="448"/>
      <c r="MZD81" s="917"/>
      <c r="MZE81" s="917"/>
      <c r="MZF81" s="917"/>
      <c r="MZG81" s="574"/>
      <c r="MZH81" s="448"/>
      <c r="MZI81" s="448"/>
      <c r="MZJ81" s="448"/>
      <c r="MZK81" s="575"/>
      <c r="MZL81" s="448"/>
      <c r="MZM81" s="448"/>
      <c r="MZN81" s="448"/>
      <c r="MZO81" s="448"/>
      <c r="MZP81" s="448"/>
      <c r="MZQ81" s="448"/>
      <c r="MZR81" s="448"/>
      <c r="MZS81" s="448"/>
      <c r="MZT81" s="448"/>
      <c r="MZU81" s="917"/>
      <c r="MZV81" s="917"/>
      <c r="MZW81" s="917"/>
      <c r="MZX81" s="574"/>
      <c r="MZY81" s="448"/>
      <c r="MZZ81" s="448"/>
      <c r="NAA81" s="448"/>
      <c r="NAB81" s="575"/>
      <c r="NAC81" s="448"/>
      <c r="NAD81" s="448"/>
      <c r="NAE81" s="448"/>
      <c r="NAF81" s="448"/>
      <c r="NAG81" s="448"/>
      <c r="NAH81" s="448"/>
      <c r="NAI81" s="448"/>
      <c r="NAJ81" s="448"/>
      <c r="NAK81" s="448"/>
      <c r="NAL81" s="917"/>
      <c r="NAM81" s="917"/>
      <c r="NAN81" s="917"/>
      <c r="NAO81" s="574"/>
      <c r="NAP81" s="448"/>
      <c r="NAQ81" s="448"/>
      <c r="NAR81" s="448"/>
      <c r="NAS81" s="575"/>
      <c r="NAT81" s="448"/>
      <c r="NAU81" s="448"/>
      <c r="NAV81" s="448"/>
      <c r="NAW81" s="448"/>
      <c r="NAX81" s="448"/>
      <c r="NAY81" s="448"/>
      <c r="NAZ81" s="448"/>
      <c r="NBA81" s="448"/>
      <c r="NBB81" s="448"/>
      <c r="NBC81" s="917"/>
      <c r="NBD81" s="917"/>
      <c r="NBE81" s="917"/>
      <c r="NBF81" s="574"/>
      <c r="NBG81" s="448"/>
      <c r="NBH81" s="448"/>
      <c r="NBI81" s="448"/>
      <c r="NBJ81" s="575"/>
      <c r="NBK81" s="448"/>
      <c r="NBL81" s="448"/>
      <c r="NBM81" s="448"/>
      <c r="NBN81" s="448"/>
      <c r="NBO81" s="448"/>
      <c r="NBP81" s="448"/>
      <c r="NBQ81" s="448"/>
      <c r="NBR81" s="448"/>
      <c r="NBS81" s="448"/>
      <c r="NBT81" s="917"/>
      <c r="NBU81" s="917"/>
      <c r="NBV81" s="917"/>
      <c r="NBW81" s="574"/>
      <c r="NBX81" s="448"/>
      <c r="NBY81" s="448"/>
      <c r="NBZ81" s="448"/>
      <c r="NCA81" s="575"/>
      <c r="NCB81" s="448"/>
      <c r="NCC81" s="448"/>
      <c r="NCD81" s="448"/>
      <c r="NCE81" s="448"/>
      <c r="NCF81" s="448"/>
      <c r="NCG81" s="448"/>
      <c r="NCH81" s="448"/>
      <c r="NCI81" s="448"/>
      <c r="NCJ81" s="448"/>
      <c r="NCK81" s="917"/>
      <c r="NCL81" s="917"/>
      <c r="NCM81" s="917"/>
      <c r="NCN81" s="574"/>
      <c r="NCO81" s="448"/>
      <c r="NCP81" s="448"/>
      <c r="NCQ81" s="448"/>
      <c r="NCR81" s="575"/>
      <c r="NCS81" s="448"/>
      <c r="NCT81" s="448"/>
      <c r="NCU81" s="448"/>
      <c r="NCV81" s="448"/>
      <c r="NCW81" s="448"/>
      <c r="NCX81" s="448"/>
      <c r="NCY81" s="448"/>
      <c r="NCZ81" s="448"/>
      <c r="NDA81" s="448"/>
      <c r="NDB81" s="917"/>
      <c r="NDC81" s="917"/>
      <c r="NDD81" s="917"/>
      <c r="NDE81" s="574"/>
      <c r="NDF81" s="448"/>
      <c r="NDG81" s="448"/>
      <c r="NDH81" s="448"/>
      <c r="NDI81" s="575"/>
      <c r="NDJ81" s="448"/>
      <c r="NDK81" s="448"/>
      <c r="NDL81" s="448"/>
      <c r="NDM81" s="448"/>
      <c r="NDN81" s="448"/>
      <c r="NDO81" s="448"/>
      <c r="NDP81" s="448"/>
      <c r="NDQ81" s="448"/>
      <c r="NDR81" s="448"/>
      <c r="NDS81" s="917"/>
      <c r="NDT81" s="917"/>
      <c r="NDU81" s="917"/>
      <c r="NDV81" s="574"/>
      <c r="NDW81" s="448"/>
      <c r="NDX81" s="448"/>
      <c r="NDY81" s="448"/>
      <c r="NDZ81" s="575"/>
      <c r="NEA81" s="448"/>
      <c r="NEB81" s="448"/>
      <c r="NEC81" s="448"/>
      <c r="NED81" s="448"/>
      <c r="NEE81" s="448"/>
      <c r="NEF81" s="448"/>
      <c r="NEG81" s="448"/>
      <c r="NEH81" s="448"/>
      <c r="NEI81" s="448"/>
      <c r="NEJ81" s="917"/>
      <c r="NEK81" s="917"/>
      <c r="NEL81" s="917"/>
      <c r="NEM81" s="574"/>
      <c r="NEN81" s="448"/>
      <c r="NEO81" s="448"/>
      <c r="NEP81" s="448"/>
      <c r="NEQ81" s="575"/>
      <c r="NER81" s="448"/>
      <c r="NES81" s="448"/>
      <c r="NET81" s="448"/>
      <c r="NEU81" s="448"/>
      <c r="NEV81" s="448"/>
      <c r="NEW81" s="448"/>
      <c r="NEX81" s="448"/>
      <c r="NEY81" s="448"/>
      <c r="NEZ81" s="448"/>
      <c r="NFA81" s="917"/>
      <c r="NFB81" s="917"/>
      <c r="NFC81" s="917"/>
      <c r="NFD81" s="574"/>
      <c r="NFE81" s="448"/>
      <c r="NFF81" s="448"/>
      <c r="NFG81" s="448"/>
      <c r="NFH81" s="575"/>
      <c r="NFI81" s="448"/>
      <c r="NFJ81" s="448"/>
      <c r="NFK81" s="448"/>
      <c r="NFL81" s="448"/>
      <c r="NFM81" s="448"/>
      <c r="NFN81" s="448"/>
      <c r="NFO81" s="448"/>
      <c r="NFP81" s="448"/>
      <c r="NFQ81" s="448"/>
      <c r="NFR81" s="917"/>
      <c r="NFS81" s="917"/>
      <c r="NFT81" s="917"/>
      <c r="NFU81" s="574"/>
      <c r="NFV81" s="448"/>
      <c r="NFW81" s="448"/>
      <c r="NFX81" s="448"/>
      <c r="NFY81" s="575"/>
      <c r="NFZ81" s="448"/>
      <c r="NGA81" s="448"/>
      <c r="NGB81" s="448"/>
      <c r="NGC81" s="448"/>
      <c r="NGD81" s="448"/>
      <c r="NGE81" s="448"/>
      <c r="NGF81" s="448"/>
      <c r="NGG81" s="448"/>
      <c r="NGH81" s="448"/>
      <c r="NGI81" s="917"/>
      <c r="NGJ81" s="917"/>
      <c r="NGK81" s="917"/>
      <c r="NGL81" s="574"/>
      <c r="NGM81" s="448"/>
      <c r="NGN81" s="448"/>
      <c r="NGO81" s="448"/>
      <c r="NGP81" s="575"/>
      <c r="NGQ81" s="448"/>
      <c r="NGR81" s="448"/>
      <c r="NGS81" s="448"/>
      <c r="NGT81" s="448"/>
      <c r="NGU81" s="448"/>
      <c r="NGV81" s="448"/>
      <c r="NGW81" s="448"/>
      <c r="NGX81" s="448"/>
      <c r="NGY81" s="448"/>
      <c r="NGZ81" s="917"/>
      <c r="NHA81" s="917"/>
      <c r="NHB81" s="917"/>
      <c r="NHC81" s="574"/>
      <c r="NHD81" s="448"/>
      <c r="NHE81" s="448"/>
      <c r="NHF81" s="448"/>
      <c r="NHG81" s="575"/>
      <c r="NHH81" s="448"/>
      <c r="NHI81" s="448"/>
      <c r="NHJ81" s="448"/>
      <c r="NHK81" s="448"/>
      <c r="NHL81" s="448"/>
      <c r="NHM81" s="448"/>
      <c r="NHN81" s="448"/>
      <c r="NHO81" s="448"/>
      <c r="NHP81" s="448"/>
      <c r="NHQ81" s="917"/>
      <c r="NHR81" s="917"/>
      <c r="NHS81" s="917"/>
      <c r="NHT81" s="574"/>
      <c r="NHU81" s="448"/>
      <c r="NHV81" s="448"/>
      <c r="NHW81" s="448"/>
      <c r="NHX81" s="575"/>
      <c r="NHY81" s="448"/>
      <c r="NHZ81" s="448"/>
      <c r="NIA81" s="448"/>
      <c r="NIB81" s="448"/>
      <c r="NIC81" s="448"/>
      <c r="NID81" s="448"/>
      <c r="NIE81" s="448"/>
      <c r="NIF81" s="448"/>
      <c r="NIG81" s="448"/>
      <c r="NIH81" s="917"/>
      <c r="NII81" s="917"/>
      <c r="NIJ81" s="917"/>
      <c r="NIK81" s="574"/>
      <c r="NIL81" s="448"/>
      <c r="NIM81" s="448"/>
      <c r="NIN81" s="448"/>
      <c r="NIO81" s="575"/>
      <c r="NIP81" s="448"/>
      <c r="NIQ81" s="448"/>
      <c r="NIR81" s="448"/>
      <c r="NIS81" s="448"/>
      <c r="NIT81" s="448"/>
      <c r="NIU81" s="448"/>
      <c r="NIV81" s="448"/>
      <c r="NIW81" s="448"/>
      <c r="NIX81" s="448"/>
      <c r="NIY81" s="917"/>
      <c r="NIZ81" s="917"/>
      <c r="NJA81" s="917"/>
      <c r="NJB81" s="574"/>
      <c r="NJC81" s="448"/>
      <c r="NJD81" s="448"/>
      <c r="NJE81" s="448"/>
      <c r="NJF81" s="575"/>
      <c r="NJG81" s="448"/>
      <c r="NJH81" s="448"/>
      <c r="NJI81" s="448"/>
      <c r="NJJ81" s="448"/>
      <c r="NJK81" s="448"/>
      <c r="NJL81" s="448"/>
      <c r="NJM81" s="448"/>
      <c r="NJN81" s="448"/>
      <c r="NJO81" s="448"/>
      <c r="NJP81" s="917"/>
      <c r="NJQ81" s="917"/>
      <c r="NJR81" s="917"/>
      <c r="NJS81" s="574"/>
      <c r="NJT81" s="448"/>
      <c r="NJU81" s="448"/>
      <c r="NJV81" s="448"/>
      <c r="NJW81" s="575"/>
      <c r="NJX81" s="448"/>
      <c r="NJY81" s="448"/>
      <c r="NJZ81" s="448"/>
      <c r="NKA81" s="448"/>
      <c r="NKB81" s="448"/>
      <c r="NKC81" s="448"/>
      <c r="NKD81" s="448"/>
      <c r="NKE81" s="448"/>
      <c r="NKF81" s="448"/>
      <c r="NKG81" s="917"/>
      <c r="NKH81" s="917"/>
      <c r="NKI81" s="917"/>
      <c r="NKJ81" s="574"/>
      <c r="NKK81" s="448"/>
      <c r="NKL81" s="448"/>
      <c r="NKM81" s="448"/>
      <c r="NKN81" s="575"/>
      <c r="NKO81" s="448"/>
      <c r="NKP81" s="448"/>
      <c r="NKQ81" s="448"/>
      <c r="NKR81" s="448"/>
      <c r="NKS81" s="448"/>
      <c r="NKT81" s="448"/>
      <c r="NKU81" s="448"/>
      <c r="NKV81" s="448"/>
      <c r="NKW81" s="448"/>
      <c r="NKX81" s="917"/>
      <c r="NKY81" s="917"/>
      <c r="NKZ81" s="917"/>
      <c r="NLA81" s="574"/>
      <c r="NLB81" s="448"/>
      <c r="NLC81" s="448"/>
      <c r="NLD81" s="448"/>
      <c r="NLE81" s="575"/>
      <c r="NLF81" s="448"/>
      <c r="NLG81" s="448"/>
      <c r="NLH81" s="448"/>
      <c r="NLI81" s="448"/>
      <c r="NLJ81" s="448"/>
      <c r="NLK81" s="448"/>
      <c r="NLL81" s="448"/>
      <c r="NLM81" s="448"/>
      <c r="NLN81" s="448"/>
      <c r="NLO81" s="917"/>
      <c r="NLP81" s="917"/>
      <c r="NLQ81" s="917"/>
      <c r="NLR81" s="574"/>
      <c r="NLS81" s="448"/>
      <c r="NLT81" s="448"/>
      <c r="NLU81" s="448"/>
      <c r="NLV81" s="575"/>
      <c r="NLW81" s="448"/>
      <c r="NLX81" s="448"/>
      <c r="NLY81" s="448"/>
      <c r="NLZ81" s="448"/>
      <c r="NMA81" s="448"/>
      <c r="NMB81" s="448"/>
      <c r="NMC81" s="448"/>
      <c r="NMD81" s="448"/>
      <c r="NME81" s="448"/>
      <c r="NMF81" s="917"/>
      <c r="NMG81" s="917"/>
      <c r="NMH81" s="917"/>
      <c r="NMI81" s="574"/>
      <c r="NMJ81" s="448"/>
      <c r="NMK81" s="448"/>
      <c r="NML81" s="448"/>
      <c r="NMM81" s="575"/>
      <c r="NMN81" s="448"/>
      <c r="NMO81" s="448"/>
      <c r="NMP81" s="448"/>
      <c r="NMQ81" s="448"/>
      <c r="NMR81" s="448"/>
      <c r="NMS81" s="448"/>
      <c r="NMT81" s="448"/>
      <c r="NMU81" s="448"/>
      <c r="NMV81" s="448"/>
      <c r="NMW81" s="917"/>
      <c r="NMX81" s="917"/>
      <c r="NMY81" s="917"/>
      <c r="NMZ81" s="574"/>
      <c r="NNA81" s="448"/>
      <c r="NNB81" s="448"/>
      <c r="NNC81" s="448"/>
      <c r="NND81" s="575"/>
      <c r="NNE81" s="448"/>
      <c r="NNF81" s="448"/>
      <c r="NNG81" s="448"/>
      <c r="NNH81" s="448"/>
      <c r="NNI81" s="448"/>
      <c r="NNJ81" s="448"/>
      <c r="NNK81" s="448"/>
      <c r="NNL81" s="448"/>
      <c r="NNM81" s="448"/>
      <c r="NNN81" s="917"/>
      <c r="NNO81" s="917"/>
      <c r="NNP81" s="917"/>
      <c r="NNQ81" s="574"/>
      <c r="NNR81" s="448"/>
      <c r="NNS81" s="448"/>
      <c r="NNT81" s="448"/>
      <c r="NNU81" s="575"/>
      <c r="NNV81" s="448"/>
      <c r="NNW81" s="448"/>
      <c r="NNX81" s="448"/>
      <c r="NNY81" s="448"/>
      <c r="NNZ81" s="448"/>
      <c r="NOA81" s="448"/>
      <c r="NOB81" s="448"/>
      <c r="NOC81" s="448"/>
      <c r="NOD81" s="448"/>
      <c r="NOE81" s="917"/>
      <c r="NOF81" s="917"/>
      <c r="NOG81" s="917"/>
      <c r="NOH81" s="574"/>
      <c r="NOI81" s="448"/>
      <c r="NOJ81" s="448"/>
      <c r="NOK81" s="448"/>
      <c r="NOL81" s="575"/>
      <c r="NOM81" s="448"/>
      <c r="NON81" s="448"/>
      <c r="NOO81" s="448"/>
      <c r="NOP81" s="448"/>
      <c r="NOQ81" s="448"/>
      <c r="NOR81" s="448"/>
      <c r="NOS81" s="448"/>
      <c r="NOT81" s="448"/>
      <c r="NOU81" s="448"/>
      <c r="NOV81" s="917"/>
      <c r="NOW81" s="917"/>
      <c r="NOX81" s="917"/>
      <c r="NOY81" s="574"/>
      <c r="NOZ81" s="448"/>
      <c r="NPA81" s="448"/>
      <c r="NPB81" s="448"/>
      <c r="NPC81" s="575"/>
      <c r="NPD81" s="448"/>
      <c r="NPE81" s="448"/>
      <c r="NPF81" s="448"/>
      <c r="NPG81" s="448"/>
      <c r="NPH81" s="448"/>
      <c r="NPI81" s="448"/>
      <c r="NPJ81" s="448"/>
      <c r="NPK81" s="448"/>
      <c r="NPL81" s="448"/>
      <c r="NPM81" s="917"/>
      <c r="NPN81" s="917"/>
      <c r="NPO81" s="917"/>
      <c r="NPP81" s="574"/>
      <c r="NPQ81" s="448"/>
      <c r="NPR81" s="448"/>
      <c r="NPS81" s="448"/>
      <c r="NPT81" s="575"/>
      <c r="NPU81" s="448"/>
      <c r="NPV81" s="448"/>
      <c r="NPW81" s="448"/>
      <c r="NPX81" s="448"/>
      <c r="NPY81" s="448"/>
      <c r="NPZ81" s="448"/>
      <c r="NQA81" s="448"/>
      <c r="NQB81" s="448"/>
      <c r="NQC81" s="448"/>
      <c r="NQD81" s="917"/>
      <c r="NQE81" s="917"/>
      <c r="NQF81" s="917"/>
      <c r="NQG81" s="574"/>
      <c r="NQH81" s="448"/>
      <c r="NQI81" s="448"/>
      <c r="NQJ81" s="448"/>
      <c r="NQK81" s="575"/>
      <c r="NQL81" s="448"/>
      <c r="NQM81" s="448"/>
      <c r="NQN81" s="448"/>
      <c r="NQO81" s="448"/>
      <c r="NQP81" s="448"/>
      <c r="NQQ81" s="448"/>
      <c r="NQR81" s="448"/>
      <c r="NQS81" s="448"/>
      <c r="NQT81" s="448"/>
      <c r="NQU81" s="917"/>
      <c r="NQV81" s="917"/>
      <c r="NQW81" s="917"/>
      <c r="NQX81" s="574"/>
      <c r="NQY81" s="448"/>
      <c r="NQZ81" s="448"/>
      <c r="NRA81" s="448"/>
      <c r="NRB81" s="575"/>
      <c r="NRC81" s="448"/>
      <c r="NRD81" s="448"/>
      <c r="NRE81" s="448"/>
      <c r="NRF81" s="448"/>
      <c r="NRG81" s="448"/>
      <c r="NRH81" s="448"/>
      <c r="NRI81" s="448"/>
      <c r="NRJ81" s="448"/>
      <c r="NRK81" s="448"/>
      <c r="NRL81" s="917"/>
      <c r="NRM81" s="917"/>
      <c r="NRN81" s="917"/>
      <c r="NRO81" s="574"/>
      <c r="NRP81" s="448"/>
      <c r="NRQ81" s="448"/>
      <c r="NRR81" s="448"/>
      <c r="NRS81" s="575"/>
      <c r="NRT81" s="448"/>
      <c r="NRU81" s="448"/>
      <c r="NRV81" s="448"/>
      <c r="NRW81" s="448"/>
      <c r="NRX81" s="448"/>
      <c r="NRY81" s="448"/>
      <c r="NRZ81" s="448"/>
      <c r="NSA81" s="448"/>
      <c r="NSB81" s="448"/>
      <c r="NSC81" s="917"/>
      <c r="NSD81" s="917"/>
      <c r="NSE81" s="917"/>
      <c r="NSF81" s="574"/>
      <c r="NSG81" s="448"/>
      <c r="NSH81" s="448"/>
      <c r="NSI81" s="448"/>
      <c r="NSJ81" s="575"/>
      <c r="NSK81" s="448"/>
      <c r="NSL81" s="448"/>
      <c r="NSM81" s="448"/>
      <c r="NSN81" s="448"/>
      <c r="NSO81" s="448"/>
      <c r="NSP81" s="448"/>
      <c r="NSQ81" s="448"/>
      <c r="NSR81" s="448"/>
      <c r="NSS81" s="448"/>
      <c r="NST81" s="917"/>
      <c r="NSU81" s="917"/>
      <c r="NSV81" s="917"/>
      <c r="NSW81" s="574"/>
      <c r="NSX81" s="448"/>
      <c r="NSY81" s="448"/>
      <c r="NSZ81" s="448"/>
      <c r="NTA81" s="575"/>
      <c r="NTB81" s="448"/>
      <c r="NTC81" s="448"/>
      <c r="NTD81" s="448"/>
      <c r="NTE81" s="448"/>
      <c r="NTF81" s="448"/>
      <c r="NTG81" s="448"/>
      <c r="NTH81" s="448"/>
      <c r="NTI81" s="448"/>
      <c r="NTJ81" s="448"/>
      <c r="NTK81" s="917"/>
      <c r="NTL81" s="917"/>
      <c r="NTM81" s="917"/>
      <c r="NTN81" s="574"/>
      <c r="NTO81" s="448"/>
      <c r="NTP81" s="448"/>
      <c r="NTQ81" s="448"/>
      <c r="NTR81" s="575"/>
      <c r="NTS81" s="448"/>
      <c r="NTT81" s="448"/>
      <c r="NTU81" s="448"/>
      <c r="NTV81" s="448"/>
      <c r="NTW81" s="448"/>
      <c r="NTX81" s="448"/>
      <c r="NTY81" s="448"/>
      <c r="NTZ81" s="448"/>
      <c r="NUA81" s="448"/>
      <c r="NUB81" s="917"/>
      <c r="NUC81" s="917"/>
      <c r="NUD81" s="917"/>
      <c r="NUE81" s="574"/>
      <c r="NUF81" s="448"/>
      <c r="NUG81" s="448"/>
      <c r="NUH81" s="448"/>
      <c r="NUI81" s="575"/>
      <c r="NUJ81" s="448"/>
      <c r="NUK81" s="448"/>
      <c r="NUL81" s="448"/>
      <c r="NUM81" s="448"/>
      <c r="NUN81" s="448"/>
      <c r="NUO81" s="448"/>
      <c r="NUP81" s="448"/>
      <c r="NUQ81" s="448"/>
      <c r="NUR81" s="448"/>
      <c r="NUS81" s="917"/>
      <c r="NUT81" s="917"/>
      <c r="NUU81" s="917"/>
      <c r="NUV81" s="574"/>
      <c r="NUW81" s="448"/>
      <c r="NUX81" s="448"/>
      <c r="NUY81" s="448"/>
      <c r="NUZ81" s="575"/>
      <c r="NVA81" s="448"/>
      <c r="NVB81" s="448"/>
      <c r="NVC81" s="448"/>
      <c r="NVD81" s="448"/>
      <c r="NVE81" s="448"/>
      <c r="NVF81" s="448"/>
      <c r="NVG81" s="448"/>
      <c r="NVH81" s="448"/>
      <c r="NVI81" s="448"/>
      <c r="NVJ81" s="917"/>
      <c r="NVK81" s="917"/>
      <c r="NVL81" s="917"/>
      <c r="NVM81" s="574"/>
      <c r="NVN81" s="448"/>
      <c r="NVO81" s="448"/>
      <c r="NVP81" s="448"/>
      <c r="NVQ81" s="575"/>
      <c r="NVR81" s="448"/>
      <c r="NVS81" s="448"/>
      <c r="NVT81" s="448"/>
      <c r="NVU81" s="448"/>
      <c r="NVV81" s="448"/>
      <c r="NVW81" s="448"/>
      <c r="NVX81" s="448"/>
      <c r="NVY81" s="448"/>
      <c r="NVZ81" s="448"/>
      <c r="NWA81" s="917"/>
      <c r="NWB81" s="917"/>
      <c r="NWC81" s="917"/>
      <c r="NWD81" s="574"/>
      <c r="NWE81" s="448"/>
      <c r="NWF81" s="448"/>
      <c r="NWG81" s="448"/>
      <c r="NWH81" s="575"/>
      <c r="NWI81" s="448"/>
      <c r="NWJ81" s="448"/>
      <c r="NWK81" s="448"/>
      <c r="NWL81" s="448"/>
      <c r="NWM81" s="448"/>
      <c r="NWN81" s="448"/>
      <c r="NWO81" s="448"/>
      <c r="NWP81" s="448"/>
      <c r="NWQ81" s="448"/>
      <c r="NWR81" s="917"/>
      <c r="NWS81" s="917"/>
      <c r="NWT81" s="917"/>
      <c r="NWU81" s="574"/>
      <c r="NWV81" s="448"/>
      <c r="NWW81" s="448"/>
      <c r="NWX81" s="448"/>
      <c r="NWY81" s="575"/>
      <c r="NWZ81" s="448"/>
      <c r="NXA81" s="448"/>
      <c r="NXB81" s="448"/>
      <c r="NXC81" s="448"/>
      <c r="NXD81" s="448"/>
      <c r="NXE81" s="448"/>
      <c r="NXF81" s="448"/>
      <c r="NXG81" s="448"/>
      <c r="NXH81" s="448"/>
      <c r="NXI81" s="917"/>
      <c r="NXJ81" s="917"/>
      <c r="NXK81" s="917"/>
      <c r="NXL81" s="574"/>
      <c r="NXM81" s="448"/>
      <c r="NXN81" s="448"/>
      <c r="NXO81" s="448"/>
      <c r="NXP81" s="575"/>
      <c r="NXQ81" s="448"/>
      <c r="NXR81" s="448"/>
      <c r="NXS81" s="448"/>
      <c r="NXT81" s="448"/>
      <c r="NXU81" s="448"/>
      <c r="NXV81" s="448"/>
      <c r="NXW81" s="448"/>
      <c r="NXX81" s="448"/>
      <c r="NXY81" s="448"/>
      <c r="NXZ81" s="917"/>
      <c r="NYA81" s="917"/>
      <c r="NYB81" s="917"/>
      <c r="NYC81" s="574"/>
      <c r="NYD81" s="448"/>
      <c r="NYE81" s="448"/>
      <c r="NYF81" s="448"/>
      <c r="NYG81" s="575"/>
      <c r="NYH81" s="448"/>
      <c r="NYI81" s="448"/>
      <c r="NYJ81" s="448"/>
      <c r="NYK81" s="448"/>
      <c r="NYL81" s="448"/>
      <c r="NYM81" s="448"/>
      <c r="NYN81" s="448"/>
      <c r="NYO81" s="448"/>
      <c r="NYP81" s="448"/>
      <c r="NYQ81" s="917"/>
      <c r="NYR81" s="917"/>
      <c r="NYS81" s="917"/>
      <c r="NYT81" s="574"/>
      <c r="NYU81" s="448"/>
      <c r="NYV81" s="448"/>
      <c r="NYW81" s="448"/>
      <c r="NYX81" s="575"/>
      <c r="NYY81" s="448"/>
      <c r="NYZ81" s="448"/>
      <c r="NZA81" s="448"/>
      <c r="NZB81" s="448"/>
      <c r="NZC81" s="448"/>
      <c r="NZD81" s="448"/>
      <c r="NZE81" s="448"/>
      <c r="NZF81" s="448"/>
      <c r="NZG81" s="448"/>
      <c r="NZH81" s="917"/>
      <c r="NZI81" s="917"/>
      <c r="NZJ81" s="917"/>
      <c r="NZK81" s="574"/>
      <c r="NZL81" s="448"/>
      <c r="NZM81" s="448"/>
      <c r="NZN81" s="448"/>
      <c r="NZO81" s="575"/>
      <c r="NZP81" s="448"/>
      <c r="NZQ81" s="448"/>
      <c r="NZR81" s="448"/>
      <c r="NZS81" s="448"/>
      <c r="NZT81" s="448"/>
      <c r="NZU81" s="448"/>
      <c r="NZV81" s="448"/>
      <c r="NZW81" s="448"/>
      <c r="NZX81" s="448"/>
      <c r="NZY81" s="917"/>
      <c r="NZZ81" s="917"/>
      <c r="OAA81" s="917"/>
      <c r="OAB81" s="574"/>
      <c r="OAC81" s="448"/>
      <c r="OAD81" s="448"/>
      <c r="OAE81" s="448"/>
      <c r="OAF81" s="575"/>
      <c r="OAG81" s="448"/>
      <c r="OAH81" s="448"/>
      <c r="OAI81" s="448"/>
      <c r="OAJ81" s="448"/>
      <c r="OAK81" s="448"/>
      <c r="OAL81" s="448"/>
      <c r="OAM81" s="448"/>
      <c r="OAN81" s="448"/>
      <c r="OAO81" s="448"/>
      <c r="OAP81" s="917"/>
      <c r="OAQ81" s="917"/>
      <c r="OAR81" s="917"/>
      <c r="OAS81" s="574"/>
      <c r="OAT81" s="448"/>
      <c r="OAU81" s="448"/>
      <c r="OAV81" s="448"/>
      <c r="OAW81" s="575"/>
      <c r="OAX81" s="448"/>
      <c r="OAY81" s="448"/>
      <c r="OAZ81" s="448"/>
      <c r="OBA81" s="448"/>
      <c r="OBB81" s="448"/>
      <c r="OBC81" s="448"/>
      <c r="OBD81" s="448"/>
      <c r="OBE81" s="448"/>
      <c r="OBF81" s="448"/>
      <c r="OBG81" s="917"/>
      <c r="OBH81" s="917"/>
      <c r="OBI81" s="917"/>
      <c r="OBJ81" s="574"/>
      <c r="OBK81" s="448"/>
      <c r="OBL81" s="448"/>
      <c r="OBM81" s="448"/>
      <c r="OBN81" s="575"/>
      <c r="OBO81" s="448"/>
      <c r="OBP81" s="448"/>
      <c r="OBQ81" s="448"/>
      <c r="OBR81" s="448"/>
      <c r="OBS81" s="448"/>
      <c r="OBT81" s="448"/>
      <c r="OBU81" s="448"/>
      <c r="OBV81" s="448"/>
      <c r="OBW81" s="448"/>
      <c r="OBX81" s="917"/>
      <c r="OBY81" s="917"/>
      <c r="OBZ81" s="917"/>
      <c r="OCA81" s="574"/>
      <c r="OCB81" s="448"/>
      <c r="OCC81" s="448"/>
      <c r="OCD81" s="448"/>
      <c r="OCE81" s="575"/>
      <c r="OCF81" s="448"/>
      <c r="OCG81" s="448"/>
      <c r="OCH81" s="448"/>
      <c r="OCI81" s="448"/>
      <c r="OCJ81" s="448"/>
      <c r="OCK81" s="448"/>
      <c r="OCL81" s="448"/>
      <c r="OCM81" s="448"/>
      <c r="OCN81" s="448"/>
      <c r="OCO81" s="917"/>
      <c r="OCP81" s="917"/>
      <c r="OCQ81" s="917"/>
      <c r="OCR81" s="574"/>
      <c r="OCS81" s="448"/>
      <c r="OCT81" s="448"/>
      <c r="OCU81" s="448"/>
      <c r="OCV81" s="575"/>
      <c r="OCW81" s="448"/>
      <c r="OCX81" s="448"/>
      <c r="OCY81" s="448"/>
      <c r="OCZ81" s="448"/>
      <c r="ODA81" s="448"/>
      <c r="ODB81" s="448"/>
      <c r="ODC81" s="448"/>
      <c r="ODD81" s="448"/>
      <c r="ODE81" s="448"/>
      <c r="ODF81" s="917"/>
      <c r="ODG81" s="917"/>
      <c r="ODH81" s="917"/>
      <c r="ODI81" s="574"/>
      <c r="ODJ81" s="448"/>
      <c r="ODK81" s="448"/>
      <c r="ODL81" s="448"/>
      <c r="ODM81" s="575"/>
      <c r="ODN81" s="448"/>
      <c r="ODO81" s="448"/>
      <c r="ODP81" s="448"/>
      <c r="ODQ81" s="448"/>
      <c r="ODR81" s="448"/>
      <c r="ODS81" s="448"/>
      <c r="ODT81" s="448"/>
      <c r="ODU81" s="448"/>
      <c r="ODV81" s="448"/>
      <c r="ODW81" s="917"/>
      <c r="ODX81" s="917"/>
      <c r="ODY81" s="917"/>
      <c r="ODZ81" s="574"/>
      <c r="OEA81" s="448"/>
      <c r="OEB81" s="448"/>
      <c r="OEC81" s="448"/>
      <c r="OED81" s="575"/>
      <c r="OEE81" s="448"/>
      <c r="OEF81" s="448"/>
      <c r="OEG81" s="448"/>
      <c r="OEH81" s="448"/>
      <c r="OEI81" s="448"/>
      <c r="OEJ81" s="448"/>
      <c r="OEK81" s="448"/>
      <c r="OEL81" s="448"/>
      <c r="OEM81" s="448"/>
      <c r="OEN81" s="917"/>
      <c r="OEO81" s="917"/>
      <c r="OEP81" s="917"/>
      <c r="OEQ81" s="574"/>
      <c r="OER81" s="448"/>
      <c r="OES81" s="448"/>
      <c r="OET81" s="448"/>
      <c r="OEU81" s="575"/>
      <c r="OEV81" s="448"/>
      <c r="OEW81" s="448"/>
      <c r="OEX81" s="448"/>
      <c r="OEY81" s="448"/>
      <c r="OEZ81" s="448"/>
      <c r="OFA81" s="448"/>
      <c r="OFB81" s="448"/>
      <c r="OFC81" s="448"/>
      <c r="OFD81" s="448"/>
      <c r="OFE81" s="917"/>
      <c r="OFF81" s="917"/>
      <c r="OFG81" s="917"/>
      <c r="OFH81" s="574"/>
      <c r="OFI81" s="448"/>
      <c r="OFJ81" s="448"/>
      <c r="OFK81" s="448"/>
      <c r="OFL81" s="575"/>
      <c r="OFM81" s="448"/>
      <c r="OFN81" s="448"/>
      <c r="OFO81" s="448"/>
      <c r="OFP81" s="448"/>
      <c r="OFQ81" s="448"/>
      <c r="OFR81" s="448"/>
      <c r="OFS81" s="448"/>
      <c r="OFT81" s="448"/>
      <c r="OFU81" s="448"/>
      <c r="OFV81" s="917"/>
      <c r="OFW81" s="917"/>
      <c r="OFX81" s="917"/>
      <c r="OFY81" s="574"/>
      <c r="OFZ81" s="448"/>
      <c r="OGA81" s="448"/>
      <c r="OGB81" s="448"/>
      <c r="OGC81" s="575"/>
      <c r="OGD81" s="448"/>
      <c r="OGE81" s="448"/>
      <c r="OGF81" s="448"/>
      <c r="OGG81" s="448"/>
      <c r="OGH81" s="448"/>
      <c r="OGI81" s="448"/>
      <c r="OGJ81" s="448"/>
      <c r="OGK81" s="448"/>
      <c r="OGL81" s="448"/>
      <c r="OGM81" s="917"/>
      <c r="OGN81" s="917"/>
      <c r="OGO81" s="917"/>
      <c r="OGP81" s="574"/>
      <c r="OGQ81" s="448"/>
      <c r="OGR81" s="448"/>
      <c r="OGS81" s="448"/>
      <c r="OGT81" s="575"/>
      <c r="OGU81" s="448"/>
      <c r="OGV81" s="448"/>
      <c r="OGW81" s="448"/>
      <c r="OGX81" s="448"/>
      <c r="OGY81" s="448"/>
      <c r="OGZ81" s="448"/>
      <c r="OHA81" s="448"/>
      <c r="OHB81" s="448"/>
      <c r="OHC81" s="448"/>
      <c r="OHD81" s="917"/>
      <c r="OHE81" s="917"/>
      <c r="OHF81" s="917"/>
      <c r="OHG81" s="574"/>
      <c r="OHH81" s="448"/>
      <c r="OHI81" s="448"/>
      <c r="OHJ81" s="448"/>
      <c r="OHK81" s="575"/>
      <c r="OHL81" s="448"/>
      <c r="OHM81" s="448"/>
      <c r="OHN81" s="448"/>
      <c r="OHO81" s="448"/>
      <c r="OHP81" s="448"/>
      <c r="OHQ81" s="448"/>
      <c r="OHR81" s="448"/>
      <c r="OHS81" s="448"/>
      <c r="OHT81" s="448"/>
      <c r="OHU81" s="917"/>
      <c r="OHV81" s="917"/>
      <c r="OHW81" s="917"/>
      <c r="OHX81" s="574"/>
      <c r="OHY81" s="448"/>
      <c r="OHZ81" s="448"/>
      <c r="OIA81" s="448"/>
      <c r="OIB81" s="575"/>
      <c r="OIC81" s="448"/>
      <c r="OID81" s="448"/>
      <c r="OIE81" s="448"/>
      <c r="OIF81" s="448"/>
      <c r="OIG81" s="448"/>
      <c r="OIH81" s="448"/>
      <c r="OII81" s="448"/>
      <c r="OIJ81" s="448"/>
      <c r="OIK81" s="448"/>
      <c r="OIL81" s="917"/>
      <c r="OIM81" s="917"/>
      <c r="OIN81" s="917"/>
      <c r="OIO81" s="574"/>
      <c r="OIP81" s="448"/>
      <c r="OIQ81" s="448"/>
      <c r="OIR81" s="448"/>
      <c r="OIS81" s="575"/>
      <c r="OIT81" s="448"/>
      <c r="OIU81" s="448"/>
      <c r="OIV81" s="448"/>
      <c r="OIW81" s="448"/>
      <c r="OIX81" s="448"/>
      <c r="OIY81" s="448"/>
      <c r="OIZ81" s="448"/>
      <c r="OJA81" s="448"/>
      <c r="OJB81" s="448"/>
      <c r="OJC81" s="917"/>
      <c r="OJD81" s="917"/>
      <c r="OJE81" s="917"/>
      <c r="OJF81" s="574"/>
      <c r="OJG81" s="448"/>
      <c r="OJH81" s="448"/>
      <c r="OJI81" s="448"/>
      <c r="OJJ81" s="575"/>
      <c r="OJK81" s="448"/>
      <c r="OJL81" s="448"/>
      <c r="OJM81" s="448"/>
      <c r="OJN81" s="448"/>
      <c r="OJO81" s="448"/>
      <c r="OJP81" s="448"/>
      <c r="OJQ81" s="448"/>
      <c r="OJR81" s="448"/>
      <c r="OJS81" s="448"/>
      <c r="OJT81" s="917"/>
      <c r="OJU81" s="917"/>
      <c r="OJV81" s="917"/>
      <c r="OJW81" s="574"/>
      <c r="OJX81" s="448"/>
      <c r="OJY81" s="448"/>
      <c r="OJZ81" s="448"/>
      <c r="OKA81" s="575"/>
      <c r="OKB81" s="448"/>
      <c r="OKC81" s="448"/>
      <c r="OKD81" s="448"/>
      <c r="OKE81" s="448"/>
      <c r="OKF81" s="448"/>
      <c r="OKG81" s="448"/>
      <c r="OKH81" s="448"/>
      <c r="OKI81" s="448"/>
      <c r="OKJ81" s="448"/>
      <c r="OKK81" s="917"/>
      <c r="OKL81" s="917"/>
      <c r="OKM81" s="917"/>
      <c r="OKN81" s="574"/>
      <c r="OKO81" s="448"/>
      <c r="OKP81" s="448"/>
      <c r="OKQ81" s="448"/>
      <c r="OKR81" s="575"/>
      <c r="OKS81" s="448"/>
      <c r="OKT81" s="448"/>
      <c r="OKU81" s="448"/>
      <c r="OKV81" s="448"/>
      <c r="OKW81" s="448"/>
      <c r="OKX81" s="448"/>
      <c r="OKY81" s="448"/>
      <c r="OKZ81" s="448"/>
      <c r="OLA81" s="448"/>
      <c r="OLB81" s="917"/>
      <c r="OLC81" s="917"/>
      <c r="OLD81" s="917"/>
      <c r="OLE81" s="574"/>
      <c r="OLF81" s="448"/>
      <c r="OLG81" s="448"/>
      <c r="OLH81" s="448"/>
      <c r="OLI81" s="575"/>
      <c r="OLJ81" s="448"/>
      <c r="OLK81" s="448"/>
      <c r="OLL81" s="448"/>
      <c r="OLM81" s="448"/>
      <c r="OLN81" s="448"/>
      <c r="OLO81" s="448"/>
      <c r="OLP81" s="448"/>
      <c r="OLQ81" s="448"/>
      <c r="OLR81" s="448"/>
      <c r="OLS81" s="917"/>
      <c r="OLT81" s="917"/>
      <c r="OLU81" s="917"/>
      <c r="OLV81" s="574"/>
      <c r="OLW81" s="448"/>
      <c r="OLX81" s="448"/>
      <c r="OLY81" s="448"/>
      <c r="OLZ81" s="575"/>
      <c r="OMA81" s="448"/>
      <c r="OMB81" s="448"/>
      <c r="OMC81" s="448"/>
      <c r="OMD81" s="448"/>
      <c r="OME81" s="448"/>
      <c r="OMF81" s="448"/>
      <c r="OMG81" s="448"/>
      <c r="OMH81" s="448"/>
      <c r="OMI81" s="448"/>
      <c r="OMJ81" s="917"/>
      <c r="OMK81" s="917"/>
      <c r="OML81" s="917"/>
      <c r="OMM81" s="574"/>
      <c r="OMN81" s="448"/>
      <c r="OMO81" s="448"/>
      <c r="OMP81" s="448"/>
      <c r="OMQ81" s="575"/>
      <c r="OMR81" s="448"/>
      <c r="OMS81" s="448"/>
      <c r="OMT81" s="448"/>
      <c r="OMU81" s="448"/>
      <c r="OMV81" s="448"/>
      <c r="OMW81" s="448"/>
      <c r="OMX81" s="448"/>
      <c r="OMY81" s="448"/>
      <c r="OMZ81" s="448"/>
      <c r="ONA81" s="917"/>
      <c r="ONB81" s="917"/>
      <c r="ONC81" s="917"/>
      <c r="OND81" s="574"/>
      <c r="ONE81" s="448"/>
      <c r="ONF81" s="448"/>
      <c r="ONG81" s="448"/>
      <c r="ONH81" s="575"/>
      <c r="ONI81" s="448"/>
      <c r="ONJ81" s="448"/>
      <c r="ONK81" s="448"/>
      <c r="ONL81" s="448"/>
      <c r="ONM81" s="448"/>
      <c r="ONN81" s="448"/>
      <c r="ONO81" s="448"/>
      <c r="ONP81" s="448"/>
      <c r="ONQ81" s="448"/>
      <c r="ONR81" s="917"/>
      <c r="ONS81" s="917"/>
      <c r="ONT81" s="917"/>
      <c r="ONU81" s="574"/>
      <c r="ONV81" s="448"/>
      <c r="ONW81" s="448"/>
      <c r="ONX81" s="448"/>
      <c r="ONY81" s="575"/>
      <c r="ONZ81" s="448"/>
      <c r="OOA81" s="448"/>
      <c r="OOB81" s="448"/>
      <c r="OOC81" s="448"/>
      <c r="OOD81" s="448"/>
      <c r="OOE81" s="448"/>
      <c r="OOF81" s="448"/>
      <c r="OOG81" s="448"/>
      <c r="OOH81" s="448"/>
      <c r="OOI81" s="917"/>
      <c r="OOJ81" s="917"/>
      <c r="OOK81" s="917"/>
      <c r="OOL81" s="574"/>
      <c r="OOM81" s="448"/>
      <c r="OON81" s="448"/>
      <c r="OOO81" s="448"/>
      <c r="OOP81" s="575"/>
      <c r="OOQ81" s="448"/>
      <c r="OOR81" s="448"/>
      <c r="OOS81" s="448"/>
      <c r="OOT81" s="448"/>
      <c r="OOU81" s="448"/>
      <c r="OOV81" s="448"/>
      <c r="OOW81" s="448"/>
      <c r="OOX81" s="448"/>
      <c r="OOY81" s="448"/>
      <c r="OOZ81" s="917"/>
      <c r="OPA81" s="917"/>
      <c r="OPB81" s="917"/>
      <c r="OPC81" s="574"/>
      <c r="OPD81" s="448"/>
      <c r="OPE81" s="448"/>
      <c r="OPF81" s="448"/>
      <c r="OPG81" s="575"/>
      <c r="OPH81" s="448"/>
      <c r="OPI81" s="448"/>
      <c r="OPJ81" s="448"/>
      <c r="OPK81" s="448"/>
      <c r="OPL81" s="448"/>
      <c r="OPM81" s="448"/>
      <c r="OPN81" s="448"/>
      <c r="OPO81" s="448"/>
      <c r="OPP81" s="448"/>
      <c r="OPQ81" s="917"/>
      <c r="OPR81" s="917"/>
      <c r="OPS81" s="917"/>
      <c r="OPT81" s="574"/>
      <c r="OPU81" s="448"/>
      <c r="OPV81" s="448"/>
      <c r="OPW81" s="448"/>
      <c r="OPX81" s="575"/>
      <c r="OPY81" s="448"/>
      <c r="OPZ81" s="448"/>
      <c r="OQA81" s="448"/>
      <c r="OQB81" s="448"/>
      <c r="OQC81" s="448"/>
      <c r="OQD81" s="448"/>
      <c r="OQE81" s="448"/>
      <c r="OQF81" s="448"/>
      <c r="OQG81" s="448"/>
      <c r="OQH81" s="917"/>
      <c r="OQI81" s="917"/>
      <c r="OQJ81" s="917"/>
      <c r="OQK81" s="574"/>
      <c r="OQL81" s="448"/>
      <c r="OQM81" s="448"/>
      <c r="OQN81" s="448"/>
      <c r="OQO81" s="575"/>
      <c r="OQP81" s="448"/>
      <c r="OQQ81" s="448"/>
      <c r="OQR81" s="448"/>
      <c r="OQS81" s="448"/>
      <c r="OQT81" s="448"/>
      <c r="OQU81" s="448"/>
      <c r="OQV81" s="448"/>
      <c r="OQW81" s="448"/>
      <c r="OQX81" s="448"/>
      <c r="OQY81" s="917"/>
      <c r="OQZ81" s="917"/>
      <c r="ORA81" s="917"/>
      <c r="ORB81" s="574"/>
      <c r="ORC81" s="448"/>
      <c r="ORD81" s="448"/>
      <c r="ORE81" s="448"/>
      <c r="ORF81" s="575"/>
      <c r="ORG81" s="448"/>
      <c r="ORH81" s="448"/>
      <c r="ORI81" s="448"/>
      <c r="ORJ81" s="448"/>
      <c r="ORK81" s="448"/>
      <c r="ORL81" s="448"/>
      <c r="ORM81" s="448"/>
      <c r="ORN81" s="448"/>
      <c r="ORO81" s="448"/>
      <c r="ORP81" s="917"/>
      <c r="ORQ81" s="917"/>
      <c r="ORR81" s="917"/>
      <c r="ORS81" s="574"/>
      <c r="ORT81" s="448"/>
      <c r="ORU81" s="448"/>
      <c r="ORV81" s="448"/>
      <c r="ORW81" s="575"/>
      <c r="ORX81" s="448"/>
      <c r="ORY81" s="448"/>
      <c r="ORZ81" s="448"/>
      <c r="OSA81" s="448"/>
      <c r="OSB81" s="448"/>
      <c r="OSC81" s="448"/>
      <c r="OSD81" s="448"/>
      <c r="OSE81" s="448"/>
      <c r="OSF81" s="448"/>
      <c r="OSG81" s="917"/>
      <c r="OSH81" s="917"/>
      <c r="OSI81" s="917"/>
      <c r="OSJ81" s="574"/>
      <c r="OSK81" s="448"/>
      <c r="OSL81" s="448"/>
      <c r="OSM81" s="448"/>
      <c r="OSN81" s="575"/>
      <c r="OSO81" s="448"/>
      <c r="OSP81" s="448"/>
      <c r="OSQ81" s="448"/>
      <c r="OSR81" s="448"/>
      <c r="OSS81" s="448"/>
      <c r="OST81" s="448"/>
      <c r="OSU81" s="448"/>
      <c r="OSV81" s="448"/>
      <c r="OSW81" s="448"/>
      <c r="OSX81" s="917"/>
      <c r="OSY81" s="917"/>
      <c r="OSZ81" s="917"/>
      <c r="OTA81" s="574"/>
      <c r="OTB81" s="448"/>
      <c r="OTC81" s="448"/>
      <c r="OTD81" s="448"/>
      <c r="OTE81" s="575"/>
      <c r="OTF81" s="448"/>
      <c r="OTG81" s="448"/>
      <c r="OTH81" s="448"/>
      <c r="OTI81" s="448"/>
      <c r="OTJ81" s="448"/>
      <c r="OTK81" s="448"/>
      <c r="OTL81" s="448"/>
      <c r="OTM81" s="448"/>
      <c r="OTN81" s="448"/>
      <c r="OTO81" s="917"/>
      <c r="OTP81" s="917"/>
      <c r="OTQ81" s="917"/>
      <c r="OTR81" s="574"/>
      <c r="OTS81" s="448"/>
      <c r="OTT81" s="448"/>
      <c r="OTU81" s="448"/>
      <c r="OTV81" s="575"/>
      <c r="OTW81" s="448"/>
      <c r="OTX81" s="448"/>
      <c r="OTY81" s="448"/>
      <c r="OTZ81" s="448"/>
      <c r="OUA81" s="448"/>
      <c r="OUB81" s="448"/>
      <c r="OUC81" s="448"/>
      <c r="OUD81" s="448"/>
      <c r="OUE81" s="448"/>
      <c r="OUF81" s="917"/>
      <c r="OUG81" s="917"/>
      <c r="OUH81" s="917"/>
      <c r="OUI81" s="574"/>
      <c r="OUJ81" s="448"/>
      <c r="OUK81" s="448"/>
      <c r="OUL81" s="448"/>
      <c r="OUM81" s="575"/>
      <c r="OUN81" s="448"/>
      <c r="OUO81" s="448"/>
      <c r="OUP81" s="448"/>
      <c r="OUQ81" s="448"/>
      <c r="OUR81" s="448"/>
      <c r="OUS81" s="448"/>
      <c r="OUT81" s="448"/>
      <c r="OUU81" s="448"/>
      <c r="OUV81" s="448"/>
      <c r="OUW81" s="917"/>
      <c r="OUX81" s="917"/>
      <c r="OUY81" s="917"/>
      <c r="OUZ81" s="574"/>
      <c r="OVA81" s="448"/>
      <c r="OVB81" s="448"/>
      <c r="OVC81" s="448"/>
      <c r="OVD81" s="575"/>
      <c r="OVE81" s="448"/>
      <c r="OVF81" s="448"/>
      <c r="OVG81" s="448"/>
      <c r="OVH81" s="448"/>
      <c r="OVI81" s="448"/>
      <c r="OVJ81" s="448"/>
      <c r="OVK81" s="448"/>
      <c r="OVL81" s="448"/>
      <c r="OVM81" s="448"/>
      <c r="OVN81" s="917"/>
      <c r="OVO81" s="917"/>
      <c r="OVP81" s="917"/>
      <c r="OVQ81" s="574"/>
      <c r="OVR81" s="448"/>
      <c r="OVS81" s="448"/>
      <c r="OVT81" s="448"/>
      <c r="OVU81" s="575"/>
      <c r="OVV81" s="448"/>
      <c r="OVW81" s="448"/>
      <c r="OVX81" s="448"/>
      <c r="OVY81" s="448"/>
      <c r="OVZ81" s="448"/>
      <c r="OWA81" s="448"/>
      <c r="OWB81" s="448"/>
      <c r="OWC81" s="448"/>
      <c r="OWD81" s="448"/>
      <c r="OWE81" s="917"/>
      <c r="OWF81" s="917"/>
      <c r="OWG81" s="917"/>
      <c r="OWH81" s="574"/>
      <c r="OWI81" s="448"/>
      <c r="OWJ81" s="448"/>
      <c r="OWK81" s="448"/>
      <c r="OWL81" s="575"/>
      <c r="OWM81" s="448"/>
      <c r="OWN81" s="448"/>
      <c r="OWO81" s="448"/>
      <c r="OWP81" s="448"/>
      <c r="OWQ81" s="448"/>
      <c r="OWR81" s="448"/>
      <c r="OWS81" s="448"/>
      <c r="OWT81" s="448"/>
      <c r="OWU81" s="448"/>
      <c r="OWV81" s="917"/>
      <c r="OWW81" s="917"/>
      <c r="OWX81" s="917"/>
      <c r="OWY81" s="574"/>
      <c r="OWZ81" s="448"/>
      <c r="OXA81" s="448"/>
      <c r="OXB81" s="448"/>
      <c r="OXC81" s="575"/>
      <c r="OXD81" s="448"/>
      <c r="OXE81" s="448"/>
      <c r="OXF81" s="448"/>
      <c r="OXG81" s="448"/>
      <c r="OXH81" s="448"/>
      <c r="OXI81" s="448"/>
      <c r="OXJ81" s="448"/>
      <c r="OXK81" s="448"/>
      <c r="OXL81" s="448"/>
      <c r="OXM81" s="917"/>
      <c r="OXN81" s="917"/>
      <c r="OXO81" s="917"/>
      <c r="OXP81" s="574"/>
      <c r="OXQ81" s="448"/>
      <c r="OXR81" s="448"/>
      <c r="OXS81" s="448"/>
      <c r="OXT81" s="575"/>
      <c r="OXU81" s="448"/>
      <c r="OXV81" s="448"/>
      <c r="OXW81" s="448"/>
      <c r="OXX81" s="448"/>
      <c r="OXY81" s="448"/>
      <c r="OXZ81" s="448"/>
      <c r="OYA81" s="448"/>
      <c r="OYB81" s="448"/>
      <c r="OYC81" s="448"/>
      <c r="OYD81" s="917"/>
      <c r="OYE81" s="917"/>
      <c r="OYF81" s="917"/>
      <c r="OYG81" s="574"/>
      <c r="OYH81" s="448"/>
      <c r="OYI81" s="448"/>
      <c r="OYJ81" s="448"/>
      <c r="OYK81" s="575"/>
      <c r="OYL81" s="448"/>
      <c r="OYM81" s="448"/>
      <c r="OYN81" s="448"/>
      <c r="OYO81" s="448"/>
      <c r="OYP81" s="448"/>
      <c r="OYQ81" s="448"/>
      <c r="OYR81" s="448"/>
      <c r="OYS81" s="448"/>
      <c r="OYT81" s="448"/>
      <c r="OYU81" s="917"/>
      <c r="OYV81" s="917"/>
      <c r="OYW81" s="917"/>
      <c r="OYX81" s="574"/>
      <c r="OYY81" s="448"/>
      <c r="OYZ81" s="448"/>
      <c r="OZA81" s="448"/>
      <c r="OZB81" s="575"/>
      <c r="OZC81" s="448"/>
      <c r="OZD81" s="448"/>
      <c r="OZE81" s="448"/>
      <c r="OZF81" s="448"/>
      <c r="OZG81" s="448"/>
      <c r="OZH81" s="448"/>
      <c r="OZI81" s="448"/>
      <c r="OZJ81" s="448"/>
      <c r="OZK81" s="448"/>
      <c r="OZL81" s="917"/>
      <c r="OZM81" s="917"/>
      <c r="OZN81" s="917"/>
      <c r="OZO81" s="574"/>
      <c r="OZP81" s="448"/>
      <c r="OZQ81" s="448"/>
      <c r="OZR81" s="448"/>
      <c r="OZS81" s="575"/>
      <c r="OZT81" s="448"/>
      <c r="OZU81" s="448"/>
      <c r="OZV81" s="448"/>
      <c r="OZW81" s="448"/>
      <c r="OZX81" s="448"/>
      <c r="OZY81" s="448"/>
      <c r="OZZ81" s="448"/>
      <c r="PAA81" s="448"/>
      <c r="PAB81" s="448"/>
      <c r="PAC81" s="917"/>
      <c r="PAD81" s="917"/>
      <c r="PAE81" s="917"/>
      <c r="PAF81" s="574"/>
      <c r="PAG81" s="448"/>
      <c r="PAH81" s="448"/>
      <c r="PAI81" s="448"/>
      <c r="PAJ81" s="575"/>
      <c r="PAK81" s="448"/>
      <c r="PAL81" s="448"/>
      <c r="PAM81" s="448"/>
      <c r="PAN81" s="448"/>
      <c r="PAO81" s="448"/>
      <c r="PAP81" s="448"/>
      <c r="PAQ81" s="448"/>
      <c r="PAR81" s="448"/>
      <c r="PAS81" s="448"/>
      <c r="PAT81" s="917"/>
      <c r="PAU81" s="917"/>
      <c r="PAV81" s="917"/>
      <c r="PAW81" s="574"/>
      <c r="PAX81" s="448"/>
      <c r="PAY81" s="448"/>
      <c r="PAZ81" s="448"/>
      <c r="PBA81" s="575"/>
      <c r="PBB81" s="448"/>
      <c r="PBC81" s="448"/>
      <c r="PBD81" s="448"/>
      <c r="PBE81" s="448"/>
      <c r="PBF81" s="448"/>
      <c r="PBG81" s="448"/>
      <c r="PBH81" s="448"/>
      <c r="PBI81" s="448"/>
      <c r="PBJ81" s="448"/>
      <c r="PBK81" s="917"/>
      <c r="PBL81" s="917"/>
      <c r="PBM81" s="917"/>
      <c r="PBN81" s="574"/>
      <c r="PBO81" s="448"/>
      <c r="PBP81" s="448"/>
      <c r="PBQ81" s="448"/>
      <c r="PBR81" s="575"/>
      <c r="PBS81" s="448"/>
      <c r="PBT81" s="448"/>
      <c r="PBU81" s="448"/>
      <c r="PBV81" s="448"/>
      <c r="PBW81" s="448"/>
      <c r="PBX81" s="448"/>
      <c r="PBY81" s="448"/>
      <c r="PBZ81" s="448"/>
      <c r="PCA81" s="448"/>
      <c r="PCB81" s="917"/>
      <c r="PCC81" s="917"/>
      <c r="PCD81" s="917"/>
      <c r="PCE81" s="574"/>
      <c r="PCF81" s="448"/>
      <c r="PCG81" s="448"/>
      <c r="PCH81" s="448"/>
      <c r="PCI81" s="575"/>
      <c r="PCJ81" s="448"/>
      <c r="PCK81" s="448"/>
      <c r="PCL81" s="448"/>
      <c r="PCM81" s="448"/>
      <c r="PCN81" s="448"/>
      <c r="PCO81" s="448"/>
      <c r="PCP81" s="448"/>
      <c r="PCQ81" s="448"/>
      <c r="PCR81" s="448"/>
      <c r="PCS81" s="917"/>
      <c r="PCT81" s="917"/>
      <c r="PCU81" s="917"/>
      <c r="PCV81" s="574"/>
      <c r="PCW81" s="448"/>
      <c r="PCX81" s="448"/>
      <c r="PCY81" s="448"/>
      <c r="PCZ81" s="575"/>
      <c r="PDA81" s="448"/>
      <c r="PDB81" s="448"/>
      <c r="PDC81" s="448"/>
      <c r="PDD81" s="448"/>
      <c r="PDE81" s="448"/>
      <c r="PDF81" s="448"/>
      <c r="PDG81" s="448"/>
      <c r="PDH81" s="448"/>
      <c r="PDI81" s="448"/>
      <c r="PDJ81" s="917"/>
      <c r="PDK81" s="917"/>
      <c r="PDL81" s="917"/>
      <c r="PDM81" s="574"/>
      <c r="PDN81" s="448"/>
      <c r="PDO81" s="448"/>
      <c r="PDP81" s="448"/>
      <c r="PDQ81" s="575"/>
      <c r="PDR81" s="448"/>
      <c r="PDS81" s="448"/>
      <c r="PDT81" s="448"/>
      <c r="PDU81" s="448"/>
      <c r="PDV81" s="448"/>
      <c r="PDW81" s="448"/>
      <c r="PDX81" s="448"/>
      <c r="PDY81" s="448"/>
      <c r="PDZ81" s="448"/>
      <c r="PEA81" s="917"/>
      <c r="PEB81" s="917"/>
      <c r="PEC81" s="917"/>
      <c r="PED81" s="574"/>
      <c r="PEE81" s="448"/>
      <c r="PEF81" s="448"/>
      <c r="PEG81" s="448"/>
      <c r="PEH81" s="575"/>
      <c r="PEI81" s="448"/>
      <c r="PEJ81" s="448"/>
      <c r="PEK81" s="448"/>
      <c r="PEL81" s="448"/>
      <c r="PEM81" s="448"/>
      <c r="PEN81" s="448"/>
      <c r="PEO81" s="448"/>
      <c r="PEP81" s="448"/>
      <c r="PEQ81" s="448"/>
      <c r="PER81" s="917"/>
      <c r="PES81" s="917"/>
      <c r="PET81" s="917"/>
      <c r="PEU81" s="574"/>
      <c r="PEV81" s="448"/>
      <c r="PEW81" s="448"/>
      <c r="PEX81" s="448"/>
      <c r="PEY81" s="575"/>
      <c r="PEZ81" s="448"/>
      <c r="PFA81" s="448"/>
      <c r="PFB81" s="448"/>
      <c r="PFC81" s="448"/>
      <c r="PFD81" s="448"/>
      <c r="PFE81" s="448"/>
      <c r="PFF81" s="448"/>
      <c r="PFG81" s="448"/>
      <c r="PFH81" s="448"/>
      <c r="PFI81" s="917"/>
      <c r="PFJ81" s="917"/>
      <c r="PFK81" s="917"/>
      <c r="PFL81" s="574"/>
      <c r="PFM81" s="448"/>
      <c r="PFN81" s="448"/>
      <c r="PFO81" s="448"/>
      <c r="PFP81" s="575"/>
      <c r="PFQ81" s="448"/>
      <c r="PFR81" s="448"/>
      <c r="PFS81" s="448"/>
      <c r="PFT81" s="448"/>
      <c r="PFU81" s="448"/>
      <c r="PFV81" s="448"/>
      <c r="PFW81" s="448"/>
      <c r="PFX81" s="448"/>
      <c r="PFY81" s="448"/>
      <c r="PFZ81" s="917"/>
      <c r="PGA81" s="917"/>
      <c r="PGB81" s="917"/>
      <c r="PGC81" s="574"/>
      <c r="PGD81" s="448"/>
      <c r="PGE81" s="448"/>
      <c r="PGF81" s="448"/>
      <c r="PGG81" s="575"/>
      <c r="PGH81" s="448"/>
      <c r="PGI81" s="448"/>
      <c r="PGJ81" s="448"/>
      <c r="PGK81" s="448"/>
      <c r="PGL81" s="448"/>
      <c r="PGM81" s="448"/>
      <c r="PGN81" s="448"/>
      <c r="PGO81" s="448"/>
      <c r="PGP81" s="448"/>
      <c r="PGQ81" s="917"/>
      <c r="PGR81" s="917"/>
      <c r="PGS81" s="917"/>
      <c r="PGT81" s="574"/>
      <c r="PGU81" s="448"/>
      <c r="PGV81" s="448"/>
      <c r="PGW81" s="448"/>
      <c r="PGX81" s="575"/>
      <c r="PGY81" s="448"/>
      <c r="PGZ81" s="448"/>
      <c r="PHA81" s="448"/>
      <c r="PHB81" s="448"/>
      <c r="PHC81" s="448"/>
      <c r="PHD81" s="448"/>
      <c r="PHE81" s="448"/>
      <c r="PHF81" s="448"/>
      <c r="PHG81" s="448"/>
      <c r="PHH81" s="917"/>
      <c r="PHI81" s="917"/>
      <c r="PHJ81" s="917"/>
      <c r="PHK81" s="574"/>
      <c r="PHL81" s="448"/>
      <c r="PHM81" s="448"/>
      <c r="PHN81" s="448"/>
      <c r="PHO81" s="575"/>
      <c r="PHP81" s="448"/>
      <c r="PHQ81" s="448"/>
      <c r="PHR81" s="448"/>
      <c r="PHS81" s="448"/>
      <c r="PHT81" s="448"/>
      <c r="PHU81" s="448"/>
      <c r="PHV81" s="448"/>
      <c r="PHW81" s="448"/>
      <c r="PHX81" s="448"/>
      <c r="PHY81" s="917"/>
      <c r="PHZ81" s="917"/>
      <c r="PIA81" s="917"/>
      <c r="PIB81" s="574"/>
      <c r="PIC81" s="448"/>
      <c r="PID81" s="448"/>
      <c r="PIE81" s="448"/>
      <c r="PIF81" s="575"/>
      <c r="PIG81" s="448"/>
      <c r="PIH81" s="448"/>
      <c r="PII81" s="448"/>
      <c r="PIJ81" s="448"/>
      <c r="PIK81" s="448"/>
      <c r="PIL81" s="448"/>
      <c r="PIM81" s="448"/>
      <c r="PIN81" s="448"/>
      <c r="PIO81" s="448"/>
      <c r="PIP81" s="917"/>
      <c r="PIQ81" s="917"/>
      <c r="PIR81" s="917"/>
      <c r="PIS81" s="574"/>
      <c r="PIT81" s="448"/>
      <c r="PIU81" s="448"/>
      <c r="PIV81" s="448"/>
      <c r="PIW81" s="575"/>
      <c r="PIX81" s="448"/>
      <c r="PIY81" s="448"/>
      <c r="PIZ81" s="448"/>
      <c r="PJA81" s="448"/>
      <c r="PJB81" s="448"/>
      <c r="PJC81" s="448"/>
      <c r="PJD81" s="448"/>
      <c r="PJE81" s="448"/>
      <c r="PJF81" s="448"/>
      <c r="PJG81" s="917"/>
      <c r="PJH81" s="917"/>
      <c r="PJI81" s="917"/>
      <c r="PJJ81" s="574"/>
      <c r="PJK81" s="448"/>
      <c r="PJL81" s="448"/>
      <c r="PJM81" s="448"/>
      <c r="PJN81" s="575"/>
      <c r="PJO81" s="448"/>
      <c r="PJP81" s="448"/>
      <c r="PJQ81" s="448"/>
      <c r="PJR81" s="448"/>
      <c r="PJS81" s="448"/>
      <c r="PJT81" s="448"/>
      <c r="PJU81" s="448"/>
      <c r="PJV81" s="448"/>
      <c r="PJW81" s="448"/>
      <c r="PJX81" s="917"/>
      <c r="PJY81" s="917"/>
      <c r="PJZ81" s="917"/>
      <c r="PKA81" s="574"/>
      <c r="PKB81" s="448"/>
      <c r="PKC81" s="448"/>
      <c r="PKD81" s="448"/>
      <c r="PKE81" s="575"/>
      <c r="PKF81" s="448"/>
      <c r="PKG81" s="448"/>
      <c r="PKH81" s="448"/>
      <c r="PKI81" s="448"/>
      <c r="PKJ81" s="448"/>
      <c r="PKK81" s="448"/>
      <c r="PKL81" s="448"/>
      <c r="PKM81" s="448"/>
      <c r="PKN81" s="448"/>
      <c r="PKO81" s="917"/>
      <c r="PKP81" s="917"/>
      <c r="PKQ81" s="917"/>
      <c r="PKR81" s="574"/>
      <c r="PKS81" s="448"/>
      <c r="PKT81" s="448"/>
      <c r="PKU81" s="448"/>
      <c r="PKV81" s="575"/>
      <c r="PKW81" s="448"/>
      <c r="PKX81" s="448"/>
      <c r="PKY81" s="448"/>
      <c r="PKZ81" s="448"/>
      <c r="PLA81" s="448"/>
      <c r="PLB81" s="448"/>
      <c r="PLC81" s="448"/>
      <c r="PLD81" s="448"/>
      <c r="PLE81" s="448"/>
      <c r="PLF81" s="917"/>
      <c r="PLG81" s="917"/>
      <c r="PLH81" s="917"/>
      <c r="PLI81" s="574"/>
      <c r="PLJ81" s="448"/>
      <c r="PLK81" s="448"/>
      <c r="PLL81" s="448"/>
      <c r="PLM81" s="575"/>
      <c r="PLN81" s="448"/>
      <c r="PLO81" s="448"/>
      <c r="PLP81" s="448"/>
      <c r="PLQ81" s="448"/>
      <c r="PLR81" s="448"/>
      <c r="PLS81" s="448"/>
      <c r="PLT81" s="448"/>
      <c r="PLU81" s="448"/>
      <c r="PLV81" s="448"/>
      <c r="PLW81" s="917"/>
      <c r="PLX81" s="917"/>
      <c r="PLY81" s="917"/>
      <c r="PLZ81" s="574"/>
      <c r="PMA81" s="448"/>
      <c r="PMB81" s="448"/>
      <c r="PMC81" s="448"/>
      <c r="PMD81" s="575"/>
      <c r="PME81" s="448"/>
      <c r="PMF81" s="448"/>
      <c r="PMG81" s="448"/>
      <c r="PMH81" s="448"/>
      <c r="PMI81" s="448"/>
      <c r="PMJ81" s="448"/>
      <c r="PMK81" s="448"/>
      <c r="PML81" s="448"/>
      <c r="PMM81" s="448"/>
      <c r="PMN81" s="917"/>
      <c r="PMO81" s="917"/>
      <c r="PMP81" s="917"/>
      <c r="PMQ81" s="574"/>
      <c r="PMR81" s="448"/>
      <c r="PMS81" s="448"/>
      <c r="PMT81" s="448"/>
      <c r="PMU81" s="575"/>
      <c r="PMV81" s="448"/>
      <c r="PMW81" s="448"/>
      <c r="PMX81" s="448"/>
      <c r="PMY81" s="448"/>
      <c r="PMZ81" s="448"/>
      <c r="PNA81" s="448"/>
      <c r="PNB81" s="448"/>
      <c r="PNC81" s="448"/>
      <c r="PND81" s="448"/>
      <c r="PNE81" s="917"/>
      <c r="PNF81" s="917"/>
      <c r="PNG81" s="917"/>
      <c r="PNH81" s="574"/>
      <c r="PNI81" s="448"/>
      <c r="PNJ81" s="448"/>
      <c r="PNK81" s="448"/>
      <c r="PNL81" s="575"/>
      <c r="PNM81" s="448"/>
      <c r="PNN81" s="448"/>
      <c r="PNO81" s="448"/>
      <c r="PNP81" s="448"/>
      <c r="PNQ81" s="448"/>
      <c r="PNR81" s="448"/>
      <c r="PNS81" s="448"/>
      <c r="PNT81" s="448"/>
      <c r="PNU81" s="448"/>
      <c r="PNV81" s="917"/>
      <c r="PNW81" s="917"/>
      <c r="PNX81" s="917"/>
      <c r="PNY81" s="574"/>
      <c r="PNZ81" s="448"/>
      <c r="POA81" s="448"/>
      <c r="POB81" s="448"/>
      <c r="POC81" s="575"/>
      <c r="POD81" s="448"/>
      <c r="POE81" s="448"/>
      <c r="POF81" s="448"/>
      <c r="POG81" s="448"/>
      <c r="POH81" s="448"/>
      <c r="POI81" s="448"/>
      <c r="POJ81" s="448"/>
      <c r="POK81" s="448"/>
      <c r="POL81" s="448"/>
      <c r="POM81" s="917"/>
      <c r="PON81" s="917"/>
      <c r="POO81" s="917"/>
      <c r="POP81" s="574"/>
      <c r="POQ81" s="448"/>
      <c r="POR81" s="448"/>
      <c r="POS81" s="448"/>
      <c r="POT81" s="575"/>
      <c r="POU81" s="448"/>
      <c r="POV81" s="448"/>
      <c r="POW81" s="448"/>
      <c r="POX81" s="448"/>
      <c r="POY81" s="448"/>
      <c r="POZ81" s="448"/>
      <c r="PPA81" s="448"/>
      <c r="PPB81" s="448"/>
      <c r="PPC81" s="448"/>
      <c r="PPD81" s="917"/>
      <c r="PPE81" s="917"/>
      <c r="PPF81" s="917"/>
      <c r="PPG81" s="574"/>
      <c r="PPH81" s="448"/>
      <c r="PPI81" s="448"/>
      <c r="PPJ81" s="448"/>
      <c r="PPK81" s="575"/>
      <c r="PPL81" s="448"/>
      <c r="PPM81" s="448"/>
      <c r="PPN81" s="448"/>
      <c r="PPO81" s="448"/>
      <c r="PPP81" s="448"/>
      <c r="PPQ81" s="448"/>
      <c r="PPR81" s="448"/>
      <c r="PPS81" s="448"/>
      <c r="PPT81" s="448"/>
      <c r="PPU81" s="917"/>
      <c r="PPV81" s="917"/>
      <c r="PPW81" s="917"/>
      <c r="PPX81" s="574"/>
      <c r="PPY81" s="448"/>
      <c r="PPZ81" s="448"/>
      <c r="PQA81" s="448"/>
      <c r="PQB81" s="575"/>
      <c r="PQC81" s="448"/>
      <c r="PQD81" s="448"/>
      <c r="PQE81" s="448"/>
      <c r="PQF81" s="448"/>
      <c r="PQG81" s="448"/>
      <c r="PQH81" s="448"/>
      <c r="PQI81" s="448"/>
      <c r="PQJ81" s="448"/>
      <c r="PQK81" s="448"/>
      <c r="PQL81" s="917"/>
      <c r="PQM81" s="917"/>
      <c r="PQN81" s="917"/>
      <c r="PQO81" s="574"/>
      <c r="PQP81" s="448"/>
      <c r="PQQ81" s="448"/>
      <c r="PQR81" s="448"/>
      <c r="PQS81" s="575"/>
      <c r="PQT81" s="448"/>
      <c r="PQU81" s="448"/>
      <c r="PQV81" s="448"/>
      <c r="PQW81" s="448"/>
      <c r="PQX81" s="448"/>
      <c r="PQY81" s="448"/>
      <c r="PQZ81" s="448"/>
      <c r="PRA81" s="448"/>
      <c r="PRB81" s="448"/>
      <c r="PRC81" s="917"/>
      <c r="PRD81" s="917"/>
      <c r="PRE81" s="917"/>
      <c r="PRF81" s="574"/>
      <c r="PRG81" s="448"/>
      <c r="PRH81" s="448"/>
      <c r="PRI81" s="448"/>
      <c r="PRJ81" s="575"/>
      <c r="PRK81" s="448"/>
      <c r="PRL81" s="448"/>
      <c r="PRM81" s="448"/>
      <c r="PRN81" s="448"/>
      <c r="PRO81" s="448"/>
      <c r="PRP81" s="448"/>
      <c r="PRQ81" s="448"/>
      <c r="PRR81" s="448"/>
      <c r="PRS81" s="448"/>
      <c r="PRT81" s="917"/>
      <c r="PRU81" s="917"/>
      <c r="PRV81" s="917"/>
      <c r="PRW81" s="574"/>
      <c r="PRX81" s="448"/>
      <c r="PRY81" s="448"/>
      <c r="PRZ81" s="448"/>
      <c r="PSA81" s="575"/>
      <c r="PSB81" s="448"/>
      <c r="PSC81" s="448"/>
      <c r="PSD81" s="448"/>
      <c r="PSE81" s="448"/>
      <c r="PSF81" s="448"/>
      <c r="PSG81" s="448"/>
      <c r="PSH81" s="448"/>
      <c r="PSI81" s="448"/>
      <c r="PSJ81" s="448"/>
      <c r="PSK81" s="917"/>
      <c r="PSL81" s="917"/>
      <c r="PSM81" s="917"/>
      <c r="PSN81" s="574"/>
      <c r="PSO81" s="448"/>
      <c r="PSP81" s="448"/>
      <c r="PSQ81" s="448"/>
      <c r="PSR81" s="575"/>
      <c r="PSS81" s="448"/>
      <c r="PST81" s="448"/>
      <c r="PSU81" s="448"/>
      <c r="PSV81" s="448"/>
      <c r="PSW81" s="448"/>
      <c r="PSX81" s="448"/>
      <c r="PSY81" s="448"/>
      <c r="PSZ81" s="448"/>
      <c r="PTA81" s="448"/>
      <c r="PTB81" s="917"/>
      <c r="PTC81" s="917"/>
      <c r="PTD81" s="917"/>
      <c r="PTE81" s="574"/>
      <c r="PTF81" s="448"/>
      <c r="PTG81" s="448"/>
      <c r="PTH81" s="448"/>
      <c r="PTI81" s="575"/>
      <c r="PTJ81" s="448"/>
      <c r="PTK81" s="448"/>
      <c r="PTL81" s="448"/>
      <c r="PTM81" s="448"/>
      <c r="PTN81" s="448"/>
      <c r="PTO81" s="448"/>
      <c r="PTP81" s="448"/>
      <c r="PTQ81" s="448"/>
      <c r="PTR81" s="448"/>
      <c r="PTS81" s="917"/>
      <c r="PTT81" s="917"/>
      <c r="PTU81" s="917"/>
      <c r="PTV81" s="574"/>
      <c r="PTW81" s="448"/>
      <c r="PTX81" s="448"/>
      <c r="PTY81" s="448"/>
      <c r="PTZ81" s="575"/>
      <c r="PUA81" s="448"/>
      <c r="PUB81" s="448"/>
      <c r="PUC81" s="448"/>
      <c r="PUD81" s="448"/>
      <c r="PUE81" s="448"/>
      <c r="PUF81" s="448"/>
      <c r="PUG81" s="448"/>
      <c r="PUH81" s="448"/>
      <c r="PUI81" s="448"/>
      <c r="PUJ81" s="917"/>
      <c r="PUK81" s="917"/>
      <c r="PUL81" s="917"/>
      <c r="PUM81" s="574"/>
      <c r="PUN81" s="448"/>
      <c r="PUO81" s="448"/>
      <c r="PUP81" s="448"/>
      <c r="PUQ81" s="575"/>
      <c r="PUR81" s="448"/>
      <c r="PUS81" s="448"/>
      <c r="PUT81" s="448"/>
      <c r="PUU81" s="448"/>
      <c r="PUV81" s="448"/>
      <c r="PUW81" s="448"/>
      <c r="PUX81" s="448"/>
      <c r="PUY81" s="448"/>
      <c r="PUZ81" s="448"/>
      <c r="PVA81" s="917"/>
      <c r="PVB81" s="917"/>
      <c r="PVC81" s="917"/>
      <c r="PVD81" s="574"/>
      <c r="PVE81" s="448"/>
      <c r="PVF81" s="448"/>
      <c r="PVG81" s="448"/>
      <c r="PVH81" s="575"/>
      <c r="PVI81" s="448"/>
      <c r="PVJ81" s="448"/>
      <c r="PVK81" s="448"/>
      <c r="PVL81" s="448"/>
      <c r="PVM81" s="448"/>
      <c r="PVN81" s="448"/>
      <c r="PVO81" s="448"/>
      <c r="PVP81" s="448"/>
      <c r="PVQ81" s="448"/>
      <c r="PVR81" s="917"/>
      <c r="PVS81" s="917"/>
      <c r="PVT81" s="917"/>
      <c r="PVU81" s="574"/>
      <c r="PVV81" s="448"/>
      <c r="PVW81" s="448"/>
      <c r="PVX81" s="448"/>
      <c r="PVY81" s="575"/>
      <c r="PVZ81" s="448"/>
      <c r="PWA81" s="448"/>
      <c r="PWB81" s="448"/>
      <c r="PWC81" s="448"/>
      <c r="PWD81" s="448"/>
      <c r="PWE81" s="448"/>
      <c r="PWF81" s="448"/>
      <c r="PWG81" s="448"/>
      <c r="PWH81" s="448"/>
      <c r="PWI81" s="917"/>
      <c r="PWJ81" s="917"/>
      <c r="PWK81" s="917"/>
      <c r="PWL81" s="574"/>
      <c r="PWM81" s="448"/>
      <c r="PWN81" s="448"/>
      <c r="PWO81" s="448"/>
      <c r="PWP81" s="575"/>
      <c r="PWQ81" s="448"/>
      <c r="PWR81" s="448"/>
      <c r="PWS81" s="448"/>
      <c r="PWT81" s="448"/>
      <c r="PWU81" s="448"/>
      <c r="PWV81" s="448"/>
      <c r="PWW81" s="448"/>
      <c r="PWX81" s="448"/>
      <c r="PWY81" s="448"/>
      <c r="PWZ81" s="917"/>
      <c r="PXA81" s="917"/>
      <c r="PXB81" s="917"/>
      <c r="PXC81" s="574"/>
      <c r="PXD81" s="448"/>
      <c r="PXE81" s="448"/>
      <c r="PXF81" s="448"/>
      <c r="PXG81" s="575"/>
      <c r="PXH81" s="448"/>
      <c r="PXI81" s="448"/>
      <c r="PXJ81" s="448"/>
      <c r="PXK81" s="448"/>
      <c r="PXL81" s="448"/>
      <c r="PXM81" s="448"/>
      <c r="PXN81" s="448"/>
      <c r="PXO81" s="448"/>
      <c r="PXP81" s="448"/>
      <c r="PXQ81" s="917"/>
      <c r="PXR81" s="917"/>
      <c r="PXS81" s="917"/>
      <c r="PXT81" s="574"/>
      <c r="PXU81" s="448"/>
      <c r="PXV81" s="448"/>
      <c r="PXW81" s="448"/>
      <c r="PXX81" s="575"/>
      <c r="PXY81" s="448"/>
      <c r="PXZ81" s="448"/>
      <c r="PYA81" s="448"/>
      <c r="PYB81" s="448"/>
      <c r="PYC81" s="448"/>
      <c r="PYD81" s="448"/>
      <c r="PYE81" s="448"/>
      <c r="PYF81" s="448"/>
      <c r="PYG81" s="448"/>
      <c r="PYH81" s="917"/>
      <c r="PYI81" s="917"/>
      <c r="PYJ81" s="917"/>
      <c r="PYK81" s="574"/>
      <c r="PYL81" s="448"/>
      <c r="PYM81" s="448"/>
      <c r="PYN81" s="448"/>
      <c r="PYO81" s="575"/>
      <c r="PYP81" s="448"/>
      <c r="PYQ81" s="448"/>
      <c r="PYR81" s="448"/>
      <c r="PYS81" s="448"/>
      <c r="PYT81" s="448"/>
      <c r="PYU81" s="448"/>
      <c r="PYV81" s="448"/>
      <c r="PYW81" s="448"/>
      <c r="PYX81" s="448"/>
      <c r="PYY81" s="917"/>
      <c r="PYZ81" s="917"/>
      <c r="PZA81" s="917"/>
      <c r="PZB81" s="574"/>
      <c r="PZC81" s="448"/>
      <c r="PZD81" s="448"/>
      <c r="PZE81" s="448"/>
      <c r="PZF81" s="575"/>
      <c r="PZG81" s="448"/>
      <c r="PZH81" s="448"/>
      <c r="PZI81" s="448"/>
      <c r="PZJ81" s="448"/>
      <c r="PZK81" s="448"/>
      <c r="PZL81" s="448"/>
      <c r="PZM81" s="448"/>
      <c r="PZN81" s="448"/>
      <c r="PZO81" s="448"/>
      <c r="PZP81" s="917"/>
      <c r="PZQ81" s="917"/>
      <c r="PZR81" s="917"/>
      <c r="PZS81" s="574"/>
      <c r="PZT81" s="448"/>
      <c r="PZU81" s="448"/>
      <c r="PZV81" s="448"/>
      <c r="PZW81" s="575"/>
      <c r="PZX81" s="448"/>
      <c r="PZY81" s="448"/>
      <c r="PZZ81" s="448"/>
      <c r="QAA81" s="448"/>
      <c r="QAB81" s="448"/>
      <c r="QAC81" s="448"/>
      <c r="QAD81" s="448"/>
      <c r="QAE81" s="448"/>
      <c r="QAF81" s="448"/>
      <c r="QAG81" s="917"/>
      <c r="QAH81" s="917"/>
      <c r="QAI81" s="917"/>
      <c r="QAJ81" s="574"/>
      <c r="QAK81" s="448"/>
      <c r="QAL81" s="448"/>
      <c r="QAM81" s="448"/>
      <c r="QAN81" s="575"/>
      <c r="QAO81" s="448"/>
      <c r="QAP81" s="448"/>
      <c r="QAQ81" s="448"/>
      <c r="QAR81" s="448"/>
      <c r="QAS81" s="448"/>
      <c r="QAT81" s="448"/>
      <c r="QAU81" s="448"/>
      <c r="QAV81" s="448"/>
      <c r="QAW81" s="448"/>
      <c r="QAX81" s="917"/>
      <c r="QAY81" s="917"/>
      <c r="QAZ81" s="917"/>
      <c r="QBA81" s="574"/>
      <c r="QBB81" s="448"/>
      <c r="QBC81" s="448"/>
      <c r="QBD81" s="448"/>
      <c r="QBE81" s="575"/>
      <c r="QBF81" s="448"/>
      <c r="QBG81" s="448"/>
      <c r="QBH81" s="448"/>
      <c r="QBI81" s="448"/>
      <c r="QBJ81" s="448"/>
      <c r="QBK81" s="448"/>
      <c r="QBL81" s="448"/>
      <c r="QBM81" s="448"/>
      <c r="QBN81" s="448"/>
      <c r="QBO81" s="917"/>
      <c r="QBP81" s="917"/>
      <c r="QBQ81" s="917"/>
      <c r="QBR81" s="574"/>
      <c r="QBS81" s="448"/>
      <c r="QBT81" s="448"/>
      <c r="QBU81" s="448"/>
      <c r="QBV81" s="575"/>
      <c r="QBW81" s="448"/>
      <c r="QBX81" s="448"/>
      <c r="QBY81" s="448"/>
      <c r="QBZ81" s="448"/>
      <c r="QCA81" s="448"/>
      <c r="QCB81" s="448"/>
      <c r="QCC81" s="448"/>
      <c r="QCD81" s="448"/>
      <c r="QCE81" s="448"/>
      <c r="QCF81" s="917"/>
      <c r="QCG81" s="917"/>
      <c r="QCH81" s="917"/>
      <c r="QCI81" s="574"/>
      <c r="QCJ81" s="448"/>
      <c r="QCK81" s="448"/>
      <c r="QCL81" s="448"/>
      <c r="QCM81" s="575"/>
      <c r="QCN81" s="448"/>
      <c r="QCO81" s="448"/>
      <c r="QCP81" s="448"/>
      <c r="QCQ81" s="448"/>
      <c r="QCR81" s="448"/>
      <c r="QCS81" s="448"/>
      <c r="QCT81" s="448"/>
      <c r="QCU81" s="448"/>
      <c r="QCV81" s="448"/>
      <c r="QCW81" s="917"/>
      <c r="QCX81" s="917"/>
      <c r="QCY81" s="917"/>
      <c r="QCZ81" s="574"/>
      <c r="QDA81" s="448"/>
      <c r="QDB81" s="448"/>
      <c r="QDC81" s="448"/>
      <c r="QDD81" s="575"/>
      <c r="QDE81" s="448"/>
      <c r="QDF81" s="448"/>
      <c r="QDG81" s="448"/>
      <c r="QDH81" s="448"/>
      <c r="QDI81" s="448"/>
      <c r="QDJ81" s="448"/>
      <c r="QDK81" s="448"/>
      <c r="QDL81" s="448"/>
      <c r="QDM81" s="448"/>
      <c r="QDN81" s="917"/>
      <c r="QDO81" s="917"/>
      <c r="QDP81" s="917"/>
      <c r="QDQ81" s="574"/>
      <c r="QDR81" s="448"/>
      <c r="QDS81" s="448"/>
      <c r="QDT81" s="448"/>
      <c r="QDU81" s="575"/>
      <c r="QDV81" s="448"/>
      <c r="QDW81" s="448"/>
      <c r="QDX81" s="448"/>
      <c r="QDY81" s="448"/>
      <c r="QDZ81" s="448"/>
      <c r="QEA81" s="448"/>
      <c r="QEB81" s="448"/>
      <c r="QEC81" s="448"/>
      <c r="QED81" s="448"/>
      <c r="QEE81" s="917"/>
      <c r="QEF81" s="917"/>
      <c r="QEG81" s="917"/>
      <c r="QEH81" s="574"/>
      <c r="QEI81" s="448"/>
      <c r="QEJ81" s="448"/>
      <c r="QEK81" s="448"/>
      <c r="QEL81" s="575"/>
      <c r="QEM81" s="448"/>
      <c r="QEN81" s="448"/>
      <c r="QEO81" s="448"/>
      <c r="QEP81" s="448"/>
      <c r="QEQ81" s="448"/>
      <c r="QER81" s="448"/>
      <c r="QES81" s="448"/>
      <c r="QET81" s="448"/>
      <c r="QEU81" s="448"/>
      <c r="QEV81" s="917"/>
      <c r="QEW81" s="917"/>
      <c r="QEX81" s="917"/>
      <c r="QEY81" s="574"/>
      <c r="QEZ81" s="448"/>
      <c r="QFA81" s="448"/>
      <c r="QFB81" s="448"/>
      <c r="QFC81" s="575"/>
      <c r="QFD81" s="448"/>
      <c r="QFE81" s="448"/>
      <c r="QFF81" s="448"/>
      <c r="QFG81" s="448"/>
      <c r="QFH81" s="448"/>
      <c r="QFI81" s="448"/>
      <c r="QFJ81" s="448"/>
      <c r="QFK81" s="448"/>
      <c r="QFL81" s="448"/>
      <c r="QFM81" s="917"/>
      <c r="QFN81" s="917"/>
      <c r="QFO81" s="917"/>
      <c r="QFP81" s="574"/>
      <c r="QFQ81" s="448"/>
      <c r="QFR81" s="448"/>
      <c r="QFS81" s="448"/>
      <c r="QFT81" s="575"/>
      <c r="QFU81" s="448"/>
      <c r="QFV81" s="448"/>
      <c r="QFW81" s="448"/>
      <c r="QFX81" s="448"/>
      <c r="QFY81" s="448"/>
      <c r="QFZ81" s="448"/>
      <c r="QGA81" s="448"/>
      <c r="QGB81" s="448"/>
      <c r="QGC81" s="448"/>
      <c r="QGD81" s="917"/>
      <c r="QGE81" s="917"/>
      <c r="QGF81" s="917"/>
      <c r="QGG81" s="574"/>
      <c r="QGH81" s="448"/>
      <c r="QGI81" s="448"/>
      <c r="QGJ81" s="448"/>
      <c r="QGK81" s="575"/>
      <c r="QGL81" s="448"/>
      <c r="QGM81" s="448"/>
      <c r="QGN81" s="448"/>
      <c r="QGO81" s="448"/>
      <c r="QGP81" s="448"/>
      <c r="QGQ81" s="448"/>
      <c r="QGR81" s="448"/>
      <c r="QGS81" s="448"/>
      <c r="QGT81" s="448"/>
      <c r="QGU81" s="917"/>
      <c r="QGV81" s="917"/>
      <c r="QGW81" s="917"/>
      <c r="QGX81" s="574"/>
      <c r="QGY81" s="448"/>
      <c r="QGZ81" s="448"/>
      <c r="QHA81" s="448"/>
      <c r="QHB81" s="575"/>
      <c r="QHC81" s="448"/>
      <c r="QHD81" s="448"/>
      <c r="QHE81" s="448"/>
      <c r="QHF81" s="448"/>
      <c r="QHG81" s="448"/>
      <c r="QHH81" s="448"/>
      <c r="QHI81" s="448"/>
      <c r="QHJ81" s="448"/>
      <c r="QHK81" s="448"/>
      <c r="QHL81" s="917"/>
      <c r="QHM81" s="917"/>
      <c r="QHN81" s="917"/>
      <c r="QHO81" s="574"/>
      <c r="QHP81" s="448"/>
      <c r="QHQ81" s="448"/>
      <c r="QHR81" s="448"/>
      <c r="QHS81" s="575"/>
      <c r="QHT81" s="448"/>
      <c r="QHU81" s="448"/>
      <c r="QHV81" s="448"/>
      <c r="QHW81" s="448"/>
      <c r="QHX81" s="448"/>
      <c r="QHY81" s="448"/>
      <c r="QHZ81" s="448"/>
      <c r="QIA81" s="448"/>
      <c r="QIB81" s="448"/>
      <c r="QIC81" s="917"/>
      <c r="QID81" s="917"/>
      <c r="QIE81" s="917"/>
      <c r="QIF81" s="574"/>
      <c r="QIG81" s="448"/>
      <c r="QIH81" s="448"/>
      <c r="QII81" s="448"/>
      <c r="QIJ81" s="575"/>
      <c r="QIK81" s="448"/>
      <c r="QIL81" s="448"/>
      <c r="QIM81" s="448"/>
      <c r="QIN81" s="448"/>
      <c r="QIO81" s="448"/>
      <c r="QIP81" s="448"/>
      <c r="QIQ81" s="448"/>
      <c r="QIR81" s="448"/>
      <c r="QIS81" s="448"/>
      <c r="QIT81" s="917"/>
      <c r="QIU81" s="917"/>
      <c r="QIV81" s="917"/>
      <c r="QIW81" s="574"/>
      <c r="QIX81" s="448"/>
      <c r="QIY81" s="448"/>
      <c r="QIZ81" s="448"/>
      <c r="QJA81" s="575"/>
      <c r="QJB81" s="448"/>
      <c r="QJC81" s="448"/>
      <c r="QJD81" s="448"/>
      <c r="QJE81" s="448"/>
      <c r="QJF81" s="448"/>
      <c r="QJG81" s="448"/>
      <c r="QJH81" s="448"/>
      <c r="QJI81" s="448"/>
      <c r="QJJ81" s="448"/>
      <c r="QJK81" s="917"/>
      <c r="QJL81" s="917"/>
      <c r="QJM81" s="917"/>
      <c r="QJN81" s="574"/>
      <c r="QJO81" s="448"/>
      <c r="QJP81" s="448"/>
      <c r="QJQ81" s="448"/>
      <c r="QJR81" s="575"/>
      <c r="QJS81" s="448"/>
      <c r="QJT81" s="448"/>
      <c r="QJU81" s="448"/>
      <c r="QJV81" s="448"/>
      <c r="QJW81" s="448"/>
      <c r="QJX81" s="448"/>
      <c r="QJY81" s="448"/>
      <c r="QJZ81" s="448"/>
      <c r="QKA81" s="448"/>
      <c r="QKB81" s="917"/>
      <c r="QKC81" s="917"/>
      <c r="QKD81" s="917"/>
      <c r="QKE81" s="574"/>
      <c r="QKF81" s="448"/>
      <c r="QKG81" s="448"/>
      <c r="QKH81" s="448"/>
      <c r="QKI81" s="575"/>
      <c r="QKJ81" s="448"/>
      <c r="QKK81" s="448"/>
      <c r="QKL81" s="448"/>
      <c r="QKM81" s="448"/>
      <c r="QKN81" s="448"/>
      <c r="QKO81" s="448"/>
      <c r="QKP81" s="448"/>
      <c r="QKQ81" s="448"/>
      <c r="QKR81" s="448"/>
      <c r="QKS81" s="917"/>
      <c r="QKT81" s="917"/>
      <c r="QKU81" s="917"/>
      <c r="QKV81" s="574"/>
      <c r="QKW81" s="448"/>
      <c r="QKX81" s="448"/>
      <c r="QKY81" s="448"/>
      <c r="QKZ81" s="575"/>
      <c r="QLA81" s="448"/>
      <c r="QLB81" s="448"/>
      <c r="QLC81" s="448"/>
      <c r="QLD81" s="448"/>
      <c r="QLE81" s="448"/>
      <c r="QLF81" s="448"/>
      <c r="QLG81" s="448"/>
      <c r="QLH81" s="448"/>
      <c r="QLI81" s="448"/>
      <c r="QLJ81" s="917"/>
      <c r="QLK81" s="917"/>
      <c r="QLL81" s="917"/>
      <c r="QLM81" s="574"/>
      <c r="QLN81" s="448"/>
      <c r="QLO81" s="448"/>
      <c r="QLP81" s="448"/>
      <c r="QLQ81" s="575"/>
      <c r="QLR81" s="448"/>
      <c r="QLS81" s="448"/>
      <c r="QLT81" s="448"/>
      <c r="QLU81" s="448"/>
      <c r="QLV81" s="448"/>
      <c r="QLW81" s="448"/>
      <c r="QLX81" s="448"/>
      <c r="QLY81" s="448"/>
      <c r="QLZ81" s="448"/>
      <c r="QMA81" s="917"/>
      <c r="QMB81" s="917"/>
      <c r="QMC81" s="917"/>
      <c r="QMD81" s="574"/>
      <c r="QME81" s="448"/>
      <c r="QMF81" s="448"/>
      <c r="QMG81" s="448"/>
      <c r="QMH81" s="575"/>
      <c r="QMI81" s="448"/>
      <c r="QMJ81" s="448"/>
      <c r="QMK81" s="448"/>
      <c r="QML81" s="448"/>
      <c r="QMM81" s="448"/>
      <c r="QMN81" s="448"/>
      <c r="QMO81" s="448"/>
      <c r="QMP81" s="448"/>
      <c r="QMQ81" s="448"/>
      <c r="QMR81" s="917"/>
      <c r="QMS81" s="917"/>
      <c r="QMT81" s="917"/>
      <c r="QMU81" s="574"/>
      <c r="QMV81" s="448"/>
      <c r="QMW81" s="448"/>
      <c r="QMX81" s="448"/>
      <c r="QMY81" s="575"/>
      <c r="QMZ81" s="448"/>
      <c r="QNA81" s="448"/>
      <c r="QNB81" s="448"/>
      <c r="QNC81" s="448"/>
      <c r="QND81" s="448"/>
      <c r="QNE81" s="448"/>
      <c r="QNF81" s="448"/>
      <c r="QNG81" s="448"/>
      <c r="QNH81" s="448"/>
      <c r="QNI81" s="917"/>
      <c r="QNJ81" s="917"/>
      <c r="QNK81" s="917"/>
      <c r="QNL81" s="574"/>
      <c r="QNM81" s="448"/>
      <c r="QNN81" s="448"/>
      <c r="QNO81" s="448"/>
      <c r="QNP81" s="575"/>
      <c r="QNQ81" s="448"/>
      <c r="QNR81" s="448"/>
      <c r="QNS81" s="448"/>
      <c r="QNT81" s="448"/>
      <c r="QNU81" s="448"/>
      <c r="QNV81" s="448"/>
      <c r="QNW81" s="448"/>
      <c r="QNX81" s="448"/>
      <c r="QNY81" s="448"/>
      <c r="QNZ81" s="917"/>
      <c r="QOA81" s="917"/>
      <c r="QOB81" s="917"/>
      <c r="QOC81" s="574"/>
      <c r="QOD81" s="448"/>
      <c r="QOE81" s="448"/>
      <c r="QOF81" s="448"/>
      <c r="QOG81" s="575"/>
      <c r="QOH81" s="448"/>
      <c r="QOI81" s="448"/>
      <c r="QOJ81" s="448"/>
      <c r="QOK81" s="448"/>
      <c r="QOL81" s="448"/>
      <c r="QOM81" s="448"/>
      <c r="QON81" s="448"/>
      <c r="QOO81" s="448"/>
      <c r="QOP81" s="448"/>
      <c r="QOQ81" s="917"/>
      <c r="QOR81" s="917"/>
      <c r="QOS81" s="917"/>
      <c r="QOT81" s="574"/>
      <c r="QOU81" s="448"/>
      <c r="QOV81" s="448"/>
      <c r="QOW81" s="448"/>
      <c r="QOX81" s="575"/>
      <c r="QOY81" s="448"/>
      <c r="QOZ81" s="448"/>
      <c r="QPA81" s="448"/>
      <c r="QPB81" s="448"/>
      <c r="QPC81" s="448"/>
      <c r="QPD81" s="448"/>
      <c r="QPE81" s="448"/>
      <c r="QPF81" s="448"/>
      <c r="QPG81" s="448"/>
      <c r="QPH81" s="917"/>
      <c r="QPI81" s="917"/>
      <c r="QPJ81" s="917"/>
      <c r="QPK81" s="574"/>
      <c r="QPL81" s="448"/>
      <c r="QPM81" s="448"/>
      <c r="QPN81" s="448"/>
      <c r="QPO81" s="575"/>
      <c r="QPP81" s="448"/>
      <c r="QPQ81" s="448"/>
      <c r="QPR81" s="448"/>
      <c r="QPS81" s="448"/>
      <c r="QPT81" s="448"/>
      <c r="QPU81" s="448"/>
      <c r="QPV81" s="448"/>
      <c r="QPW81" s="448"/>
      <c r="QPX81" s="448"/>
      <c r="QPY81" s="917"/>
      <c r="QPZ81" s="917"/>
      <c r="QQA81" s="917"/>
      <c r="QQB81" s="574"/>
      <c r="QQC81" s="448"/>
      <c r="QQD81" s="448"/>
      <c r="QQE81" s="448"/>
      <c r="QQF81" s="575"/>
      <c r="QQG81" s="448"/>
      <c r="QQH81" s="448"/>
      <c r="QQI81" s="448"/>
      <c r="QQJ81" s="448"/>
      <c r="QQK81" s="448"/>
      <c r="QQL81" s="448"/>
      <c r="QQM81" s="448"/>
      <c r="QQN81" s="448"/>
      <c r="QQO81" s="448"/>
      <c r="QQP81" s="917"/>
      <c r="QQQ81" s="917"/>
      <c r="QQR81" s="917"/>
      <c r="QQS81" s="574"/>
      <c r="QQT81" s="448"/>
      <c r="QQU81" s="448"/>
      <c r="QQV81" s="448"/>
      <c r="QQW81" s="575"/>
      <c r="QQX81" s="448"/>
      <c r="QQY81" s="448"/>
      <c r="QQZ81" s="448"/>
      <c r="QRA81" s="448"/>
      <c r="QRB81" s="448"/>
      <c r="QRC81" s="448"/>
      <c r="QRD81" s="448"/>
      <c r="QRE81" s="448"/>
      <c r="QRF81" s="448"/>
      <c r="QRG81" s="917"/>
      <c r="QRH81" s="917"/>
      <c r="QRI81" s="917"/>
      <c r="QRJ81" s="574"/>
      <c r="QRK81" s="448"/>
      <c r="QRL81" s="448"/>
      <c r="QRM81" s="448"/>
      <c r="QRN81" s="575"/>
      <c r="QRO81" s="448"/>
      <c r="QRP81" s="448"/>
      <c r="QRQ81" s="448"/>
      <c r="QRR81" s="448"/>
      <c r="QRS81" s="448"/>
      <c r="QRT81" s="448"/>
      <c r="QRU81" s="448"/>
      <c r="QRV81" s="448"/>
      <c r="QRW81" s="448"/>
      <c r="QRX81" s="917"/>
      <c r="QRY81" s="917"/>
      <c r="QRZ81" s="917"/>
      <c r="QSA81" s="574"/>
      <c r="QSB81" s="448"/>
      <c r="QSC81" s="448"/>
      <c r="QSD81" s="448"/>
      <c r="QSE81" s="575"/>
      <c r="QSF81" s="448"/>
      <c r="QSG81" s="448"/>
      <c r="QSH81" s="448"/>
      <c r="QSI81" s="448"/>
      <c r="QSJ81" s="448"/>
      <c r="QSK81" s="448"/>
      <c r="QSL81" s="448"/>
      <c r="QSM81" s="448"/>
      <c r="QSN81" s="448"/>
      <c r="QSO81" s="917"/>
      <c r="QSP81" s="917"/>
      <c r="QSQ81" s="917"/>
      <c r="QSR81" s="574"/>
      <c r="QSS81" s="448"/>
      <c r="QST81" s="448"/>
      <c r="QSU81" s="448"/>
      <c r="QSV81" s="575"/>
      <c r="QSW81" s="448"/>
      <c r="QSX81" s="448"/>
      <c r="QSY81" s="448"/>
      <c r="QSZ81" s="448"/>
      <c r="QTA81" s="448"/>
      <c r="QTB81" s="448"/>
      <c r="QTC81" s="448"/>
      <c r="QTD81" s="448"/>
      <c r="QTE81" s="448"/>
      <c r="QTF81" s="917"/>
      <c r="QTG81" s="917"/>
      <c r="QTH81" s="917"/>
      <c r="QTI81" s="574"/>
      <c r="QTJ81" s="448"/>
      <c r="QTK81" s="448"/>
      <c r="QTL81" s="448"/>
      <c r="QTM81" s="575"/>
      <c r="QTN81" s="448"/>
      <c r="QTO81" s="448"/>
      <c r="QTP81" s="448"/>
      <c r="QTQ81" s="448"/>
      <c r="QTR81" s="448"/>
      <c r="QTS81" s="448"/>
      <c r="QTT81" s="448"/>
      <c r="QTU81" s="448"/>
      <c r="QTV81" s="448"/>
      <c r="QTW81" s="917"/>
      <c r="QTX81" s="917"/>
      <c r="QTY81" s="917"/>
      <c r="QTZ81" s="574"/>
      <c r="QUA81" s="448"/>
      <c r="QUB81" s="448"/>
      <c r="QUC81" s="448"/>
      <c r="QUD81" s="575"/>
      <c r="QUE81" s="448"/>
      <c r="QUF81" s="448"/>
      <c r="QUG81" s="448"/>
      <c r="QUH81" s="448"/>
      <c r="QUI81" s="448"/>
      <c r="QUJ81" s="448"/>
      <c r="QUK81" s="448"/>
      <c r="QUL81" s="448"/>
      <c r="QUM81" s="448"/>
      <c r="QUN81" s="917"/>
      <c r="QUO81" s="917"/>
      <c r="QUP81" s="917"/>
      <c r="QUQ81" s="574"/>
      <c r="QUR81" s="448"/>
      <c r="QUS81" s="448"/>
      <c r="QUT81" s="448"/>
      <c r="QUU81" s="575"/>
      <c r="QUV81" s="448"/>
      <c r="QUW81" s="448"/>
      <c r="QUX81" s="448"/>
      <c r="QUY81" s="448"/>
      <c r="QUZ81" s="448"/>
      <c r="QVA81" s="448"/>
      <c r="QVB81" s="448"/>
      <c r="QVC81" s="448"/>
      <c r="QVD81" s="448"/>
      <c r="QVE81" s="917"/>
      <c r="QVF81" s="917"/>
      <c r="QVG81" s="917"/>
      <c r="QVH81" s="574"/>
      <c r="QVI81" s="448"/>
      <c r="QVJ81" s="448"/>
      <c r="QVK81" s="448"/>
      <c r="QVL81" s="575"/>
      <c r="QVM81" s="448"/>
      <c r="QVN81" s="448"/>
      <c r="QVO81" s="448"/>
      <c r="QVP81" s="448"/>
      <c r="QVQ81" s="448"/>
      <c r="QVR81" s="448"/>
      <c r="QVS81" s="448"/>
      <c r="QVT81" s="448"/>
      <c r="QVU81" s="448"/>
      <c r="QVV81" s="917"/>
      <c r="QVW81" s="917"/>
      <c r="QVX81" s="917"/>
      <c r="QVY81" s="574"/>
      <c r="QVZ81" s="448"/>
      <c r="QWA81" s="448"/>
      <c r="QWB81" s="448"/>
      <c r="QWC81" s="575"/>
      <c r="QWD81" s="448"/>
      <c r="QWE81" s="448"/>
      <c r="QWF81" s="448"/>
      <c r="QWG81" s="448"/>
      <c r="QWH81" s="448"/>
      <c r="QWI81" s="448"/>
      <c r="QWJ81" s="448"/>
      <c r="QWK81" s="448"/>
      <c r="QWL81" s="448"/>
      <c r="QWM81" s="917"/>
      <c r="QWN81" s="917"/>
      <c r="QWO81" s="917"/>
      <c r="QWP81" s="574"/>
      <c r="QWQ81" s="448"/>
      <c r="QWR81" s="448"/>
      <c r="QWS81" s="448"/>
      <c r="QWT81" s="575"/>
      <c r="QWU81" s="448"/>
      <c r="QWV81" s="448"/>
      <c r="QWW81" s="448"/>
      <c r="QWX81" s="448"/>
      <c r="QWY81" s="448"/>
      <c r="QWZ81" s="448"/>
      <c r="QXA81" s="448"/>
      <c r="QXB81" s="448"/>
      <c r="QXC81" s="448"/>
      <c r="QXD81" s="917"/>
      <c r="QXE81" s="917"/>
      <c r="QXF81" s="917"/>
      <c r="QXG81" s="574"/>
      <c r="QXH81" s="448"/>
      <c r="QXI81" s="448"/>
      <c r="QXJ81" s="448"/>
      <c r="QXK81" s="575"/>
      <c r="QXL81" s="448"/>
      <c r="QXM81" s="448"/>
      <c r="QXN81" s="448"/>
      <c r="QXO81" s="448"/>
      <c r="QXP81" s="448"/>
      <c r="QXQ81" s="448"/>
      <c r="QXR81" s="448"/>
      <c r="QXS81" s="448"/>
      <c r="QXT81" s="448"/>
      <c r="QXU81" s="917"/>
      <c r="QXV81" s="917"/>
      <c r="QXW81" s="917"/>
      <c r="QXX81" s="574"/>
      <c r="QXY81" s="448"/>
      <c r="QXZ81" s="448"/>
      <c r="QYA81" s="448"/>
      <c r="QYB81" s="575"/>
      <c r="QYC81" s="448"/>
      <c r="QYD81" s="448"/>
      <c r="QYE81" s="448"/>
      <c r="QYF81" s="448"/>
      <c r="QYG81" s="448"/>
      <c r="QYH81" s="448"/>
      <c r="QYI81" s="448"/>
      <c r="QYJ81" s="448"/>
      <c r="QYK81" s="448"/>
      <c r="QYL81" s="917"/>
      <c r="QYM81" s="917"/>
      <c r="QYN81" s="917"/>
      <c r="QYO81" s="574"/>
      <c r="QYP81" s="448"/>
      <c r="QYQ81" s="448"/>
      <c r="QYR81" s="448"/>
      <c r="QYS81" s="575"/>
      <c r="QYT81" s="448"/>
      <c r="QYU81" s="448"/>
      <c r="QYV81" s="448"/>
      <c r="QYW81" s="448"/>
      <c r="QYX81" s="448"/>
      <c r="QYY81" s="448"/>
      <c r="QYZ81" s="448"/>
      <c r="QZA81" s="448"/>
      <c r="QZB81" s="448"/>
      <c r="QZC81" s="917"/>
      <c r="QZD81" s="917"/>
      <c r="QZE81" s="917"/>
      <c r="QZF81" s="574"/>
      <c r="QZG81" s="448"/>
      <c r="QZH81" s="448"/>
      <c r="QZI81" s="448"/>
      <c r="QZJ81" s="575"/>
      <c r="QZK81" s="448"/>
      <c r="QZL81" s="448"/>
      <c r="QZM81" s="448"/>
      <c r="QZN81" s="448"/>
      <c r="QZO81" s="448"/>
      <c r="QZP81" s="448"/>
      <c r="QZQ81" s="448"/>
      <c r="QZR81" s="448"/>
      <c r="QZS81" s="448"/>
      <c r="QZT81" s="917"/>
      <c r="QZU81" s="917"/>
      <c r="QZV81" s="917"/>
      <c r="QZW81" s="574"/>
      <c r="QZX81" s="448"/>
      <c r="QZY81" s="448"/>
      <c r="QZZ81" s="448"/>
      <c r="RAA81" s="575"/>
      <c r="RAB81" s="448"/>
      <c r="RAC81" s="448"/>
      <c r="RAD81" s="448"/>
      <c r="RAE81" s="448"/>
      <c r="RAF81" s="448"/>
      <c r="RAG81" s="448"/>
      <c r="RAH81" s="448"/>
      <c r="RAI81" s="448"/>
      <c r="RAJ81" s="448"/>
      <c r="RAK81" s="917"/>
      <c r="RAL81" s="917"/>
      <c r="RAM81" s="917"/>
      <c r="RAN81" s="574"/>
      <c r="RAO81" s="448"/>
      <c r="RAP81" s="448"/>
      <c r="RAQ81" s="448"/>
      <c r="RAR81" s="575"/>
      <c r="RAS81" s="448"/>
      <c r="RAT81" s="448"/>
      <c r="RAU81" s="448"/>
      <c r="RAV81" s="448"/>
      <c r="RAW81" s="448"/>
      <c r="RAX81" s="448"/>
      <c r="RAY81" s="448"/>
      <c r="RAZ81" s="448"/>
      <c r="RBA81" s="448"/>
      <c r="RBB81" s="917"/>
      <c r="RBC81" s="917"/>
      <c r="RBD81" s="917"/>
      <c r="RBE81" s="574"/>
      <c r="RBF81" s="448"/>
      <c r="RBG81" s="448"/>
      <c r="RBH81" s="448"/>
      <c r="RBI81" s="575"/>
      <c r="RBJ81" s="448"/>
      <c r="RBK81" s="448"/>
      <c r="RBL81" s="448"/>
      <c r="RBM81" s="448"/>
      <c r="RBN81" s="448"/>
      <c r="RBO81" s="448"/>
      <c r="RBP81" s="448"/>
      <c r="RBQ81" s="448"/>
      <c r="RBR81" s="448"/>
      <c r="RBS81" s="917"/>
      <c r="RBT81" s="917"/>
      <c r="RBU81" s="917"/>
      <c r="RBV81" s="574"/>
      <c r="RBW81" s="448"/>
      <c r="RBX81" s="448"/>
      <c r="RBY81" s="448"/>
      <c r="RBZ81" s="575"/>
      <c r="RCA81" s="448"/>
      <c r="RCB81" s="448"/>
      <c r="RCC81" s="448"/>
      <c r="RCD81" s="448"/>
      <c r="RCE81" s="448"/>
      <c r="RCF81" s="448"/>
      <c r="RCG81" s="448"/>
      <c r="RCH81" s="448"/>
      <c r="RCI81" s="448"/>
      <c r="RCJ81" s="917"/>
      <c r="RCK81" s="917"/>
      <c r="RCL81" s="917"/>
      <c r="RCM81" s="574"/>
      <c r="RCN81" s="448"/>
      <c r="RCO81" s="448"/>
      <c r="RCP81" s="448"/>
      <c r="RCQ81" s="575"/>
      <c r="RCR81" s="448"/>
      <c r="RCS81" s="448"/>
      <c r="RCT81" s="448"/>
      <c r="RCU81" s="448"/>
      <c r="RCV81" s="448"/>
      <c r="RCW81" s="448"/>
      <c r="RCX81" s="448"/>
      <c r="RCY81" s="448"/>
      <c r="RCZ81" s="448"/>
      <c r="RDA81" s="917"/>
      <c r="RDB81" s="917"/>
      <c r="RDC81" s="917"/>
      <c r="RDD81" s="574"/>
      <c r="RDE81" s="448"/>
      <c r="RDF81" s="448"/>
      <c r="RDG81" s="448"/>
      <c r="RDH81" s="575"/>
      <c r="RDI81" s="448"/>
      <c r="RDJ81" s="448"/>
      <c r="RDK81" s="448"/>
      <c r="RDL81" s="448"/>
      <c r="RDM81" s="448"/>
      <c r="RDN81" s="448"/>
      <c r="RDO81" s="448"/>
      <c r="RDP81" s="448"/>
      <c r="RDQ81" s="448"/>
      <c r="RDR81" s="917"/>
      <c r="RDS81" s="917"/>
      <c r="RDT81" s="917"/>
      <c r="RDU81" s="574"/>
      <c r="RDV81" s="448"/>
      <c r="RDW81" s="448"/>
      <c r="RDX81" s="448"/>
      <c r="RDY81" s="575"/>
      <c r="RDZ81" s="448"/>
      <c r="REA81" s="448"/>
      <c r="REB81" s="448"/>
      <c r="REC81" s="448"/>
      <c r="RED81" s="448"/>
      <c r="REE81" s="448"/>
      <c r="REF81" s="448"/>
      <c r="REG81" s="448"/>
      <c r="REH81" s="448"/>
      <c r="REI81" s="917"/>
      <c r="REJ81" s="917"/>
      <c r="REK81" s="917"/>
      <c r="REL81" s="574"/>
      <c r="REM81" s="448"/>
      <c r="REN81" s="448"/>
      <c r="REO81" s="448"/>
      <c r="REP81" s="575"/>
      <c r="REQ81" s="448"/>
      <c r="RER81" s="448"/>
      <c r="RES81" s="448"/>
      <c r="RET81" s="448"/>
      <c r="REU81" s="448"/>
      <c r="REV81" s="448"/>
      <c r="REW81" s="448"/>
      <c r="REX81" s="448"/>
      <c r="REY81" s="448"/>
      <c r="REZ81" s="917"/>
      <c r="RFA81" s="917"/>
      <c r="RFB81" s="917"/>
      <c r="RFC81" s="574"/>
      <c r="RFD81" s="448"/>
      <c r="RFE81" s="448"/>
      <c r="RFF81" s="448"/>
      <c r="RFG81" s="575"/>
      <c r="RFH81" s="448"/>
      <c r="RFI81" s="448"/>
      <c r="RFJ81" s="448"/>
      <c r="RFK81" s="448"/>
      <c r="RFL81" s="448"/>
      <c r="RFM81" s="448"/>
      <c r="RFN81" s="448"/>
      <c r="RFO81" s="448"/>
      <c r="RFP81" s="448"/>
      <c r="RFQ81" s="917"/>
      <c r="RFR81" s="917"/>
      <c r="RFS81" s="917"/>
      <c r="RFT81" s="574"/>
      <c r="RFU81" s="448"/>
      <c r="RFV81" s="448"/>
      <c r="RFW81" s="448"/>
      <c r="RFX81" s="575"/>
      <c r="RFY81" s="448"/>
      <c r="RFZ81" s="448"/>
      <c r="RGA81" s="448"/>
      <c r="RGB81" s="448"/>
      <c r="RGC81" s="448"/>
      <c r="RGD81" s="448"/>
      <c r="RGE81" s="448"/>
      <c r="RGF81" s="448"/>
      <c r="RGG81" s="448"/>
      <c r="RGH81" s="917"/>
      <c r="RGI81" s="917"/>
      <c r="RGJ81" s="917"/>
      <c r="RGK81" s="574"/>
      <c r="RGL81" s="448"/>
      <c r="RGM81" s="448"/>
      <c r="RGN81" s="448"/>
      <c r="RGO81" s="575"/>
      <c r="RGP81" s="448"/>
      <c r="RGQ81" s="448"/>
      <c r="RGR81" s="448"/>
      <c r="RGS81" s="448"/>
      <c r="RGT81" s="448"/>
      <c r="RGU81" s="448"/>
      <c r="RGV81" s="448"/>
      <c r="RGW81" s="448"/>
      <c r="RGX81" s="448"/>
      <c r="RGY81" s="917"/>
      <c r="RGZ81" s="917"/>
      <c r="RHA81" s="917"/>
      <c r="RHB81" s="574"/>
      <c r="RHC81" s="448"/>
      <c r="RHD81" s="448"/>
      <c r="RHE81" s="448"/>
      <c r="RHF81" s="575"/>
      <c r="RHG81" s="448"/>
      <c r="RHH81" s="448"/>
      <c r="RHI81" s="448"/>
      <c r="RHJ81" s="448"/>
      <c r="RHK81" s="448"/>
      <c r="RHL81" s="448"/>
      <c r="RHM81" s="448"/>
      <c r="RHN81" s="448"/>
      <c r="RHO81" s="448"/>
      <c r="RHP81" s="917"/>
      <c r="RHQ81" s="917"/>
      <c r="RHR81" s="917"/>
      <c r="RHS81" s="574"/>
      <c r="RHT81" s="448"/>
      <c r="RHU81" s="448"/>
      <c r="RHV81" s="448"/>
      <c r="RHW81" s="575"/>
      <c r="RHX81" s="448"/>
      <c r="RHY81" s="448"/>
      <c r="RHZ81" s="448"/>
      <c r="RIA81" s="448"/>
      <c r="RIB81" s="448"/>
      <c r="RIC81" s="448"/>
      <c r="RID81" s="448"/>
      <c r="RIE81" s="448"/>
      <c r="RIF81" s="448"/>
      <c r="RIG81" s="917"/>
      <c r="RIH81" s="917"/>
      <c r="RII81" s="917"/>
      <c r="RIJ81" s="574"/>
      <c r="RIK81" s="448"/>
      <c r="RIL81" s="448"/>
      <c r="RIM81" s="448"/>
      <c r="RIN81" s="575"/>
      <c r="RIO81" s="448"/>
      <c r="RIP81" s="448"/>
      <c r="RIQ81" s="448"/>
      <c r="RIR81" s="448"/>
      <c r="RIS81" s="448"/>
      <c r="RIT81" s="448"/>
      <c r="RIU81" s="448"/>
      <c r="RIV81" s="448"/>
      <c r="RIW81" s="448"/>
      <c r="RIX81" s="917"/>
      <c r="RIY81" s="917"/>
      <c r="RIZ81" s="917"/>
      <c r="RJA81" s="574"/>
      <c r="RJB81" s="448"/>
      <c r="RJC81" s="448"/>
      <c r="RJD81" s="448"/>
      <c r="RJE81" s="575"/>
      <c r="RJF81" s="448"/>
      <c r="RJG81" s="448"/>
      <c r="RJH81" s="448"/>
      <c r="RJI81" s="448"/>
      <c r="RJJ81" s="448"/>
      <c r="RJK81" s="448"/>
      <c r="RJL81" s="448"/>
      <c r="RJM81" s="448"/>
      <c r="RJN81" s="448"/>
      <c r="RJO81" s="917"/>
      <c r="RJP81" s="917"/>
      <c r="RJQ81" s="917"/>
      <c r="RJR81" s="574"/>
      <c r="RJS81" s="448"/>
      <c r="RJT81" s="448"/>
      <c r="RJU81" s="448"/>
      <c r="RJV81" s="575"/>
      <c r="RJW81" s="448"/>
      <c r="RJX81" s="448"/>
      <c r="RJY81" s="448"/>
      <c r="RJZ81" s="448"/>
      <c r="RKA81" s="448"/>
      <c r="RKB81" s="448"/>
      <c r="RKC81" s="448"/>
      <c r="RKD81" s="448"/>
      <c r="RKE81" s="448"/>
      <c r="RKF81" s="917"/>
      <c r="RKG81" s="917"/>
      <c r="RKH81" s="917"/>
      <c r="RKI81" s="574"/>
      <c r="RKJ81" s="448"/>
      <c r="RKK81" s="448"/>
      <c r="RKL81" s="448"/>
      <c r="RKM81" s="575"/>
      <c r="RKN81" s="448"/>
      <c r="RKO81" s="448"/>
      <c r="RKP81" s="448"/>
      <c r="RKQ81" s="448"/>
      <c r="RKR81" s="448"/>
      <c r="RKS81" s="448"/>
      <c r="RKT81" s="448"/>
      <c r="RKU81" s="448"/>
      <c r="RKV81" s="448"/>
      <c r="RKW81" s="917"/>
      <c r="RKX81" s="917"/>
      <c r="RKY81" s="917"/>
      <c r="RKZ81" s="574"/>
      <c r="RLA81" s="448"/>
      <c r="RLB81" s="448"/>
      <c r="RLC81" s="448"/>
      <c r="RLD81" s="575"/>
      <c r="RLE81" s="448"/>
      <c r="RLF81" s="448"/>
      <c r="RLG81" s="448"/>
      <c r="RLH81" s="448"/>
      <c r="RLI81" s="448"/>
      <c r="RLJ81" s="448"/>
      <c r="RLK81" s="448"/>
      <c r="RLL81" s="448"/>
      <c r="RLM81" s="448"/>
      <c r="RLN81" s="917"/>
      <c r="RLO81" s="917"/>
      <c r="RLP81" s="917"/>
      <c r="RLQ81" s="574"/>
      <c r="RLR81" s="448"/>
      <c r="RLS81" s="448"/>
      <c r="RLT81" s="448"/>
      <c r="RLU81" s="575"/>
      <c r="RLV81" s="448"/>
      <c r="RLW81" s="448"/>
      <c r="RLX81" s="448"/>
      <c r="RLY81" s="448"/>
      <c r="RLZ81" s="448"/>
      <c r="RMA81" s="448"/>
      <c r="RMB81" s="448"/>
      <c r="RMC81" s="448"/>
      <c r="RMD81" s="448"/>
      <c r="RME81" s="917"/>
      <c r="RMF81" s="917"/>
      <c r="RMG81" s="917"/>
      <c r="RMH81" s="574"/>
      <c r="RMI81" s="448"/>
      <c r="RMJ81" s="448"/>
      <c r="RMK81" s="448"/>
      <c r="RML81" s="575"/>
      <c r="RMM81" s="448"/>
      <c r="RMN81" s="448"/>
      <c r="RMO81" s="448"/>
      <c r="RMP81" s="448"/>
      <c r="RMQ81" s="448"/>
      <c r="RMR81" s="448"/>
      <c r="RMS81" s="448"/>
      <c r="RMT81" s="448"/>
      <c r="RMU81" s="448"/>
      <c r="RMV81" s="917"/>
      <c r="RMW81" s="917"/>
      <c r="RMX81" s="917"/>
      <c r="RMY81" s="574"/>
      <c r="RMZ81" s="448"/>
      <c r="RNA81" s="448"/>
      <c r="RNB81" s="448"/>
      <c r="RNC81" s="575"/>
      <c r="RND81" s="448"/>
      <c r="RNE81" s="448"/>
      <c r="RNF81" s="448"/>
      <c r="RNG81" s="448"/>
      <c r="RNH81" s="448"/>
      <c r="RNI81" s="448"/>
      <c r="RNJ81" s="448"/>
      <c r="RNK81" s="448"/>
      <c r="RNL81" s="448"/>
      <c r="RNM81" s="917"/>
      <c r="RNN81" s="917"/>
      <c r="RNO81" s="917"/>
      <c r="RNP81" s="574"/>
      <c r="RNQ81" s="448"/>
      <c r="RNR81" s="448"/>
      <c r="RNS81" s="448"/>
      <c r="RNT81" s="575"/>
      <c r="RNU81" s="448"/>
      <c r="RNV81" s="448"/>
      <c r="RNW81" s="448"/>
      <c r="RNX81" s="448"/>
      <c r="RNY81" s="448"/>
      <c r="RNZ81" s="448"/>
      <c r="ROA81" s="448"/>
      <c r="ROB81" s="448"/>
      <c r="ROC81" s="448"/>
      <c r="ROD81" s="917"/>
      <c r="ROE81" s="917"/>
      <c r="ROF81" s="917"/>
      <c r="ROG81" s="574"/>
      <c r="ROH81" s="448"/>
      <c r="ROI81" s="448"/>
      <c r="ROJ81" s="448"/>
      <c r="ROK81" s="575"/>
      <c r="ROL81" s="448"/>
      <c r="ROM81" s="448"/>
      <c r="RON81" s="448"/>
      <c r="ROO81" s="448"/>
      <c r="ROP81" s="448"/>
      <c r="ROQ81" s="448"/>
      <c r="ROR81" s="448"/>
      <c r="ROS81" s="448"/>
      <c r="ROT81" s="448"/>
      <c r="ROU81" s="917"/>
      <c r="ROV81" s="917"/>
      <c r="ROW81" s="917"/>
      <c r="ROX81" s="574"/>
      <c r="ROY81" s="448"/>
      <c r="ROZ81" s="448"/>
      <c r="RPA81" s="448"/>
      <c r="RPB81" s="575"/>
      <c r="RPC81" s="448"/>
      <c r="RPD81" s="448"/>
      <c r="RPE81" s="448"/>
      <c r="RPF81" s="448"/>
      <c r="RPG81" s="448"/>
      <c r="RPH81" s="448"/>
      <c r="RPI81" s="448"/>
      <c r="RPJ81" s="448"/>
      <c r="RPK81" s="448"/>
      <c r="RPL81" s="917"/>
      <c r="RPM81" s="917"/>
      <c r="RPN81" s="917"/>
      <c r="RPO81" s="574"/>
      <c r="RPP81" s="448"/>
      <c r="RPQ81" s="448"/>
      <c r="RPR81" s="448"/>
      <c r="RPS81" s="575"/>
      <c r="RPT81" s="448"/>
      <c r="RPU81" s="448"/>
      <c r="RPV81" s="448"/>
      <c r="RPW81" s="448"/>
      <c r="RPX81" s="448"/>
      <c r="RPY81" s="448"/>
      <c r="RPZ81" s="448"/>
      <c r="RQA81" s="448"/>
      <c r="RQB81" s="448"/>
      <c r="RQC81" s="917"/>
      <c r="RQD81" s="917"/>
      <c r="RQE81" s="917"/>
      <c r="RQF81" s="574"/>
      <c r="RQG81" s="448"/>
      <c r="RQH81" s="448"/>
      <c r="RQI81" s="448"/>
      <c r="RQJ81" s="575"/>
      <c r="RQK81" s="448"/>
      <c r="RQL81" s="448"/>
      <c r="RQM81" s="448"/>
      <c r="RQN81" s="448"/>
      <c r="RQO81" s="448"/>
      <c r="RQP81" s="448"/>
      <c r="RQQ81" s="448"/>
      <c r="RQR81" s="448"/>
      <c r="RQS81" s="448"/>
      <c r="RQT81" s="917"/>
      <c r="RQU81" s="917"/>
      <c r="RQV81" s="917"/>
      <c r="RQW81" s="574"/>
      <c r="RQX81" s="448"/>
      <c r="RQY81" s="448"/>
      <c r="RQZ81" s="448"/>
      <c r="RRA81" s="575"/>
      <c r="RRB81" s="448"/>
      <c r="RRC81" s="448"/>
      <c r="RRD81" s="448"/>
      <c r="RRE81" s="448"/>
      <c r="RRF81" s="448"/>
      <c r="RRG81" s="448"/>
      <c r="RRH81" s="448"/>
      <c r="RRI81" s="448"/>
      <c r="RRJ81" s="448"/>
      <c r="RRK81" s="917"/>
      <c r="RRL81" s="917"/>
      <c r="RRM81" s="917"/>
      <c r="RRN81" s="574"/>
      <c r="RRO81" s="448"/>
      <c r="RRP81" s="448"/>
      <c r="RRQ81" s="448"/>
      <c r="RRR81" s="575"/>
      <c r="RRS81" s="448"/>
      <c r="RRT81" s="448"/>
      <c r="RRU81" s="448"/>
      <c r="RRV81" s="448"/>
      <c r="RRW81" s="448"/>
      <c r="RRX81" s="448"/>
      <c r="RRY81" s="448"/>
      <c r="RRZ81" s="448"/>
      <c r="RSA81" s="448"/>
      <c r="RSB81" s="917"/>
      <c r="RSC81" s="917"/>
      <c r="RSD81" s="917"/>
      <c r="RSE81" s="574"/>
      <c r="RSF81" s="448"/>
      <c r="RSG81" s="448"/>
      <c r="RSH81" s="448"/>
      <c r="RSI81" s="575"/>
      <c r="RSJ81" s="448"/>
      <c r="RSK81" s="448"/>
      <c r="RSL81" s="448"/>
      <c r="RSM81" s="448"/>
      <c r="RSN81" s="448"/>
      <c r="RSO81" s="448"/>
      <c r="RSP81" s="448"/>
      <c r="RSQ81" s="448"/>
      <c r="RSR81" s="448"/>
      <c r="RSS81" s="917"/>
      <c r="RST81" s="917"/>
      <c r="RSU81" s="917"/>
      <c r="RSV81" s="574"/>
      <c r="RSW81" s="448"/>
      <c r="RSX81" s="448"/>
      <c r="RSY81" s="448"/>
      <c r="RSZ81" s="575"/>
      <c r="RTA81" s="448"/>
      <c r="RTB81" s="448"/>
      <c r="RTC81" s="448"/>
      <c r="RTD81" s="448"/>
      <c r="RTE81" s="448"/>
      <c r="RTF81" s="448"/>
      <c r="RTG81" s="448"/>
      <c r="RTH81" s="448"/>
      <c r="RTI81" s="448"/>
      <c r="RTJ81" s="917"/>
      <c r="RTK81" s="917"/>
      <c r="RTL81" s="917"/>
      <c r="RTM81" s="574"/>
      <c r="RTN81" s="448"/>
      <c r="RTO81" s="448"/>
      <c r="RTP81" s="448"/>
      <c r="RTQ81" s="575"/>
      <c r="RTR81" s="448"/>
      <c r="RTS81" s="448"/>
      <c r="RTT81" s="448"/>
      <c r="RTU81" s="448"/>
      <c r="RTV81" s="448"/>
      <c r="RTW81" s="448"/>
      <c r="RTX81" s="448"/>
      <c r="RTY81" s="448"/>
      <c r="RTZ81" s="448"/>
      <c r="RUA81" s="917"/>
      <c r="RUB81" s="917"/>
      <c r="RUC81" s="917"/>
      <c r="RUD81" s="574"/>
      <c r="RUE81" s="448"/>
      <c r="RUF81" s="448"/>
      <c r="RUG81" s="448"/>
      <c r="RUH81" s="575"/>
      <c r="RUI81" s="448"/>
      <c r="RUJ81" s="448"/>
      <c r="RUK81" s="448"/>
      <c r="RUL81" s="448"/>
      <c r="RUM81" s="448"/>
      <c r="RUN81" s="448"/>
      <c r="RUO81" s="448"/>
      <c r="RUP81" s="448"/>
      <c r="RUQ81" s="448"/>
      <c r="RUR81" s="917"/>
      <c r="RUS81" s="917"/>
      <c r="RUT81" s="917"/>
      <c r="RUU81" s="574"/>
      <c r="RUV81" s="448"/>
      <c r="RUW81" s="448"/>
      <c r="RUX81" s="448"/>
      <c r="RUY81" s="575"/>
      <c r="RUZ81" s="448"/>
      <c r="RVA81" s="448"/>
      <c r="RVB81" s="448"/>
      <c r="RVC81" s="448"/>
      <c r="RVD81" s="448"/>
      <c r="RVE81" s="448"/>
      <c r="RVF81" s="448"/>
      <c r="RVG81" s="448"/>
      <c r="RVH81" s="448"/>
      <c r="RVI81" s="917"/>
      <c r="RVJ81" s="917"/>
      <c r="RVK81" s="917"/>
      <c r="RVL81" s="574"/>
      <c r="RVM81" s="448"/>
      <c r="RVN81" s="448"/>
      <c r="RVO81" s="448"/>
      <c r="RVP81" s="575"/>
      <c r="RVQ81" s="448"/>
      <c r="RVR81" s="448"/>
      <c r="RVS81" s="448"/>
      <c r="RVT81" s="448"/>
      <c r="RVU81" s="448"/>
      <c r="RVV81" s="448"/>
      <c r="RVW81" s="448"/>
      <c r="RVX81" s="448"/>
      <c r="RVY81" s="448"/>
      <c r="RVZ81" s="917"/>
      <c r="RWA81" s="917"/>
      <c r="RWB81" s="917"/>
      <c r="RWC81" s="574"/>
      <c r="RWD81" s="448"/>
      <c r="RWE81" s="448"/>
      <c r="RWF81" s="448"/>
      <c r="RWG81" s="575"/>
      <c r="RWH81" s="448"/>
      <c r="RWI81" s="448"/>
      <c r="RWJ81" s="448"/>
      <c r="RWK81" s="448"/>
      <c r="RWL81" s="448"/>
      <c r="RWM81" s="448"/>
      <c r="RWN81" s="448"/>
      <c r="RWO81" s="448"/>
      <c r="RWP81" s="448"/>
      <c r="RWQ81" s="917"/>
      <c r="RWR81" s="917"/>
      <c r="RWS81" s="917"/>
      <c r="RWT81" s="574"/>
      <c r="RWU81" s="448"/>
      <c r="RWV81" s="448"/>
      <c r="RWW81" s="448"/>
      <c r="RWX81" s="575"/>
      <c r="RWY81" s="448"/>
      <c r="RWZ81" s="448"/>
      <c r="RXA81" s="448"/>
      <c r="RXB81" s="448"/>
      <c r="RXC81" s="448"/>
      <c r="RXD81" s="448"/>
      <c r="RXE81" s="448"/>
      <c r="RXF81" s="448"/>
      <c r="RXG81" s="448"/>
      <c r="RXH81" s="917"/>
      <c r="RXI81" s="917"/>
      <c r="RXJ81" s="917"/>
      <c r="RXK81" s="574"/>
      <c r="RXL81" s="448"/>
      <c r="RXM81" s="448"/>
      <c r="RXN81" s="448"/>
      <c r="RXO81" s="575"/>
      <c r="RXP81" s="448"/>
      <c r="RXQ81" s="448"/>
      <c r="RXR81" s="448"/>
      <c r="RXS81" s="448"/>
      <c r="RXT81" s="448"/>
      <c r="RXU81" s="448"/>
      <c r="RXV81" s="448"/>
      <c r="RXW81" s="448"/>
      <c r="RXX81" s="448"/>
      <c r="RXY81" s="917"/>
      <c r="RXZ81" s="917"/>
      <c r="RYA81" s="917"/>
      <c r="RYB81" s="574"/>
      <c r="RYC81" s="448"/>
      <c r="RYD81" s="448"/>
      <c r="RYE81" s="448"/>
      <c r="RYF81" s="575"/>
      <c r="RYG81" s="448"/>
      <c r="RYH81" s="448"/>
      <c r="RYI81" s="448"/>
      <c r="RYJ81" s="448"/>
      <c r="RYK81" s="448"/>
      <c r="RYL81" s="448"/>
      <c r="RYM81" s="448"/>
      <c r="RYN81" s="448"/>
      <c r="RYO81" s="448"/>
      <c r="RYP81" s="917"/>
      <c r="RYQ81" s="917"/>
      <c r="RYR81" s="917"/>
      <c r="RYS81" s="574"/>
      <c r="RYT81" s="448"/>
      <c r="RYU81" s="448"/>
      <c r="RYV81" s="448"/>
      <c r="RYW81" s="575"/>
      <c r="RYX81" s="448"/>
      <c r="RYY81" s="448"/>
      <c r="RYZ81" s="448"/>
      <c r="RZA81" s="448"/>
      <c r="RZB81" s="448"/>
      <c r="RZC81" s="448"/>
      <c r="RZD81" s="448"/>
      <c r="RZE81" s="448"/>
      <c r="RZF81" s="448"/>
      <c r="RZG81" s="917"/>
      <c r="RZH81" s="917"/>
      <c r="RZI81" s="917"/>
      <c r="RZJ81" s="574"/>
      <c r="RZK81" s="448"/>
      <c r="RZL81" s="448"/>
      <c r="RZM81" s="448"/>
      <c r="RZN81" s="575"/>
      <c r="RZO81" s="448"/>
      <c r="RZP81" s="448"/>
      <c r="RZQ81" s="448"/>
      <c r="RZR81" s="448"/>
      <c r="RZS81" s="448"/>
      <c r="RZT81" s="448"/>
      <c r="RZU81" s="448"/>
      <c r="RZV81" s="448"/>
      <c r="RZW81" s="448"/>
      <c r="RZX81" s="917"/>
      <c r="RZY81" s="917"/>
      <c r="RZZ81" s="917"/>
      <c r="SAA81" s="574"/>
      <c r="SAB81" s="448"/>
      <c r="SAC81" s="448"/>
      <c r="SAD81" s="448"/>
      <c r="SAE81" s="575"/>
      <c r="SAF81" s="448"/>
      <c r="SAG81" s="448"/>
      <c r="SAH81" s="448"/>
      <c r="SAI81" s="448"/>
      <c r="SAJ81" s="448"/>
      <c r="SAK81" s="448"/>
      <c r="SAL81" s="448"/>
      <c r="SAM81" s="448"/>
      <c r="SAN81" s="448"/>
      <c r="SAO81" s="917"/>
      <c r="SAP81" s="917"/>
      <c r="SAQ81" s="917"/>
      <c r="SAR81" s="574"/>
      <c r="SAS81" s="448"/>
      <c r="SAT81" s="448"/>
      <c r="SAU81" s="448"/>
      <c r="SAV81" s="575"/>
      <c r="SAW81" s="448"/>
      <c r="SAX81" s="448"/>
      <c r="SAY81" s="448"/>
      <c r="SAZ81" s="448"/>
      <c r="SBA81" s="448"/>
      <c r="SBB81" s="448"/>
      <c r="SBC81" s="448"/>
      <c r="SBD81" s="448"/>
      <c r="SBE81" s="448"/>
      <c r="SBF81" s="917"/>
      <c r="SBG81" s="917"/>
      <c r="SBH81" s="917"/>
      <c r="SBI81" s="574"/>
      <c r="SBJ81" s="448"/>
      <c r="SBK81" s="448"/>
      <c r="SBL81" s="448"/>
      <c r="SBM81" s="575"/>
      <c r="SBN81" s="448"/>
      <c r="SBO81" s="448"/>
      <c r="SBP81" s="448"/>
      <c r="SBQ81" s="448"/>
      <c r="SBR81" s="448"/>
      <c r="SBS81" s="448"/>
      <c r="SBT81" s="448"/>
      <c r="SBU81" s="448"/>
      <c r="SBV81" s="448"/>
      <c r="SBW81" s="917"/>
      <c r="SBX81" s="917"/>
      <c r="SBY81" s="917"/>
      <c r="SBZ81" s="574"/>
      <c r="SCA81" s="448"/>
      <c r="SCB81" s="448"/>
      <c r="SCC81" s="448"/>
      <c r="SCD81" s="575"/>
      <c r="SCE81" s="448"/>
      <c r="SCF81" s="448"/>
      <c r="SCG81" s="448"/>
      <c r="SCH81" s="448"/>
      <c r="SCI81" s="448"/>
      <c r="SCJ81" s="448"/>
      <c r="SCK81" s="448"/>
      <c r="SCL81" s="448"/>
      <c r="SCM81" s="448"/>
      <c r="SCN81" s="917"/>
      <c r="SCO81" s="917"/>
      <c r="SCP81" s="917"/>
      <c r="SCQ81" s="574"/>
      <c r="SCR81" s="448"/>
      <c r="SCS81" s="448"/>
      <c r="SCT81" s="448"/>
      <c r="SCU81" s="575"/>
      <c r="SCV81" s="448"/>
      <c r="SCW81" s="448"/>
      <c r="SCX81" s="448"/>
      <c r="SCY81" s="448"/>
      <c r="SCZ81" s="448"/>
      <c r="SDA81" s="448"/>
      <c r="SDB81" s="448"/>
      <c r="SDC81" s="448"/>
      <c r="SDD81" s="448"/>
      <c r="SDE81" s="917"/>
      <c r="SDF81" s="917"/>
      <c r="SDG81" s="917"/>
      <c r="SDH81" s="574"/>
      <c r="SDI81" s="448"/>
      <c r="SDJ81" s="448"/>
      <c r="SDK81" s="448"/>
      <c r="SDL81" s="575"/>
      <c r="SDM81" s="448"/>
      <c r="SDN81" s="448"/>
      <c r="SDO81" s="448"/>
      <c r="SDP81" s="448"/>
      <c r="SDQ81" s="448"/>
      <c r="SDR81" s="448"/>
      <c r="SDS81" s="448"/>
      <c r="SDT81" s="448"/>
      <c r="SDU81" s="448"/>
      <c r="SDV81" s="917"/>
      <c r="SDW81" s="917"/>
      <c r="SDX81" s="917"/>
      <c r="SDY81" s="574"/>
      <c r="SDZ81" s="448"/>
      <c r="SEA81" s="448"/>
      <c r="SEB81" s="448"/>
      <c r="SEC81" s="575"/>
      <c r="SED81" s="448"/>
      <c r="SEE81" s="448"/>
      <c r="SEF81" s="448"/>
      <c r="SEG81" s="448"/>
      <c r="SEH81" s="448"/>
      <c r="SEI81" s="448"/>
      <c r="SEJ81" s="448"/>
      <c r="SEK81" s="448"/>
      <c r="SEL81" s="448"/>
      <c r="SEM81" s="917"/>
      <c r="SEN81" s="917"/>
      <c r="SEO81" s="917"/>
      <c r="SEP81" s="574"/>
      <c r="SEQ81" s="448"/>
      <c r="SER81" s="448"/>
      <c r="SES81" s="448"/>
      <c r="SET81" s="575"/>
      <c r="SEU81" s="448"/>
      <c r="SEV81" s="448"/>
      <c r="SEW81" s="448"/>
      <c r="SEX81" s="448"/>
      <c r="SEY81" s="448"/>
      <c r="SEZ81" s="448"/>
      <c r="SFA81" s="448"/>
      <c r="SFB81" s="448"/>
      <c r="SFC81" s="448"/>
      <c r="SFD81" s="917"/>
      <c r="SFE81" s="917"/>
      <c r="SFF81" s="917"/>
      <c r="SFG81" s="574"/>
      <c r="SFH81" s="448"/>
      <c r="SFI81" s="448"/>
      <c r="SFJ81" s="448"/>
      <c r="SFK81" s="575"/>
      <c r="SFL81" s="448"/>
      <c r="SFM81" s="448"/>
      <c r="SFN81" s="448"/>
      <c r="SFO81" s="448"/>
      <c r="SFP81" s="448"/>
      <c r="SFQ81" s="448"/>
      <c r="SFR81" s="448"/>
      <c r="SFS81" s="448"/>
      <c r="SFT81" s="448"/>
      <c r="SFU81" s="917"/>
      <c r="SFV81" s="917"/>
      <c r="SFW81" s="917"/>
      <c r="SFX81" s="574"/>
      <c r="SFY81" s="448"/>
      <c r="SFZ81" s="448"/>
      <c r="SGA81" s="448"/>
      <c r="SGB81" s="575"/>
      <c r="SGC81" s="448"/>
      <c r="SGD81" s="448"/>
      <c r="SGE81" s="448"/>
      <c r="SGF81" s="448"/>
      <c r="SGG81" s="448"/>
      <c r="SGH81" s="448"/>
      <c r="SGI81" s="448"/>
      <c r="SGJ81" s="448"/>
      <c r="SGK81" s="448"/>
      <c r="SGL81" s="917"/>
      <c r="SGM81" s="917"/>
      <c r="SGN81" s="917"/>
      <c r="SGO81" s="574"/>
      <c r="SGP81" s="448"/>
      <c r="SGQ81" s="448"/>
      <c r="SGR81" s="448"/>
      <c r="SGS81" s="575"/>
      <c r="SGT81" s="448"/>
      <c r="SGU81" s="448"/>
      <c r="SGV81" s="448"/>
      <c r="SGW81" s="448"/>
      <c r="SGX81" s="448"/>
      <c r="SGY81" s="448"/>
      <c r="SGZ81" s="448"/>
      <c r="SHA81" s="448"/>
      <c r="SHB81" s="448"/>
      <c r="SHC81" s="917"/>
      <c r="SHD81" s="917"/>
      <c r="SHE81" s="917"/>
      <c r="SHF81" s="574"/>
      <c r="SHG81" s="448"/>
      <c r="SHH81" s="448"/>
      <c r="SHI81" s="448"/>
      <c r="SHJ81" s="575"/>
      <c r="SHK81" s="448"/>
      <c r="SHL81" s="448"/>
      <c r="SHM81" s="448"/>
      <c r="SHN81" s="448"/>
      <c r="SHO81" s="448"/>
      <c r="SHP81" s="448"/>
      <c r="SHQ81" s="448"/>
      <c r="SHR81" s="448"/>
      <c r="SHS81" s="448"/>
      <c r="SHT81" s="917"/>
      <c r="SHU81" s="917"/>
      <c r="SHV81" s="917"/>
      <c r="SHW81" s="574"/>
      <c r="SHX81" s="448"/>
      <c r="SHY81" s="448"/>
      <c r="SHZ81" s="448"/>
      <c r="SIA81" s="575"/>
      <c r="SIB81" s="448"/>
      <c r="SIC81" s="448"/>
      <c r="SID81" s="448"/>
      <c r="SIE81" s="448"/>
      <c r="SIF81" s="448"/>
      <c r="SIG81" s="448"/>
      <c r="SIH81" s="448"/>
      <c r="SII81" s="448"/>
      <c r="SIJ81" s="448"/>
      <c r="SIK81" s="917"/>
      <c r="SIL81" s="917"/>
      <c r="SIM81" s="917"/>
      <c r="SIN81" s="574"/>
      <c r="SIO81" s="448"/>
      <c r="SIP81" s="448"/>
      <c r="SIQ81" s="448"/>
      <c r="SIR81" s="575"/>
      <c r="SIS81" s="448"/>
      <c r="SIT81" s="448"/>
      <c r="SIU81" s="448"/>
      <c r="SIV81" s="448"/>
      <c r="SIW81" s="448"/>
      <c r="SIX81" s="448"/>
      <c r="SIY81" s="448"/>
      <c r="SIZ81" s="448"/>
      <c r="SJA81" s="448"/>
      <c r="SJB81" s="917"/>
      <c r="SJC81" s="917"/>
      <c r="SJD81" s="917"/>
      <c r="SJE81" s="574"/>
      <c r="SJF81" s="448"/>
      <c r="SJG81" s="448"/>
      <c r="SJH81" s="448"/>
      <c r="SJI81" s="575"/>
      <c r="SJJ81" s="448"/>
      <c r="SJK81" s="448"/>
      <c r="SJL81" s="448"/>
      <c r="SJM81" s="448"/>
      <c r="SJN81" s="448"/>
      <c r="SJO81" s="448"/>
      <c r="SJP81" s="448"/>
      <c r="SJQ81" s="448"/>
      <c r="SJR81" s="448"/>
      <c r="SJS81" s="917"/>
      <c r="SJT81" s="917"/>
      <c r="SJU81" s="917"/>
      <c r="SJV81" s="574"/>
      <c r="SJW81" s="448"/>
      <c r="SJX81" s="448"/>
      <c r="SJY81" s="448"/>
      <c r="SJZ81" s="575"/>
      <c r="SKA81" s="448"/>
      <c r="SKB81" s="448"/>
      <c r="SKC81" s="448"/>
      <c r="SKD81" s="448"/>
      <c r="SKE81" s="448"/>
      <c r="SKF81" s="448"/>
      <c r="SKG81" s="448"/>
      <c r="SKH81" s="448"/>
      <c r="SKI81" s="448"/>
      <c r="SKJ81" s="917"/>
      <c r="SKK81" s="917"/>
      <c r="SKL81" s="917"/>
      <c r="SKM81" s="574"/>
      <c r="SKN81" s="448"/>
      <c r="SKO81" s="448"/>
      <c r="SKP81" s="448"/>
      <c r="SKQ81" s="575"/>
      <c r="SKR81" s="448"/>
      <c r="SKS81" s="448"/>
      <c r="SKT81" s="448"/>
      <c r="SKU81" s="448"/>
      <c r="SKV81" s="448"/>
      <c r="SKW81" s="448"/>
      <c r="SKX81" s="448"/>
      <c r="SKY81" s="448"/>
      <c r="SKZ81" s="448"/>
      <c r="SLA81" s="917"/>
      <c r="SLB81" s="917"/>
      <c r="SLC81" s="917"/>
      <c r="SLD81" s="574"/>
      <c r="SLE81" s="448"/>
      <c r="SLF81" s="448"/>
      <c r="SLG81" s="448"/>
      <c r="SLH81" s="575"/>
      <c r="SLI81" s="448"/>
      <c r="SLJ81" s="448"/>
      <c r="SLK81" s="448"/>
      <c r="SLL81" s="448"/>
      <c r="SLM81" s="448"/>
      <c r="SLN81" s="448"/>
      <c r="SLO81" s="448"/>
      <c r="SLP81" s="448"/>
      <c r="SLQ81" s="448"/>
      <c r="SLR81" s="917"/>
      <c r="SLS81" s="917"/>
      <c r="SLT81" s="917"/>
      <c r="SLU81" s="574"/>
      <c r="SLV81" s="448"/>
      <c r="SLW81" s="448"/>
      <c r="SLX81" s="448"/>
      <c r="SLY81" s="575"/>
      <c r="SLZ81" s="448"/>
      <c r="SMA81" s="448"/>
      <c r="SMB81" s="448"/>
      <c r="SMC81" s="448"/>
      <c r="SMD81" s="448"/>
      <c r="SME81" s="448"/>
      <c r="SMF81" s="448"/>
      <c r="SMG81" s="448"/>
      <c r="SMH81" s="448"/>
      <c r="SMI81" s="917"/>
      <c r="SMJ81" s="917"/>
      <c r="SMK81" s="917"/>
      <c r="SML81" s="574"/>
      <c r="SMM81" s="448"/>
      <c r="SMN81" s="448"/>
      <c r="SMO81" s="448"/>
      <c r="SMP81" s="575"/>
      <c r="SMQ81" s="448"/>
      <c r="SMR81" s="448"/>
      <c r="SMS81" s="448"/>
      <c r="SMT81" s="448"/>
      <c r="SMU81" s="448"/>
      <c r="SMV81" s="448"/>
      <c r="SMW81" s="448"/>
      <c r="SMX81" s="448"/>
      <c r="SMY81" s="448"/>
      <c r="SMZ81" s="917"/>
      <c r="SNA81" s="917"/>
      <c r="SNB81" s="917"/>
      <c r="SNC81" s="574"/>
      <c r="SND81" s="448"/>
      <c r="SNE81" s="448"/>
      <c r="SNF81" s="448"/>
      <c r="SNG81" s="575"/>
      <c r="SNH81" s="448"/>
      <c r="SNI81" s="448"/>
      <c r="SNJ81" s="448"/>
      <c r="SNK81" s="448"/>
      <c r="SNL81" s="448"/>
      <c r="SNM81" s="448"/>
      <c r="SNN81" s="448"/>
      <c r="SNO81" s="448"/>
      <c r="SNP81" s="448"/>
      <c r="SNQ81" s="917"/>
      <c r="SNR81" s="917"/>
      <c r="SNS81" s="917"/>
      <c r="SNT81" s="574"/>
      <c r="SNU81" s="448"/>
      <c r="SNV81" s="448"/>
      <c r="SNW81" s="448"/>
      <c r="SNX81" s="575"/>
      <c r="SNY81" s="448"/>
      <c r="SNZ81" s="448"/>
      <c r="SOA81" s="448"/>
      <c r="SOB81" s="448"/>
      <c r="SOC81" s="448"/>
      <c r="SOD81" s="448"/>
      <c r="SOE81" s="448"/>
      <c r="SOF81" s="448"/>
      <c r="SOG81" s="448"/>
      <c r="SOH81" s="917"/>
      <c r="SOI81" s="917"/>
      <c r="SOJ81" s="917"/>
      <c r="SOK81" s="574"/>
      <c r="SOL81" s="448"/>
      <c r="SOM81" s="448"/>
      <c r="SON81" s="448"/>
      <c r="SOO81" s="575"/>
      <c r="SOP81" s="448"/>
      <c r="SOQ81" s="448"/>
      <c r="SOR81" s="448"/>
      <c r="SOS81" s="448"/>
      <c r="SOT81" s="448"/>
      <c r="SOU81" s="448"/>
      <c r="SOV81" s="448"/>
      <c r="SOW81" s="448"/>
      <c r="SOX81" s="448"/>
      <c r="SOY81" s="917"/>
      <c r="SOZ81" s="917"/>
      <c r="SPA81" s="917"/>
      <c r="SPB81" s="574"/>
      <c r="SPC81" s="448"/>
      <c r="SPD81" s="448"/>
      <c r="SPE81" s="448"/>
      <c r="SPF81" s="575"/>
      <c r="SPG81" s="448"/>
      <c r="SPH81" s="448"/>
      <c r="SPI81" s="448"/>
      <c r="SPJ81" s="448"/>
      <c r="SPK81" s="448"/>
      <c r="SPL81" s="448"/>
      <c r="SPM81" s="448"/>
      <c r="SPN81" s="448"/>
      <c r="SPO81" s="448"/>
      <c r="SPP81" s="917"/>
      <c r="SPQ81" s="917"/>
      <c r="SPR81" s="917"/>
      <c r="SPS81" s="574"/>
      <c r="SPT81" s="448"/>
      <c r="SPU81" s="448"/>
      <c r="SPV81" s="448"/>
      <c r="SPW81" s="575"/>
      <c r="SPX81" s="448"/>
      <c r="SPY81" s="448"/>
      <c r="SPZ81" s="448"/>
      <c r="SQA81" s="448"/>
      <c r="SQB81" s="448"/>
      <c r="SQC81" s="448"/>
      <c r="SQD81" s="448"/>
      <c r="SQE81" s="448"/>
      <c r="SQF81" s="448"/>
      <c r="SQG81" s="917"/>
      <c r="SQH81" s="917"/>
      <c r="SQI81" s="917"/>
      <c r="SQJ81" s="574"/>
      <c r="SQK81" s="448"/>
      <c r="SQL81" s="448"/>
      <c r="SQM81" s="448"/>
      <c r="SQN81" s="575"/>
      <c r="SQO81" s="448"/>
      <c r="SQP81" s="448"/>
      <c r="SQQ81" s="448"/>
      <c r="SQR81" s="448"/>
      <c r="SQS81" s="448"/>
      <c r="SQT81" s="448"/>
      <c r="SQU81" s="448"/>
      <c r="SQV81" s="448"/>
      <c r="SQW81" s="448"/>
      <c r="SQX81" s="917"/>
      <c r="SQY81" s="917"/>
      <c r="SQZ81" s="917"/>
      <c r="SRA81" s="574"/>
      <c r="SRB81" s="448"/>
      <c r="SRC81" s="448"/>
      <c r="SRD81" s="448"/>
      <c r="SRE81" s="575"/>
      <c r="SRF81" s="448"/>
      <c r="SRG81" s="448"/>
      <c r="SRH81" s="448"/>
      <c r="SRI81" s="448"/>
      <c r="SRJ81" s="448"/>
      <c r="SRK81" s="448"/>
      <c r="SRL81" s="448"/>
      <c r="SRM81" s="448"/>
      <c r="SRN81" s="448"/>
      <c r="SRO81" s="917"/>
      <c r="SRP81" s="917"/>
      <c r="SRQ81" s="917"/>
      <c r="SRR81" s="574"/>
      <c r="SRS81" s="448"/>
      <c r="SRT81" s="448"/>
      <c r="SRU81" s="448"/>
      <c r="SRV81" s="575"/>
      <c r="SRW81" s="448"/>
      <c r="SRX81" s="448"/>
      <c r="SRY81" s="448"/>
      <c r="SRZ81" s="448"/>
      <c r="SSA81" s="448"/>
      <c r="SSB81" s="448"/>
      <c r="SSC81" s="448"/>
      <c r="SSD81" s="448"/>
      <c r="SSE81" s="448"/>
      <c r="SSF81" s="917"/>
      <c r="SSG81" s="917"/>
      <c r="SSH81" s="917"/>
      <c r="SSI81" s="574"/>
      <c r="SSJ81" s="448"/>
      <c r="SSK81" s="448"/>
      <c r="SSL81" s="448"/>
      <c r="SSM81" s="575"/>
      <c r="SSN81" s="448"/>
      <c r="SSO81" s="448"/>
      <c r="SSP81" s="448"/>
      <c r="SSQ81" s="448"/>
      <c r="SSR81" s="448"/>
      <c r="SSS81" s="448"/>
      <c r="SST81" s="448"/>
      <c r="SSU81" s="448"/>
      <c r="SSV81" s="448"/>
      <c r="SSW81" s="917"/>
      <c r="SSX81" s="917"/>
      <c r="SSY81" s="917"/>
      <c r="SSZ81" s="574"/>
      <c r="STA81" s="448"/>
      <c r="STB81" s="448"/>
      <c r="STC81" s="448"/>
      <c r="STD81" s="575"/>
      <c r="STE81" s="448"/>
      <c r="STF81" s="448"/>
      <c r="STG81" s="448"/>
      <c r="STH81" s="448"/>
      <c r="STI81" s="448"/>
      <c r="STJ81" s="448"/>
      <c r="STK81" s="448"/>
      <c r="STL81" s="448"/>
      <c r="STM81" s="448"/>
      <c r="STN81" s="917"/>
      <c r="STO81" s="917"/>
      <c r="STP81" s="917"/>
      <c r="STQ81" s="574"/>
      <c r="STR81" s="448"/>
      <c r="STS81" s="448"/>
      <c r="STT81" s="448"/>
      <c r="STU81" s="575"/>
      <c r="STV81" s="448"/>
      <c r="STW81" s="448"/>
      <c r="STX81" s="448"/>
      <c r="STY81" s="448"/>
      <c r="STZ81" s="448"/>
      <c r="SUA81" s="448"/>
      <c r="SUB81" s="448"/>
      <c r="SUC81" s="448"/>
      <c r="SUD81" s="448"/>
      <c r="SUE81" s="917"/>
      <c r="SUF81" s="917"/>
      <c r="SUG81" s="917"/>
      <c r="SUH81" s="574"/>
      <c r="SUI81" s="448"/>
      <c r="SUJ81" s="448"/>
      <c r="SUK81" s="448"/>
      <c r="SUL81" s="575"/>
      <c r="SUM81" s="448"/>
      <c r="SUN81" s="448"/>
      <c r="SUO81" s="448"/>
      <c r="SUP81" s="448"/>
      <c r="SUQ81" s="448"/>
      <c r="SUR81" s="448"/>
      <c r="SUS81" s="448"/>
      <c r="SUT81" s="448"/>
      <c r="SUU81" s="448"/>
      <c r="SUV81" s="917"/>
      <c r="SUW81" s="917"/>
      <c r="SUX81" s="917"/>
      <c r="SUY81" s="574"/>
      <c r="SUZ81" s="448"/>
      <c r="SVA81" s="448"/>
      <c r="SVB81" s="448"/>
      <c r="SVC81" s="575"/>
      <c r="SVD81" s="448"/>
      <c r="SVE81" s="448"/>
      <c r="SVF81" s="448"/>
      <c r="SVG81" s="448"/>
      <c r="SVH81" s="448"/>
      <c r="SVI81" s="448"/>
      <c r="SVJ81" s="448"/>
      <c r="SVK81" s="448"/>
      <c r="SVL81" s="448"/>
      <c r="SVM81" s="917"/>
      <c r="SVN81" s="917"/>
      <c r="SVO81" s="917"/>
      <c r="SVP81" s="574"/>
      <c r="SVQ81" s="448"/>
      <c r="SVR81" s="448"/>
      <c r="SVS81" s="448"/>
      <c r="SVT81" s="575"/>
      <c r="SVU81" s="448"/>
      <c r="SVV81" s="448"/>
      <c r="SVW81" s="448"/>
      <c r="SVX81" s="448"/>
      <c r="SVY81" s="448"/>
      <c r="SVZ81" s="448"/>
      <c r="SWA81" s="448"/>
      <c r="SWB81" s="448"/>
      <c r="SWC81" s="448"/>
      <c r="SWD81" s="917"/>
      <c r="SWE81" s="917"/>
      <c r="SWF81" s="917"/>
      <c r="SWG81" s="574"/>
      <c r="SWH81" s="448"/>
      <c r="SWI81" s="448"/>
      <c r="SWJ81" s="448"/>
      <c r="SWK81" s="575"/>
      <c r="SWL81" s="448"/>
      <c r="SWM81" s="448"/>
      <c r="SWN81" s="448"/>
      <c r="SWO81" s="448"/>
      <c r="SWP81" s="448"/>
      <c r="SWQ81" s="448"/>
      <c r="SWR81" s="448"/>
      <c r="SWS81" s="448"/>
      <c r="SWT81" s="448"/>
      <c r="SWU81" s="917"/>
      <c r="SWV81" s="917"/>
      <c r="SWW81" s="917"/>
      <c r="SWX81" s="574"/>
      <c r="SWY81" s="448"/>
      <c r="SWZ81" s="448"/>
      <c r="SXA81" s="448"/>
      <c r="SXB81" s="575"/>
      <c r="SXC81" s="448"/>
      <c r="SXD81" s="448"/>
      <c r="SXE81" s="448"/>
      <c r="SXF81" s="448"/>
      <c r="SXG81" s="448"/>
      <c r="SXH81" s="448"/>
      <c r="SXI81" s="448"/>
      <c r="SXJ81" s="448"/>
      <c r="SXK81" s="448"/>
      <c r="SXL81" s="917"/>
      <c r="SXM81" s="917"/>
      <c r="SXN81" s="917"/>
      <c r="SXO81" s="574"/>
      <c r="SXP81" s="448"/>
      <c r="SXQ81" s="448"/>
      <c r="SXR81" s="448"/>
      <c r="SXS81" s="575"/>
      <c r="SXT81" s="448"/>
      <c r="SXU81" s="448"/>
      <c r="SXV81" s="448"/>
      <c r="SXW81" s="448"/>
      <c r="SXX81" s="448"/>
      <c r="SXY81" s="448"/>
      <c r="SXZ81" s="448"/>
      <c r="SYA81" s="448"/>
      <c r="SYB81" s="448"/>
      <c r="SYC81" s="917"/>
      <c r="SYD81" s="917"/>
      <c r="SYE81" s="917"/>
      <c r="SYF81" s="574"/>
      <c r="SYG81" s="448"/>
      <c r="SYH81" s="448"/>
      <c r="SYI81" s="448"/>
      <c r="SYJ81" s="575"/>
      <c r="SYK81" s="448"/>
      <c r="SYL81" s="448"/>
      <c r="SYM81" s="448"/>
      <c r="SYN81" s="448"/>
      <c r="SYO81" s="448"/>
      <c r="SYP81" s="448"/>
      <c r="SYQ81" s="448"/>
      <c r="SYR81" s="448"/>
      <c r="SYS81" s="448"/>
      <c r="SYT81" s="917"/>
      <c r="SYU81" s="917"/>
      <c r="SYV81" s="917"/>
      <c r="SYW81" s="574"/>
      <c r="SYX81" s="448"/>
      <c r="SYY81" s="448"/>
      <c r="SYZ81" s="448"/>
      <c r="SZA81" s="575"/>
      <c r="SZB81" s="448"/>
      <c r="SZC81" s="448"/>
      <c r="SZD81" s="448"/>
      <c r="SZE81" s="448"/>
      <c r="SZF81" s="448"/>
      <c r="SZG81" s="448"/>
      <c r="SZH81" s="448"/>
      <c r="SZI81" s="448"/>
      <c r="SZJ81" s="448"/>
      <c r="SZK81" s="917"/>
      <c r="SZL81" s="917"/>
      <c r="SZM81" s="917"/>
      <c r="SZN81" s="574"/>
      <c r="SZO81" s="448"/>
      <c r="SZP81" s="448"/>
      <c r="SZQ81" s="448"/>
      <c r="SZR81" s="575"/>
      <c r="SZS81" s="448"/>
      <c r="SZT81" s="448"/>
      <c r="SZU81" s="448"/>
      <c r="SZV81" s="448"/>
      <c r="SZW81" s="448"/>
      <c r="SZX81" s="448"/>
      <c r="SZY81" s="448"/>
      <c r="SZZ81" s="448"/>
      <c r="TAA81" s="448"/>
      <c r="TAB81" s="917"/>
      <c r="TAC81" s="917"/>
      <c r="TAD81" s="917"/>
      <c r="TAE81" s="574"/>
      <c r="TAF81" s="448"/>
      <c r="TAG81" s="448"/>
      <c r="TAH81" s="448"/>
      <c r="TAI81" s="575"/>
      <c r="TAJ81" s="448"/>
      <c r="TAK81" s="448"/>
      <c r="TAL81" s="448"/>
      <c r="TAM81" s="448"/>
      <c r="TAN81" s="448"/>
      <c r="TAO81" s="448"/>
      <c r="TAP81" s="448"/>
      <c r="TAQ81" s="448"/>
      <c r="TAR81" s="448"/>
      <c r="TAS81" s="917"/>
      <c r="TAT81" s="917"/>
      <c r="TAU81" s="917"/>
      <c r="TAV81" s="574"/>
      <c r="TAW81" s="448"/>
      <c r="TAX81" s="448"/>
      <c r="TAY81" s="448"/>
      <c r="TAZ81" s="575"/>
      <c r="TBA81" s="448"/>
      <c r="TBB81" s="448"/>
      <c r="TBC81" s="448"/>
      <c r="TBD81" s="448"/>
      <c r="TBE81" s="448"/>
      <c r="TBF81" s="448"/>
      <c r="TBG81" s="448"/>
      <c r="TBH81" s="448"/>
      <c r="TBI81" s="448"/>
      <c r="TBJ81" s="917"/>
      <c r="TBK81" s="917"/>
      <c r="TBL81" s="917"/>
      <c r="TBM81" s="574"/>
      <c r="TBN81" s="448"/>
      <c r="TBO81" s="448"/>
      <c r="TBP81" s="448"/>
      <c r="TBQ81" s="575"/>
      <c r="TBR81" s="448"/>
      <c r="TBS81" s="448"/>
      <c r="TBT81" s="448"/>
      <c r="TBU81" s="448"/>
      <c r="TBV81" s="448"/>
      <c r="TBW81" s="448"/>
      <c r="TBX81" s="448"/>
      <c r="TBY81" s="448"/>
      <c r="TBZ81" s="448"/>
      <c r="TCA81" s="917"/>
      <c r="TCB81" s="917"/>
      <c r="TCC81" s="917"/>
      <c r="TCD81" s="574"/>
      <c r="TCE81" s="448"/>
      <c r="TCF81" s="448"/>
      <c r="TCG81" s="448"/>
      <c r="TCH81" s="575"/>
      <c r="TCI81" s="448"/>
      <c r="TCJ81" s="448"/>
      <c r="TCK81" s="448"/>
      <c r="TCL81" s="448"/>
      <c r="TCM81" s="448"/>
      <c r="TCN81" s="448"/>
      <c r="TCO81" s="448"/>
      <c r="TCP81" s="448"/>
      <c r="TCQ81" s="448"/>
      <c r="TCR81" s="917"/>
      <c r="TCS81" s="917"/>
      <c r="TCT81" s="917"/>
      <c r="TCU81" s="574"/>
      <c r="TCV81" s="448"/>
      <c r="TCW81" s="448"/>
      <c r="TCX81" s="448"/>
      <c r="TCY81" s="575"/>
      <c r="TCZ81" s="448"/>
      <c r="TDA81" s="448"/>
      <c r="TDB81" s="448"/>
      <c r="TDC81" s="448"/>
      <c r="TDD81" s="448"/>
      <c r="TDE81" s="448"/>
      <c r="TDF81" s="448"/>
      <c r="TDG81" s="448"/>
      <c r="TDH81" s="448"/>
      <c r="TDI81" s="917"/>
      <c r="TDJ81" s="917"/>
      <c r="TDK81" s="917"/>
      <c r="TDL81" s="574"/>
      <c r="TDM81" s="448"/>
      <c r="TDN81" s="448"/>
      <c r="TDO81" s="448"/>
      <c r="TDP81" s="575"/>
      <c r="TDQ81" s="448"/>
      <c r="TDR81" s="448"/>
      <c r="TDS81" s="448"/>
      <c r="TDT81" s="448"/>
      <c r="TDU81" s="448"/>
      <c r="TDV81" s="448"/>
      <c r="TDW81" s="448"/>
      <c r="TDX81" s="448"/>
      <c r="TDY81" s="448"/>
      <c r="TDZ81" s="917"/>
      <c r="TEA81" s="917"/>
      <c r="TEB81" s="917"/>
      <c r="TEC81" s="574"/>
      <c r="TED81" s="448"/>
      <c r="TEE81" s="448"/>
      <c r="TEF81" s="448"/>
      <c r="TEG81" s="575"/>
      <c r="TEH81" s="448"/>
      <c r="TEI81" s="448"/>
      <c r="TEJ81" s="448"/>
      <c r="TEK81" s="448"/>
      <c r="TEL81" s="448"/>
      <c r="TEM81" s="448"/>
      <c r="TEN81" s="448"/>
      <c r="TEO81" s="448"/>
      <c r="TEP81" s="448"/>
      <c r="TEQ81" s="917"/>
      <c r="TER81" s="917"/>
      <c r="TES81" s="917"/>
      <c r="TET81" s="574"/>
      <c r="TEU81" s="448"/>
      <c r="TEV81" s="448"/>
      <c r="TEW81" s="448"/>
      <c r="TEX81" s="575"/>
      <c r="TEY81" s="448"/>
      <c r="TEZ81" s="448"/>
      <c r="TFA81" s="448"/>
      <c r="TFB81" s="448"/>
      <c r="TFC81" s="448"/>
      <c r="TFD81" s="448"/>
      <c r="TFE81" s="448"/>
      <c r="TFF81" s="448"/>
      <c r="TFG81" s="448"/>
      <c r="TFH81" s="917"/>
      <c r="TFI81" s="917"/>
      <c r="TFJ81" s="917"/>
      <c r="TFK81" s="574"/>
      <c r="TFL81" s="448"/>
      <c r="TFM81" s="448"/>
      <c r="TFN81" s="448"/>
      <c r="TFO81" s="575"/>
      <c r="TFP81" s="448"/>
      <c r="TFQ81" s="448"/>
      <c r="TFR81" s="448"/>
      <c r="TFS81" s="448"/>
      <c r="TFT81" s="448"/>
      <c r="TFU81" s="448"/>
      <c r="TFV81" s="448"/>
      <c r="TFW81" s="448"/>
      <c r="TFX81" s="448"/>
      <c r="TFY81" s="917"/>
      <c r="TFZ81" s="917"/>
      <c r="TGA81" s="917"/>
      <c r="TGB81" s="574"/>
      <c r="TGC81" s="448"/>
      <c r="TGD81" s="448"/>
      <c r="TGE81" s="448"/>
      <c r="TGF81" s="575"/>
      <c r="TGG81" s="448"/>
      <c r="TGH81" s="448"/>
      <c r="TGI81" s="448"/>
      <c r="TGJ81" s="448"/>
      <c r="TGK81" s="448"/>
      <c r="TGL81" s="448"/>
      <c r="TGM81" s="448"/>
      <c r="TGN81" s="448"/>
      <c r="TGO81" s="448"/>
      <c r="TGP81" s="917"/>
      <c r="TGQ81" s="917"/>
      <c r="TGR81" s="917"/>
      <c r="TGS81" s="574"/>
      <c r="TGT81" s="448"/>
      <c r="TGU81" s="448"/>
      <c r="TGV81" s="448"/>
      <c r="TGW81" s="575"/>
      <c r="TGX81" s="448"/>
      <c r="TGY81" s="448"/>
      <c r="TGZ81" s="448"/>
      <c r="THA81" s="448"/>
      <c r="THB81" s="448"/>
      <c r="THC81" s="448"/>
      <c r="THD81" s="448"/>
      <c r="THE81" s="448"/>
      <c r="THF81" s="448"/>
      <c r="THG81" s="917"/>
      <c r="THH81" s="917"/>
      <c r="THI81" s="917"/>
      <c r="THJ81" s="574"/>
      <c r="THK81" s="448"/>
      <c r="THL81" s="448"/>
      <c r="THM81" s="448"/>
      <c r="THN81" s="575"/>
      <c r="THO81" s="448"/>
      <c r="THP81" s="448"/>
      <c r="THQ81" s="448"/>
      <c r="THR81" s="448"/>
      <c r="THS81" s="448"/>
      <c r="THT81" s="448"/>
      <c r="THU81" s="448"/>
      <c r="THV81" s="448"/>
      <c r="THW81" s="448"/>
      <c r="THX81" s="917"/>
      <c r="THY81" s="917"/>
      <c r="THZ81" s="917"/>
      <c r="TIA81" s="574"/>
      <c r="TIB81" s="448"/>
      <c r="TIC81" s="448"/>
      <c r="TID81" s="448"/>
      <c r="TIE81" s="575"/>
      <c r="TIF81" s="448"/>
      <c r="TIG81" s="448"/>
      <c r="TIH81" s="448"/>
      <c r="TII81" s="448"/>
      <c r="TIJ81" s="448"/>
      <c r="TIK81" s="448"/>
      <c r="TIL81" s="448"/>
      <c r="TIM81" s="448"/>
      <c r="TIN81" s="448"/>
      <c r="TIO81" s="917"/>
      <c r="TIP81" s="917"/>
      <c r="TIQ81" s="917"/>
      <c r="TIR81" s="574"/>
      <c r="TIS81" s="448"/>
      <c r="TIT81" s="448"/>
      <c r="TIU81" s="448"/>
      <c r="TIV81" s="575"/>
      <c r="TIW81" s="448"/>
      <c r="TIX81" s="448"/>
      <c r="TIY81" s="448"/>
      <c r="TIZ81" s="448"/>
      <c r="TJA81" s="448"/>
      <c r="TJB81" s="448"/>
      <c r="TJC81" s="448"/>
      <c r="TJD81" s="448"/>
      <c r="TJE81" s="448"/>
      <c r="TJF81" s="917"/>
      <c r="TJG81" s="917"/>
      <c r="TJH81" s="917"/>
      <c r="TJI81" s="574"/>
      <c r="TJJ81" s="448"/>
      <c r="TJK81" s="448"/>
      <c r="TJL81" s="448"/>
      <c r="TJM81" s="575"/>
      <c r="TJN81" s="448"/>
      <c r="TJO81" s="448"/>
      <c r="TJP81" s="448"/>
      <c r="TJQ81" s="448"/>
      <c r="TJR81" s="448"/>
      <c r="TJS81" s="448"/>
      <c r="TJT81" s="448"/>
      <c r="TJU81" s="448"/>
      <c r="TJV81" s="448"/>
      <c r="TJW81" s="917"/>
      <c r="TJX81" s="917"/>
      <c r="TJY81" s="917"/>
      <c r="TJZ81" s="574"/>
      <c r="TKA81" s="448"/>
      <c r="TKB81" s="448"/>
      <c r="TKC81" s="448"/>
      <c r="TKD81" s="575"/>
      <c r="TKE81" s="448"/>
      <c r="TKF81" s="448"/>
      <c r="TKG81" s="448"/>
      <c r="TKH81" s="448"/>
      <c r="TKI81" s="448"/>
      <c r="TKJ81" s="448"/>
      <c r="TKK81" s="448"/>
      <c r="TKL81" s="448"/>
      <c r="TKM81" s="448"/>
      <c r="TKN81" s="917"/>
      <c r="TKO81" s="917"/>
      <c r="TKP81" s="917"/>
      <c r="TKQ81" s="574"/>
      <c r="TKR81" s="448"/>
      <c r="TKS81" s="448"/>
      <c r="TKT81" s="448"/>
      <c r="TKU81" s="575"/>
      <c r="TKV81" s="448"/>
      <c r="TKW81" s="448"/>
      <c r="TKX81" s="448"/>
      <c r="TKY81" s="448"/>
      <c r="TKZ81" s="448"/>
      <c r="TLA81" s="448"/>
      <c r="TLB81" s="448"/>
      <c r="TLC81" s="448"/>
      <c r="TLD81" s="448"/>
      <c r="TLE81" s="917"/>
      <c r="TLF81" s="917"/>
      <c r="TLG81" s="917"/>
      <c r="TLH81" s="574"/>
      <c r="TLI81" s="448"/>
      <c r="TLJ81" s="448"/>
      <c r="TLK81" s="448"/>
      <c r="TLL81" s="575"/>
      <c r="TLM81" s="448"/>
      <c r="TLN81" s="448"/>
      <c r="TLO81" s="448"/>
      <c r="TLP81" s="448"/>
      <c r="TLQ81" s="448"/>
      <c r="TLR81" s="448"/>
      <c r="TLS81" s="448"/>
      <c r="TLT81" s="448"/>
      <c r="TLU81" s="448"/>
      <c r="TLV81" s="917"/>
      <c r="TLW81" s="917"/>
      <c r="TLX81" s="917"/>
      <c r="TLY81" s="574"/>
      <c r="TLZ81" s="448"/>
      <c r="TMA81" s="448"/>
      <c r="TMB81" s="448"/>
      <c r="TMC81" s="575"/>
      <c r="TMD81" s="448"/>
      <c r="TME81" s="448"/>
      <c r="TMF81" s="448"/>
      <c r="TMG81" s="448"/>
      <c r="TMH81" s="448"/>
      <c r="TMI81" s="448"/>
      <c r="TMJ81" s="448"/>
      <c r="TMK81" s="448"/>
      <c r="TML81" s="448"/>
      <c r="TMM81" s="917"/>
      <c r="TMN81" s="917"/>
      <c r="TMO81" s="917"/>
      <c r="TMP81" s="574"/>
      <c r="TMQ81" s="448"/>
      <c r="TMR81" s="448"/>
      <c r="TMS81" s="448"/>
      <c r="TMT81" s="575"/>
      <c r="TMU81" s="448"/>
      <c r="TMV81" s="448"/>
      <c r="TMW81" s="448"/>
      <c r="TMX81" s="448"/>
      <c r="TMY81" s="448"/>
      <c r="TMZ81" s="448"/>
      <c r="TNA81" s="448"/>
      <c r="TNB81" s="448"/>
      <c r="TNC81" s="448"/>
      <c r="TND81" s="917"/>
      <c r="TNE81" s="917"/>
      <c r="TNF81" s="917"/>
      <c r="TNG81" s="574"/>
      <c r="TNH81" s="448"/>
      <c r="TNI81" s="448"/>
      <c r="TNJ81" s="448"/>
      <c r="TNK81" s="575"/>
      <c r="TNL81" s="448"/>
      <c r="TNM81" s="448"/>
      <c r="TNN81" s="448"/>
      <c r="TNO81" s="448"/>
      <c r="TNP81" s="448"/>
      <c r="TNQ81" s="448"/>
      <c r="TNR81" s="448"/>
      <c r="TNS81" s="448"/>
      <c r="TNT81" s="448"/>
      <c r="TNU81" s="917"/>
      <c r="TNV81" s="917"/>
      <c r="TNW81" s="917"/>
      <c r="TNX81" s="574"/>
      <c r="TNY81" s="448"/>
      <c r="TNZ81" s="448"/>
      <c r="TOA81" s="448"/>
      <c r="TOB81" s="575"/>
      <c r="TOC81" s="448"/>
      <c r="TOD81" s="448"/>
      <c r="TOE81" s="448"/>
      <c r="TOF81" s="448"/>
      <c r="TOG81" s="448"/>
      <c r="TOH81" s="448"/>
      <c r="TOI81" s="448"/>
      <c r="TOJ81" s="448"/>
      <c r="TOK81" s="448"/>
      <c r="TOL81" s="917"/>
      <c r="TOM81" s="917"/>
      <c r="TON81" s="917"/>
      <c r="TOO81" s="574"/>
      <c r="TOP81" s="448"/>
      <c r="TOQ81" s="448"/>
      <c r="TOR81" s="448"/>
      <c r="TOS81" s="575"/>
      <c r="TOT81" s="448"/>
      <c r="TOU81" s="448"/>
      <c r="TOV81" s="448"/>
      <c r="TOW81" s="448"/>
      <c r="TOX81" s="448"/>
      <c r="TOY81" s="448"/>
      <c r="TOZ81" s="448"/>
      <c r="TPA81" s="448"/>
      <c r="TPB81" s="448"/>
      <c r="TPC81" s="917"/>
      <c r="TPD81" s="917"/>
      <c r="TPE81" s="917"/>
      <c r="TPF81" s="574"/>
      <c r="TPG81" s="448"/>
      <c r="TPH81" s="448"/>
      <c r="TPI81" s="448"/>
      <c r="TPJ81" s="575"/>
      <c r="TPK81" s="448"/>
      <c r="TPL81" s="448"/>
      <c r="TPM81" s="448"/>
      <c r="TPN81" s="448"/>
      <c r="TPO81" s="448"/>
      <c r="TPP81" s="448"/>
      <c r="TPQ81" s="448"/>
      <c r="TPR81" s="448"/>
      <c r="TPS81" s="448"/>
      <c r="TPT81" s="917"/>
      <c r="TPU81" s="917"/>
      <c r="TPV81" s="917"/>
      <c r="TPW81" s="574"/>
      <c r="TPX81" s="448"/>
      <c r="TPY81" s="448"/>
      <c r="TPZ81" s="448"/>
      <c r="TQA81" s="575"/>
      <c r="TQB81" s="448"/>
      <c r="TQC81" s="448"/>
      <c r="TQD81" s="448"/>
      <c r="TQE81" s="448"/>
      <c r="TQF81" s="448"/>
      <c r="TQG81" s="448"/>
      <c r="TQH81" s="448"/>
      <c r="TQI81" s="448"/>
      <c r="TQJ81" s="448"/>
      <c r="TQK81" s="917"/>
      <c r="TQL81" s="917"/>
      <c r="TQM81" s="917"/>
      <c r="TQN81" s="574"/>
      <c r="TQO81" s="448"/>
      <c r="TQP81" s="448"/>
      <c r="TQQ81" s="448"/>
      <c r="TQR81" s="575"/>
      <c r="TQS81" s="448"/>
      <c r="TQT81" s="448"/>
      <c r="TQU81" s="448"/>
      <c r="TQV81" s="448"/>
      <c r="TQW81" s="448"/>
      <c r="TQX81" s="448"/>
      <c r="TQY81" s="448"/>
      <c r="TQZ81" s="448"/>
      <c r="TRA81" s="448"/>
      <c r="TRB81" s="917"/>
      <c r="TRC81" s="917"/>
      <c r="TRD81" s="917"/>
      <c r="TRE81" s="574"/>
      <c r="TRF81" s="448"/>
      <c r="TRG81" s="448"/>
      <c r="TRH81" s="448"/>
      <c r="TRI81" s="575"/>
      <c r="TRJ81" s="448"/>
      <c r="TRK81" s="448"/>
      <c r="TRL81" s="448"/>
      <c r="TRM81" s="448"/>
      <c r="TRN81" s="448"/>
      <c r="TRO81" s="448"/>
      <c r="TRP81" s="448"/>
      <c r="TRQ81" s="448"/>
      <c r="TRR81" s="448"/>
      <c r="TRS81" s="917"/>
      <c r="TRT81" s="917"/>
      <c r="TRU81" s="917"/>
      <c r="TRV81" s="574"/>
      <c r="TRW81" s="448"/>
      <c r="TRX81" s="448"/>
      <c r="TRY81" s="448"/>
      <c r="TRZ81" s="575"/>
      <c r="TSA81" s="448"/>
      <c r="TSB81" s="448"/>
      <c r="TSC81" s="448"/>
      <c r="TSD81" s="448"/>
      <c r="TSE81" s="448"/>
      <c r="TSF81" s="448"/>
      <c r="TSG81" s="448"/>
      <c r="TSH81" s="448"/>
      <c r="TSI81" s="448"/>
      <c r="TSJ81" s="917"/>
      <c r="TSK81" s="917"/>
      <c r="TSL81" s="917"/>
      <c r="TSM81" s="574"/>
      <c r="TSN81" s="448"/>
      <c r="TSO81" s="448"/>
      <c r="TSP81" s="448"/>
      <c r="TSQ81" s="575"/>
      <c r="TSR81" s="448"/>
      <c r="TSS81" s="448"/>
      <c r="TST81" s="448"/>
      <c r="TSU81" s="448"/>
      <c r="TSV81" s="448"/>
      <c r="TSW81" s="448"/>
      <c r="TSX81" s="448"/>
      <c r="TSY81" s="448"/>
      <c r="TSZ81" s="448"/>
      <c r="TTA81" s="917"/>
      <c r="TTB81" s="917"/>
      <c r="TTC81" s="917"/>
      <c r="TTD81" s="574"/>
      <c r="TTE81" s="448"/>
      <c r="TTF81" s="448"/>
      <c r="TTG81" s="448"/>
      <c r="TTH81" s="575"/>
      <c r="TTI81" s="448"/>
      <c r="TTJ81" s="448"/>
      <c r="TTK81" s="448"/>
      <c r="TTL81" s="448"/>
      <c r="TTM81" s="448"/>
      <c r="TTN81" s="448"/>
      <c r="TTO81" s="448"/>
      <c r="TTP81" s="448"/>
      <c r="TTQ81" s="448"/>
      <c r="TTR81" s="917"/>
      <c r="TTS81" s="917"/>
      <c r="TTT81" s="917"/>
      <c r="TTU81" s="574"/>
      <c r="TTV81" s="448"/>
      <c r="TTW81" s="448"/>
      <c r="TTX81" s="448"/>
      <c r="TTY81" s="575"/>
      <c r="TTZ81" s="448"/>
      <c r="TUA81" s="448"/>
      <c r="TUB81" s="448"/>
      <c r="TUC81" s="448"/>
      <c r="TUD81" s="448"/>
      <c r="TUE81" s="448"/>
      <c r="TUF81" s="448"/>
      <c r="TUG81" s="448"/>
      <c r="TUH81" s="448"/>
      <c r="TUI81" s="917"/>
      <c r="TUJ81" s="917"/>
      <c r="TUK81" s="917"/>
      <c r="TUL81" s="574"/>
      <c r="TUM81" s="448"/>
      <c r="TUN81" s="448"/>
      <c r="TUO81" s="448"/>
      <c r="TUP81" s="575"/>
      <c r="TUQ81" s="448"/>
      <c r="TUR81" s="448"/>
      <c r="TUS81" s="448"/>
      <c r="TUT81" s="448"/>
      <c r="TUU81" s="448"/>
      <c r="TUV81" s="448"/>
      <c r="TUW81" s="448"/>
      <c r="TUX81" s="448"/>
      <c r="TUY81" s="448"/>
      <c r="TUZ81" s="917"/>
      <c r="TVA81" s="917"/>
      <c r="TVB81" s="917"/>
      <c r="TVC81" s="574"/>
      <c r="TVD81" s="448"/>
      <c r="TVE81" s="448"/>
      <c r="TVF81" s="448"/>
      <c r="TVG81" s="575"/>
      <c r="TVH81" s="448"/>
      <c r="TVI81" s="448"/>
      <c r="TVJ81" s="448"/>
      <c r="TVK81" s="448"/>
      <c r="TVL81" s="448"/>
      <c r="TVM81" s="448"/>
      <c r="TVN81" s="448"/>
      <c r="TVO81" s="448"/>
      <c r="TVP81" s="448"/>
      <c r="TVQ81" s="917"/>
      <c r="TVR81" s="917"/>
      <c r="TVS81" s="917"/>
      <c r="TVT81" s="574"/>
      <c r="TVU81" s="448"/>
      <c r="TVV81" s="448"/>
      <c r="TVW81" s="448"/>
      <c r="TVX81" s="575"/>
      <c r="TVY81" s="448"/>
      <c r="TVZ81" s="448"/>
      <c r="TWA81" s="448"/>
      <c r="TWB81" s="448"/>
      <c r="TWC81" s="448"/>
      <c r="TWD81" s="448"/>
      <c r="TWE81" s="448"/>
      <c r="TWF81" s="448"/>
      <c r="TWG81" s="448"/>
      <c r="TWH81" s="917"/>
      <c r="TWI81" s="917"/>
      <c r="TWJ81" s="917"/>
      <c r="TWK81" s="574"/>
      <c r="TWL81" s="448"/>
      <c r="TWM81" s="448"/>
      <c r="TWN81" s="448"/>
      <c r="TWO81" s="575"/>
      <c r="TWP81" s="448"/>
      <c r="TWQ81" s="448"/>
      <c r="TWR81" s="448"/>
      <c r="TWS81" s="448"/>
      <c r="TWT81" s="448"/>
      <c r="TWU81" s="448"/>
      <c r="TWV81" s="448"/>
      <c r="TWW81" s="448"/>
      <c r="TWX81" s="448"/>
      <c r="TWY81" s="917"/>
      <c r="TWZ81" s="917"/>
      <c r="TXA81" s="917"/>
      <c r="TXB81" s="574"/>
      <c r="TXC81" s="448"/>
      <c r="TXD81" s="448"/>
      <c r="TXE81" s="448"/>
      <c r="TXF81" s="575"/>
      <c r="TXG81" s="448"/>
      <c r="TXH81" s="448"/>
      <c r="TXI81" s="448"/>
      <c r="TXJ81" s="448"/>
      <c r="TXK81" s="448"/>
      <c r="TXL81" s="448"/>
      <c r="TXM81" s="448"/>
      <c r="TXN81" s="448"/>
      <c r="TXO81" s="448"/>
      <c r="TXP81" s="917"/>
      <c r="TXQ81" s="917"/>
      <c r="TXR81" s="917"/>
      <c r="TXS81" s="574"/>
      <c r="TXT81" s="448"/>
      <c r="TXU81" s="448"/>
      <c r="TXV81" s="448"/>
      <c r="TXW81" s="575"/>
      <c r="TXX81" s="448"/>
      <c r="TXY81" s="448"/>
      <c r="TXZ81" s="448"/>
      <c r="TYA81" s="448"/>
      <c r="TYB81" s="448"/>
      <c r="TYC81" s="448"/>
      <c r="TYD81" s="448"/>
      <c r="TYE81" s="448"/>
      <c r="TYF81" s="448"/>
      <c r="TYG81" s="917"/>
      <c r="TYH81" s="917"/>
      <c r="TYI81" s="917"/>
      <c r="TYJ81" s="574"/>
      <c r="TYK81" s="448"/>
      <c r="TYL81" s="448"/>
      <c r="TYM81" s="448"/>
      <c r="TYN81" s="575"/>
      <c r="TYO81" s="448"/>
      <c r="TYP81" s="448"/>
      <c r="TYQ81" s="448"/>
      <c r="TYR81" s="448"/>
      <c r="TYS81" s="448"/>
      <c r="TYT81" s="448"/>
      <c r="TYU81" s="448"/>
      <c r="TYV81" s="448"/>
      <c r="TYW81" s="448"/>
      <c r="TYX81" s="917"/>
      <c r="TYY81" s="917"/>
      <c r="TYZ81" s="917"/>
      <c r="TZA81" s="574"/>
      <c r="TZB81" s="448"/>
      <c r="TZC81" s="448"/>
      <c r="TZD81" s="448"/>
      <c r="TZE81" s="575"/>
      <c r="TZF81" s="448"/>
      <c r="TZG81" s="448"/>
      <c r="TZH81" s="448"/>
      <c r="TZI81" s="448"/>
      <c r="TZJ81" s="448"/>
      <c r="TZK81" s="448"/>
      <c r="TZL81" s="448"/>
      <c r="TZM81" s="448"/>
      <c r="TZN81" s="448"/>
      <c r="TZO81" s="917"/>
      <c r="TZP81" s="917"/>
      <c r="TZQ81" s="917"/>
      <c r="TZR81" s="574"/>
      <c r="TZS81" s="448"/>
      <c r="TZT81" s="448"/>
      <c r="TZU81" s="448"/>
      <c r="TZV81" s="575"/>
      <c r="TZW81" s="448"/>
      <c r="TZX81" s="448"/>
      <c r="TZY81" s="448"/>
      <c r="TZZ81" s="448"/>
      <c r="UAA81" s="448"/>
      <c r="UAB81" s="448"/>
      <c r="UAC81" s="448"/>
      <c r="UAD81" s="448"/>
      <c r="UAE81" s="448"/>
      <c r="UAF81" s="917"/>
      <c r="UAG81" s="917"/>
      <c r="UAH81" s="917"/>
      <c r="UAI81" s="574"/>
      <c r="UAJ81" s="448"/>
      <c r="UAK81" s="448"/>
      <c r="UAL81" s="448"/>
      <c r="UAM81" s="575"/>
      <c r="UAN81" s="448"/>
      <c r="UAO81" s="448"/>
      <c r="UAP81" s="448"/>
      <c r="UAQ81" s="448"/>
      <c r="UAR81" s="448"/>
      <c r="UAS81" s="448"/>
      <c r="UAT81" s="448"/>
      <c r="UAU81" s="448"/>
      <c r="UAV81" s="448"/>
      <c r="UAW81" s="917"/>
      <c r="UAX81" s="917"/>
      <c r="UAY81" s="917"/>
      <c r="UAZ81" s="574"/>
      <c r="UBA81" s="448"/>
      <c r="UBB81" s="448"/>
      <c r="UBC81" s="448"/>
      <c r="UBD81" s="575"/>
      <c r="UBE81" s="448"/>
      <c r="UBF81" s="448"/>
      <c r="UBG81" s="448"/>
      <c r="UBH81" s="448"/>
      <c r="UBI81" s="448"/>
      <c r="UBJ81" s="448"/>
      <c r="UBK81" s="448"/>
      <c r="UBL81" s="448"/>
      <c r="UBM81" s="448"/>
      <c r="UBN81" s="917"/>
      <c r="UBO81" s="917"/>
      <c r="UBP81" s="917"/>
      <c r="UBQ81" s="574"/>
      <c r="UBR81" s="448"/>
      <c r="UBS81" s="448"/>
      <c r="UBT81" s="448"/>
      <c r="UBU81" s="575"/>
      <c r="UBV81" s="448"/>
      <c r="UBW81" s="448"/>
      <c r="UBX81" s="448"/>
      <c r="UBY81" s="448"/>
      <c r="UBZ81" s="448"/>
      <c r="UCA81" s="448"/>
      <c r="UCB81" s="448"/>
      <c r="UCC81" s="448"/>
      <c r="UCD81" s="448"/>
      <c r="UCE81" s="917"/>
      <c r="UCF81" s="917"/>
      <c r="UCG81" s="917"/>
      <c r="UCH81" s="574"/>
      <c r="UCI81" s="448"/>
      <c r="UCJ81" s="448"/>
      <c r="UCK81" s="448"/>
      <c r="UCL81" s="575"/>
      <c r="UCM81" s="448"/>
      <c r="UCN81" s="448"/>
      <c r="UCO81" s="448"/>
      <c r="UCP81" s="448"/>
      <c r="UCQ81" s="448"/>
      <c r="UCR81" s="448"/>
      <c r="UCS81" s="448"/>
      <c r="UCT81" s="448"/>
      <c r="UCU81" s="448"/>
      <c r="UCV81" s="917"/>
      <c r="UCW81" s="917"/>
      <c r="UCX81" s="917"/>
      <c r="UCY81" s="574"/>
      <c r="UCZ81" s="448"/>
      <c r="UDA81" s="448"/>
      <c r="UDB81" s="448"/>
      <c r="UDC81" s="575"/>
      <c r="UDD81" s="448"/>
      <c r="UDE81" s="448"/>
      <c r="UDF81" s="448"/>
      <c r="UDG81" s="448"/>
      <c r="UDH81" s="448"/>
      <c r="UDI81" s="448"/>
      <c r="UDJ81" s="448"/>
      <c r="UDK81" s="448"/>
      <c r="UDL81" s="448"/>
      <c r="UDM81" s="917"/>
      <c r="UDN81" s="917"/>
      <c r="UDO81" s="917"/>
      <c r="UDP81" s="574"/>
      <c r="UDQ81" s="448"/>
      <c r="UDR81" s="448"/>
      <c r="UDS81" s="448"/>
      <c r="UDT81" s="575"/>
      <c r="UDU81" s="448"/>
      <c r="UDV81" s="448"/>
      <c r="UDW81" s="448"/>
      <c r="UDX81" s="448"/>
      <c r="UDY81" s="448"/>
      <c r="UDZ81" s="448"/>
      <c r="UEA81" s="448"/>
      <c r="UEB81" s="448"/>
      <c r="UEC81" s="448"/>
      <c r="UED81" s="917"/>
      <c r="UEE81" s="917"/>
      <c r="UEF81" s="917"/>
      <c r="UEG81" s="574"/>
      <c r="UEH81" s="448"/>
      <c r="UEI81" s="448"/>
      <c r="UEJ81" s="448"/>
      <c r="UEK81" s="575"/>
      <c r="UEL81" s="448"/>
      <c r="UEM81" s="448"/>
      <c r="UEN81" s="448"/>
      <c r="UEO81" s="448"/>
      <c r="UEP81" s="448"/>
      <c r="UEQ81" s="448"/>
      <c r="UER81" s="448"/>
      <c r="UES81" s="448"/>
      <c r="UET81" s="448"/>
      <c r="UEU81" s="917"/>
      <c r="UEV81" s="917"/>
      <c r="UEW81" s="917"/>
      <c r="UEX81" s="574"/>
      <c r="UEY81" s="448"/>
      <c r="UEZ81" s="448"/>
      <c r="UFA81" s="448"/>
      <c r="UFB81" s="575"/>
      <c r="UFC81" s="448"/>
      <c r="UFD81" s="448"/>
      <c r="UFE81" s="448"/>
      <c r="UFF81" s="448"/>
      <c r="UFG81" s="448"/>
      <c r="UFH81" s="448"/>
      <c r="UFI81" s="448"/>
      <c r="UFJ81" s="448"/>
      <c r="UFK81" s="448"/>
      <c r="UFL81" s="917"/>
      <c r="UFM81" s="917"/>
      <c r="UFN81" s="917"/>
      <c r="UFO81" s="574"/>
      <c r="UFP81" s="448"/>
      <c r="UFQ81" s="448"/>
      <c r="UFR81" s="448"/>
      <c r="UFS81" s="575"/>
      <c r="UFT81" s="448"/>
      <c r="UFU81" s="448"/>
      <c r="UFV81" s="448"/>
      <c r="UFW81" s="448"/>
      <c r="UFX81" s="448"/>
      <c r="UFY81" s="448"/>
      <c r="UFZ81" s="448"/>
      <c r="UGA81" s="448"/>
      <c r="UGB81" s="448"/>
      <c r="UGC81" s="917"/>
      <c r="UGD81" s="917"/>
      <c r="UGE81" s="917"/>
      <c r="UGF81" s="574"/>
      <c r="UGG81" s="448"/>
      <c r="UGH81" s="448"/>
      <c r="UGI81" s="448"/>
      <c r="UGJ81" s="575"/>
      <c r="UGK81" s="448"/>
      <c r="UGL81" s="448"/>
      <c r="UGM81" s="448"/>
      <c r="UGN81" s="448"/>
      <c r="UGO81" s="448"/>
      <c r="UGP81" s="448"/>
      <c r="UGQ81" s="448"/>
      <c r="UGR81" s="448"/>
      <c r="UGS81" s="448"/>
      <c r="UGT81" s="917"/>
      <c r="UGU81" s="917"/>
      <c r="UGV81" s="917"/>
      <c r="UGW81" s="574"/>
      <c r="UGX81" s="448"/>
      <c r="UGY81" s="448"/>
      <c r="UGZ81" s="448"/>
      <c r="UHA81" s="575"/>
      <c r="UHB81" s="448"/>
      <c r="UHC81" s="448"/>
      <c r="UHD81" s="448"/>
      <c r="UHE81" s="448"/>
      <c r="UHF81" s="448"/>
      <c r="UHG81" s="448"/>
      <c r="UHH81" s="448"/>
      <c r="UHI81" s="448"/>
      <c r="UHJ81" s="448"/>
      <c r="UHK81" s="917"/>
      <c r="UHL81" s="917"/>
      <c r="UHM81" s="917"/>
      <c r="UHN81" s="574"/>
      <c r="UHO81" s="448"/>
      <c r="UHP81" s="448"/>
      <c r="UHQ81" s="448"/>
      <c r="UHR81" s="575"/>
      <c r="UHS81" s="448"/>
      <c r="UHT81" s="448"/>
      <c r="UHU81" s="448"/>
      <c r="UHV81" s="448"/>
      <c r="UHW81" s="448"/>
      <c r="UHX81" s="448"/>
      <c r="UHY81" s="448"/>
      <c r="UHZ81" s="448"/>
      <c r="UIA81" s="448"/>
      <c r="UIB81" s="917"/>
      <c r="UIC81" s="917"/>
      <c r="UID81" s="917"/>
      <c r="UIE81" s="574"/>
      <c r="UIF81" s="448"/>
      <c r="UIG81" s="448"/>
      <c r="UIH81" s="448"/>
      <c r="UII81" s="575"/>
      <c r="UIJ81" s="448"/>
      <c r="UIK81" s="448"/>
      <c r="UIL81" s="448"/>
      <c r="UIM81" s="448"/>
      <c r="UIN81" s="448"/>
      <c r="UIO81" s="448"/>
      <c r="UIP81" s="448"/>
      <c r="UIQ81" s="448"/>
      <c r="UIR81" s="448"/>
      <c r="UIS81" s="917"/>
      <c r="UIT81" s="917"/>
      <c r="UIU81" s="917"/>
      <c r="UIV81" s="574"/>
      <c r="UIW81" s="448"/>
      <c r="UIX81" s="448"/>
      <c r="UIY81" s="448"/>
      <c r="UIZ81" s="575"/>
      <c r="UJA81" s="448"/>
      <c r="UJB81" s="448"/>
      <c r="UJC81" s="448"/>
      <c r="UJD81" s="448"/>
      <c r="UJE81" s="448"/>
      <c r="UJF81" s="448"/>
      <c r="UJG81" s="448"/>
      <c r="UJH81" s="448"/>
      <c r="UJI81" s="448"/>
      <c r="UJJ81" s="917"/>
      <c r="UJK81" s="917"/>
      <c r="UJL81" s="917"/>
      <c r="UJM81" s="574"/>
      <c r="UJN81" s="448"/>
      <c r="UJO81" s="448"/>
      <c r="UJP81" s="448"/>
      <c r="UJQ81" s="575"/>
      <c r="UJR81" s="448"/>
      <c r="UJS81" s="448"/>
      <c r="UJT81" s="448"/>
      <c r="UJU81" s="448"/>
      <c r="UJV81" s="448"/>
      <c r="UJW81" s="448"/>
      <c r="UJX81" s="448"/>
      <c r="UJY81" s="448"/>
      <c r="UJZ81" s="448"/>
      <c r="UKA81" s="917"/>
      <c r="UKB81" s="917"/>
      <c r="UKC81" s="917"/>
      <c r="UKD81" s="574"/>
      <c r="UKE81" s="448"/>
      <c r="UKF81" s="448"/>
      <c r="UKG81" s="448"/>
      <c r="UKH81" s="575"/>
      <c r="UKI81" s="448"/>
      <c r="UKJ81" s="448"/>
      <c r="UKK81" s="448"/>
      <c r="UKL81" s="448"/>
      <c r="UKM81" s="448"/>
      <c r="UKN81" s="448"/>
      <c r="UKO81" s="448"/>
      <c r="UKP81" s="448"/>
      <c r="UKQ81" s="448"/>
      <c r="UKR81" s="917"/>
      <c r="UKS81" s="917"/>
      <c r="UKT81" s="917"/>
      <c r="UKU81" s="574"/>
      <c r="UKV81" s="448"/>
      <c r="UKW81" s="448"/>
      <c r="UKX81" s="448"/>
      <c r="UKY81" s="575"/>
      <c r="UKZ81" s="448"/>
      <c r="ULA81" s="448"/>
      <c r="ULB81" s="448"/>
      <c r="ULC81" s="448"/>
      <c r="ULD81" s="448"/>
      <c r="ULE81" s="448"/>
      <c r="ULF81" s="448"/>
      <c r="ULG81" s="448"/>
      <c r="ULH81" s="448"/>
      <c r="ULI81" s="917"/>
      <c r="ULJ81" s="917"/>
      <c r="ULK81" s="917"/>
      <c r="ULL81" s="574"/>
      <c r="ULM81" s="448"/>
      <c r="ULN81" s="448"/>
      <c r="ULO81" s="448"/>
      <c r="ULP81" s="575"/>
      <c r="ULQ81" s="448"/>
      <c r="ULR81" s="448"/>
      <c r="ULS81" s="448"/>
      <c r="ULT81" s="448"/>
      <c r="ULU81" s="448"/>
      <c r="ULV81" s="448"/>
      <c r="ULW81" s="448"/>
      <c r="ULX81" s="448"/>
      <c r="ULY81" s="448"/>
      <c r="ULZ81" s="917"/>
      <c r="UMA81" s="917"/>
      <c r="UMB81" s="917"/>
      <c r="UMC81" s="574"/>
      <c r="UMD81" s="448"/>
      <c r="UME81" s="448"/>
      <c r="UMF81" s="448"/>
      <c r="UMG81" s="575"/>
      <c r="UMH81" s="448"/>
      <c r="UMI81" s="448"/>
      <c r="UMJ81" s="448"/>
      <c r="UMK81" s="448"/>
      <c r="UML81" s="448"/>
      <c r="UMM81" s="448"/>
      <c r="UMN81" s="448"/>
      <c r="UMO81" s="448"/>
      <c r="UMP81" s="448"/>
      <c r="UMQ81" s="917"/>
      <c r="UMR81" s="917"/>
      <c r="UMS81" s="917"/>
      <c r="UMT81" s="574"/>
      <c r="UMU81" s="448"/>
      <c r="UMV81" s="448"/>
      <c r="UMW81" s="448"/>
      <c r="UMX81" s="575"/>
      <c r="UMY81" s="448"/>
      <c r="UMZ81" s="448"/>
      <c r="UNA81" s="448"/>
      <c r="UNB81" s="448"/>
      <c r="UNC81" s="448"/>
      <c r="UND81" s="448"/>
      <c r="UNE81" s="448"/>
      <c r="UNF81" s="448"/>
      <c r="UNG81" s="448"/>
      <c r="UNH81" s="917"/>
      <c r="UNI81" s="917"/>
      <c r="UNJ81" s="917"/>
      <c r="UNK81" s="574"/>
      <c r="UNL81" s="448"/>
      <c r="UNM81" s="448"/>
      <c r="UNN81" s="448"/>
      <c r="UNO81" s="575"/>
      <c r="UNP81" s="448"/>
      <c r="UNQ81" s="448"/>
      <c r="UNR81" s="448"/>
      <c r="UNS81" s="448"/>
      <c r="UNT81" s="448"/>
      <c r="UNU81" s="448"/>
      <c r="UNV81" s="448"/>
      <c r="UNW81" s="448"/>
      <c r="UNX81" s="448"/>
      <c r="UNY81" s="917"/>
      <c r="UNZ81" s="917"/>
      <c r="UOA81" s="917"/>
      <c r="UOB81" s="574"/>
      <c r="UOC81" s="448"/>
      <c r="UOD81" s="448"/>
      <c r="UOE81" s="448"/>
      <c r="UOF81" s="575"/>
      <c r="UOG81" s="448"/>
      <c r="UOH81" s="448"/>
      <c r="UOI81" s="448"/>
      <c r="UOJ81" s="448"/>
      <c r="UOK81" s="448"/>
      <c r="UOL81" s="448"/>
      <c r="UOM81" s="448"/>
      <c r="UON81" s="448"/>
      <c r="UOO81" s="448"/>
      <c r="UOP81" s="917"/>
      <c r="UOQ81" s="917"/>
      <c r="UOR81" s="917"/>
      <c r="UOS81" s="574"/>
      <c r="UOT81" s="448"/>
      <c r="UOU81" s="448"/>
      <c r="UOV81" s="448"/>
      <c r="UOW81" s="575"/>
      <c r="UOX81" s="448"/>
      <c r="UOY81" s="448"/>
      <c r="UOZ81" s="448"/>
      <c r="UPA81" s="448"/>
      <c r="UPB81" s="448"/>
      <c r="UPC81" s="448"/>
      <c r="UPD81" s="448"/>
      <c r="UPE81" s="448"/>
      <c r="UPF81" s="448"/>
      <c r="UPG81" s="917"/>
      <c r="UPH81" s="917"/>
      <c r="UPI81" s="917"/>
      <c r="UPJ81" s="574"/>
      <c r="UPK81" s="448"/>
      <c r="UPL81" s="448"/>
      <c r="UPM81" s="448"/>
      <c r="UPN81" s="575"/>
      <c r="UPO81" s="448"/>
      <c r="UPP81" s="448"/>
      <c r="UPQ81" s="448"/>
      <c r="UPR81" s="448"/>
      <c r="UPS81" s="448"/>
      <c r="UPT81" s="448"/>
      <c r="UPU81" s="448"/>
      <c r="UPV81" s="448"/>
      <c r="UPW81" s="448"/>
      <c r="UPX81" s="917"/>
      <c r="UPY81" s="917"/>
      <c r="UPZ81" s="917"/>
      <c r="UQA81" s="574"/>
      <c r="UQB81" s="448"/>
      <c r="UQC81" s="448"/>
      <c r="UQD81" s="448"/>
      <c r="UQE81" s="575"/>
      <c r="UQF81" s="448"/>
      <c r="UQG81" s="448"/>
      <c r="UQH81" s="448"/>
      <c r="UQI81" s="448"/>
      <c r="UQJ81" s="448"/>
      <c r="UQK81" s="448"/>
      <c r="UQL81" s="448"/>
      <c r="UQM81" s="448"/>
      <c r="UQN81" s="448"/>
      <c r="UQO81" s="917"/>
      <c r="UQP81" s="917"/>
      <c r="UQQ81" s="917"/>
      <c r="UQR81" s="574"/>
      <c r="UQS81" s="448"/>
      <c r="UQT81" s="448"/>
      <c r="UQU81" s="448"/>
      <c r="UQV81" s="575"/>
      <c r="UQW81" s="448"/>
      <c r="UQX81" s="448"/>
      <c r="UQY81" s="448"/>
      <c r="UQZ81" s="448"/>
      <c r="URA81" s="448"/>
      <c r="URB81" s="448"/>
      <c r="URC81" s="448"/>
      <c r="URD81" s="448"/>
      <c r="URE81" s="448"/>
      <c r="URF81" s="917"/>
      <c r="URG81" s="917"/>
      <c r="URH81" s="917"/>
      <c r="URI81" s="574"/>
      <c r="URJ81" s="448"/>
      <c r="URK81" s="448"/>
      <c r="URL81" s="448"/>
      <c r="URM81" s="575"/>
      <c r="URN81" s="448"/>
      <c r="URO81" s="448"/>
      <c r="URP81" s="448"/>
      <c r="URQ81" s="448"/>
      <c r="URR81" s="448"/>
      <c r="URS81" s="448"/>
      <c r="URT81" s="448"/>
      <c r="URU81" s="448"/>
      <c r="URV81" s="448"/>
      <c r="URW81" s="917"/>
      <c r="URX81" s="917"/>
      <c r="URY81" s="917"/>
      <c r="URZ81" s="574"/>
      <c r="USA81" s="448"/>
      <c r="USB81" s="448"/>
      <c r="USC81" s="448"/>
      <c r="USD81" s="575"/>
      <c r="USE81" s="448"/>
      <c r="USF81" s="448"/>
      <c r="USG81" s="448"/>
      <c r="USH81" s="448"/>
      <c r="USI81" s="448"/>
      <c r="USJ81" s="448"/>
      <c r="USK81" s="448"/>
      <c r="USL81" s="448"/>
      <c r="USM81" s="448"/>
      <c r="USN81" s="917"/>
      <c r="USO81" s="917"/>
      <c r="USP81" s="917"/>
      <c r="USQ81" s="574"/>
      <c r="USR81" s="448"/>
      <c r="USS81" s="448"/>
      <c r="UST81" s="448"/>
      <c r="USU81" s="575"/>
      <c r="USV81" s="448"/>
      <c r="USW81" s="448"/>
      <c r="USX81" s="448"/>
      <c r="USY81" s="448"/>
      <c r="USZ81" s="448"/>
      <c r="UTA81" s="448"/>
      <c r="UTB81" s="448"/>
      <c r="UTC81" s="448"/>
      <c r="UTD81" s="448"/>
      <c r="UTE81" s="917"/>
      <c r="UTF81" s="917"/>
      <c r="UTG81" s="917"/>
      <c r="UTH81" s="574"/>
      <c r="UTI81" s="448"/>
      <c r="UTJ81" s="448"/>
      <c r="UTK81" s="448"/>
      <c r="UTL81" s="575"/>
      <c r="UTM81" s="448"/>
      <c r="UTN81" s="448"/>
      <c r="UTO81" s="448"/>
      <c r="UTP81" s="448"/>
      <c r="UTQ81" s="448"/>
      <c r="UTR81" s="448"/>
      <c r="UTS81" s="448"/>
      <c r="UTT81" s="448"/>
      <c r="UTU81" s="448"/>
      <c r="UTV81" s="917"/>
      <c r="UTW81" s="917"/>
      <c r="UTX81" s="917"/>
      <c r="UTY81" s="574"/>
      <c r="UTZ81" s="448"/>
      <c r="UUA81" s="448"/>
      <c r="UUB81" s="448"/>
      <c r="UUC81" s="575"/>
      <c r="UUD81" s="448"/>
      <c r="UUE81" s="448"/>
      <c r="UUF81" s="448"/>
      <c r="UUG81" s="448"/>
      <c r="UUH81" s="448"/>
      <c r="UUI81" s="448"/>
      <c r="UUJ81" s="448"/>
      <c r="UUK81" s="448"/>
      <c r="UUL81" s="448"/>
      <c r="UUM81" s="917"/>
      <c r="UUN81" s="917"/>
      <c r="UUO81" s="917"/>
      <c r="UUP81" s="574"/>
      <c r="UUQ81" s="448"/>
      <c r="UUR81" s="448"/>
      <c r="UUS81" s="448"/>
      <c r="UUT81" s="575"/>
      <c r="UUU81" s="448"/>
      <c r="UUV81" s="448"/>
      <c r="UUW81" s="448"/>
      <c r="UUX81" s="448"/>
      <c r="UUY81" s="448"/>
      <c r="UUZ81" s="448"/>
      <c r="UVA81" s="448"/>
      <c r="UVB81" s="448"/>
      <c r="UVC81" s="448"/>
      <c r="UVD81" s="917"/>
      <c r="UVE81" s="917"/>
      <c r="UVF81" s="917"/>
      <c r="UVG81" s="574"/>
      <c r="UVH81" s="448"/>
      <c r="UVI81" s="448"/>
      <c r="UVJ81" s="448"/>
      <c r="UVK81" s="575"/>
      <c r="UVL81" s="448"/>
      <c r="UVM81" s="448"/>
      <c r="UVN81" s="448"/>
      <c r="UVO81" s="448"/>
      <c r="UVP81" s="448"/>
      <c r="UVQ81" s="448"/>
      <c r="UVR81" s="448"/>
      <c r="UVS81" s="448"/>
      <c r="UVT81" s="448"/>
      <c r="UVU81" s="917"/>
      <c r="UVV81" s="917"/>
      <c r="UVW81" s="917"/>
      <c r="UVX81" s="574"/>
      <c r="UVY81" s="448"/>
      <c r="UVZ81" s="448"/>
      <c r="UWA81" s="448"/>
      <c r="UWB81" s="575"/>
      <c r="UWC81" s="448"/>
      <c r="UWD81" s="448"/>
      <c r="UWE81" s="448"/>
      <c r="UWF81" s="448"/>
      <c r="UWG81" s="448"/>
      <c r="UWH81" s="448"/>
      <c r="UWI81" s="448"/>
      <c r="UWJ81" s="448"/>
      <c r="UWK81" s="448"/>
      <c r="UWL81" s="917"/>
      <c r="UWM81" s="917"/>
      <c r="UWN81" s="917"/>
      <c r="UWO81" s="574"/>
      <c r="UWP81" s="448"/>
      <c r="UWQ81" s="448"/>
      <c r="UWR81" s="448"/>
      <c r="UWS81" s="575"/>
      <c r="UWT81" s="448"/>
      <c r="UWU81" s="448"/>
      <c r="UWV81" s="448"/>
      <c r="UWW81" s="448"/>
      <c r="UWX81" s="448"/>
      <c r="UWY81" s="448"/>
      <c r="UWZ81" s="448"/>
      <c r="UXA81" s="448"/>
      <c r="UXB81" s="448"/>
      <c r="UXC81" s="917"/>
      <c r="UXD81" s="917"/>
      <c r="UXE81" s="917"/>
      <c r="UXF81" s="574"/>
      <c r="UXG81" s="448"/>
      <c r="UXH81" s="448"/>
      <c r="UXI81" s="448"/>
      <c r="UXJ81" s="575"/>
      <c r="UXK81" s="448"/>
      <c r="UXL81" s="448"/>
      <c r="UXM81" s="448"/>
      <c r="UXN81" s="448"/>
      <c r="UXO81" s="448"/>
      <c r="UXP81" s="448"/>
      <c r="UXQ81" s="448"/>
      <c r="UXR81" s="448"/>
      <c r="UXS81" s="448"/>
      <c r="UXT81" s="917"/>
      <c r="UXU81" s="917"/>
      <c r="UXV81" s="917"/>
      <c r="UXW81" s="574"/>
      <c r="UXX81" s="448"/>
      <c r="UXY81" s="448"/>
      <c r="UXZ81" s="448"/>
      <c r="UYA81" s="575"/>
      <c r="UYB81" s="448"/>
      <c r="UYC81" s="448"/>
      <c r="UYD81" s="448"/>
      <c r="UYE81" s="448"/>
      <c r="UYF81" s="448"/>
      <c r="UYG81" s="448"/>
      <c r="UYH81" s="448"/>
      <c r="UYI81" s="448"/>
      <c r="UYJ81" s="448"/>
      <c r="UYK81" s="917"/>
      <c r="UYL81" s="917"/>
      <c r="UYM81" s="917"/>
      <c r="UYN81" s="574"/>
      <c r="UYO81" s="448"/>
      <c r="UYP81" s="448"/>
      <c r="UYQ81" s="448"/>
      <c r="UYR81" s="575"/>
      <c r="UYS81" s="448"/>
      <c r="UYT81" s="448"/>
      <c r="UYU81" s="448"/>
      <c r="UYV81" s="448"/>
      <c r="UYW81" s="448"/>
      <c r="UYX81" s="448"/>
      <c r="UYY81" s="448"/>
      <c r="UYZ81" s="448"/>
      <c r="UZA81" s="448"/>
      <c r="UZB81" s="917"/>
      <c r="UZC81" s="917"/>
      <c r="UZD81" s="917"/>
      <c r="UZE81" s="574"/>
      <c r="UZF81" s="448"/>
      <c r="UZG81" s="448"/>
      <c r="UZH81" s="448"/>
      <c r="UZI81" s="575"/>
      <c r="UZJ81" s="448"/>
      <c r="UZK81" s="448"/>
      <c r="UZL81" s="448"/>
      <c r="UZM81" s="448"/>
      <c r="UZN81" s="448"/>
      <c r="UZO81" s="448"/>
      <c r="UZP81" s="448"/>
      <c r="UZQ81" s="448"/>
      <c r="UZR81" s="448"/>
      <c r="UZS81" s="917"/>
      <c r="UZT81" s="917"/>
      <c r="UZU81" s="917"/>
      <c r="UZV81" s="574"/>
      <c r="UZW81" s="448"/>
      <c r="UZX81" s="448"/>
      <c r="UZY81" s="448"/>
      <c r="UZZ81" s="575"/>
      <c r="VAA81" s="448"/>
      <c r="VAB81" s="448"/>
      <c r="VAC81" s="448"/>
      <c r="VAD81" s="448"/>
      <c r="VAE81" s="448"/>
      <c r="VAF81" s="448"/>
      <c r="VAG81" s="448"/>
      <c r="VAH81" s="448"/>
      <c r="VAI81" s="448"/>
      <c r="VAJ81" s="917"/>
      <c r="VAK81" s="917"/>
      <c r="VAL81" s="917"/>
      <c r="VAM81" s="574"/>
      <c r="VAN81" s="448"/>
      <c r="VAO81" s="448"/>
      <c r="VAP81" s="448"/>
      <c r="VAQ81" s="575"/>
      <c r="VAR81" s="448"/>
      <c r="VAS81" s="448"/>
      <c r="VAT81" s="448"/>
      <c r="VAU81" s="448"/>
      <c r="VAV81" s="448"/>
      <c r="VAW81" s="448"/>
      <c r="VAX81" s="448"/>
      <c r="VAY81" s="448"/>
      <c r="VAZ81" s="448"/>
      <c r="VBA81" s="917"/>
      <c r="VBB81" s="917"/>
      <c r="VBC81" s="917"/>
      <c r="VBD81" s="574"/>
      <c r="VBE81" s="448"/>
      <c r="VBF81" s="448"/>
      <c r="VBG81" s="448"/>
      <c r="VBH81" s="575"/>
      <c r="VBI81" s="448"/>
      <c r="VBJ81" s="448"/>
      <c r="VBK81" s="448"/>
      <c r="VBL81" s="448"/>
      <c r="VBM81" s="448"/>
      <c r="VBN81" s="448"/>
      <c r="VBO81" s="448"/>
      <c r="VBP81" s="448"/>
      <c r="VBQ81" s="448"/>
      <c r="VBR81" s="917"/>
      <c r="VBS81" s="917"/>
      <c r="VBT81" s="917"/>
      <c r="VBU81" s="574"/>
      <c r="VBV81" s="448"/>
      <c r="VBW81" s="448"/>
      <c r="VBX81" s="448"/>
      <c r="VBY81" s="575"/>
      <c r="VBZ81" s="448"/>
      <c r="VCA81" s="448"/>
      <c r="VCB81" s="448"/>
      <c r="VCC81" s="448"/>
      <c r="VCD81" s="448"/>
      <c r="VCE81" s="448"/>
      <c r="VCF81" s="448"/>
      <c r="VCG81" s="448"/>
      <c r="VCH81" s="448"/>
      <c r="VCI81" s="917"/>
      <c r="VCJ81" s="917"/>
      <c r="VCK81" s="917"/>
      <c r="VCL81" s="574"/>
      <c r="VCM81" s="448"/>
      <c r="VCN81" s="448"/>
      <c r="VCO81" s="448"/>
      <c r="VCP81" s="575"/>
      <c r="VCQ81" s="448"/>
      <c r="VCR81" s="448"/>
      <c r="VCS81" s="448"/>
      <c r="VCT81" s="448"/>
      <c r="VCU81" s="448"/>
      <c r="VCV81" s="448"/>
      <c r="VCW81" s="448"/>
      <c r="VCX81" s="448"/>
      <c r="VCY81" s="448"/>
      <c r="VCZ81" s="917"/>
      <c r="VDA81" s="917"/>
      <c r="VDB81" s="917"/>
      <c r="VDC81" s="574"/>
      <c r="VDD81" s="448"/>
      <c r="VDE81" s="448"/>
      <c r="VDF81" s="448"/>
      <c r="VDG81" s="575"/>
      <c r="VDH81" s="448"/>
      <c r="VDI81" s="448"/>
      <c r="VDJ81" s="448"/>
      <c r="VDK81" s="448"/>
      <c r="VDL81" s="448"/>
      <c r="VDM81" s="448"/>
      <c r="VDN81" s="448"/>
      <c r="VDO81" s="448"/>
      <c r="VDP81" s="448"/>
      <c r="VDQ81" s="917"/>
      <c r="VDR81" s="917"/>
      <c r="VDS81" s="917"/>
      <c r="VDT81" s="574"/>
      <c r="VDU81" s="448"/>
      <c r="VDV81" s="448"/>
      <c r="VDW81" s="448"/>
      <c r="VDX81" s="575"/>
      <c r="VDY81" s="448"/>
      <c r="VDZ81" s="448"/>
      <c r="VEA81" s="448"/>
      <c r="VEB81" s="448"/>
      <c r="VEC81" s="448"/>
      <c r="VED81" s="448"/>
      <c r="VEE81" s="448"/>
      <c r="VEF81" s="448"/>
      <c r="VEG81" s="448"/>
      <c r="VEH81" s="917"/>
      <c r="VEI81" s="917"/>
      <c r="VEJ81" s="917"/>
      <c r="VEK81" s="574"/>
      <c r="VEL81" s="448"/>
      <c r="VEM81" s="448"/>
      <c r="VEN81" s="448"/>
      <c r="VEO81" s="575"/>
      <c r="VEP81" s="448"/>
      <c r="VEQ81" s="448"/>
      <c r="VER81" s="448"/>
      <c r="VES81" s="448"/>
      <c r="VET81" s="448"/>
      <c r="VEU81" s="448"/>
      <c r="VEV81" s="448"/>
      <c r="VEW81" s="448"/>
      <c r="VEX81" s="448"/>
      <c r="VEY81" s="917"/>
      <c r="VEZ81" s="917"/>
      <c r="VFA81" s="917"/>
      <c r="VFB81" s="574"/>
      <c r="VFC81" s="448"/>
      <c r="VFD81" s="448"/>
      <c r="VFE81" s="448"/>
      <c r="VFF81" s="575"/>
      <c r="VFG81" s="448"/>
      <c r="VFH81" s="448"/>
      <c r="VFI81" s="448"/>
      <c r="VFJ81" s="448"/>
      <c r="VFK81" s="448"/>
      <c r="VFL81" s="448"/>
      <c r="VFM81" s="448"/>
      <c r="VFN81" s="448"/>
      <c r="VFO81" s="448"/>
      <c r="VFP81" s="917"/>
      <c r="VFQ81" s="917"/>
      <c r="VFR81" s="917"/>
      <c r="VFS81" s="574"/>
      <c r="VFT81" s="448"/>
      <c r="VFU81" s="448"/>
      <c r="VFV81" s="448"/>
      <c r="VFW81" s="575"/>
      <c r="VFX81" s="448"/>
      <c r="VFY81" s="448"/>
      <c r="VFZ81" s="448"/>
      <c r="VGA81" s="448"/>
      <c r="VGB81" s="448"/>
      <c r="VGC81" s="448"/>
      <c r="VGD81" s="448"/>
      <c r="VGE81" s="448"/>
      <c r="VGF81" s="448"/>
      <c r="VGG81" s="917"/>
      <c r="VGH81" s="917"/>
      <c r="VGI81" s="917"/>
      <c r="VGJ81" s="574"/>
      <c r="VGK81" s="448"/>
      <c r="VGL81" s="448"/>
      <c r="VGM81" s="448"/>
      <c r="VGN81" s="575"/>
      <c r="VGO81" s="448"/>
      <c r="VGP81" s="448"/>
      <c r="VGQ81" s="448"/>
      <c r="VGR81" s="448"/>
      <c r="VGS81" s="448"/>
      <c r="VGT81" s="448"/>
      <c r="VGU81" s="448"/>
      <c r="VGV81" s="448"/>
      <c r="VGW81" s="448"/>
      <c r="VGX81" s="917"/>
      <c r="VGY81" s="917"/>
      <c r="VGZ81" s="917"/>
      <c r="VHA81" s="574"/>
      <c r="VHB81" s="448"/>
      <c r="VHC81" s="448"/>
      <c r="VHD81" s="448"/>
      <c r="VHE81" s="575"/>
      <c r="VHF81" s="448"/>
      <c r="VHG81" s="448"/>
      <c r="VHH81" s="448"/>
      <c r="VHI81" s="448"/>
      <c r="VHJ81" s="448"/>
      <c r="VHK81" s="448"/>
      <c r="VHL81" s="448"/>
      <c r="VHM81" s="448"/>
      <c r="VHN81" s="448"/>
      <c r="VHO81" s="917"/>
      <c r="VHP81" s="917"/>
      <c r="VHQ81" s="917"/>
      <c r="VHR81" s="574"/>
      <c r="VHS81" s="448"/>
      <c r="VHT81" s="448"/>
      <c r="VHU81" s="448"/>
      <c r="VHV81" s="575"/>
      <c r="VHW81" s="448"/>
      <c r="VHX81" s="448"/>
      <c r="VHY81" s="448"/>
      <c r="VHZ81" s="448"/>
      <c r="VIA81" s="448"/>
      <c r="VIB81" s="448"/>
      <c r="VIC81" s="448"/>
      <c r="VID81" s="448"/>
      <c r="VIE81" s="448"/>
      <c r="VIF81" s="917"/>
      <c r="VIG81" s="917"/>
      <c r="VIH81" s="917"/>
      <c r="VII81" s="574"/>
      <c r="VIJ81" s="448"/>
      <c r="VIK81" s="448"/>
      <c r="VIL81" s="448"/>
      <c r="VIM81" s="575"/>
      <c r="VIN81" s="448"/>
      <c r="VIO81" s="448"/>
      <c r="VIP81" s="448"/>
      <c r="VIQ81" s="448"/>
      <c r="VIR81" s="448"/>
      <c r="VIS81" s="448"/>
      <c r="VIT81" s="448"/>
      <c r="VIU81" s="448"/>
      <c r="VIV81" s="448"/>
      <c r="VIW81" s="917"/>
      <c r="VIX81" s="917"/>
      <c r="VIY81" s="917"/>
      <c r="VIZ81" s="574"/>
      <c r="VJA81" s="448"/>
      <c r="VJB81" s="448"/>
      <c r="VJC81" s="448"/>
      <c r="VJD81" s="575"/>
      <c r="VJE81" s="448"/>
      <c r="VJF81" s="448"/>
      <c r="VJG81" s="448"/>
      <c r="VJH81" s="448"/>
      <c r="VJI81" s="448"/>
      <c r="VJJ81" s="448"/>
      <c r="VJK81" s="448"/>
      <c r="VJL81" s="448"/>
      <c r="VJM81" s="448"/>
      <c r="VJN81" s="917"/>
      <c r="VJO81" s="917"/>
      <c r="VJP81" s="917"/>
      <c r="VJQ81" s="574"/>
      <c r="VJR81" s="448"/>
      <c r="VJS81" s="448"/>
      <c r="VJT81" s="448"/>
      <c r="VJU81" s="575"/>
      <c r="VJV81" s="448"/>
      <c r="VJW81" s="448"/>
      <c r="VJX81" s="448"/>
      <c r="VJY81" s="448"/>
      <c r="VJZ81" s="448"/>
      <c r="VKA81" s="448"/>
      <c r="VKB81" s="448"/>
      <c r="VKC81" s="448"/>
      <c r="VKD81" s="448"/>
      <c r="VKE81" s="917"/>
      <c r="VKF81" s="917"/>
      <c r="VKG81" s="917"/>
      <c r="VKH81" s="574"/>
      <c r="VKI81" s="448"/>
      <c r="VKJ81" s="448"/>
      <c r="VKK81" s="448"/>
      <c r="VKL81" s="575"/>
      <c r="VKM81" s="448"/>
      <c r="VKN81" s="448"/>
      <c r="VKO81" s="448"/>
      <c r="VKP81" s="448"/>
      <c r="VKQ81" s="448"/>
      <c r="VKR81" s="448"/>
      <c r="VKS81" s="448"/>
      <c r="VKT81" s="448"/>
      <c r="VKU81" s="448"/>
      <c r="VKV81" s="917"/>
      <c r="VKW81" s="917"/>
      <c r="VKX81" s="917"/>
      <c r="VKY81" s="574"/>
      <c r="VKZ81" s="448"/>
      <c r="VLA81" s="448"/>
      <c r="VLB81" s="448"/>
      <c r="VLC81" s="575"/>
      <c r="VLD81" s="448"/>
      <c r="VLE81" s="448"/>
      <c r="VLF81" s="448"/>
      <c r="VLG81" s="448"/>
      <c r="VLH81" s="448"/>
      <c r="VLI81" s="448"/>
      <c r="VLJ81" s="448"/>
      <c r="VLK81" s="448"/>
      <c r="VLL81" s="448"/>
      <c r="VLM81" s="917"/>
      <c r="VLN81" s="917"/>
      <c r="VLO81" s="917"/>
      <c r="VLP81" s="574"/>
      <c r="VLQ81" s="448"/>
      <c r="VLR81" s="448"/>
      <c r="VLS81" s="448"/>
      <c r="VLT81" s="575"/>
      <c r="VLU81" s="448"/>
      <c r="VLV81" s="448"/>
      <c r="VLW81" s="448"/>
      <c r="VLX81" s="448"/>
      <c r="VLY81" s="448"/>
      <c r="VLZ81" s="448"/>
      <c r="VMA81" s="448"/>
      <c r="VMB81" s="448"/>
      <c r="VMC81" s="448"/>
      <c r="VMD81" s="917"/>
      <c r="VME81" s="917"/>
      <c r="VMF81" s="917"/>
      <c r="VMG81" s="574"/>
      <c r="VMH81" s="448"/>
      <c r="VMI81" s="448"/>
      <c r="VMJ81" s="448"/>
      <c r="VMK81" s="575"/>
      <c r="VML81" s="448"/>
      <c r="VMM81" s="448"/>
      <c r="VMN81" s="448"/>
      <c r="VMO81" s="448"/>
      <c r="VMP81" s="448"/>
      <c r="VMQ81" s="448"/>
      <c r="VMR81" s="448"/>
      <c r="VMS81" s="448"/>
      <c r="VMT81" s="448"/>
      <c r="VMU81" s="917"/>
      <c r="VMV81" s="917"/>
      <c r="VMW81" s="917"/>
      <c r="VMX81" s="574"/>
      <c r="VMY81" s="448"/>
      <c r="VMZ81" s="448"/>
      <c r="VNA81" s="448"/>
      <c r="VNB81" s="575"/>
      <c r="VNC81" s="448"/>
      <c r="VND81" s="448"/>
      <c r="VNE81" s="448"/>
      <c r="VNF81" s="448"/>
      <c r="VNG81" s="448"/>
      <c r="VNH81" s="448"/>
      <c r="VNI81" s="448"/>
      <c r="VNJ81" s="448"/>
      <c r="VNK81" s="448"/>
      <c r="VNL81" s="917"/>
      <c r="VNM81" s="917"/>
      <c r="VNN81" s="917"/>
      <c r="VNO81" s="574"/>
      <c r="VNP81" s="448"/>
      <c r="VNQ81" s="448"/>
      <c r="VNR81" s="448"/>
      <c r="VNS81" s="575"/>
      <c r="VNT81" s="448"/>
      <c r="VNU81" s="448"/>
      <c r="VNV81" s="448"/>
      <c r="VNW81" s="448"/>
      <c r="VNX81" s="448"/>
      <c r="VNY81" s="448"/>
      <c r="VNZ81" s="448"/>
      <c r="VOA81" s="448"/>
      <c r="VOB81" s="448"/>
      <c r="VOC81" s="917"/>
      <c r="VOD81" s="917"/>
      <c r="VOE81" s="917"/>
      <c r="VOF81" s="574"/>
      <c r="VOG81" s="448"/>
      <c r="VOH81" s="448"/>
      <c r="VOI81" s="448"/>
      <c r="VOJ81" s="575"/>
      <c r="VOK81" s="448"/>
      <c r="VOL81" s="448"/>
      <c r="VOM81" s="448"/>
      <c r="VON81" s="448"/>
      <c r="VOO81" s="448"/>
      <c r="VOP81" s="448"/>
      <c r="VOQ81" s="448"/>
      <c r="VOR81" s="448"/>
      <c r="VOS81" s="448"/>
      <c r="VOT81" s="917"/>
      <c r="VOU81" s="917"/>
      <c r="VOV81" s="917"/>
      <c r="VOW81" s="574"/>
      <c r="VOX81" s="448"/>
      <c r="VOY81" s="448"/>
      <c r="VOZ81" s="448"/>
      <c r="VPA81" s="575"/>
      <c r="VPB81" s="448"/>
      <c r="VPC81" s="448"/>
      <c r="VPD81" s="448"/>
      <c r="VPE81" s="448"/>
      <c r="VPF81" s="448"/>
      <c r="VPG81" s="448"/>
      <c r="VPH81" s="448"/>
      <c r="VPI81" s="448"/>
      <c r="VPJ81" s="448"/>
      <c r="VPK81" s="917"/>
      <c r="VPL81" s="917"/>
      <c r="VPM81" s="917"/>
      <c r="VPN81" s="574"/>
      <c r="VPO81" s="448"/>
      <c r="VPP81" s="448"/>
      <c r="VPQ81" s="448"/>
      <c r="VPR81" s="575"/>
      <c r="VPS81" s="448"/>
      <c r="VPT81" s="448"/>
      <c r="VPU81" s="448"/>
      <c r="VPV81" s="448"/>
      <c r="VPW81" s="448"/>
      <c r="VPX81" s="448"/>
      <c r="VPY81" s="448"/>
      <c r="VPZ81" s="448"/>
      <c r="VQA81" s="448"/>
      <c r="VQB81" s="917"/>
      <c r="VQC81" s="917"/>
      <c r="VQD81" s="917"/>
      <c r="VQE81" s="574"/>
      <c r="VQF81" s="448"/>
      <c r="VQG81" s="448"/>
      <c r="VQH81" s="448"/>
      <c r="VQI81" s="575"/>
      <c r="VQJ81" s="448"/>
      <c r="VQK81" s="448"/>
      <c r="VQL81" s="448"/>
      <c r="VQM81" s="448"/>
      <c r="VQN81" s="448"/>
      <c r="VQO81" s="448"/>
      <c r="VQP81" s="448"/>
      <c r="VQQ81" s="448"/>
      <c r="VQR81" s="448"/>
      <c r="VQS81" s="917"/>
      <c r="VQT81" s="917"/>
      <c r="VQU81" s="917"/>
      <c r="VQV81" s="574"/>
      <c r="VQW81" s="448"/>
      <c r="VQX81" s="448"/>
      <c r="VQY81" s="448"/>
      <c r="VQZ81" s="575"/>
      <c r="VRA81" s="448"/>
      <c r="VRB81" s="448"/>
      <c r="VRC81" s="448"/>
      <c r="VRD81" s="448"/>
      <c r="VRE81" s="448"/>
      <c r="VRF81" s="448"/>
      <c r="VRG81" s="448"/>
      <c r="VRH81" s="448"/>
      <c r="VRI81" s="448"/>
      <c r="VRJ81" s="917"/>
      <c r="VRK81" s="917"/>
      <c r="VRL81" s="917"/>
      <c r="VRM81" s="574"/>
      <c r="VRN81" s="448"/>
      <c r="VRO81" s="448"/>
      <c r="VRP81" s="448"/>
      <c r="VRQ81" s="575"/>
      <c r="VRR81" s="448"/>
      <c r="VRS81" s="448"/>
      <c r="VRT81" s="448"/>
      <c r="VRU81" s="448"/>
      <c r="VRV81" s="448"/>
      <c r="VRW81" s="448"/>
      <c r="VRX81" s="448"/>
      <c r="VRY81" s="448"/>
      <c r="VRZ81" s="448"/>
      <c r="VSA81" s="917"/>
      <c r="VSB81" s="917"/>
      <c r="VSC81" s="917"/>
      <c r="VSD81" s="574"/>
      <c r="VSE81" s="448"/>
      <c r="VSF81" s="448"/>
      <c r="VSG81" s="448"/>
      <c r="VSH81" s="575"/>
      <c r="VSI81" s="448"/>
      <c r="VSJ81" s="448"/>
      <c r="VSK81" s="448"/>
      <c r="VSL81" s="448"/>
      <c r="VSM81" s="448"/>
      <c r="VSN81" s="448"/>
      <c r="VSO81" s="448"/>
      <c r="VSP81" s="448"/>
      <c r="VSQ81" s="448"/>
      <c r="VSR81" s="917"/>
      <c r="VSS81" s="917"/>
      <c r="VST81" s="917"/>
      <c r="VSU81" s="574"/>
      <c r="VSV81" s="448"/>
      <c r="VSW81" s="448"/>
      <c r="VSX81" s="448"/>
      <c r="VSY81" s="575"/>
      <c r="VSZ81" s="448"/>
      <c r="VTA81" s="448"/>
      <c r="VTB81" s="448"/>
      <c r="VTC81" s="448"/>
      <c r="VTD81" s="448"/>
      <c r="VTE81" s="448"/>
      <c r="VTF81" s="448"/>
      <c r="VTG81" s="448"/>
      <c r="VTH81" s="448"/>
      <c r="VTI81" s="917"/>
      <c r="VTJ81" s="917"/>
      <c r="VTK81" s="917"/>
      <c r="VTL81" s="574"/>
      <c r="VTM81" s="448"/>
      <c r="VTN81" s="448"/>
      <c r="VTO81" s="448"/>
      <c r="VTP81" s="575"/>
      <c r="VTQ81" s="448"/>
      <c r="VTR81" s="448"/>
      <c r="VTS81" s="448"/>
      <c r="VTT81" s="448"/>
      <c r="VTU81" s="448"/>
      <c r="VTV81" s="448"/>
      <c r="VTW81" s="448"/>
      <c r="VTX81" s="448"/>
      <c r="VTY81" s="448"/>
      <c r="VTZ81" s="917"/>
      <c r="VUA81" s="917"/>
      <c r="VUB81" s="917"/>
      <c r="VUC81" s="574"/>
      <c r="VUD81" s="448"/>
      <c r="VUE81" s="448"/>
      <c r="VUF81" s="448"/>
      <c r="VUG81" s="575"/>
      <c r="VUH81" s="448"/>
      <c r="VUI81" s="448"/>
      <c r="VUJ81" s="448"/>
      <c r="VUK81" s="448"/>
      <c r="VUL81" s="448"/>
      <c r="VUM81" s="448"/>
      <c r="VUN81" s="448"/>
      <c r="VUO81" s="448"/>
      <c r="VUP81" s="448"/>
      <c r="VUQ81" s="917"/>
      <c r="VUR81" s="917"/>
      <c r="VUS81" s="917"/>
      <c r="VUT81" s="574"/>
      <c r="VUU81" s="448"/>
      <c r="VUV81" s="448"/>
      <c r="VUW81" s="448"/>
      <c r="VUX81" s="575"/>
      <c r="VUY81" s="448"/>
      <c r="VUZ81" s="448"/>
      <c r="VVA81" s="448"/>
      <c r="VVB81" s="448"/>
      <c r="VVC81" s="448"/>
      <c r="VVD81" s="448"/>
      <c r="VVE81" s="448"/>
      <c r="VVF81" s="448"/>
      <c r="VVG81" s="448"/>
      <c r="VVH81" s="917"/>
      <c r="VVI81" s="917"/>
      <c r="VVJ81" s="917"/>
      <c r="VVK81" s="574"/>
      <c r="VVL81" s="448"/>
      <c r="VVM81" s="448"/>
      <c r="VVN81" s="448"/>
      <c r="VVO81" s="575"/>
      <c r="VVP81" s="448"/>
      <c r="VVQ81" s="448"/>
      <c r="VVR81" s="448"/>
      <c r="VVS81" s="448"/>
      <c r="VVT81" s="448"/>
      <c r="VVU81" s="448"/>
      <c r="VVV81" s="448"/>
      <c r="VVW81" s="448"/>
      <c r="VVX81" s="448"/>
      <c r="VVY81" s="917"/>
      <c r="VVZ81" s="917"/>
      <c r="VWA81" s="917"/>
      <c r="VWB81" s="574"/>
      <c r="VWC81" s="448"/>
      <c r="VWD81" s="448"/>
      <c r="VWE81" s="448"/>
      <c r="VWF81" s="575"/>
      <c r="VWG81" s="448"/>
      <c r="VWH81" s="448"/>
      <c r="VWI81" s="448"/>
      <c r="VWJ81" s="448"/>
      <c r="VWK81" s="448"/>
      <c r="VWL81" s="448"/>
      <c r="VWM81" s="448"/>
      <c r="VWN81" s="448"/>
      <c r="VWO81" s="448"/>
      <c r="VWP81" s="917"/>
      <c r="VWQ81" s="917"/>
      <c r="VWR81" s="917"/>
      <c r="VWS81" s="574"/>
      <c r="VWT81" s="448"/>
      <c r="VWU81" s="448"/>
      <c r="VWV81" s="448"/>
      <c r="VWW81" s="575"/>
      <c r="VWX81" s="448"/>
      <c r="VWY81" s="448"/>
      <c r="VWZ81" s="448"/>
      <c r="VXA81" s="448"/>
      <c r="VXB81" s="448"/>
      <c r="VXC81" s="448"/>
      <c r="VXD81" s="448"/>
      <c r="VXE81" s="448"/>
      <c r="VXF81" s="448"/>
      <c r="VXG81" s="917"/>
      <c r="VXH81" s="917"/>
      <c r="VXI81" s="917"/>
      <c r="VXJ81" s="574"/>
      <c r="VXK81" s="448"/>
      <c r="VXL81" s="448"/>
      <c r="VXM81" s="448"/>
      <c r="VXN81" s="575"/>
      <c r="VXO81" s="448"/>
      <c r="VXP81" s="448"/>
      <c r="VXQ81" s="448"/>
      <c r="VXR81" s="448"/>
      <c r="VXS81" s="448"/>
      <c r="VXT81" s="448"/>
      <c r="VXU81" s="448"/>
      <c r="VXV81" s="448"/>
      <c r="VXW81" s="448"/>
      <c r="VXX81" s="917"/>
      <c r="VXY81" s="917"/>
      <c r="VXZ81" s="917"/>
      <c r="VYA81" s="574"/>
      <c r="VYB81" s="448"/>
      <c r="VYC81" s="448"/>
      <c r="VYD81" s="448"/>
      <c r="VYE81" s="575"/>
      <c r="VYF81" s="448"/>
      <c r="VYG81" s="448"/>
      <c r="VYH81" s="448"/>
      <c r="VYI81" s="448"/>
      <c r="VYJ81" s="448"/>
      <c r="VYK81" s="448"/>
      <c r="VYL81" s="448"/>
      <c r="VYM81" s="448"/>
      <c r="VYN81" s="448"/>
      <c r="VYO81" s="917"/>
      <c r="VYP81" s="917"/>
      <c r="VYQ81" s="917"/>
      <c r="VYR81" s="574"/>
      <c r="VYS81" s="448"/>
      <c r="VYT81" s="448"/>
      <c r="VYU81" s="448"/>
      <c r="VYV81" s="575"/>
      <c r="VYW81" s="448"/>
      <c r="VYX81" s="448"/>
      <c r="VYY81" s="448"/>
      <c r="VYZ81" s="448"/>
      <c r="VZA81" s="448"/>
      <c r="VZB81" s="448"/>
      <c r="VZC81" s="448"/>
      <c r="VZD81" s="448"/>
      <c r="VZE81" s="448"/>
      <c r="VZF81" s="917"/>
      <c r="VZG81" s="917"/>
      <c r="VZH81" s="917"/>
      <c r="VZI81" s="574"/>
      <c r="VZJ81" s="448"/>
      <c r="VZK81" s="448"/>
      <c r="VZL81" s="448"/>
      <c r="VZM81" s="575"/>
      <c r="VZN81" s="448"/>
      <c r="VZO81" s="448"/>
      <c r="VZP81" s="448"/>
      <c r="VZQ81" s="448"/>
      <c r="VZR81" s="448"/>
      <c r="VZS81" s="448"/>
      <c r="VZT81" s="448"/>
      <c r="VZU81" s="448"/>
      <c r="VZV81" s="448"/>
      <c r="VZW81" s="917"/>
      <c r="VZX81" s="917"/>
      <c r="VZY81" s="917"/>
      <c r="VZZ81" s="574"/>
      <c r="WAA81" s="448"/>
      <c r="WAB81" s="448"/>
      <c r="WAC81" s="448"/>
      <c r="WAD81" s="575"/>
      <c r="WAE81" s="448"/>
      <c r="WAF81" s="448"/>
      <c r="WAG81" s="448"/>
      <c r="WAH81" s="448"/>
      <c r="WAI81" s="448"/>
      <c r="WAJ81" s="448"/>
      <c r="WAK81" s="448"/>
      <c r="WAL81" s="448"/>
      <c r="WAM81" s="448"/>
      <c r="WAN81" s="917"/>
      <c r="WAO81" s="917"/>
      <c r="WAP81" s="917"/>
      <c r="WAQ81" s="574"/>
      <c r="WAR81" s="448"/>
      <c r="WAS81" s="448"/>
      <c r="WAT81" s="448"/>
      <c r="WAU81" s="575"/>
      <c r="WAV81" s="448"/>
      <c r="WAW81" s="448"/>
      <c r="WAX81" s="448"/>
      <c r="WAY81" s="448"/>
      <c r="WAZ81" s="448"/>
      <c r="WBA81" s="448"/>
      <c r="WBB81" s="448"/>
      <c r="WBC81" s="448"/>
      <c r="WBD81" s="448"/>
      <c r="WBE81" s="917"/>
      <c r="WBF81" s="917"/>
      <c r="WBG81" s="917"/>
      <c r="WBH81" s="574"/>
      <c r="WBI81" s="448"/>
      <c r="WBJ81" s="448"/>
      <c r="WBK81" s="448"/>
      <c r="WBL81" s="575"/>
      <c r="WBM81" s="448"/>
      <c r="WBN81" s="448"/>
      <c r="WBO81" s="448"/>
      <c r="WBP81" s="448"/>
      <c r="WBQ81" s="448"/>
      <c r="WBR81" s="448"/>
      <c r="WBS81" s="448"/>
      <c r="WBT81" s="448"/>
      <c r="WBU81" s="448"/>
      <c r="WBV81" s="917"/>
      <c r="WBW81" s="917"/>
      <c r="WBX81" s="917"/>
      <c r="WBY81" s="574"/>
      <c r="WBZ81" s="448"/>
      <c r="WCA81" s="448"/>
      <c r="WCB81" s="448"/>
      <c r="WCC81" s="575"/>
      <c r="WCD81" s="448"/>
      <c r="WCE81" s="448"/>
      <c r="WCF81" s="448"/>
      <c r="WCG81" s="448"/>
      <c r="WCH81" s="448"/>
      <c r="WCI81" s="448"/>
      <c r="WCJ81" s="448"/>
      <c r="WCK81" s="448"/>
      <c r="WCL81" s="448"/>
      <c r="WCM81" s="917"/>
      <c r="WCN81" s="917"/>
      <c r="WCO81" s="917"/>
      <c r="WCP81" s="574"/>
      <c r="WCQ81" s="448"/>
      <c r="WCR81" s="448"/>
      <c r="WCS81" s="448"/>
      <c r="WCT81" s="575"/>
      <c r="WCU81" s="448"/>
      <c r="WCV81" s="448"/>
      <c r="WCW81" s="448"/>
      <c r="WCX81" s="448"/>
      <c r="WCY81" s="448"/>
      <c r="WCZ81" s="448"/>
      <c r="WDA81" s="448"/>
      <c r="WDB81" s="448"/>
      <c r="WDC81" s="448"/>
      <c r="WDD81" s="917"/>
      <c r="WDE81" s="917"/>
      <c r="WDF81" s="917"/>
      <c r="WDG81" s="574"/>
      <c r="WDH81" s="448"/>
      <c r="WDI81" s="448"/>
      <c r="WDJ81" s="448"/>
      <c r="WDK81" s="575"/>
      <c r="WDL81" s="448"/>
      <c r="WDM81" s="448"/>
      <c r="WDN81" s="448"/>
      <c r="WDO81" s="448"/>
      <c r="WDP81" s="448"/>
      <c r="WDQ81" s="448"/>
      <c r="WDR81" s="448"/>
      <c r="WDS81" s="448"/>
      <c r="WDT81" s="448"/>
      <c r="WDU81" s="917"/>
      <c r="WDV81" s="917"/>
      <c r="WDW81" s="917"/>
      <c r="WDX81" s="574"/>
      <c r="WDY81" s="448"/>
      <c r="WDZ81" s="448"/>
      <c r="WEA81" s="448"/>
      <c r="WEB81" s="575"/>
      <c r="WEC81" s="448"/>
      <c r="WED81" s="448"/>
      <c r="WEE81" s="448"/>
      <c r="WEF81" s="448"/>
      <c r="WEG81" s="448"/>
      <c r="WEH81" s="448"/>
      <c r="WEI81" s="448"/>
      <c r="WEJ81" s="448"/>
      <c r="WEK81" s="448"/>
      <c r="WEL81" s="917"/>
      <c r="WEM81" s="917"/>
      <c r="WEN81" s="917"/>
      <c r="WEO81" s="574"/>
      <c r="WEP81" s="448"/>
      <c r="WEQ81" s="448"/>
      <c r="WER81" s="448"/>
      <c r="WES81" s="575"/>
      <c r="WET81" s="448"/>
      <c r="WEU81" s="448"/>
      <c r="WEV81" s="448"/>
      <c r="WEW81" s="448"/>
      <c r="WEX81" s="448"/>
      <c r="WEY81" s="448"/>
      <c r="WEZ81" s="448"/>
      <c r="WFA81" s="448"/>
      <c r="WFB81" s="448"/>
      <c r="WFC81" s="917"/>
      <c r="WFD81" s="917"/>
      <c r="WFE81" s="917"/>
      <c r="WFF81" s="574"/>
      <c r="WFG81" s="448"/>
      <c r="WFH81" s="448"/>
      <c r="WFI81" s="448"/>
      <c r="WFJ81" s="575"/>
      <c r="WFK81" s="448"/>
      <c r="WFL81" s="448"/>
      <c r="WFM81" s="448"/>
      <c r="WFN81" s="448"/>
      <c r="WFO81" s="448"/>
      <c r="WFP81" s="448"/>
      <c r="WFQ81" s="448"/>
      <c r="WFR81" s="448"/>
      <c r="WFS81" s="448"/>
      <c r="WFT81" s="917"/>
      <c r="WFU81" s="917"/>
      <c r="WFV81" s="917"/>
      <c r="WFW81" s="574"/>
      <c r="WFX81" s="448"/>
      <c r="WFY81" s="448"/>
      <c r="WFZ81" s="448"/>
      <c r="WGA81" s="575"/>
      <c r="WGB81" s="448"/>
      <c r="WGC81" s="448"/>
      <c r="WGD81" s="448"/>
      <c r="WGE81" s="448"/>
      <c r="WGF81" s="448"/>
      <c r="WGG81" s="448"/>
      <c r="WGH81" s="448"/>
      <c r="WGI81" s="448"/>
      <c r="WGJ81" s="448"/>
      <c r="WGK81" s="917"/>
      <c r="WGL81" s="917"/>
      <c r="WGM81" s="917"/>
      <c r="WGN81" s="574"/>
      <c r="WGO81" s="448"/>
      <c r="WGP81" s="448"/>
      <c r="WGQ81" s="448"/>
      <c r="WGR81" s="575"/>
      <c r="WGS81" s="448"/>
      <c r="WGT81" s="448"/>
      <c r="WGU81" s="448"/>
      <c r="WGV81" s="448"/>
      <c r="WGW81" s="448"/>
      <c r="WGX81" s="448"/>
      <c r="WGY81" s="448"/>
      <c r="WGZ81" s="448"/>
      <c r="WHA81" s="448"/>
      <c r="WHB81" s="917"/>
      <c r="WHC81" s="917"/>
      <c r="WHD81" s="917"/>
      <c r="WHE81" s="574"/>
      <c r="WHF81" s="448"/>
      <c r="WHG81" s="448"/>
      <c r="WHH81" s="448"/>
      <c r="WHI81" s="575"/>
      <c r="WHJ81" s="448"/>
      <c r="WHK81" s="448"/>
      <c r="WHL81" s="448"/>
      <c r="WHM81" s="448"/>
      <c r="WHN81" s="448"/>
      <c r="WHO81" s="448"/>
      <c r="WHP81" s="448"/>
      <c r="WHQ81" s="448"/>
      <c r="WHR81" s="448"/>
      <c r="WHS81" s="917"/>
      <c r="WHT81" s="917"/>
      <c r="WHU81" s="917"/>
      <c r="WHV81" s="574"/>
      <c r="WHW81" s="448"/>
      <c r="WHX81" s="448"/>
      <c r="WHY81" s="448"/>
      <c r="WHZ81" s="575"/>
      <c r="WIA81" s="448"/>
      <c r="WIB81" s="448"/>
      <c r="WIC81" s="448"/>
      <c r="WID81" s="448"/>
      <c r="WIE81" s="448"/>
      <c r="WIF81" s="448"/>
      <c r="WIG81" s="448"/>
      <c r="WIH81" s="448"/>
      <c r="WII81" s="448"/>
      <c r="WIJ81" s="917"/>
      <c r="WIK81" s="917"/>
      <c r="WIL81" s="917"/>
      <c r="WIM81" s="574"/>
      <c r="WIN81" s="448"/>
      <c r="WIO81" s="448"/>
      <c r="WIP81" s="448"/>
      <c r="WIQ81" s="575"/>
      <c r="WIR81" s="448"/>
      <c r="WIS81" s="448"/>
      <c r="WIT81" s="448"/>
      <c r="WIU81" s="448"/>
      <c r="WIV81" s="448"/>
      <c r="WIW81" s="448"/>
      <c r="WIX81" s="448"/>
      <c r="WIY81" s="448"/>
      <c r="WIZ81" s="448"/>
      <c r="WJA81" s="917"/>
      <c r="WJB81" s="917"/>
      <c r="WJC81" s="917"/>
      <c r="WJD81" s="574"/>
      <c r="WJE81" s="448"/>
      <c r="WJF81" s="448"/>
      <c r="WJG81" s="448"/>
      <c r="WJH81" s="575"/>
      <c r="WJI81" s="448"/>
      <c r="WJJ81" s="448"/>
      <c r="WJK81" s="448"/>
      <c r="WJL81" s="448"/>
      <c r="WJM81" s="448"/>
      <c r="WJN81" s="448"/>
      <c r="WJO81" s="448"/>
      <c r="WJP81" s="448"/>
      <c r="WJQ81" s="448"/>
      <c r="WJR81" s="917"/>
      <c r="WJS81" s="917"/>
      <c r="WJT81" s="917"/>
      <c r="WJU81" s="574"/>
      <c r="WJV81" s="448"/>
      <c r="WJW81" s="448"/>
      <c r="WJX81" s="448"/>
      <c r="WJY81" s="575"/>
      <c r="WJZ81" s="448"/>
      <c r="WKA81" s="448"/>
      <c r="WKB81" s="448"/>
      <c r="WKC81" s="448"/>
      <c r="WKD81" s="448"/>
      <c r="WKE81" s="448"/>
      <c r="WKF81" s="448"/>
      <c r="WKG81" s="448"/>
      <c r="WKH81" s="448"/>
      <c r="WKI81" s="917"/>
      <c r="WKJ81" s="917"/>
      <c r="WKK81" s="917"/>
      <c r="WKL81" s="574"/>
      <c r="WKM81" s="448"/>
      <c r="WKN81" s="448"/>
      <c r="WKO81" s="448"/>
      <c r="WKP81" s="575"/>
      <c r="WKQ81" s="448"/>
      <c r="WKR81" s="448"/>
      <c r="WKS81" s="448"/>
      <c r="WKT81" s="448"/>
      <c r="WKU81" s="448"/>
      <c r="WKV81" s="448"/>
      <c r="WKW81" s="448"/>
      <c r="WKX81" s="448"/>
      <c r="WKY81" s="448"/>
      <c r="WKZ81" s="917"/>
      <c r="WLA81" s="917"/>
      <c r="WLB81" s="917"/>
      <c r="WLC81" s="574"/>
      <c r="WLD81" s="448"/>
      <c r="WLE81" s="448"/>
      <c r="WLF81" s="448"/>
      <c r="WLG81" s="575"/>
      <c r="WLH81" s="448"/>
      <c r="WLI81" s="448"/>
      <c r="WLJ81" s="448"/>
      <c r="WLK81" s="448"/>
      <c r="WLL81" s="448"/>
      <c r="WLM81" s="448"/>
      <c r="WLN81" s="448"/>
      <c r="WLO81" s="448"/>
      <c r="WLP81" s="448"/>
      <c r="WLQ81" s="917"/>
      <c r="WLR81" s="917"/>
      <c r="WLS81" s="917"/>
      <c r="WLT81" s="574"/>
      <c r="WLU81" s="448"/>
      <c r="WLV81" s="448"/>
      <c r="WLW81" s="448"/>
      <c r="WLX81" s="575"/>
      <c r="WLY81" s="448"/>
      <c r="WLZ81" s="448"/>
      <c r="WMA81" s="448"/>
      <c r="WMB81" s="448"/>
      <c r="WMC81" s="448"/>
      <c r="WMD81" s="448"/>
      <c r="WME81" s="448"/>
      <c r="WMF81" s="448"/>
      <c r="WMG81" s="448"/>
      <c r="WMH81" s="917"/>
      <c r="WMI81" s="917"/>
      <c r="WMJ81" s="917"/>
      <c r="WMK81" s="574"/>
      <c r="WML81" s="448"/>
      <c r="WMM81" s="448"/>
      <c r="WMN81" s="448"/>
      <c r="WMO81" s="575"/>
      <c r="WMP81" s="448"/>
      <c r="WMQ81" s="448"/>
      <c r="WMR81" s="448"/>
      <c r="WMS81" s="448"/>
      <c r="WMT81" s="448"/>
      <c r="WMU81" s="448"/>
      <c r="WMV81" s="448"/>
      <c r="WMW81" s="448"/>
      <c r="WMX81" s="448"/>
      <c r="WMY81" s="917"/>
      <c r="WMZ81" s="917"/>
      <c r="WNA81" s="917"/>
      <c r="WNB81" s="574"/>
      <c r="WNC81" s="448"/>
      <c r="WND81" s="448"/>
      <c r="WNE81" s="448"/>
      <c r="WNF81" s="575"/>
      <c r="WNG81" s="448"/>
      <c r="WNH81" s="448"/>
      <c r="WNI81" s="448"/>
      <c r="WNJ81" s="448"/>
      <c r="WNK81" s="448"/>
      <c r="WNL81" s="448"/>
      <c r="WNM81" s="448"/>
      <c r="WNN81" s="448"/>
      <c r="WNO81" s="448"/>
      <c r="WNP81" s="917"/>
      <c r="WNQ81" s="917"/>
      <c r="WNR81" s="917"/>
      <c r="WNS81" s="574"/>
      <c r="WNT81" s="448"/>
      <c r="WNU81" s="448"/>
      <c r="WNV81" s="448"/>
      <c r="WNW81" s="575"/>
      <c r="WNX81" s="448"/>
      <c r="WNY81" s="448"/>
      <c r="WNZ81" s="448"/>
      <c r="WOA81" s="448"/>
      <c r="WOB81" s="448"/>
      <c r="WOC81" s="448"/>
      <c r="WOD81" s="448"/>
      <c r="WOE81" s="448"/>
      <c r="WOF81" s="448"/>
      <c r="WOG81" s="917"/>
      <c r="WOH81" s="917"/>
      <c r="WOI81" s="917"/>
      <c r="WOJ81" s="574"/>
      <c r="WOK81" s="448"/>
      <c r="WOL81" s="448"/>
      <c r="WOM81" s="448"/>
      <c r="WON81" s="575"/>
      <c r="WOO81" s="448"/>
      <c r="WOP81" s="448"/>
      <c r="WOQ81" s="448"/>
      <c r="WOR81" s="448"/>
      <c r="WOS81" s="448"/>
      <c r="WOT81" s="448"/>
      <c r="WOU81" s="448"/>
      <c r="WOV81" s="448"/>
      <c r="WOW81" s="448"/>
      <c r="WOX81" s="917"/>
      <c r="WOY81" s="917"/>
      <c r="WOZ81" s="917"/>
      <c r="WPA81" s="574"/>
      <c r="WPB81" s="448"/>
      <c r="WPC81" s="448"/>
      <c r="WPD81" s="448"/>
      <c r="WPE81" s="575"/>
      <c r="WPF81" s="448"/>
      <c r="WPG81" s="448"/>
      <c r="WPH81" s="448"/>
      <c r="WPI81" s="448"/>
      <c r="WPJ81" s="448"/>
      <c r="WPK81" s="448"/>
      <c r="WPL81" s="448"/>
      <c r="WPM81" s="448"/>
      <c r="WPN81" s="448"/>
      <c r="WPO81" s="917"/>
      <c r="WPP81" s="917"/>
      <c r="WPQ81" s="917"/>
      <c r="WPR81" s="574"/>
      <c r="WPS81" s="448"/>
      <c r="WPT81" s="448"/>
      <c r="WPU81" s="448"/>
      <c r="WPV81" s="575"/>
      <c r="WPW81" s="448"/>
      <c r="WPX81" s="448"/>
      <c r="WPY81" s="448"/>
      <c r="WPZ81" s="448"/>
      <c r="WQA81" s="448"/>
      <c r="WQB81" s="448"/>
      <c r="WQC81" s="448"/>
      <c r="WQD81" s="448"/>
      <c r="WQE81" s="448"/>
      <c r="WQF81" s="917"/>
      <c r="WQG81" s="917"/>
      <c r="WQH81" s="917"/>
      <c r="WQI81" s="574"/>
      <c r="WQJ81" s="448"/>
      <c r="WQK81" s="448"/>
      <c r="WQL81" s="448"/>
      <c r="WQM81" s="575"/>
      <c r="WQN81" s="448"/>
      <c r="WQO81" s="448"/>
      <c r="WQP81" s="448"/>
      <c r="WQQ81" s="448"/>
      <c r="WQR81" s="448"/>
      <c r="WQS81" s="448"/>
      <c r="WQT81" s="448"/>
      <c r="WQU81" s="448"/>
      <c r="WQV81" s="448"/>
      <c r="WQW81" s="917"/>
      <c r="WQX81" s="917"/>
      <c r="WQY81" s="917"/>
      <c r="WQZ81" s="574"/>
      <c r="WRA81" s="448"/>
      <c r="WRB81" s="448"/>
      <c r="WRC81" s="448"/>
      <c r="WRD81" s="575"/>
      <c r="WRE81" s="448"/>
      <c r="WRF81" s="448"/>
      <c r="WRG81" s="448"/>
      <c r="WRH81" s="448"/>
      <c r="WRI81" s="448"/>
      <c r="WRJ81" s="448"/>
      <c r="WRK81" s="448"/>
      <c r="WRL81" s="448"/>
      <c r="WRM81" s="448"/>
      <c r="WRN81" s="917"/>
      <c r="WRO81" s="917"/>
      <c r="WRP81" s="917"/>
      <c r="WRQ81" s="574"/>
      <c r="WRR81" s="448"/>
      <c r="WRS81" s="448"/>
      <c r="WRT81" s="448"/>
      <c r="WRU81" s="575"/>
      <c r="WRV81" s="448"/>
      <c r="WRW81" s="448"/>
      <c r="WRX81" s="448"/>
      <c r="WRY81" s="448"/>
      <c r="WRZ81" s="448"/>
      <c r="WSA81" s="448"/>
      <c r="WSB81" s="448"/>
      <c r="WSC81" s="448"/>
      <c r="WSD81" s="448"/>
      <c r="WSE81" s="917"/>
      <c r="WSF81" s="917"/>
      <c r="WSG81" s="917"/>
      <c r="WSH81" s="574"/>
      <c r="WSI81" s="448"/>
      <c r="WSJ81" s="448"/>
      <c r="WSK81" s="448"/>
      <c r="WSL81" s="575"/>
      <c r="WSM81" s="448"/>
      <c r="WSN81" s="448"/>
      <c r="WSO81" s="448"/>
      <c r="WSP81" s="448"/>
      <c r="WSQ81" s="448"/>
      <c r="WSR81" s="448"/>
      <c r="WSS81" s="448"/>
      <c r="WST81" s="448"/>
      <c r="WSU81" s="448"/>
      <c r="WSV81" s="917"/>
      <c r="WSW81" s="917"/>
      <c r="WSX81" s="917"/>
      <c r="WSY81" s="574"/>
      <c r="WSZ81" s="448"/>
      <c r="WTA81" s="448"/>
      <c r="WTB81" s="448"/>
      <c r="WTC81" s="575"/>
      <c r="WTD81" s="448"/>
      <c r="WTE81" s="448"/>
      <c r="WTF81" s="448"/>
      <c r="WTG81" s="448"/>
      <c r="WTH81" s="448"/>
      <c r="WTI81" s="448"/>
      <c r="WTJ81" s="448"/>
      <c r="WTK81" s="448"/>
      <c r="WTL81" s="448"/>
      <c r="WTM81" s="917"/>
      <c r="WTN81" s="917"/>
      <c r="WTO81" s="917"/>
      <c r="WTP81" s="574"/>
      <c r="WTQ81" s="448"/>
      <c r="WTR81" s="448"/>
      <c r="WTS81" s="448"/>
      <c r="WTT81" s="575"/>
      <c r="WTU81" s="448"/>
      <c r="WTV81" s="448"/>
      <c r="WTW81" s="448"/>
      <c r="WTX81" s="448"/>
      <c r="WTY81" s="448"/>
      <c r="WTZ81" s="448"/>
      <c r="WUA81" s="448"/>
      <c r="WUB81" s="448"/>
      <c r="WUC81" s="448"/>
      <c r="WUD81" s="917"/>
      <c r="WUE81" s="917"/>
      <c r="WUF81" s="917"/>
      <c r="WUG81" s="574"/>
      <c r="WUH81" s="448"/>
      <c r="WUI81" s="448"/>
      <c r="WUJ81" s="448"/>
      <c r="WUK81" s="575"/>
      <c r="WUL81" s="448"/>
      <c r="WUM81" s="448"/>
      <c r="WUN81" s="448"/>
      <c r="WUO81" s="448"/>
      <c r="WUP81" s="448"/>
      <c r="WUQ81" s="448"/>
      <c r="WUR81" s="448"/>
      <c r="WUS81" s="448"/>
      <c r="WUT81" s="448"/>
      <c r="WUU81" s="917"/>
      <c r="WUV81" s="917"/>
      <c r="WUW81" s="917"/>
      <c r="WUX81" s="574"/>
      <c r="WUY81" s="448"/>
      <c r="WUZ81" s="448"/>
      <c r="WVA81" s="448"/>
      <c r="WVB81" s="575"/>
      <c r="WVC81" s="448"/>
      <c r="WVD81" s="448"/>
      <c r="WVE81" s="448"/>
      <c r="WVF81" s="448"/>
      <c r="WVG81" s="448"/>
      <c r="WVH81" s="448"/>
      <c r="WVI81" s="448"/>
      <c r="WVJ81" s="448"/>
      <c r="WVK81" s="448"/>
      <c r="WVL81" s="917"/>
      <c r="WVM81" s="917"/>
      <c r="WVN81" s="917"/>
      <c r="WVO81" s="574"/>
      <c r="WVP81" s="448"/>
      <c r="WVQ81" s="448"/>
      <c r="WVR81" s="448"/>
      <c r="WVS81" s="575"/>
      <c r="WVT81" s="448"/>
      <c r="WVU81" s="448"/>
      <c r="WVV81" s="448"/>
      <c r="WVW81" s="448"/>
      <c r="WVX81" s="448"/>
      <c r="WVY81" s="448"/>
      <c r="WVZ81" s="448"/>
      <c r="WWA81" s="448"/>
      <c r="WWB81" s="448"/>
      <c r="WWC81" s="917"/>
      <c r="WWD81" s="917"/>
      <c r="WWE81" s="917"/>
      <c r="WWF81" s="574"/>
      <c r="WWG81" s="448"/>
      <c r="WWH81" s="448"/>
      <c r="WWI81" s="448"/>
      <c r="WWJ81" s="575"/>
      <c r="WWK81" s="448"/>
      <c r="WWL81" s="448"/>
      <c r="WWM81" s="448"/>
      <c r="WWN81" s="448"/>
      <c r="WWO81" s="448"/>
      <c r="WWP81" s="448"/>
      <c r="WWQ81" s="448"/>
      <c r="WWR81" s="448"/>
      <c r="WWS81" s="448"/>
      <c r="WWT81" s="917"/>
      <c r="WWU81" s="917"/>
      <c r="WWV81" s="917"/>
      <c r="WWW81" s="574"/>
      <c r="WWX81" s="448"/>
      <c r="WWY81" s="448"/>
      <c r="WWZ81" s="448"/>
      <c r="WXA81" s="575"/>
      <c r="WXB81" s="448"/>
      <c r="WXC81" s="448"/>
      <c r="WXD81" s="448"/>
      <c r="WXE81" s="448"/>
      <c r="WXF81" s="448"/>
      <c r="WXG81" s="448"/>
      <c r="WXH81" s="448"/>
      <c r="WXI81" s="448"/>
      <c r="WXJ81" s="448"/>
      <c r="WXK81" s="917"/>
      <c r="WXL81" s="917"/>
      <c r="WXM81" s="917"/>
      <c r="WXN81" s="574"/>
      <c r="WXO81" s="448"/>
      <c r="WXP81" s="448"/>
      <c r="WXQ81" s="448"/>
      <c r="WXR81" s="575"/>
      <c r="WXS81" s="448"/>
      <c r="WXT81" s="448"/>
      <c r="WXU81" s="448"/>
      <c r="WXV81" s="448"/>
      <c r="WXW81" s="448"/>
      <c r="WXX81" s="448"/>
      <c r="WXY81" s="448"/>
      <c r="WXZ81" s="448"/>
      <c r="WYA81" s="448"/>
      <c r="WYB81" s="917"/>
      <c r="WYC81" s="917"/>
      <c r="WYD81" s="917"/>
      <c r="WYE81" s="574"/>
      <c r="WYF81" s="448"/>
      <c r="WYG81" s="448"/>
      <c r="WYH81" s="448"/>
      <c r="WYI81" s="575"/>
      <c r="WYJ81" s="448"/>
      <c r="WYK81" s="448"/>
      <c r="WYL81" s="448"/>
      <c r="WYM81" s="448"/>
      <c r="WYN81" s="448"/>
      <c r="WYO81" s="448"/>
      <c r="WYP81" s="448"/>
      <c r="WYQ81" s="448"/>
      <c r="WYR81" s="448"/>
      <c r="WYS81" s="917"/>
      <c r="WYT81" s="917"/>
      <c r="WYU81" s="917"/>
      <c r="WYV81" s="574"/>
      <c r="WYW81" s="448"/>
      <c r="WYX81" s="448"/>
      <c r="WYY81" s="448"/>
      <c r="WYZ81" s="575"/>
      <c r="WZA81" s="448"/>
      <c r="WZB81" s="448"/>
      <c r="WZC81" s="448"/>
      <c r="WZD81" s="448"/>
      <c r="WZE81" s="448"/>
      <c r="WZF81" s="448"/>
      <c r="WZG81" s="448"/>
      <c r="WZH81" s="448"/>
      <c r="WZI81" s="448"/>
      <c r="WZJ81" s="917"/>
      <c r="WZK81" s="917"/>
      <c r="WZL81" s="917"/>
      <c r="WZM81" s="574"/>
      <c r="WZN81" s="448"/>
      <c r="WZO81" s="448"/>
      <c r="WZP81" s="448"/>
      <c r="WZQ81" s="575"/>
      <c r="WZR81" s="448"/>
      <c r="WZS81" s="448"/>
      <c r="WZT81" s="448"/>
      <c r="WZU81" s="448"/>
      <c r="WZV81" s="448"/>
      <c r="WZW81" s="448"/>
      <c r="WZX81" s="448"/>
      <c r="WZY81" s="448"/>
      <c r="WZZ81" s="448"/>
      <c r="XAA81" s="917"/>
      <c r="XAB81" s="917"/>
      <c r="XAC81" s="917"/>
      <c r="XAD81" s="574"/>
      <c r="XAE81" s="448"/>
      <c r="XAF81" s="448"/>
      <c r="XAG81" s="448"/>
      <c r="XAH81" s="575"/>
      <c r="XAI81" s="448"/>
      <c r="XAJ81" s="448"/>
      <c r="XAK81" s="448"/>
      <c r="XAL81" s="448"/>
      <c r="XAM81" s="448"/>
      <c r="XAN81" s="448"/>
      <c r="XAO81" s="448"/>
      <c r="XAP81" s="448"/>
      <c r="XAQ81" s="448"/>
      <c r="XAR81" s="917"/>
      <c r="XAS81" s="917"/>
      <c r="XAT81" s="917"/>
      <c r="XAU81" s="574"/>
      <c r="XAV81" s="448"/>
      <c r="XAW81" s="448"/>
      <c r="XAX81" s="448"/>
      <c r="XAY81" s="575"/>
      <c r="XAZ81" s="448"/>
      <c r="XBA81" s="448"/>
      <c r="XBB81" s="448"/>
      <c r="XBC81" s="448"/>
      <c r="XBD81" s="448"/>
      <c r="XBE81" s="448"/>
      <c r="XBF81" s="448"/>
      <c r="XBG81" s="448"/>
      <c r="XBH81" s="448"/>
      <c r="XBI81" s="917"/>
      <c r="XBJ81" s="917"/>
      <c r="XBK81" s="917"/>
      <c r="XBL81" s="574"/>
      <c r="XBM81" s="448"/>
      <c r="XBN81" s="448"/>
      <c r="XBO81" s="448"/>
      <c r="XBP81" s="575"/>
      <c r="XBQ81" s="448"/>
      <c r="XBR81" s="448"/>
      <c r="XBS81" s="448"/>
      <c r="XBT81" s="448"/>
      <c r="XBU81" s="448"/>
      <c r="XBV81" s="448"/>
      <c r="XBW81" s="448"/>
      <c r="XBX81" s="448"/>
      <c r="XBY81" s="448"/>
      <c r="XBZ81" s="917"/>
      <c r="XCA81" s="917"/>
      <c r="XCB81" s="917"/>
      <c r="XCC81" s="574"/>
      <c r="XCD81" s="448"/>
      <c r="XCE81" s="448"/>
      <c r="XCF81" s="448"/>
      <c r="XCG81" s="575"/>
      <c r="XCH81" s="448"/>
      <c r="XCI81" s="448"/>
      <c r="XCJ81" s="448"/>
      <c r="XCK81" s="448"/>
      <c r="XCL81" s="448"/>
      <c r="XCM81" s="448"/>
      <c r="XCN81" s="448"/>
      <c r="XCO81" s="448"/>
      <c r="XCP81" s="448"/>
      <c r="XCQ81" s="917"/>
      <c r="XCR81" s="917"/>
      <c r="XCS81" s="917"/>
      <c r="XCT81" s="574"/>
      <c r="XCU81" s="448"/>
      <c r="XCV81" s="448"/>
      <c r="XCW81" s="448"/>
      <c r="XCX81" s="575"/>
      <c r="XCY81" s="448"/>
      <c r="XCZ81" s="448"/>
      <c r="XDA81" s="448"/>
      <c r="XDB81" s="448"/>
      <c r="XDC81" s="448"/>
      <c r="XDD81" s="448"/>
      <c r="XDE81" s="448"/>
      <c r="XDF81" s="448"/>
      <c r="XDG81" s="448"/>
      <c r="XDH81" s="917"/>
      <c r="XDI81" s="917"/>
      <c r="XDJ81" s="917"/>
      <c r="XDK81" s="574"/>
      <c r="XDL81" s="448"/>
      <c r="XDM81" s="448"/>
      <c r="XDN81" s="448"/>
      <c r="XDO81" s="575"/>
      <c r="XDP81" s="448"/>
      <c r="XDQ81" s="448"/>
      <c r="XDR81" s="448"/>
      <c r="XDS81" s="448"/>
      <c r="XDT81" s="448"/>
      <c r="XDU81" s="448"/>
      <c r="XDV81" s="448"/>
      <c r="XDW81" s="448"/>
      <c r="XDX81" s="448"/>
      <c r="XDY81" s="917"/>
      <c r="XDZ81" s="917"/>
      <c r="XEA81" s="917"/>
      <c r="XEB81" s="574"/>
      <c r="XEC81" s="448"/>
      <c r="XED81" s="448"/>
      <c r="XEE81" s="448"/>
      <c r="XEF81" s="575"/>
      <c r="XEG81" s="448"/>
      <c r="XEH81" s="448"/>
      <c r="XEI81" s="448"/>
      <c r="XEJ81" s="448"/>
      <c r="XEK81" s="448"/>
      <c r="XEL81" s="448"/>
      <c r="XEM81" s="448"/>
      <c r="XEN81" s="448"/>
      <c r="XEO81" s="448"/>
      <c r="XEP81" s="917"/>
      <c r="XEQ81" s="917"/>
      <c r="XER81" s="917"/>
      <c r="XES81" s="574"/>
      <c r="XET81" s="448"/>
      <c r="XEU81" s="448"/>
      <c r="XEV81" s="448"/>
      <c r="XEW81" s="575"/>
      <c r="XEX81" s="448"/>
      <c r="XEY81" s="448"/>
      <c r="XEZ81" s="448"/>
      <c r="XFA81" s="448"/>
      <c r="XFB81" s="448"/>
    </row>
    <row r="82" spans="1:16382" s="47" customFormat="1" x14ac:dyDescent="0.25">
      <c r="A82" s="902" t="s">
        <v>288</v>
      </c>
      <c r="B82" s="902"/>
      <c r="C82" s="902"/>
      <c r="D82" s="445">
        <f>+G82+J82+M82</f>
        <v>433494</v>
      </c>
      <c r="E82" s="445">
        <f t="shared" ref="E82:F82" si="50">+H82+K82+N82</f>
        <v>8603</v>
      </c>
      <c r="F82" s="445">
        <f t="shared" si="50"/>
        <v>442097</v>
      </c>
      <c r="G82" s="445">
        <f>+G80+G78</f>
        <v>186305</v>
      </c>
      <c r="H82" s="445">
        <f>+H80+H78</f>
        <v>1231</v>
      </c>
      <c r="I82" s="445">
        <f>+G82+H82</f>
        <v>187536</v>
      </c>
      <c r="J82" s="445">
        <f>+J80+J78</f>
        <v>167731</v>
      </c>
      <c r="K82" s="445">
        <f>+K80+K78</f>
        <v>4426</v>
      </c>
      <c r="L82" s="445">
        <f>+J82+K82</f>
        <v>172157</v>
      </c>
      <c r="M82" s="445">
        <f>+M80+M78</f>
        <v>79458</v>
      </c>
      <c r="N82" s="445">
        <f t="shared" ref="N82:O82" si="51">+N80+N78</f>
        <v>2946</v>
      </c>
      <c r="O82" s="445">
        <f t="shared" si="51"/>
        <v>82404</v>
      </c>
    </row>
    <row r="83" spans="1:16382" x14ac:dyDescent="0.25">
      <c r="D83" s="68"/>
      <c r="E83" s="68"/>
      <c r="F83" s="68"/>
      <c r="G83" s="68"/>
      <c r="H83" s="68"/>
      <c r="I83" s="68"/>
      <c r="J83" s="68"/>
      <c r="K83" s="68"/>
      <c r="L83" s="68"/>
      <c r="M83" s="68"/>
      <c r="N83" s="68"/>
      <c r="O83" s="68"/>
    </row>
    <row r="84" spans="1:16382" x14ac:dyDescent="0.25">
      <c r="D84" s="68"/>
      <c r="E84" s="68"/>
      <c r="F84" s="68"/>
      <c r="G84" s="68"/>
      <c r="H84" s="68"/>
      <c r="I84" s="68"/>
      <c r="J84" s="68"/>
      <c r="K84" s="68"/>
      <c r="L84" s="68"/>
      <c r="M84" s="68"/>
      <c r="N84" s="68"/>
      <c r="O84" s="68"/>
    </row>
    <row r="85" spans="1:16382" x14ac:dyDescent="0.25">
      <c r="D85" s="68"/>
      <c r="E85" s="68"/>
      <c r="F85" s="68"/>
      <c r="G85" s="68"/>
      <c r="H85" s="68"/>
      <c r="I85" s="68"/>
      <c r="J85" s="68"/>
      <c r="K85" s="68"/>
      <c r="L85" s="68"/>
      <c r="M85" s="68"/>
      <c r="N85" s="68"/>
      <c r="O85" s="68"/>
    </row>
    <row r="86" spans="1:16382" x14ac:dyDescent="0.25">
      <c r="D86" s="68"/>
      <c r="E86" s="68"/>
      <c r="F86" s="68"/>
      <c r="G86" s="68"/>
      <c r="H86" s="68"/>
      <c r="I86" s="68"/>
      <c r="J86" s="68"/>
      <c r="K86" s="68"/>
      <c r="L86" s="68"/>
      <c r="M86" s="68"/>
      <c r="N86" s="68"/>
      <c r="O86" s="68"/>
    </row>
    <row r="87" spans="1:16382" x14ac:dyDescent="0.25">
      <c r="D87" s="68"/>
      <c r="E87" s="68"/>
      <c r="F87" s="68"/>
      <c r="G87" s="68"/>
      <c r="H87" s="68"/>
      <c r="I87" s="68"/>
      <c r="J87" s="68"/>
      <c r="K87" s="68"/>
      <c r="L87" s="68"/>
      <c r="M87" s="68"/>
      <c r="N87" s="68"/>
      <c r="O87" s="68"/>
    </row>
    <row r="88" spans="1:16382" x14ac:dyDescent="0.25">
      <c r="D88" s="68"/>
      <c r="E88" s="68"/>
      <c r="F88" s="68"/>
      <c r="G88" s="68"/>
      <c r="H88" s="68"/>
      <c r="I88" s="68"/>
      <c r="J88" s="68"/>
      <c r="K88" s="68"/>
      <c r="L88" s="68"/>
      <c r="M88" s="68"/>
      <c r="N88" s="68"/>
      <c r="O88" s="68"/>
    </row>
    <row r="89" spans="1:16382" x14ac:dyDescent="0.25">
      <c r="D89" s="68"/>
      <c r="E89" s="68"/>
      <c r="F89" s="68"/>
      <c r="G89" s="68"/>
      <c r="H89" s="68"/>
      <c r="I89" s="68"/>
      <c r="J89" s="68"/>
      <c r="K89" s="68"/>
      <c r="L89" s="68"/>
      <c r="M89" s="68"/>
      <c r="N89" s="68"/>
      <c r="O89" s="68"/>
    </row>
    <row r="90" spans="1:16382" x14ac:dyDescent="0.25">
      <c r="D90" s="68"/>
      <c r="E90" s="68"/>
      <c r="F90" s="68"/>
      <c r="G90" s="68"/>
      <c r="H90" s="68"/>
      <c r="I90" s="68"/>
      <c r="J90" s="68"/>
      <c r="K90" s="68"/>
      <c r="L90" s="68"/>
      <c r="M90" s="68"/>
      <c r="N90" s="68"/>
      <c r="O90" s="68"/>
    </row>
    <row r="91" spans="1:16382" x14ac:dyDescent="0.25"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</row>
    <row r="92" spans="1:16382" x14ac:dyDescent="0.25">
      <c r="G92" s="68"/>
      <c r="H92" s="68"/>
      <c r="I92" s="68"/>
      <c r="J92" s="68"/>
      <c r="K92" s="68"/>
      <c r="L92" s="68"/>
      <c r="M92" s="68"/>
      <c r="N92" s="68"/>
      <c r="O92" s="68"/>
    </row>
    <row r="96" spans="1:16382" x14ac:dyDescent="0.25">
      <c r="A96" s="80"/>
      <c r="B96" s="77"/>
      <c r="C96" s="77"/>
      <c r="D96" s="65"/>
      <c r="E96" s="65"/>
      <c r="G96" s="65"/>
      <c r="H96" s="65"/>
      <c r="J96" s="65"/>
      <c r="K96" s="65"/>
      <c r="M96" s="65"/>
      <c r="N96" s="65"/>
    </row>
    <row r="102" spans="1:1" x14ac:dyDescent="0.25">
      <c r="A102" s="20"/>
    </row>
    <row r="103" spans="1:1" x14ac:dyDescent="0.25">
      <c r="A103" s="20"/>
    </row>
    <row r="104" spans="1:1" x14ac:dyDescent="0.25">
      <c r="A104" s="20"/>
    </row>
    <row r="105" spans="1:1" x14ac:dyDescent="0.25">
      <c r="A105" s="20"/>
    </row>
    <row r="106" spans="1:1" x14ac:dyDescent="0.25">
      <c r="A106" s="20"/>
    </row>
    <row r="107" spans="1:1" x14ac:dyDescent="0.25">
      <c r="A107" s="20"/>
    </row>
    <row r="108" spans="1:1" x14ac:dyDescent="0.25">
      <c r="A108" s="20"/>
    </row>
    <row r="109" spans="1:1" x14ac:dyDescent="0.25">
      <c r="A109" s="20"/>
    </row>
    <row r="110" spans="1:1" x14ac:dyDescent="0.25">
      <c r="A110" s="20"/>
    </row>
    <row r="111" spans="1:1" x14ac:dyDescent="0.25">
      <c r="A111" s="20"/>
    </row>
    <row r="112" spans="1:1" x14ac:dyDescent="0.25">
      <c r="A112" s="20"/>
    </row>
    <row r="113" spans="1:1" x14ac:dyDescent="0.25">
      <c r="A113" s="20"/>
    </row>
    <row r="114" spans="1:1" x14ac:dyDescent="0.25">
      <c r="A114" s="20"/>
    </row>
    <row r="115" spans="1:1" x14ac:dyDescent="0.25">
      <c r="A115" s="20"/>
    </row>
  </sheetData>
  <mergeCells count="6827">
    <mergeCell ref="XCQ81:XCS81"/>
    <mergeCell ref="XDH81:XDJ81"/>
    <mergeCell ref="XDY81:XEA81"/>
    <mergeCell ref="XEP81:XER81"/>
    <mergeCell ref="WZJ81:WZL81"/>
    <mergeCell ref="XAA81:XAC81"/>
    <mergeCell ref="XAR81:XAT81"/>
    <mergeCell ref="XBI81:XBK81"/>
    <mergeCell ref="XBZ81:XCB81"/>
    <mergeCell ref="WWC81:WWE81"/>
    <mergeCell ref="WWT81:WWV81"/>
    <mergeCell ref="WXK81:WXM81"/>
    <mergeCell ref="WYB81:WYD81"/>
    <mergeCell ref="WYS81:WYU81"/>
    <mergeCell ref="WSV81:WSX81"/>
    <mergeCell ref="WTM81:WTO81"/>
    <mergeCell ref="WUD81:WUF81"/>
    <mergeCell ref="WUU81:WUW81"/>
    <mergeCell ref="WVL81:WVN81"/>
    <mergeCell ref="WPO81:WPQ81"/>
    <mergeCell ref="WQF81:WQH81"/>
    <mergeCell ref="WQW81:WQY81"/>
    <mergeCell ref="WRN81:WRP81"/>
    <mergeCell ref="WSE81:WSG81"/>
    <mergeCell ref="WMH81:WMJ81"/>
    <mergeCell ref="WMY81:WNA81"/>
    <mergeCell ref="WNP81:WNR81"/>
    <mergeCell ref="WOG81:WOI81"/>
    <mergeCell ref="WOX81:WOZ81"/>
    <mergeCell ref="WJA81:WJC81"/>
    <mergeCell ref="WJR81:WJT81"/>
    <mergeCell ref="WKI81:WKK81"/>
    <mergeCell ref="WKZ81:WLB81"/>
    <mergeCell ref="WLQ81:WLS81"/>
    <mergeCell ref="WFT81:WFV81"/>
    <mergeCell ref="WGK81:WGM81"/>
    <mergeCell ref="WHB81:WHD81"/>
    <mergeCell ref="WHS81:WHU81"/>
    <mergeCell ref="WIJ81:WIL81"/>
    <mergeCell ref="WCM81:WCO81"/>
    <mergeCell ref="WDD81:WDF81"/>
    <mergeCell ref="WDU81:WDW81"/>
    <mergeCell ref="WEL81:WEN81"/>
    <mergeCell ref="WFC81:WFE81"/>
    <mergeCell ref="VZF81:VZH81"/>
    <mergeCell ref="VZW81:VZY81"/>
    <mergeCell ref="WAN81:WAP81"/>
    <mergeCell ref="WBE81:WBG81"/>
    <mergeCell ref="WBV81:WBX81"/>
    <mergeCell ref="VVY81:VWA81"/>
    <mergeCell ref="VWP81:VWR81"/>
    <mergeCell ref="VXG81:VXI81"/>
    <mergeCell ref="VXX81:VXZ81"/>
    <mergeCell ref="VYO81:VYQ81"/>
    <mergeCell ref="VSR81:VST81"/>
    <mergeCell ref="VTI81:VTK81"/>
    <mergeCell ref="VTZ81:VUB81"/>
    <mergeCell ref="VUQ81:VUS81"/>
    <mergeCell ref="VVH81:VVJ81"/>
    <mergeCell ref="VPK81:VPM81"/>
    <mergeCell ref="VQB81:VQD81"/>
    <mergeCell ref="VQS81:VQU81"/>
    <mergeCell ref="VRJ81:VRL81"/>
    <mergeCell ref="VSA81:VSC81"/>
    <mergeCell ref="VMD81:VMF81"/>
    <mergeCell ref="VMU81:VMW81"/>
    <mergeCell ref="VNL81:VNN81"/>
    <mergeCell ref="VOC81:VOE81"/>
    <mergeCell ref="VOT81:VOV81"/>
    <mergeCell ref="VIW81:VIY81"/>
    <mergeCell ref="VJN81:VJP81"/>
    <mergeCell ref="VKE81:VKG81"/>
    <mergeCell ref="VKV81:VKX81"/>
    <mergeCell ref="VLM81:VLO81"/>
    <mergeCell ref="VFP81:VFR81"/>
    <mergeCell ref="VGG81:VGI81"/>
    <mergeCell ref="VGX81:VGZ81"/>
    <mergeCell ref="VHO81:VHQ81"/>
    <mergeCell ref="VIF81:VIH81"/>
    <mergeCell ref="VCI81:VCK81"/>
    <mergeCell ref="VCZ81:VDB81"/>
    <mergeCell ref="VDQ81:VDS81"/>
    <mergeCell ref="VEH81:VEJ81"/>
    <mergeCell ref="VEY81:VFA81"/>
    <mergeCell ref="UZB81:UZD81"/>
    <mergeCell ref="UZS81:UZU81"/>
    <mergeCell ref="VAJ81:VAL81"/>
    <mergeCell ref="VBA81:VBC81"/>
    <mergeCell ref="VBR81:VBT81"/>
    <mergeCell ref="UVU81:UVW81"/>
    <mergeCell ref="UWL81:UWN81"/>
    <mergeCell ref="UXC81:UXE81"/>
    <mergeCell ref="UXT81:UXV81"/>
    <mergeCell ref="UYK81:UYM81"/>
    <mergeCell ref="USN81:USP81"/>
    <mergeCell ref="UTE81:UTG81"/>
    <mergeCell ref="UTV81:UTX81"/>
    <mergeCell ref="UUM81:UUO81"/>
    <mergeCell ref="UVD81:UVF81"/>
    <mergeCell ref="UPG81:UPI81"/>
    <mergeCell ref="UPX81:UPZ81"/>
    <mergeCell ref="UQO81:UQQ81"/>
    <mergeCell ref="URF81:URH81"/>
    <mergeCell ref="URW81:URY81"/>
    <mergeCell ref="ULZ81:UMB81"/>
    <mergeCell ref="UMQ81:UMS81"/>
    <mergeCell ref="UNH81:UNJ81"/>
    <mergeCell ref="UNY81:UOA81"/>
    <mergeCell ref="UOP81:UOR81"/>
    <mergeCell ref="UIS81:UIU81"/>
    <mergeCell ref="UJJ81:UJL81"/>
    <mergeCell ref="UKA81:UKC81"/>
    <mergeCell ref="UKR81:UKT81"/>
    <mergeCell ref="ULI81:ULK81"/>
    <mergeCell ref="UFL81:UFN81"/>
    <mergeCell ref="UGC81:UGE81"/>
    <mergeCell ref="UGT81:UGV81"/>
    <mergeCell ref="UHK81:UHM81"/>
    <mergeCell ref="UIB81:UID81"/>
    <mergeCell ref="UCE81:UCG81"/>
    <mergeCell ref="UCV81:UCX81"/>
    <mergeCell ref="UDM81:UDO81"/>
    <mergeCell ref="UED81:UEF81"/>
    <mergeCell ref="UEU81:UEW81"/>
    <mergeCell ref="TYX81:TYZ81"/>
    <mergeCell ref="TZO81:TZQ81"/>
    <mergeCell ref="UAF81:UAH81"/>
    <mergeCell ref="UAW81:UAY81"/>
    <mergeCell ref="UBN81:UBP81"/>
    <mergeCell ref="TVQ81:TVS81"/>
    <mergeCell ref="TWH81:TWJ81"/>
    <mergeCell ref="TWY81:TXA81"/>
    <mergeCell ref="TXP81:TXR81"/>
    <mergeCell ref="TYG81:TYI81"/>
    <mergeCell ref="TSJ81:TSL81"/>
    <mergeCell ref="TTA81:TTC81"/>
    <mergeCell ref="TTR81:TTT81"/>
    <mergeCell ref="TUI81:TUK81"/>
    <mergeCell ref="TUZ81:TVB81"/>
    <mergeCell ref="TPC81:TPE81"/>
    <mergeCell ref="TPT81:TPV81"/>
    <mergeCell ref="TQK81:TQM81"/>
    <mergeCell ref="TRB81:TRD81"/>
    <mergeCell ref="TRS81:TRU81"/>
    <mergeCell ref="TLV81:TLX81"/>
    <mergeCell ref="TMM81:TMO81"/>
    <mergeCell ref="TND81:TNF81"/>
    <mergeCell ref="TNU81:TNW81"/>
    <mergeCell ref="TOL81:TON81"/>
    <mergeCell ref="TIO81:TIQ81"/>
    <mergeCell ref="TJF81:TJH81"/>
    <mergeCell ref="TJW81:TJY81"/>
    <mergeCell ref="TKN81:TKP81"/>
    <mergeCell ref="TLE81:TLG81"/>
    <mergeCell ref="TFH81:TFJ81"/>
    <mergeCell ref="TFY81:TGA81"/>
    <mergeCell ref="TGP81:TGR81"/>
    <mergeCell ref="THG81:THI81"/>
    <mergeCell ref="THX81:THZ81"/>
    <mergeCell ref="TCA81:TCC81"/>
    <mergeCell ref="TCR81:TCT81"/>
    <mergeCell ref="TDI81:TDK81"/>
    <mergeCell ref="TDZ81:TEB81"/>
    <mergeCell ref="TEQ81:TES81"/>
    <mergeCell ref="SYT81:SYV81"/>
    <mergeCell ref="SZK81:SZM81"/>
    <mergeCell ref="TAB81:TAD81"/>
    <mergeCell ref="TAS81:TAU81"/>
    <mergeCell ref="TBJ81:TBL81"/>
    <mergeCell ref="SVM81:SVO81"/>
    <mergeCell ref="SWD81:SWF81"/>
    <mergeCell ref="SWU81:SWW81"/>
    <mergeCell ref="SXL81:SXN81"/>
    <mergeCell ref="SYC81:SYE81"/>
    <mergeCell ref="SSF81:SSH81"/>
    <mergeCell ref="SSW81:SSY81"/>
    <mergeCell ref="STN81:STP81"/>
    <mergeCell ref="SUE81:SUG81"/>
    <mergeCell ref="SUV81:SUX81"/>
    <mergeCell ref="SOY81:SPA81"/>
    <mergeCell ref="SPP81:SPR81"/>
    <mergeCell ref="SQG81:SQI81"/>
    <mergeCell ref="SQX81:SQZ81"/>
    <mergeCell ref="SRO81:SRQ81"/>
    <mergeCell ref="SLR81:SLT81"/>
    <mergeCell ref="SMI81:SMK81"/>
    <mergeCell ref="SMZ81:SNB81"/>
    <mergeCell ref="SNQ81:SNS81"/>
    <mergeCell ref="SOH81:SOJ81"/>
    <mergeCell ref="SIK81:SIM81"/>
    <mergeCell ref="SJB81:SJD81"/>
    <mergeCell ref="SJS81:SJU81"/>
    <mergeCell ref="SKJ81:SKL81"/>
    <mergeCell ref="SLA81:SLC81"/>
    <mergeCell ref="SFD81:SFF81"/>
    <mergeCell ref="SFU81:SFW81"/>
    <mergeCell ref="SGL81:SGN81"/>
    <mergeCell ref="SHC81:SHE81"/>
    <mergeCell ref="SHT81:SHV81"/>
    <mergeCell ref="SBW81:SBY81"/>
    <mergeCell ref="SCN81:SCP81"/>
    <mergeCell ref="SDE81:SDG81"/>
    <mergeCell ref="SDV81:SDX81"/>
    <mergeCell ref="SEM81:SEO81"/>
    <mergeCell ref="RYP81:RYR81"/>
    <mergeCell ref="RZG81:RZI81"/>
    <mergeCell ref="RZX81:RZZ81"/>
    <mergeCell ref="SAO81:SAQ81"/>
    <mergeCell ref="SBF81:SBH81"/>
    <mergeCell ref="RVI81:RVK81"/>
    <mergeCell ref="RVZ81:RWB81"/>
    <mergeCell ref="RWQ81:RWS81"/>
    <mergeCell ref="RXH81:RXJ81"/>
    <mergeCell ref="RXY81:RYA81"/>
    <mergeCell ref="RSB81:RSD81"/>
    <mergeCell ref="RSS81:RSU81"/>
    <mergeCell ref="RTJ81:RTL81"/>
    <mergeCell ref="RUA81:RUC81"/>
    <mergeCell ref="RUR81:RUT81"/>
    <mergeCell ref="ROU81:ROW81"/>
    <mergeCell ref="RPL81:RPN81"/>
    <mergeCell ref="RQC81:RQE81"/>
    <mergeCell ref="RQT81:RQV81"/>
    <mergeCell ref="RRK81:RRM81"/>
    <mergeCell ref="RLN81:RLP81"/>
    <mergeCell ref="RME81:RMG81"/>
    <mergeCell ref="RMV81:RMX81"/>
    <mergeCell ref="RNM81:RNO81"/>
    <mergeCell ref="ROD81:ROF81"/>
    <mergeCell ref="RIG81:RII81"/>
    <mergeCell ref="RIX81:RIZ81"/>
    <mergeCell ref="RJO81:RJQ81"/>
    <mergeCell ref="RKF81:RKH81"/>
    <mergeCell ref="RKW81:RKY81"/>
    <mergeCell ref="REZ81:RFB81"/>
    <mergeCell ref="RFQ81:RFS81"/>
    <mergeCell ref="RGH81:RGJ81"/>
    <mergeCell ref="RGY81:RHA81"/>
    <mergeCell ref="RHP81:RHR81"/>
    <mergeCell ref="RBS81:RBU81"/>
    <mergeCell ref="RCJ81:RCL81"/>
    <mergeCell ref="RDA81:RDC81"/>
    <mergeCell ref="RDR81:RDT81"/>
    <mergeCell ref="REI81:REK81"/>
    <mergeCell ref="QYL81:QYN81"/>
    <mergeCell ref="QZC81:QZE81"/>
    <mergeCell ref="QZT81:QZV81"/>
    <mergeCell ref="RAK81:RAM81"/>
    <mergeCell ref="RBB81:RBD81"/>
    <mergeCell ref="QVE81:QVG81"/>
    <mergeCell ref="QVV81:QVX81"/>
    <mergeCell ref="QWM81:QWO81"/>
    <mergeCell ref="QXD81:QXF81"/>
    <mergeCell ref="QXU81:QXW81"/>
    <mergeCell ref="QRX81:QRZ81"/>
    <mergeCell ref="QSO81:QSQ81"/>
    <mergeCell ref="QTF81:QTH81"/>
    <mergeCell ref="QTW81:QTY81"/>
    <mergeCell ref="QUN81:QUP81"/>
    <mergeCell ref="QOQ81:QOS81"/>
    <mergeCell ref="QPH81:QPJ81"/>
    <mergeCell ref="QPY81:QQA81"/>
    <mergeCell ref="QQP81:QQR81"/>
    <mergeCell ref="QRG81:QRI81"/>
    <mergeCell ref="QLJ81:QLL81"/>
    <mergeCell ref="QMA81:QMC81"/>
    <mergeCell ref="QMR81:QMT81"/>
    <mergeCell ref="QNI81:QNK81"/>
    <mergeCell ref="QNZ81:QOB81"/>
    <mergeCell ref="QIC81:QIE81"/>
    <mergeCell ref="QIT81:QIV81"/>
    <mergeCell ref="QJK81:QJM81"/>
    <mergeCell ref="QKB81:QKD81"/>
    <mergeCell ref="QKS81:QKU81"/>
    <mergeCell ref="QEV81:QEX81"/>
    <mergeCell ref="QFM81:QFO81"/>
    <mergeCell ref="QGD81:QGF81"/>
    <mergeCell ref="QGU81:QGW81"/>
    <mergeCell ref="QHL81:QHN81"/>
    <mergeCell ref="QBO81:QBQ81"/>
    <mergeCell ref="QCF81:QCH81"/>
    <mergeCell ref="QCW81:QCY81"/>
    <mergeCell ref="QDN81:QDP81"/>
    <mergeCell ref="QEE81:QEG81"/>
    <mergeCell ref="PYH81:PYJ81"/>
    <mergeCell ref="PYY81:PZA81"/>
    <mergeCell ref="PZP81:PZR81"/>
    <mergeCell ref="QAG81:QAI81"/>
    <mergeCell ref="QAX81:QAZ81"/>
    <mergeCell ref="PVA81:PVC81"/>
    <mergeCell ref="PVR81:PVT81"/>
    <mergeCell ref="PWI81:PWK81"/>
    <mergeCell ref="PWZ81:PXB81"/>
    <mergeCell ref="PXQ81:PXS81"/>
    <mergeCell ref="PRT81:PRV81"/>
    <mergeCell ref="PSK81:PSM81"/>
    <mergeCell ref="PTB81:PTD81"/>
    <mergeCell ref="PTS81:PTU81"/>
    <mergeCell ref="PUJ81:PUL81"/>
    <mergeCell ref="POM81:POO81"/>
    <mergeCell ref="PPD81:PPF81"/>
    <mergeCell ref="PPU81:PPW81"/>
    <mergeCell ref="PQL81:PQN81"/>
    <mergeCell ref="PRC81:PRE81"/>
    <mergeCell ref="PLF81:PLH81"/>
    <mergeCell ref="PLW81:PLY81"/>
    <mergeCell ref="PMN81:PMP81"/>
    <mergeCell ref="PNE81:PNG81"/>
    <mergeCell ref="PNV81:PNX81"/>
    <mergeCell ref="PHY81:PIA81"/>
    <mergeCell ref="PIP81:PIR81"/>
    <mergeCell ref="PJG81:PJI81"/>
    <mergeCell ref="PJX81:PJZ81"/>
    <mergeCell ref="PKO81:PKQ81"/>
    <mergeCell ref="PER81:PET81"/>
    <mergeCell ref="PFI81:PFK81"/>
    <mergeCell ref="PFZ81:PGB81"/>
    <mergeCell ref="PGQ81:PGS81"/>
    <mergeCell ref="PHH81:PHJ81"/>
    <mergeCell ref="PBK81:PBM81"/>
    <mergeCell ref="PCB81:PCD81"/>
    <mergeCell ref="PCS81:PCU81"/>
    <mergeCell ref="PDJ81:PDL81"/>
    <mergeCell ref="PEA81:PEC81"/>
    <mergeCell ref="OYD81:OYF81"/>
    <mergeCell ref="OYU81:OYW81"/>
    <mergeCell ref="OZL81:OZN81"/>
    <mergeCell ref="PAC81:PAE81"/>
    <mergeCell ref="PAT81:PAV81"/>
    <mergeCell ref="OUW81:OUY81"/>
    <mergeCell ref="OVN81:OVP81"/>
    <mergeCell ref="OWE81:OWG81"/>
    <mergeCell ref="OWV81:OWX81"/>
    <mergeCell ref="OXM81:OXO81"/>
    <mergeCell ref="ORP81:ORR81"/>
    <mergeCell ref="OSG81:OSI81"/>
    <mergeCell ref="OSX81:OSZ81"/>
    <mergeCell ref="OTO81:OTQ81"/>
    <mergeCell ref="OUF81:OUH81"/>
    <mergeCell ref="OOI81:OOK81"/>
    <mergeCell ref="OOZ81:OPB81"/>
    <mergeCell ref="OPQ81:OPS81"/>
    <mergeCell ref="OQH81:OQJ81"/>
    <mergeCell ref="OQY81:ORA81"/>
    <mergeCell ref="OLB81:OLD81"/>
    <mergeCell ref="OLS81:OLU81"/>
    <mergeCell ref="OMJ81:OML81"/>
    <mergeCell ref="ONA81:ONC81"/>
    <mergeCell ref="ONR81:ONT81"/>
    <mergeCell ref="OHU81:OHW81"/>
    <mergeCell ref="OIL81:OIN81"/>
    <mergeCell ref="OJC81:OJE81"/>
    <mergeCell ref="OJT81:OJV81"/>
    <mergeCell ref="OKK81:OKM81"/>
    <mergeCell ref="OEN81:OEP81"/>
    <mergeCell ref="OFE81:OFG81"/>
    <mergeCell ref="OFV81:OFX81"/>
    <mergeCell ref="OGM81:OGO81"/>
    <mergeCell ref="OHD81:OHF81"/>
    <mergeCell ref="OBG81:OBI81"/>
    <mergeCell ref="OBX81:OBZ81"/>
    <mergeCell ref="OCO81:OCQ81"/>
    <mergeCell ref="ODF81:ODH81"/>
    <mergeCell ref="ODW81:ODY81"/>
    <mergeCell ref="NXZ81:NYB81"/>
    <mergeCell ref="NYQ81:NYS81"/>
    <mergeCell ref="NZH81:NZJ81"/>
    <mergeCell ref="NZY81:OAA81"/>
    <mergeCell ref="OAP81:OAR81"/>
    <mergeCell ref="NUS81:NUU81"/>
    <mergeCell ref="NVJ81:NVL81"/>
    <mergeCell ref="NWA81:NWC81"/>
    <mergeCell ref="NWR81:NWT81"/>
    <mergeCell ref="NXI81:NXK81"/>
    <mergeCell ref="NRL81:NRN81"/>
    <mergeCell ref="NSC81:NSE81"/>
    <mergeCell ref="NST81:NSV81"/>
    <mergeCell ref="NTK81:NTM81"/>
    <mergeCell ref="NUB81:NUD81"/>
    <mergeCell ref="NOE81:NOG81"/>
    <mergeCell ref="NOV81:NOX81"/>
    <mergeCell ref="NPM81:NPO81"/>
    <mergeCell ref="NQD81:NQF81"/>
    <mergeCell ref="NQU81:NQW81"/>
    <mergeCell ref="NKX81:NKZ81"/>
    <mergeCell ref="NLO81:NLQ81"/>
    <mergeCell ref="NMF81:NMH81"/>
    <mergeCell ref="NMW81:NMY81"/>
    <mergeCell ref="NNN81:NNP81"/>
    <mergeCell ref="NHQ81:NHS81"/>
    <mergeCell ref="NIH81:NIJ81"/>
    <mergeCell ref="NIY81:NJA81"/>
    <mergeCell ref="NJP81:NJR81"/>
    <mergeCell ref="NKG81:NKI81"/>
    <mergeCell ref="NEJ81:NEL81"/>
    <mergeCell ref="NFA81:NFC81"/>
    <mergeCell ref="NFR81:NFT81"/>
    <mergeCell ref="NGI81:NGK81"/>
    <mergeCell ref="NGZ81:NHB81"/>
    <mergeCell ref="NBC81:NBE81"/>
    <mergeCell ref="NBT81:NBV81"/>
    <mergeCell ref="NCK81:NCM81"/>
    <mergeCell ref="NDB81:NDD81"/>
    <mergeCell ref="NDS81:NDU81"/>
    <mergeCell ref="MXV81:MXX81"/>
    <mergeCell ref="MYM81:MYO81"/>
    <mergeCell ref="MZD81:MZF81"/>
    <mergeCell ref="MZU81:MZW81"/>
    <mergeCell ref="NAL81:NAN81"/>
    <mergeCell ref="MUO81:MUQ81"/>
    <mergeCell ref="MVF81:MVH81"/>
    <mergeCell ref="MVW81:MVY81"/>
    <mergeCell ref="MWN81:MWP81"/>
    <mergeCell ref="MXE81:MXG81"/>
    <mergeCell ref="MRH81:MRJ81"/>
    <mergeCell ref="MRY81:MSA81"/>
    <mergeCell ref="MSP81:MSR81"/>
    <mergeCell ref="MTG81:MTI81"/>
    <mergeCell ref="MTX81:MTZ81"/>
    <mergeCell ref="MOA81:MOC81"/>
    <mergeCell ref="MOR81:MOT81"/>
    <mergeCell ref="MPI81:MPK81"/>
    <mergeCell ref="MPZ81:MQB81"/>
    <mergeCell ref="MQQ81:MQS81"/>
    <mergeCell ref="MKT81:MKV81"/>
    <mergeCell ref="MLK81:MLM81"/>
    <mergeCell ref="MMB81:MMD81"/>
    <mergeCell ref="MMS81:MMU81"/>
    <mergeCell ref="MNJ81:MNL81"/>
    <mergeCell ref="MHM81:MHO81"/>
    <mergeCell ref="MID81:MIF81"/>
    <mergeCell ref="MIU81:MIW81"/>
    <mergeCell ref="MJL81:MJN81"/>
    <mergeCell ref="MKC81:MKE81"/>
    <mergeCell ref="MEF81:MEH81"/>
    <mergeCell ref="MEW81:MEY81"/>
    <mergeCell ref="MFN81:MFP81"/>
    <mergeCell ref="MGE81:MGG81"/>
    <mergeCell ref="MGV81:MGX81"/>
    <mergeCell ref="MAY81:MBA81"/>
    <mergeCell ref="MBP81:MBR81"/>
    <mergeCell ref="MCG81:MCI81"/>
    <mergeCell ref="MCX81:MCZ81"/>
    <mergeCell ref="MDO81:MDQ81"/>
    <mergeCell ref="LXR81:LXT81"/>
    <mergeCell ref="LYI81:LYK81"/>
    <mergeCell ref="LYZ81:LZB81"/>
    <mergeCell ref="LZQ81:LZS81"/>
    <mergeCell ref="MAH81:MAJ81"/>
    <mergeCell ref="LUK81:LUM81"/>
    <mergeCell ref="LVB81:LVD81"/>
    <mergeCell ref="LVS81:LVU81"/>
    <mergeCell ref="LWJ81:LWL81"/>
    <mergeCell ref="LXA81:LXC81"/>
    <mergeCell ref="LRD81:LRF81"/>
    <mergeCell ref="LRU81:LRW81"/>
    <mergeCell ref="LSL81:LSN81"/>
    <mergeCell ref="LTC81:LTE81"/>
    <mergeCell ref="LTT81:LTV81"/>
    <mergeCell ref="LNW81:LNY81"/>
    <mergeCell ref="LON81:LOP81"/>
    <mergeCell ref="LPE81:LPG81"/>
    <mergeCell ref="LPV81:LPX81"/>
    <mergeCell ref="LQM81:LQO81"/>
    <mergeCell ref="LKP81:LKR81"/>
    <mergeCell ref="LLG81:LLI81"/>
    <mergeCell ref="LLX81:LLZ81"/>
    <mergeCell ref="LMO81:LMQ81"/>
    <mergeCell ref="LNF81:LNH81"/>
    <mergeCell ref="LHI81:LHK81"/>
    <mergeCell ref="LHZ81:LIB81"/>
    <mergeCell ref="LIQ81:LIS81"/>
    <mergeCell ref="LJH81:LJJ81"/>
    <mergeCell ref="LJY81:LKA81"/>
    <mergeCell ref="LEB81:LED81"/>
    <mergeCell ref="LES81:LEU81"/>
    <mergeCell ref="LFJ81:LFL81"/>
    <mergeCell ref="LGA81:LGC81"/>
    <mergeCell ref="LGR81:LGT81"/>
    <mergeCell ref="LAU81:LAW81"/>
    <mergeCell ref="LBL81:LBN81"/>
    <mergeCell ref="LCC81:LCE81"/>
    <mergeCell ref="LCT81:LCV81"/>
    <mergeCell ref="LDK81:LDM81"/>
    <mergeCell ref="KXN81:KXP81"/>
    <mergeCell ref="KYE81:KYG81"/>
    <mergeCell ref="KYV81:KYX81"/>
    <mergeCell ref="KZM81:KZO81"/>
    <mergeCell ref="LAD81:LAF81"/>
    <mergeCell ref="KUG81:KUI81"/>
    <mergeCell ref="KUX81:KUZ81"/>
    <mergeCell ref="KVO81:KVQ81"/>
    <mergeCell ref="KWF81:KWH81"/>
    <mergeCell ref="KWW81:KWY81"/>
    <mergeCell ref="KQZ81:KRB81"/>
    <mergeCell ref="KRQ81:KRS81"/>
    <mergeCell ref="KSH81:KSJ81"/>
    <mergeCell ref="KSY81:KTA81"/>
    <mergeCell ref="KTP81:KTR81"/>
    <mergeCell ref="KNS81:KNU81"/>
    <mergeCell ref="KOJ81:KOL81"/>
    <mergeCell ref="KPA81:KPC81"/>
    <mergeCell ref="KPR81:KPT81"/>
    <mergeCell ref="KQI81:KQK81"/>
    <mergeCell ref="KKL81:KKN81"/>
    <mergeCell ref="KLC81:KLE81"/>
    <mergeCell ref="KLT81:KLV81"/>
    <mergeCell ref="KMK81:KMM81"/>
    <mergeCell ref="KNB81:KND81"/>
    <mergeCell ref="KHE81:KHG81"/>
    <mergeCell ref="KHV81:KHX81"/>
    <mergeCell ref="KIM81:KIO81"/>
    <mergeCell ref="KJD81:KJF81"/>
    <mergeCell ref="KJU81:KJW81"/>
    <mergeCell ref="KDX81:KDZ81"/>
    <mergeCell ref="KEO81:KEQ81"/>
    <mergeCell ref="KFF81:KFH81"/>
    <mergeCell ref="KFW81:KFY81"/>
    <mergeCell ref="KGN81:KGP81"/>
    <mergeCell ref="KAQ81:KAS81"/>
    <mergeCell ref="KBH81:KBJ81"/>
    <mergeCell ref="KBY81:KCA81"/>
    <mergeCell ref="KCP81:KCR81"/>
    <mergeCell ref="KDG81:KDI81"/>
    <mergeCell ref="JXJ81:JXL81"/>
    <mergeCell ref="JYA81:JYC81"/>
    <mergeCell ref="JYR81:JYT81"/>
    <mergeCell ref="JZI81:JZK81"/>
    <mergeCell ref="JZZ81:KAB81"/>
    <mergeCell ref="JUC81:JUE81"/>
    <mergeCell ref="JUT81:JUV81"/>
    <mergeCell ref="JVK81:JVM81"/>
    <mergeCell ref="JWB81:JWD81"/>
    <mergeCell ref="JWS81:JWU81"/>
    <mergeCell ref="JQV81:JQX81"/>
    <mergeCell ref="JRM81:JRO81"/>
    <mergeCell ref="JSD81:JSF81"/>
    <mergeCell ref="JSU81:JSW81"/>
    <mergeCell ref="JTL81:JTN81"/>
    <mergeCell ref="JNO81:JNQ81"/>
    <mergeCell ref="JOF81:JOH81"/>
    <mergeCell ref="JOW81:JOY81"/>
    <mergeCell ref="JPN81:JPP81"/>
    <mergeCell ref="JQE81:JQG81"/>
    <mergeCell ref="JKH81:JKJ81"/>
    <mergeCell ref="JKY81:JLA81"/>
    <mergeCell ref="JLP81:JLR81"/>
    <mergeCell ref="JMG81:JMI81"/>
    <mergeCell ref="JMX81:JMZ81"/>
    <mergeCell ref="JHA81:JHC81"/>
    <mergeCell ref="JHR81:JHT81"/>
    <mergeCell ref="JII81:JIK81"/>
    <mergeCell ref="JIZ81:JJB81"/>
    <mergeCell ref="JJQ81:JJS81"/>
    <mergeCell ref="JDT81:JDV81"/>
    <mergeCell ref="JEK81:JEM81"/>
    <mergeCell ref="JFB81:JFD81"/>
    <mergeCell ref="JFS81:JFU81"/>
    <mergeCell ref="JGJ81:JGL81"/>
    <mergeCell ref="JAM81:JAO81"/>
    <mergeCell ref="JBD81:JBF81"/>
    <mergeCell ref="JBU81:JBW81"/>
    <mergeCell ref="JCL81:JCN81"/>
    <mergeCell ref="JDC81:JDE81"/>
    <mergeCell ref="IXF81:IXH81"/>
    <mergeCell ref="IXW81:IXY81"/>
    <mergeCell ref="IYN81:IYP81"/>
    <mergeCell ref="IZE81:IZG81"/>
    <mergeCell ref="IZV81:IZX81"/>
    <mergeCell ref="ITY81:IUA81"/>
    <mergeCell ref="IUP81:IUR81"/>
    <mergeCell ref="IVG81:IVI81"/>
    <mergeCell ref="IVX81:IVZ81"/>
    <mergeCell ref="IWO81:IWQ81"/>
    <mergeCell ref="IQR81:IQT81"/>
    <mergeCell ref="IRI81:IRK81"/>
    <mergeCell ref="IRZ81:ISB81"/>
    <mergeCell ref="ISQ81:ISS81"/>
    <mergeCell ref="ITH81:ITJ81"/>
    <mergeCell ref="INK81:INM81"/>
    <mergeCell ref="IOB81:IOD81"/>
    <mergeCell ref="IOS81:IOU81"/>
    <mergeCell ref="IPJ81:IPL81"/>
    <mergeCell ref="IQA81:IQC81"/>
    <mergeCell ref="IKD81:IKF81"/>
    <mergeCell ref="IKU81:IKW81"/>
    <mergeCell ref="ILL81:ILN81"/>
    <mergeCell ref="IMC81:IME81"/>
    <mergeCell ref="IMT81:IMV81"/>
    <mergeCell ref="IGW81:IGY81"/>
    <mergeCell ref="IHN81:IHP81"/>
    <mergeCell ref="IIE81:IIG81"/>
    <mergeCell ref="IIV81:IIX81"/>
    <mergeCell ref="IJM81:IJO81"/>
    <mergeCell ref="IDP81:IDR81"/>
    <mergeCell ref="IEG81:IEI81"/>
    <mergeCell ref="IEX81:IEZ81"/>
    <mergeCell ref="IFO81:IFQ81"/>
    <mergeCell ref="IGF81:IGH81"/>
    <mergeCell ref="IAI81:IAK81"/>
    <mergeCell ref="IAZ81:IBB81"/>
    <mergeCell ref="IBQ81:IBS81"/>
    <mergeCell ref="ICH81:ICJ81"/>
    <mergeCell ref="ICY81:IDA81"/>
    <mergeCell ref="HXB81:HXD81"/>
    <mergeCell ref="HXS81:HXU81"/>
    <mergeCell ref="HYJ81:HYL81"/>
    <mergeCell ref="HZA81:HZC81"/>
    <mergeCell ref="HZR81:HZT81"/>
    <mergeCell ref="HTU81:HTW81"/>
    <mergeCell ref="HUL81:HUN81"/>
    <mergeCell ref="HVC81:HVE81"/>
    <mergeCell ref="HVT81:HVV81"/>
    <mergeCell ref="HWK81:HWM81"/>
    <mergeCell ref="HQN81:HQP81"/>
    <mergeCell ref="HRE81:HRG81"/>
    <mergeCell ref="HRV81:HRX81"/>
    <mergeCell ref="HSM81:HSO81"/>
    <mergeCell ref="HTD81:HTF81"/>
    <mergeCell ref="HNG81:HNI81"/>
    <mergeCell ref="HNX81:HNZ81"/>
    <mergeCell ref="HOO81:HOQ81"/>
    <mergeCell ref="HPF81:HPH81"/>
    <mergeCell ref="HPW81:HPY81"/>
    <mergeCell ref="HJZ81:HKB81"/>
    <mergeCell ref="HKQ81:HKS81"/>
    <mergeCell ref="HLH81:HLJ81"/>
    <mergeCell ref="HLY81:HMA81"/>
    <mergeCell ref="HMP81:HMR81"/>
    <mergeCell ref="HGS81:HGU81"/>
    <mergeCell ref="HHJ81:HHL81"/>
    <mergeCell ref="HIA81:HIC81"/>
    <mergeCell ref="HIR81:HIT81"/>
    <mergeCell ref="HJI81:HJK81"/>
    <mergeCell ref="HDL81:HDN81"/>
    <mergeCell ref="HEC81:HEE81"/>
    <mergeCell ref="HET81:HEV81"/>
    <mergeCell ref="HFK81:HFM81"/>
    <mergeCell ref="HGB81:HGD81"/>
    <mergeCell ref="HAE81:HAG81"/>
    <mergeCell ref="HAV81:HAX81"/>
    <mergeCell ref="HBM81:HBO81"/>
    <mergeCell ref="HCD81:HCF81"/>
    <mergeCell ref="HCU81:HCW81"/>
    <mergeCell ref="GWX81:GWZ81"/>
    <mergeCell ref="GXO81:GXQ81"/>
    <mergeCell ref="GYF81:GYH81"/>
    <mergeCell ref="GYW81:GYY81"/>
    <mergeCell ref="GZN81:GZP81"/>
    <mergeCell ref="GTQ81:GTS81"/>
    <mergeCell ref="GUH81:GUJ81"/>
    <mergeCell ref="GUY81:GVA81"/>
    <mergeCell ref="GVP81:GVR81"/>
    <mergeCell ref="GWG81:GWI81"/>
    <mergeCell ref="GQJ81:GQL81"/>
    <mergeCell ref="GRA81:GRC81"/>
    <mergeCell ref="GRR81:GRT81"/>
    <mergeCell ref="GSI81:GSK81"/>
    <mergeCell ref="GSZ81:GTB81"/>
    <mergeCell ref="GNC81:GNE81"/>
    <mergeCell ref="GNT81:GNV81"/>
    <mergeCell ref="GOK81:GOM81"/>
    <mergeCell ref="GPB81:GPD81"/>
    <mergeCell ref="GPS81:GPU81"/>
    <mergeCell ref="GJV81:GJX81"/>
    <mergeCell ref="GKM81:GKO81"/>
    <mergeCell ref="GLD81:GLF81"/>
    <mergeCell ref="GLU81:GLW81"/>
    <mergeCell ref="GML81:GMN81"/>
    <mergeCell ref="GGO81:GGQ81"/>
    <mergeCell ref="GHF81:GHH81"/>
    <mergeCell ref="GHW81:GHY81"/>
    <mergeCell ref="GIN81:GIP81"/>
    <mergeCell ref="GJE81:GJG81"/>
    <mergeCell ref="GDH81:GDJ81"/>
    <mergeCell ref="GDY81:GEA81"/>
    <mergeCell ref="GEP81:GER81"/>
    <mergeCell ref="GFG81:GFI81"/>
    <mergeCell ref="GFX81:GFZ81"/>
    <mergeCell ref="GAA81:GAC81"/>
    <mergeCell ref="GAR81:GAT81"/>
    <mergeCell ref="GBI81:GBK81"/>
    <mergeCell ref="GBZ81:GCB81"/>
    <mergeCell ref="GCQ81:GCS81"/>
    <mergeCell ref="FWT81:FWV81"/>
    <mergeCell ref="FXK81:FXM81"/>
    <mergeCell ref="FYB81:FYD81"/>
    <mergeCell ref="FYS81:FYU81"/>
    <mergeCell ref="FZJ81:FZL81"/>
    <mergeCell ref="FTM81:FTO81"/>
    <mergeCell ref="FUD81:FUF81"/>
    <mergeCell ref="FUU81:FUW81"/>
    <mergeCell ref="FVL81:FVN81"/>
    <mergeCell ref="FWC81:FWE81"/>
    <mergeCell ref="FQF81:FQH81"/>
    <mergeCell ref="FQW81:FQY81"/>
    <mergeCell ref="FRN81:FRP81"/>
    <mergeCell ref="FSE81:FSG81"/>
    <mergeCell ref="FSV81:FSX81"/>
    <mergeCell ref="FMY81:FNA81"/>
    <mergeCell ref="FNP81:FNR81"/>
    <mergeCell ref="FOG81:FOI81"/>
    <mergeCell ref="FOX81:FOZ81"/>
    <mergeCell ref="FPO81:FPQ81"/>
    <mergeCell ref="FJR81:FJT81"/>
    <mergeCell ref="FKI81:FKK81"/>
    <mergeCell ref="FKZ81:FLB81"/>
    <mergeCell ref="FLQ81:FLS81"/>
    <mergeCell ref="FMH81:FMJ81"/>
    <mergeCell ref="FGK81:FGM81"/>
    <mergeCell ref="FHB81:FHD81"/>
    <mergeCell ref="FHS81:FHU81"/>
    <mergeCell ref="FIJ81:FIL81"/>
    <mergeCell ref="FJA81:FJC81"/>
    <mergeCell ref="FDD81:FDF81"/>
    <mergeCell ref="FDU81:FDW81"/>
    <mergeCell ref="FEL81:FEN81"/>
    <mergeCell ref="FFC81:FFE81"/>
    <mergeCell ref="FFT81:FFV81"/>
    <mergeCell ref="EZW81:EZY81"/>
    <mergeCell ref="FAN81:FAP81"/>
    <mergeCell ref="FBE81:FBG81"/>
    <mergeCell ref="FBV81:FBX81"/>
    <mergeCell ref="FCM81:FCO81"/>
    <mergeCell ref="EWP81:EWR81"/>
    <mergeCell ref="EXG81:EXI81"/>
    <mergeCell ref="EXX81:EXZ81"/>
    <mergeCell ref="EYO81:EYQ81"/>
    <mergeCell ref="EZF81:EZH81"/>
    <mergeCell ref="ETI81:ETK81"/>
    <mergeCell ref="ETZ81:EUB81"/>
    <mergeCell ref="EUQ81:EUS81"/>
    <mergeCell ref="EVH81:EVJ81"/>
    <mergeCell ref="EVY81:EWA81"/>
    <mergeCell ref="EQB81:EQD81"/>
    <mergeCell ref="EQS81:EQU81"/>
    <mergeCell ref="ERJ81:ERL81"/>
    <mergeCell ref="ESA81:ESC81"/>
    <mergeCell ref="ESR81:EST81"/>
    <mergeCell ref="EMU81:EMW81"/>
    <mergeCell ref="ENL81:ENN81"/>
    <mergeCell ref="EOC81:EOE81"/>
    <mergeCell ref="EOT81:EOV81"/>
    <mergeCell ref="EPK81:EPM81"/>
    <mergeCell ref="EJN81:EJP81"/>
    <mergeCell ref="EKE81:EKG81"/>
    <mergeCell ref="EKV81:EKX81"/>
    <mergeCell ref="ELM81:ELO81"/>
    <mergeCell ref="EMD81:EMF81"/>
    <mergeCell ref="EGG81:EGI81"/>
    <mergeCell ref="EGX81:EGZ81"/>
    <mergeCell ref="EHO81:EHQ81"/>
    <mergeCell ref="EIF81:EIH81"/>
    <mergeCell ref="EIW81:EIY81"/>
    <mergeCell ref="ECZ81:EDB81"/>
    <mergeCell ref="EDQ81:EDS81"/>
    <mergeCell ref="EEH81:EEJ81"/>
    <mergeCell ref="EEY81:EFA81"/>
    <mergeCell ref="EFP81:EFR81"/>
    <mergeCell ref="DZS81:DZU81"/>
    <mergeCell ref="EAJ81:EAL81"/>
    <mergeCell ref="EBA81:EBC81"/>
    <mergeCell ref="EBR81:EBT81"/>
    <mergeCell ref="ECI81:ECK81"/>
    <mergeCell ref="DWL81:DWN81"/>
    <mergeCell ref="DXC81:DXE81"/>
    <mergeCell ref="DXT81:DXV81"/>
    <mergeCell ref="DYK81:DYM81"/>
    <mergeCell ref="DZB81:DZD81"/>
    <mergeCell ref="DTE81:DTG81"/>
    <mergeCell ref="DTV81:DTX81"/>
    <mergeCell ref="DUM81:DUO81"/>
    <mergeCell ref="DVD81:DVF81"/>
    <mergeCell ref="DVU81:DVW81"/>
    <mergeCell ref="DPX81:DPZ81"/>
    <mergeCell ref="DQO81:DQQ81"/>
    <mergeCell ref="DRF81:DRH81"/>
    <mergeCell ref="DRW81:DRY81"/>
    <mergeCell ref="DSN81:DSP81"/>
    <mergeCell ref="DMQ81:DMS81"/>
    <mergeCell ref="DNH81:DNJ81"/>
    <mergeCell ref="DNY81:DOA81"/>
    <mergeCell ref="DOP81:DOR81"/>
    <mergeCell ref="DPG81:DPI81"/>
    <mergeCell ref="DJJ81:DJL81"/>
    <mergeCell ref="DKA81:DKC81"/>
    <mergeCell ref="DKR81:DKT81"/>
    <mergeCell ref="DLI81:DLK81"/>
    <mergeCell ref="DLZ81:DMB81"/>
    <mergeCell ref="DGC81:DGE81"/>
    <mergeCell ref="DGT81:DGV81"/>
    <mergeCell ref="DHK81:DHM81"/>
    <mergeCell ref="DIB81:DID81"/>
    <mergeCell ref="DIS81:DIU81"/>
    <mergeCell ref="DCV81:DCX81"/>
    <mergeCell ref="DDM81:DDO81"/>
    <mergeCell ref="DED81:DEF81"/>
    <mergeCell ref="DEU81:DEW81"/>
    <mergeCell ref="DFL81:DFN81"/>
    <mergeCell ref="CZO81:CZQ81"/>
    <mergeCell ref="DAF81:DAH81"/>
    <mergeCell ref="DAW81:DAY81"/>
    <mergeCell ref="DBN81:DBP81"/>
    <mergeCell ref="DCE81:DCG81"/>
    <mergeCell ref="CWH81:CWJ81"/>
    <mergeCell ref="CWY81:CXA81"/>
    <mergeCell ref="CXP81:CXR81"/>
    <mergeCell ref="CYG81:CYI81"/>
    <mergeCell ref="CYX81:CYZ81"/>
    <mergeCell ref="CTA81:CTC81"/>
    <mergeCell ref="CTR81:CTT81"/>
    <mergeCell ref="CUI81:CUK81"/>
    <mergeCell ref="CUZ81:CVB81"/>
    <mergeCell ref="CVQ81:CVS81"/>
    <mergeCell ref="CPT81:CPV81"/>
    <mergeCell ref="CQK81:CQM81"/>
    <mergeCell ref="CRB81:CRD81"/>
    <mergeCell ref="CRS81:CRU81"/>
    <mergeCell ref="CSJ81:CSL81"/>
    <mergeCell ref="CMM81:CMO81"/>
    <mergeCell ref="CND81:CNF81"/>
    <mergeCell ref="CNU81:CNW81"/>
    <mergeCell ref="COL81:CON81"/>
    <mergeCell ref="CPC81:CPE81"/>
    <mergeCell ref="CJF81:CJH81"/>
    <mergeCell ref="CJW81:CJY81"/>
    <mergeCell ref="CKN81:CKP81"/>
    <mergeCell ref="CLE81:CLG81"/>
    <mergeCell ref="CLV81:CLX81"/>
    <mergeCell ref="CFY81:CGA81"/>
    <mergeCell ref="CGP81:CGR81"/>
    <mergeCell ref="CHG81:CHI81"/>
    <mergeCell ref="CHX81:CHZ81"/>
    <mergeCell ref="CIO81:CIQ81"/>
    <mergeCell ref="CCR81:CCT81"/>
    <mergeCell ref="CDI81:CDK81"/>
    <mergeCell ref="CDZ81:CEB81"/>
    <mergeCell ref="CEQ81:CES81"/>
    <mergeCell ref="CFH81:CFJ81"/>
    <mergeCell ref="BZK81:BZM81"/>
    <mergeCell ref="CAB81:CAD81"/>
    <mergeCell ref="CAS81:CAU81"/>
    <mergeCell ref="CBJ81:CBL81"/>
    <mergeCell ref="CCA81:CCC81"/>
    <mergeCell ref="BWD81:BWF81"/>
    <mergeCell ref="BWU81:BWW81"/>
    <mergeCell ref="BXL81:BXN81"/>
    <mergeCell ref="BYC81:BYE81"/>
    <mergeCell ref="BYT81:BYV81"/>
    <mergeCell ref="BSW81:BSY81"/>
    <mergeCell ref="BTN81:BTP81"/>
    <mergeCell ref="BUE81:BUG81"/>
    <mergeCell ref="BUV81:BUX81"/>
    <mergeCell ref="BVM81:BVO81"/>
    <mergeCell ref="BPP81:BPR81"/>
    <mergeCell ref="BQG81:BQI81"/>
    <mergeCell ref="BQX81:BQZ81"/>
    <mergeCell ref="BRO81:BRQ81"/>
    <mergeCell ref="BSF81:BSH81"/>
    <mergeCell ref="BMI81:BMK81"/>
    <mergeCell ref="BMZ81:BNB81"/>
    <mergeCell ref="BNQ81:BNS81"/>
    <mergeCell ref="BOH81:BOJ81"/>
    <mergeCell ref="BOY81:BPA81"/>
    <mergeCell ref="BJB81:BJD81"/>
    <mergeCell ref="BJS81:BJU81"/>
    <mergeCell ref="BKJ81:BKL81"/>
    <mergeCell ref="BLA81:BLC81"/>
    <mergeCell ref="BLR81:BLT81"/>
    <mergeCell ref="BFU81:BFW81"/>
    <mergeCell ref="BGL81:BGN81"/>
    <mergeCell ref="BHC81:BHE81"/>
    <mergeCell ref="BHT81:BHV81"/>
    <mergeCell ref="BIK81:BIM81"/>
    <mergeCell ref="BCN81:BCP81"/>
    <mergeCell ref="BDE81:BDG81"/>
    <mergeCell ref="BDV81:BDX81"/>
    <mergeCell ref="BEM81:BEO81"/>
    <mergeCell ref="BFD81:BFF81"/>
    <mergeCell ref="AZG81:AZI81"/>
    <mergeCell ref="AZX81:AZZ81"/>
    <mergeCell ref="BAO81:BAQ81"/>
    <mergeCell ref="BBF81:BBH81"/>
    <mergeCell ref="BBW81:BBY81"/>
    <mergeCell ref="AVZ81:AWB81"/>
    <mergeCell ref="AWQ81:AWS81"/>
    <mergeCell ref="AXH81:AXJ81"/>
    <mergeCell ref="AXY81:AYA81"/>
    <mergeCell ref="AYP81:AYR81"/>
    <mergeCell ref="ASS81:ASU81"/>
    <mergeCell ref="ATJ81:ATL81"/>
    <mergeCell ref="AUA81:AUC81"/>
    <mergeCell ref="AUR81:AUT81"/>
    <mergeCell ref="AVI81:AVK81"/>
    <mergeCell ref="APL81:APN81"/>
    <mergeCell ref="AQC81:AQE81"/>
    <mergeCell ref="AQT81:AQV81"/>
    <mergeCell ref="ARK81:ARM81"/>
    <mergeCell ref="ASB81:ASD81"/>
    <mergeCell ref="AME81:AMG81"/>
    <mergeCell ref="AMV81:AMX81"/>
    <mergeCell ref="ANM81:ANO81"/>
    <mergeCell ref="AOD81:AOF81"/>
    <mergeCell ref="AOU81:AOW81"/>
    <mergeCell ref="AIX81:AIZ81"/>
    <mergeCell ref="AJO81:AJQ81"/>
    <mergeCell ref="AKF81:AKH81"/>
    <mergeCell ref="AKW81:AKY81"/>
    <mergeCell ref="ALN81:ALP81"/>
    <mergeCell ref="AFQ81:AFS81"/>
    <mergeCell ref="AGH81:AGJ81"/>
    <mergeCell ref="AGY81:AHA81"/>
    <mergeCell ref="AHP81:AHR81"/>
    <mergeCell ref="AIG81:AII81"/>
    <mergeCell ref="ACJ81:ACL81"/>
    <mergeCell ref="ADA81:ADC81"/>
    <mergeCell ref="ADR81:ADT81"/>
    <mergeCell ref="AEI81:AEK81"/>
    <mergeCell ref="AEZ81:AFB81"/>
    <mergeCell ref="ZC81:ZE81"/>
    <mergeCell ref="ZT81:ZV81"/>
    <mergeCell ref="AAK81:AAM81"/>
    <mergeCell ref="ABB81:ABD81"/>
    <mergeCell ref="ABS81:ABU81"/>
    <mergeCell ref="VV81:VX81"/>
    <mergeCell ref="WM81:WO81"/>
    <mergeCell ref="XD81:XF81"/>
    <mergeCell ref="XU81:XW81"/>
    <mergeCell ref="YL81:YN81"/>
    <mergeCell ref="SO81:SQ81"/>
    <mergeCell ref="TF81:TH81"/>
    <mergeCell ref="TW81:TY81"/>
    <mergeCell ref="UN81:UP81"/>
    <mergeCell ref="VE81:VG81"/>
    <mergeCell ref="PH81:PJ81"/>
    <mergeCell ref="PY81:QA81"/>
    <mergeCell ref="QP81:QR81"/>
    <mergeCell ref="RG81:RI81"/>
    <mergeCell ref="RX81:RZ81"/>
    <mergeCell ref="MR81:MT81"/>
    <mergeCell ref="NI81:NK81"/>
    <mergeCell ref="NZ81:OB81"/>
    <mergeCell ref="OQ81:OS81"/>
    <mergeCell ref="IT81:IV81"/>
    <mergeCell ref="JK81:JM81"/>
    <mergeCell ref="KB81:KD81"/>
    <mergeCell ref="KS81:KU81"/>
    <mergeCell ref="LJ81:LL81"/>
    <mergeCell ref="FM81:FO81"/>
    <mergeCell ref="GD81:GF81"/>
    <mergeCell ref="GU81:GW81"/>
    <mergeCell ref="HL81:HN81"/>
    <mergeCell ref="IC81:IE81"/>
    <mergeCell ref="CF81:CH81"/>
    <mergeCell ref="CW81:CY81"/>
    <mergeCell ref="DN81:DP81"/>
    <mergeCell ref="EE81:EG81"/>
    <mergeCell ref="EV81:EX81"/>
    <mergeCell ref="P81:R81"/>
    <mergeCell ref="AG81:AI81"/>
    <mergeCell ref="AX81:AZ81"/>
    <mergeCell ref="BO81:BQ81"/>
    <mergeCell ref="XBZ79:XCB79"/>
    <mergeCell ref="XCQ79:XCS79"/>
    <mergeCell ref="XDH79:XDJ79"/>
    <mergeCell ref="XDY79:XEA79"/>
    <mergeCell ref="XEP79:XER79"/>
    <mergeCell ref="WYS79:WYU79"/>
    <mergeCell ref="WZJ79:WZL79"/>
    <mergeCell ref="XAA79:XAC79"/>
    <mergeCell ref="XAR79:XAT79"/>
    <mergeCell ref="XBI79:XBK79"/>
    <mergeCell ref="WVL79:WVN79"/>
    <mergeCell ref="WWC79:WWE79"/>
    <mergeCell ref="WWT79:WWV79"/>
    <mergeCell ref="WXK79:WXM79"/>
    <mergeCell ref="WYB79:WYD79"/>
    <mergeCell ref="WSE79:WSG79"/>
    <mergeCell ref="WSV79:WSX79"/>
    <mergeCell ref="WTM79:WTO79"/>
    <mergeCell ref="WUD79:WUF79"/>
    <mergeCell ref="WUU79:WUW79"/>
    <mergeCell ref="WOX79:WOZ79"/>
    <mergeCell ref="WPO79:WPQ79"/>
    <mergeCell ref="WQF79:WQH79"/>
    <mergeCell ref="WQW79:WQY79"/>
    <mergeCell ref="WRN79:WRP79"/>
    <mergeCell ref="WLQ79:WLS79"/>
    <mergeCell ref="WMH79:WMJ79"/>
    <mergeCell ref="MA81:MC81"/>
    <mergeCell ref="WMY79:WNA79"/>
    <mergeCell ref="WNP79:WNR79"/>
    <mergeCell ref="WOG79:WOI79"/>
    <mergeCell ref="WIJ79:WIL79"/>
    <mergeCell ref="WJA79:WJC79"/>
    <mergeCell ref="WJR79:WJT79"/>
    <mergeCell ref="WKI79:WKK79"/>
    <mergeCell ref="WKZ79:WLB79"/>
    <mergeCell ref="WFC79:WFE79"/>
    <mergeCell ref="WFT79:WFV79"/>
    <mergeCell ref="WGK79:WGM79"/>
    <mergeCell ref="WHB79:WHD79"/>
    <mergeCell ref="WHS79:WHU79"/>
    <mergeCell ref="WBV79:WBX79"/>
    <mergeCell ref="WCM79:WCO79"/>
    <mergeCell ref="WDD79:WDF79"/>
    <mergeCell ref="WDU79:WDW79"/>
    <mergeCell ref="WEL79:WEN79"/>
    <mergeCell ref="VYO79:VYQ79"/>
    <mergeCell ref="VZF79:VZH79"/>
    <mergeCell ref="VZW79:VZY79"/>
    <mergeCell ref="WAN79:WAP79"/>
    <mergeCell ref="WBE79:WBG79"/>
    <mergeCell ref="VVH79:VVJ79"/>
    <mergeCell ref="VVY79:VWA79"/>
    <mergeCell ref="VWP79:VWR79"/>
    <mergeCell ref="VXG79:VXI79"/>
    <mergeCell ref="VXX79:VXZ79"/>
    <mergeCell ref="VSA79:VSC79"/>
    <mergeCell ref="VSR79:VST79"/>
    <mergeCell ref="VTI79:VTK79"/>
    <mergeCell ref="VTZ79:VUB79"/>
    <mergeCell ref="VUQ79:VUS79"/>
    <mergeCell ref="VOT79:VOV79"/>
    <mergeCell ref="VPK79:VPM79"/>
    <mergeCell ref="VQB79:VQD79"/>
    <mergeCell ref="VQS79:VQU79"/>
    <mergeCell ref="VRJ79:VRL79"/>
    <mergeCell ref="VLM79:VLO79"/>
    <mergeCell ref="VMD79:VMF79"/>
    <mergeCell ref="VMU79:VMW79"/>
    <mergeCell ref="VNL79:VNN79"/>
    <mergeCell ref="VOC79:VOE79"/>
    <mergeCell ref="VIF79:VIH79"/>
    <mergeCell ref="VIW79:VIY79"/>
    <mergeCell ref="VJN79:VJP79"/>
    <mergeCell ref="VKE79:VKG79"/>
    <mergeCell ref="VKV79:VKX79"/>
    <mergeCell ref="VEY79:VFA79"/>
    <mergeCell ref="VFP79:VFR79"/>
    <mergeCell ref="VGG79:VGI79"/>
    <mergeCell ref="VGX79:VGZ79"/>
    <mergeCell ref="VHO79:VHQ79"/>
    <mergeCell ref="VBR79:VBT79"/>
    <mergeCell ref="VCI79:VCK79"/>
    <mergeCell ref="VCZ79:VDB79"/>
    <mergeCell ref="VDQ79:VDS79"/>
    <mergeCell ref="VEH79:VEJ79"/>
    <mergeCell ref="UYK79:UYM79"/>
    <mergeCell ref="UZB79:UZD79"/>
    <mergeCell ref="UZS79:UZU79"/>
    <mergeCell ref="VAJ79:VAL79"/>
    <mergeCell ref="VBA79:VBC79"/>
    <mergeCell ref="UVD79:UVF79"/>
    <mergeCell ref="UVU79:UVW79"/>
    <mergeCell ref="UWL79:UWN79"/>
    <mergeCell ref="UXC79:UXE79"/>
    <mergeCell ref="UXT79:UXV79"/>
    <mergeCell ref="URW79:URY79"/>
    <mergeCell ref="USN79:USP79"/>
    <mergeCell ref="UTE79:UTG79"/>
    <mergeCell ref="UTV79:UTX79"/>
    <mergeCell ref="UUM79:UUO79"/>
    <mergeCell ref="UOP79:UOR79"/>
    <mergeCell ref="UPG79:UPI79"/>
    <mergeCell ref="UPX79:UPZ79"/>
    <mergeCell ref="UQO79:UQQ79"/>
    <mergeCell ref="URF79:URH79"/>
    <mergeCell ref="ULI79:ULK79"/>
    <mergeCell ref="ULZ79:UMB79"/>
    <mergeCell ref="UMQ79:UMS79"/>
    <mergeCell ref="UNH79:UNJ79"/>
    <mergeCell ref="UNY79:UOA79"/>
    <mergeCell ref="UIB79:UID79"/>
    <mergeCell ref="UIS79:UIU79"/>
    <mergeCell ref="UJJ79:UJL79"/>
    <mergeCell ref="UKA79:UKC79"/>
    <mergeCell ref="UKR79:UKT79"/>
    <mergeCell ref="UEU79:UEW79"/>
    <mergeCell ref="UFL79:UFN79"/>
    <mergeCell ref="UGC79:UGE79"/>
    <mergeCell ref="UGT79:UGV79"/>
    <mergeCell ref="UHK79:UHM79"/>
    <mergeCell ref="UBN79:UBP79"/>
    <mergeCell ref="UCE79:UCG79"/>
    <mergeCell ref="UCV79:UCX79"/>
    <mergeCell ref="UDM79:UDO79"/>
    <mergeCell ref="UED79:UEF79"/>
    <mergeCell ref="TYG79:TYI79"/>
    <mergeCell ref="TYX79:TYZ79"/>
    <mergeCell ref="TZO79:TZQ79"/>
    <mergeCell ref="UAF79:UAH79"/>
    <mergeCell ref="UAW79:UAY79"/>
    <mergeCell ref="TUZ79:TVB79"/>
    <mergeCell ref="TVQ79:TVS79"/>
    <mergeCell ref="TWH79:TWJ79"/>
    <mergeCell ref="TWY79:TXA79"/>
    <mergeCell ref="TXP79:TXR79"/>
    <mergeCell ref="TRS79:TRU79"/>
    <mergeCell ref="TSJ79:TSL79"/>
    <mergeCell ref="TTA79:TTC79"/>
    <mergeCell ref="TTR79:TTT79"/>
    <mergeCell ref="TUI79:TUK79"/>
    <mergeCell ref="TOL79:TON79"/>
    <mergeCell ref="TPC79:TPE79"/>
    <mergeCell ref="TPT79:TPV79"/>
    <mergeCell ref="TQK79:TQM79"/>
    <mergeCell ref="TRB79:TRD79"/>
    <mergeCell ref="TLE79:TLG79"/>
    <mergeCell ref="TLV79:TLX79"/>
    <mergeCell ref="TMM79:TMO79"/>
    <mergeCell ref="TND79:TNF79"/>
    <mergeCell ref="TNU79:TNW79"/>
    <mergeCell ref="THX79:THZ79"/>
    <mergeCell ref="TIO79:TIQ79"/>
    <mergeCell ref="TJF79:TJH79"/>
    <mergeCell ref="TJW79:TJY79"/>
    <mergeCell ref="TKN79:TKP79"/>
    <mergeCell ref="TEQ79:TES79"/>
    <mergeCell ref="TFH79:TFJ79"/>
    <mergeCell ref="TFY79:TGA79"/>
    <mergeCell ref="TGP79:TGR79"/>
    <mergeCell ref="THG79:THI79"/>
    <mergeCell ref="TBJ79:TBL79"/>
    <mergeCell ref="TCA79:TCC79"/>
    <mergeCell ref="TCR79:TCT79"/>
    <mergeCell ref="TDI79:TDK79"/>
    <mergeCell ref="TDZ79:TEB79"/>
    <mergeCell ref="SYC79:SYE79"/>
    <mergeCell ref="SYT79:SYV79"/>
    <mergeCell ref="SZK79:SZM79"/>
    <mergeCell ref="TAB79:TAD79"/>
    <mergeCell ref="TAS79:TAU79"/>
    <mergeCell ref="SUV79:SUX79"/>
    <mergeCell ref="SVM79:SVO79"/>
    <mergeCell ref="SWD79:SWF79"/>
    <mergeCell ref="SWU79:SWW79"/>
    <mergeCell ref="SXL79:SXN79"/>
    <mergeCell ref="SRO79:SRQ79"/>
    <mergeCell ref="SSF79:SSH79"/>
    <mergeCell ref="SSW79:SSY79"/>
    <mergeCell ref="STN79:STP79"/>
    <mergeCell ref="SUE79:SUG79"/>
    <mergeCell ref="SOH79:SOJ79"/>
    <mergeCell ref="SOY79:SPA79"/>
    <mergeCell ref="SPP79:SPR79"/>
    <mergeCell ref="SQG79:SQI79"/>
    <mergeCell ref="SQX79:SQZ79"/>
    <mergeCell ref="SLA79:SLC79"/>
    <mergeCell ref="SLR79:SLT79"/>
    <mergeCell ref="SMI79:SMK79"/>
    <mergeCell ref="SMZ79:SNB79"/>
    <mergeCell ref="SNQ79:SNS79"/>
    <mergeCell ref="SHT79:SHV79"/>
    <mergeCell ref="SIK79:SIM79"/>
    <mergeCell ref="SJB79:SJD79"/>
    <mergeCell ref="SJS79:SJU79"/>
    <mergeCell ref="SKJ79:SKL79"/>
    <mergeCell ref="SEM79:SEO79"/>
    <mergeCell ref="SFD79:SFF79"/>
    <mergeCell ref="SFU79:SFW79"/>
    <mergeCell ref="SGL79:SGN79"/>
    <mergeCell ref="SHC79:SHE79"/>
    <mergeCell ref="SBF79:SBH79"/>
    <mergeCell ref="SBW79:SBY79"/>
    <mergeCell ref="SCN79:SCP79"/>
    <mergeCell ref="SDE79:SDG79"/>
    <mergeCell ref="SDV79:SDX79"/>
    <mergeCell ref="RXY79:RYA79"/>
    <mergeCell ref="RYP79:RYR79"/>
    <mergeCell ref="RZG79:RZI79"/>
    <mergeCell ref="RZX79:RZZ79"/>
    <mergeCell ref="SAO79:SAQ79"/>
    <mergeCell ref="RUR79:RUT79"/>
    <mergeCell ref="RVI79:RVK79"/>
    <mergeCell ref="RVZ79:RWB79"/>
    <mergeCell ref="RWQ79:RWS79"/>
    <mergeCell ref="RXH79:RXJ79"/>
    <mergeCell ref="RRK79:RRM79"/>
    <mergeCell ref="RSB79:RSD79"/>
    <mergeCell ref="RSS79:RSU79"/>
    <mergeCell ref="RTJ79:RTL79"/>
    <mergeCell ref="RUA79:RUC79"/>
    <mergeCell ref="ROD79:ROF79"/>
    <mergeCell ref="ROU79:ROW79"/>
    <mergeCell ref="RPL79:RPN79"/>
    <mergeCell ref="RQC79:RQE79"/>
    <mergeCell ref="RQT79:RQV79"/>
    <mergeCell ref="RKW79:RKY79"/>
    <mergeCell ref="RLN79:RLP79"/>
    <mergeCell ref="RME79:RMG79"/>
    <mergeCell ref="RMV79:RMX79"/>
    <mergeCell ref="RNM79:RNO79"/>
    <mergeCell ref="RHP79:RHR79"/>
    <mergeCell ref="RIG79:RII79"/>
    <mergeCell ref="RIX79:RIZ79"/>
    <mergeCell ref="RJO79:RJQ79"/>
    <mergeCell ref="RKF79:RKH79"/>
    <mergeCell ref="REI79:REK79"/>
    <mergeCell ref="REZ79:RFB79"/>
    <mergeCell ref="RFQ79:RFS79"/>
    <mergeCell ref="RGH79:RGJ79"/>
    <mergeCell ref="RGY79:RHA79"/>
    <mergeCell ref="RBB79:RBD79"/>
    <mergeCell ref="RBS79:RBU79"/>
    <mergeCell ref="RCJ79:RCL79"/>
    <mergeCell ref="RDA79:RDC79"/>
    <mergeCell ref="RDR79:RDT79"/>
    <mergeCell ref="QXU79:QXW79"/>
    <mergeCell ref="QYL79:QYN79"/>
    <mergeCell ref="QZC79:QZE79"/>
    <mergeCell ref="QZT79:QZV79"/>
    <mergeCell ref="RAK79:RAM79"/>
    <mergeCell ref="QUN79:QUP79"/>
    <mergeCell ref="QVE79:QVG79"/>
    <mergeCell ref="QVV79:QVX79"/>
    <mergeCell ref="QWM79:QWO79"/>
    <mergeCell ref="QXD79:QXF79"/>
    <mergeCell ref="QRG79:QRI79"/>
    <mergeCell ref="QRX79:QRZ79"/>
    <mergeCell ref="QSO79:QSQ79"/>
    <mergeCell ref="QTF79:QTH79"/>
    <mergeCell ref="QTW79:QTY79"/>
    <mergeCell ref="QNZ79:QOB79"/>
    <mergeCell ref="QOQ79:QOS79"/>
    <mergeCell ref="QPH79:QPJ79"/>
    <mergeCell ref="QPY79:QQA79"/>
    <mergeCell ref="QQP79:QQR79"/>
    <mergeCell ref="QKS79:QKU79"/>
    <mergeCell ref="QLJ79:QLL79"/>
    <mergeCell ref="QMA79:QMC79"/>
    <mergeCell ref="QMR79:QMT79"/>
    <mergeCell ref="QNI79:QNK79"/>
    <mergeCell ref="QHL79:QHN79"/>
    <mergeCell ref="QIC79:QIE79"/>
    <mergeCell ref="QIT79:QIV79"/>
    <mergeCell ref="QJK79:QJM79"/>
    <mergeCell ref="QKB79:QKD79"/>
    <mergeCell ref="QEE79:QEG79"/>
    <mergeCell ref="QEV79:QEX79"/>
    <mergeCell ref="QFM79:QFO79"/>
    <mergeCell ref="QGD79:QGF79"/>
    <mergeCell ref="QGU79:QGW79"/>
    <mergeCell ref="QAX79:QAZ79"/>
    <mergeCell ref="QBO79:QBQ79"/>
    <mergeCell ref="QCF79:QCH79"/>
    <mergeCell ref="QCW79:QCY79"/>
    <mergeCell ref="QDN79:QDP79"/>
    <mergeCell ref="PXQ79:PXS79"/>
    <mergeCell ref="PYH79:PYJ79"/>
    <mergeCell ref="PYY79:PZA79"/>
    <mergeCell ref="PZP79:PZR79"/>
    <mergeCell ref="QAG79:QAI79"/>
    <mergeCell ref="PUJ79:PUL79"/>
    <mergeCell ref="PVA79:PVC79"/>
    <mergeCell ref="PVR79:PVT79"/>
    <mergeCell ref="PWI79:PWK79"/>
    <mergeCell ref="PWZ79:PXB79"/>
    <mergeCell ref="PRC79:PRE79"/>
    <mergeCell ref="PRT79:PRV79"/>
    <mergeCell ref="PSK79:PSM79"/>
    <mergeCell ref="PTB79:PTD79"/>
    <mergeCell ref="PTS79:PTU79"/>
    <mergeCell ref="PNV79:PNX79"/>
    <mergeCell ref="POM79:POO79"/>
    <mergeCell ref="PPD79:PPF79"/>
    <mergeCell ref="PPU79:PPW79"/>
    <mergeCell ref="PQL79:PQN79"/>
    <mergeCell ref="PKO79:PKQ79"/>
    <mergeCell ref="PLF79:PLH79"/>
    <mergeCell ref="PLW79:PLY79"/>
    <mergeCell ref="PMN79:PMP79"/>
    <mergeCell ref="PNE79:PNG79"/>
    <mergeCell ref="PHH79:PHJ79"/>
    <mergeCell ref="PHY79:PIA79"/>
    <mergeCell ref="PIP79:PIR79"/>
    <mergeCell ref="PJG79:PJI79"/>
    <mergeCell ref="PJX79:PJZ79"/>
    <mergeCell ref="PEA79:PEC79"/>
    <mergeCell ref="PER79:PET79"/>
    <mergeCell ref="PFI79:PFK79"/>
    <mergeCell ref="PFZ79:PGB79"/>
    <mergeCell ref="PGQ79:PGS79"/>
    <mergeCell ref="PAT79:PAV79"/>
    <mergeCell ref="PBK79:PBM79"/>
    <mergeCell ref="PCB79:PCD79"/>
    <mergeCell ref="PCS79:PCU79"/>
    <mergeCell ref="PDJ79:PDL79"/>
    <mergeCell ref="OXM79:OXO79"/>
    <mergeCell ref="OYD79:OYF79"/>
    <mergeCell ref="OYU79:OYW79"/>
    <mergeCell ref="OZL79:OZN79"/>
    <mergeCell ref="PAC79:PAE79"/>
    <mergeCell ref="OUF79:OUH79"/>
    <mergeCell ref="OUW79:OUY79"/>
    <mergeCell ref="OVN79:OVP79"/>
    <mergeCell ref="OWE79:OWG79"/>
    <mergeCell ref="OWV79:OWX79"/>
    <mergeCell ref="OQY79:ORA79"/>
    <mergeCell ref="ORP79:ORR79"/>
    <mergeCell ref="OSG79:OSI79"/>
    <mergeCell ref="OSX79:OSZ79"/>
    <mergeCell ref="OTO79:OTQ79"/>
    <mergeCell ref="ONR79:ONT79"/>
    <mergeCell ref="OOI79:OOK79"/>
    <mergeCell ref="OOZ79:OPB79"/>
    <mergeCell ref="OPQ79:OPS79"/>
    <mergeCell ref="OQH79:OQJ79"/>
    <mergeCell ref="OKK79:OKM79"/>
    <mergeCell ref="OLB79:OLD79"/>
    <mergeCell ref="OLS79:OLU79"/>
    <mergeCell ref="OMJ79:OML79"/>
    <mergeCell ref="ONA79:ONC79"/>
    <mergeCell ref="OHD79:OHF79"/>
    <mergeCell ref="OHU79:OHW79"/>
    <mergeCell ref="OIL79:OIN79"/>
    <mergeCell ref="OJC79:OJE79"/>
    <mergeCell ref="OJT79:OJV79"/>
    <mergeCell ref="ODW79:ODY79"/>
    <mergeCell ref="OEN79:OEP79"/>
    <mergeCell ref="OFE79:OFG79"/>
    <mergeCell ref="OFV79:OFX79"/>
    <mergeCell ref="OGM79:OGO79"/>
    <mergeCell ref="OAP79:OAR79"/>
    <mergeCell ref="OBG79:OBI79"/>
    <mergeCell ref="OBX79:OBZ79"/>
    <mergeCell ref="OCO79:OCQ79"/>
    <mergeCell ref="ODF79:ODH79"/>
    <mergeCell ref="NXI79:NXK79"/>
    <mergeCell ref="NXZ79:NYB79"/>
    <mergeCell ref="NYQ79:NYS79"/>
    <mergeCell ref="NZH79:NZJ79"/>
    <mergeCell ref="NZY79:OAA79"/>
    <mergeCell ref="NUB79:NUD79"/>
    <mergeCell ref="NUS79:NUU79"/>
    <mergeCell ref="NVJ79:NVL79"/>
    <mergeCell ref="NWA79:NWC79"/>
    <mergeCell ref="NWR79:NWT79"/>
    <mergeCell ref="NQU79:NQW79"/>
    <mergeCell ref="NRL79:NRN79"/>
    <mergeCell ref="NSC79:NSE79"/>
    <mergeCell ref="NST79:NSV79"/>
    <mergeCell ref="NTK79:NTM79"/>
    <mergeCell ref="NNN79:NNP79"/>
    <mergeCell ref="NOE79:NOG79"/>
    <mergeCell ref="NOV79:NOX79"/>
    <mergeCell ref="NPM79:NPO79"/>
    <mergeCell ref="NQD79:NQF79"/>
    <mergeCell ref="NKG79:NKI79"/>
    <mergeCell ref="NKX79:NKZ79"/>
    <mergeCell ref="NLO79:NLQ79"/>
    <mergeCell ref="NMF79:NMH79"/>
    <mergeCell ref="NMW79:NMY79"/>
    <mergeCell ref="NGZ79:NHB79"/>
    <mergeCell ref="NHQ79:NHS79"/>
    <mergeCell ref="NIH79:NIJ79"/>
    <mergeCell ref="NIY79:NJA79"/>
    <mergeCell ref="NJP79:NJR79"/>
    <mergeCell ref="NDS79:NDU79"/>
    <mergeCell ref="NEJ79:NEL79"/>
    <mergeCell ref="NFA79:NFC79"/>
    <mergeCell ref="NFR79:NFT79"/>
    <mergeCell ref="NGI79:NGK79"/>
    <mergeCell ref="NAL79:NAN79"/>
    <mergeCell ref="NBC79:NBE79"/>
    <mergeCell ref="NBT79:NBV79"/>
    <mergeCell ref="NCK79:NCM79"/>
    <mergeCell ref="NDB79:NDD79"/>
    <mergeCell ref="MXE79:MXG79"/>
    <mergeCell ref="MXV79:MXX79"/>
    <mergeCell ref="MYM79:MYO79"/>
    <mergeCell ref="MZD79:MZF79"/>
    <mergeCell ref="MZU79:MZW79"/>
    <mergeCell ref="MTX79:MTZ79"/>
    <mergeCell ref="MUO79:MUQ79"/>
    <mergeCell ref="MVF79:MVH79"/>
    <mergeCell ref="MVW79:MVY79"/>
    <mergeCell ref="MWN79:MWP79"/>
    <mergeCell ref="MQQ79:MQS79"/>
    <mergeCell ref="MRH79:MRJ79"/>
    <mergeCell ref="MRY79:MSA79"/>
    <mergeCell ref="MSP79:MSR79"/>
    <mergeCell ref="MTG79:MTI79"/>
    <mergeCell ref="MNJ79:MNL79"/>
    <mergeCell ref="MOA79:MOC79"/>
    <mergeCell ref="MOR79:MOT79"/>
    <mergeCell ref="MPI79:MPK79"/>
    <mergeCell ref="MPZ79:MQB79"/>
    <mergeCell ref="MKC79:MKE79"/>
    <mergeCell ref="MKT79:MKV79"/>
    <mergeCell ref="MLK79:MLM79"/>
    <mergeCell ref="MMB79:MMD79"/>
    <mergeCell ref="MMS79:MMU79"/>
    <mergeCell ref="MGV79:MGX79"/>
    <mergeCell ref="MHM79:MHO79"/>
    <mergeCell ref="MID79:MIF79"/>
    <mergeCell ref="MIU79:MIW79"/>
    <mergeCell ref="MJL79:MJN79"/>
    <mergeCell ref="MDO79:MDQ79"/>
    <mergeCell ref="MEF79:MEH79"/>
    <mergeCell ref="MEW79:MEY79"/>
    <mergeCell ref="MFN79:MFP79"/>
    <mergeCell ref="MGE79:MGG79"/>
    <mergeCell ref="MAH79:MAJ79"/>
    <mergeCell ref="MAY79:MBA79"/>
    <mergeCell ref="MBP79:MBR79"/>
    <mergeCell ref="MCG79:MCI79"/>
    <mergeCell ref="MCX79:MCZ79"/>
    <mergeCell ref="LXA79:LXC79"/>
    <mergeCell ref="LXR79:LXT79"/>
    <mergeCell ref="LYI79:LYK79"/>
    <mergeCell ref="LYZ79:LZB79"/>
    <mergeCell ref="LZQ79:LZS79"/>
    <mergeCell ref="LTT79:LTV79"/>
    <mergeCell ref="LUK79:LUM79"/>
    <mergeCell ref="LVB79:LVD79"/>
    <mergeCell ref="LVS79:LVU79"/>
    <mergeCell ref="LWJ79:LWL79"/>
    <mergeCell ref="LQM79:LQO79"/>
    <mergeCell ref="LRD79:LRF79"/>
    <mergeCell ref="LRU79:LRW79"/>
    <mergeCell ref="LSL79:LSN79"/>
    <mergeCell ref="LTC79:LTE79"/>
    <mergeCell ref="LNF79:LNH79"/>
    <mergeCell ref="LNW79:LNY79"/>
    <mergeCell ref="LON79:LOP79"/>
    <mergeCell ref="LPE79:LPG79"/>
    <mergeCell ref="LPV79:LPX79"/>
    <mergeCell ref="LJY79:LKA79"/>
    <mergeCell ref="LKP79:LKR79"/>
    <mergeCell ref="LLG79:LLI79"/>
    <mergeCell ref="LLX79:LLZ79"/>
    <mergeCell ref="LMO79:LMQ79"/>
    <mergeCell ref="LGR79:LGT79"/>
    <mergeCell ref="LHI79:LHK79"/>
    <mergeCell ref="LHZ79:LIB79"/>
    <mergeCell ref="LIQ79:LIS79"/>
    <mergeCell ref="LJH79:LJJ79"/>
    <mergeCell ref="LDK79:LDM79"/>
    <mergeCell ref="LEB79:LED79"/>
    <mergeCell ref="LES79:LEU79"/>
    <mergeCell ref="LFJ79:LFL79"/>
    <mergeCell ref="LGA79:LGC79"/>
    <mergeCell ref="LAD79:LAF79"/>
    <mergeCell ref="LAU79:LAW79"/>
    <mergeCell ref="LBL79:LBN79"/>
    <mergeCell ref="LCC79:LCE79"/>
    <mergeCell ref="LCT79:LCV79"/>
    <mergeCell ref="KWW79:KWY79"/>
    <mergeCell ref="KXN79:KXP79"/>
    <mergeCell ref="KYE79:KYG79"/>
    <mergeCell ref="KYV79:KYX79"/>
    <mergeCell ref="KZM79:KZO79"/>
    <mergeCell ref="KTP79:KTR79"/>
    <mergeCell ref="KUG79:KUI79"/>
    <mergeCell ref="KUX79:KUZ79"/>
    <mergeCell ref="KVO79:KVQ79"/>
    <mergeCell ref="KWF79:KWH79"/>
    <mergeCell ref="KQI79:KQK79"/>
    <mergeCell ref="KQZ79:KRB79"/>
    <mergeCell ref="KRQ79:KRS79"/>
    <mergeCell ref="KSH79:KSJ79"/>
    <mergeCell ref="KSY79:KTA79"/>
    <mergeCell ref="KNB79:KND79"/>
    <mergeCell ref="KNS79:KNU79"/>
    <mergeCell ref="KOJ79:KOL79"/>
    <mergeCell ref="KPA79:KPC79"/>
    <mergeCell ref="KPR79:KPT79"/>
    <mergeCell ref="KJU79:KJW79"/>
    <mergeCell ref="KKL79:KKN79"/>
    <mergeCell ref="KLC79:KLE79"/>
    <mergeCell ref="KLT79:KLV79"/>
    <mergeCell ref="KMK79:KMM79"/>
    <mergeCell ref="KGN79:KGP79"/>
    <mergeCell ref="KHE79:KHG79"/>
    <mergeCell ref="KHV79:KHX79"/>
    <mergeCell ref="KIM79:KIO79"/>
    <mergeCell ref="KJD79:KJF79"/>
    <mergeCell ref="KDG79:KDI79"/>
    <mergeCell ref="KDX79:KDZ79"/>
    <mergeCell ref="KEO79:KEQ79"/>
    <mergeCell ref="KFF79:KFH79"/>
    <mergeCell ref="KFW79:KFY79"/>
    <mergeCell ref="JZZ79:KAB79"/>
    <mergeCell ref="KAQ79:KAS79"/>
    <mergeCell ref="KBH79:KBJ79"/>
    <mergeCell ref="KBY79:KCA79"/>
    <mergeCell ref="KCP79:KCR79"/>
    <mergeCell ref="JWS79:JWU79"/>
    <mergeCell ref="JXJ79:JXL79"/>
    <mergeCell ref="JYA79:JYC79"/>
    <mergeCell ref="JYR79:JYT79"/>
    <mergeCell ref="JZI79:JZK79"/>
    <mergeCell ref="JTL79:JTN79"/>
    <mergeCell ref="JUC79:JUE79"/>
    <mergeCell ref="JUT79:JUV79"/>
    <mergeCell ref="JVK79:JVM79"/>
    <mergeCell ref="JWB79:JWD79"/>
    <mergeCell ref="JQE79:JQG79"/>
    <mergeCell ref="JQV79:JQX79"/>
    <mergeCell ref="JRM79:JRO79"/>
    <mergeCell ref="JSD79:JSF79"/>
    <mergeCell ref="JSU79:JSW79"/>
    <mergeCell ref="JMX79:JMZ79"/>
    <mergeCell ref="JNO79:JNQ79"/>
    <mergeCell ref="JOF79:JOH79"/>
    <mergeCell ref="JOW79:JOY79"/>
    <mergeCell ref="JPN79:JPP79"/>
    <mergeCell ref="JJQ79:JJS79"/>
    <mergeCell ref="JKH79:JKJ79"/>
    <mergeCell ref="JKY79:JLA79"/>
    <mergeCell ref="JLP79:JLR79"/>
    <mergeCell ref="JMG79:JMI79"/>
    <mergeCell ref="JGJ79:JGL79"/>
    <mergeCell ref="JHA79:JHC79"/>
    <mergeCell ref="JHR79:JHT79"/>
    <mergeCell ref="JII79:JIK79"/>
    <mergeCell ref="JIZ79:JJB79"/>
    <mergeCell ref="JDC79:JDE79"/>
    <mergeCell ref="JDT79:JDV79"/>
    <mergeCell ref="JEK79:JEM79"/>
    <mergeCell ref="JFB79:JFD79"/>
    <mergeCell ref="JFS79:JFU79"/>
    <mergeCell ref="IZV79:IZX79"/>
    <mergeCell ref="JAM79:JAO79"/>
    <mergeCell ref="JBD79:JBF79"/>
    <mergeCell ref="JBU79:JBW79"/>
    <mergeCell ref="JCL79:JCN79"/>
    <mergeCell ref="IWO79:IWQ79"/>
    <mergeCell ref="IXF79:IXH79"/>
    <mergeCell ref="IXW79:IXY79"/>
    <mergeCell ref="IYN79:IYP79"/>
    <mergeCell ref="IZE79:IZG79"/>
    <mergeCell ref="ITH79:ITJ79"/>
    <mergeCell ref="ITY79:IUA79"/>
    <mergeCell ref="IUP79:IUR79"/>
    <mergeCell ref="IVG79:IVI79"/>
    <mergeCell ref="IVX79:IVZ79"/>
    <mergeCell ref="IQA79:IQC79"/>
    <mergeCell ref="IQR79:IQT79"/>
    <mergeCell ref="IRI79:IRK79"/>
    <mergeCell ref="IRZ79:ISB79"/>
    <mergeCell ref="ISQ79:ISS79"/>
    <mergeCell ref="IMT79:IMV79"/>
    <mergeCell ref="INK79:INM79"/>
    <mergeCell ref="IOB79:IOD79"/>
    <mergeCell ref="IOS79:IOU79"/>
    <mergeCell ref="IPJ79:IPL79"/>
    <mergeCell ref="IJM79:IJO79"/>
    <mergeCell ref="IKD79:IKF79"/>
    <mergeCell ref="IKU79:IKW79"/>
    <mergeCell ref="ILL79:ILN79"/>
    <mergeCell ref="IMC79:IME79"/>
    <mergeCell ref="IGF79:IGH79"/>
    <mergeCell ref="IGW79:IGY79"/>
    <mergeCell ref="IHN79:IHP79"/>
    <mergeCell ref="IIE79:IIG79"/>
    <mergeCell ref="IIV79:IIX79"/>
    <mergeCell ref="ICY79:IDA79"/>
    <mergeCell ref="IDP79:IDR79"/>
    <mergeCell ref="IEG79:IEI79"/>
    <mergeCell ref="IEX79:IEZ79"/>
    <mergeCell ref="IFO79:IFQ79"/>
    <mergeCell ref="HZR79:HZT79"/>
    <mergeCell ref="IAI79:IAK79"/>
    <mergeCell ref="IAZ79:IBB79"/>
    <mergeCell ref="IBQ79:IBS79"/>
    <mergeCell ref="ICH79:ICJ79"/>
    <mergeCell ref="HWK79:HWM79"/>
    <mergeCell ref="HXB79:HXD79"/>
    <mergeCell ref="HXS79:HXU79"/>
    <mergeCell ref="HYJ79:HYL79"/>
    <mergeCell ref="HZA79:HZC79"/>
    <mergeCell ref="HTD79:HTF79"/>
    <mergeCell ref="HTU79:HTW79"/>
    <mergeCell ref="HUL79:HUN79"/>
    <mergeCell ref="HVC79:HVE79"/>
    <mergeCell ref="HVT79:HVV79"/>
    <mergeCell ref="HPW79:HPY79"/>
    <mergeCell ref="HQN79:HQP79"/>
    <mergeCell ref="HRE79:HRG79"/>
    <mergeCell ref="HRV79:HRX79"/>
    <mergeCell ref="HSM79:HSO79"/>
    <mergeCell ref="HMP79:HMR79"/>
    <mergeCell ref="HNG79:HNI79"/>
    <mergeCell ref="HNX79:HNZ79"/>
    <mergeCell ref="HOO79:HOQ79"/>
    <mergeCell ref="HPF79:HPH79"/>
    <mergeCell ref="HJI79:HJK79"/>
    <mergeCell ref="HJZ79:HKB79"/>
    <mergeCell ref="HKQ79:HKS79"/>
    <mergeCell ref="HLH79:HLJ79"/>
    <mergeCell ref="HLY79:HMA79"/>
    <mergeCell ref="HGB79:HGD79"/>
    <mergeCell ref="HGS79:HGU79"/>
    <mergeCell ref="HHJ79:HHL79"/>
    <mergeCell ref="HIA79:HIC79"/>
    <mergeCell ref="HIR79:HIT79"/>
    <mergeCell ref="HCU79:HCW79"/>
    <mergeCell ref="HDL79:HDN79"/>
    <mergeCell ref="HEC79:HEE79"/>
    <mergeCell ref="HET79:HEV79"/>
    <mergeCell ref="HFK79:HFM79"/>
    <mergeCell ref="GZN79:GZP79"/>
    <mergeCell ref="HAE79:HAG79"/>
    <mergeCell ref="HAV79:HAX79"/>
    <mergeCell ref="HBM79:HBO79"/>
    <mergeCell ref="HCD79:HCF79"/>
    <mergeCell ref="GWG79:GWI79"/>
    <mergeCell ref="GWX79:GWZ79"/>
    <mergeCell ref="GXO79:GXQ79"/>
    <mergeCell ref="GYF79:GYH79"/>
    <mergeCell ref="GYW79:GYY79"/>
    <mergeCell ref="GSZ79:GTB79"/>
    <mergeCell ref="GTQ79:GTS79"/>
    <mergeCell ref="GUH79:GUJ79"/>
    <mergeCell ref="GUY79:GVA79"/>
    <mergeCell ref="GVP79:GVR79"/>
    <mergeCell ref="GPS79:GPU79"/>
    <mergeCell ref="GQJ79:GQL79"/>
    <mergeCell ref="GRA79:GRC79"/>
    <mergeCell ref="GRR79:GRT79"/>
    <mergeCell ref="GSI79:GSK79"/>
    <mergeCell ref="GML79:GMN79"/>
    <mergeCell ref="GNC79:GNE79"/>
    <mergeCell ref="GNT79:GNV79"/>
    <mergeCell ref="GOK79:GOM79"/>
    <mergeCell ref="GPB79:GPD79"/>
    <mergeCell ref="GJE79:GJG79"/>
    <mergeCell ref="GJV79:GJX79"/>
    <mergeCell ref="GKM79:GKO79"/>
    <mergeCell ref="GLD79:GLF79"/>
    <mergeCell ref="GLU79:GLW79"/>
    <mergeCell ref="GFX79:GFZ79"/>
    <mergeCell ref="GGO79:GGQ79"/>
    <mergeCell ref="GHF79:GHH79"/>
    <mergeCell ref="GHW79:GHY79"/>
    <mergeCell ref="GIN79:GIP79"/>
    <mergeCell ref="GCQ79:GCS79"/>
    <mergeCell ref="GDH79:GDJ79"/>
    <mergeCell ref="GDY79:GEA79"/>
    <mergeCell ref="GEP79:GER79"/>
    <mergeCell ref="GFG79:GFI79"/>
    <mergeCell ref="FZJ79:FZL79"/>
    <mergeCell ref="GAA79:GAC79"/>
    <mergeCell ref="GAR79:GAT79"/>
    <mergeCell ref="GBI79:GBK79"/>
    <mergeCell ref="GBZ79:GCB79"/>
    <mergeCell ref="FWC79:FWE79"/>
    <mergeCell ref="FWT79:FWV79"/>
    <mergeCell ref="FXK79:FXM79"/>
    <mergeCell ref="FYB79:FYD79"/>
    <mergeCell ref="FYS79:FYU79"/>
    <mergeCell ref="FSV79:FSX79"/>
    <mergeCell ref="FTM79:FTO79"/>
    <mergeCell ref="FUD79:FUF79"/>
    <mergeCell ref="FUU79:FUW79"/>
    <mergeCell ref="FVL79:FVN79"/>
    <mergeCell ref="FPO79:FPQ79"/>
    <mergeCell ref="FQF79:FQH79"/>
    <mergeCell ref="FQW79:FQY79"/>
    <mergeCell ref="FRN79:FRP79"/>
    <mergeCell ref="FSE79:FSG79"/>
    <mergeCell ref="FMH79:FMJ79"/>
    <mergeCell ref="FMY79:FNA79"/>
    <mergeCell ref="FNP79:FNR79"/>
    <mergeCell ref="FOG79:FOI79"/>
    <mergeCell ref="FOX79:FOZ79"/>
    <mergeCell ref="FJA79:FJC79"/>
    <mergeCell ref="FJR79:FJT79"/>
    <mergeCell ref="FKI79:FKK79"/>
    <mergeCell ref="FKZ79:FLB79"/>
    <mergeCell ref="FLQ79:FLS79"/>
    <mergeCell ref="FFT79:FFV79"/>
    <mergeCell ref="FGK79:FGM79"/>
    <mergeCell ref="FHB79:FHD79"/>
    <mergeCell ref="FHS79:FHU79"/>
    <mergeCell ref="FIJ79:FIL79"/>
    <mergeCell ref="FCM79:FCO79"/>
    <mergeCell ref="FDD79:FDF79"/>
    <mergeCell ref="FDU79:FDW79"/>
    <mergeCell ref="FEL79:FEN79"/>
    <mergeCell ref="FFC79:FFE79"/>
    <mergeCell ref="EZF79:EZH79"/>
    <mergeCell ref="EZW79:EZY79"/>
    <mergeCell ref="FAN79:FAP79"/>
    <mergeCell ref="FBE79:FBG79"/>
    <mergeCell ref="FBV79:FBX79"/>
    <mergeCell ref="EVY79:EWA79"/>
    <mergeCell ref="EWP79:EWR79"/>
    <mergeCell ref="EXG79:EXI79"/>
    <mergeCell ref="EXX79:EXZ79"/>
    <mergeCell ref="EYO79:EYQ79"/>
    <mergeCell ref="ESR79:EST79"/>
    <mergeCell ref="ETI79:ETK79"/>
    <mergeCell ref="ETZ79:EUB79"/>
    <mergeCell ref="EUQ79:EUS79"/>
    <mergeCell ref="EVH79:EVJ79"/>
    <mergeCell ref="EPK79:EPM79"/>
    <mergeCell ref="EQB79:EQD79"/>
    <mergeCell ref="EQS79:EQU79"/>
    <mergeCell ref="ERJ79:ERL79"/>
    <mergeCell ref="ESA79:ESC79"/>
    <mergeCell ref="EMD79:EMF79"/>
    <mergeCell ref="EMU79:EMW79"/>
    <mergeCell ref="ENL79:ENN79"/>
    <mergeCell ref="EOC79:EOE79"/>
    <mergeCell ref="EOT79:EOV79"/>
    <mergeCell ref="EIW79:EIY79"/>
    <mergeCell ref="EJN79:EJP79"/>
    <mergeCell ref="EKE79:EKG79"/>
    <mergeCell ref="EKV79:EKX79"/>
    <mergeCell ref="ELM79:ELO79"/>
    <mergeCell ref="EFP79:EFR79"/>
    <mergeCell ref="EGG79:EGI79"/>
    <mergeCell ref="EGX79:EGZ79"/>
    <mergeCell ref="EHO79:EHQ79"/>
    <mergeCell ref="EIF79:EIH79"/>
    <mergeCell ref="ECI79:ECK79"/>
    <mergeCell ref="ECZ79:EDB79"/>
    <mergeCell ref="EDQ79:EDS79"/>
    <mergeCell ref="EEH79:EEJ79"/>
    <mergeCell ref="EEY79:EFA79"/>
    <mergeCell ref="DZB79:DZD79"/>
    <mergeCell ref="DZS79:DZU79"/>
    <mergeCell ref="EAJ79:EAL79"/>
    <mergeCell ref="EBA79:EBC79"/>
    <mergeCell ref="EBR79:EBT79"/>
    <mergeCell ref="DVU79:DVW79"/>
    <mergeCell ref="DWL79:DWN79"/>
    <mergeCell ref="DXC79:DXE79"/>
    <mergeCell ref="DXT79:DXV79"/>
    <mergeCell ref="DYK79:DYM79"/>
    <mergeCell ref="DSN79:DSP79"/>
    <mergeCell ref="DTE79:DTG79"/>
    <mergeCell ref="DTV79:DTX79"/>
    <mergeCell ref="DUM79:DUO79"/>
    <mergeCell ref="DVD79:DVF79"/>
    <mergeCell ref="DPG79:DPI79"/>
    <mergeCell ref="DPX79:DPZ79"/>
    <mergeCell ref="DQO79:DQQ79"/>
    <mergeCell ref="DRF79:DRH79"/>
    <mergeCell ref="DRW79:DRY79"/>
    <mergeCell ref="DLZ79:DMB79"/>
    <mergeCell ref="DMQ79:DMS79"/>
    <mergeCell ref="DNH79:DNJ79"/>
    <mergeCell ref="DNY79:DOA79"/>
    <mergeCell ref="DOP79:DOR79"/>
    <mergeCell ref="DIS79:DIU79"/>
    <mergeCell ref="DJJ79:DJL79"/>
    <mergeCell ref="DKA79:DKC79"/>
    <mergeCell ref="DKR79:DKT79"/>
    <mergeCell ref="DLI79:DLK79"/>
    <mergeCell ref="DFL79:DFN79"/>
    <mergeCell ref="DGC79:DGE79"/>
    <mergeCell ref="DGT79:DGV79"/>
    <mergeCell ref="DHK79:DHM79"/>
    <mergeCell ref="DIB79:DID79"/>
    <mergeCell ref="DCE79:DCG79"/>
    <mergeCell ref="DCV79:DCX79"/>
    <mergeCell ref="DDM79:DDO79"/>
    <mergeCell ref="DED79:DEF79"/>
    <mergeCell ref="DEU79:DEW79"/>
    <mergeCell ref="CYX79:CYZ79"/>
    <mergeCell ref="CZO79:CZQ79"/>
    <mergeCell ref="DAF79:DAH79"/>
    <mergeCell ref="DAW79:DAY79"/>
    <mergeCell ref="DBN79:DBP79"/>
    <mergeCell ref="CVQ79:CVS79"/>
    <mergeCell ref="CWH79:CWJ79"/>
    <mergeCell ref="CWY79:CXA79"/>
    <mergeCell ref="CXP79:CXR79"/>
    <mergeCell ref="CYG79:CYI79"/>
    <mergeCell ref="CSJ79:CSL79"/>
    <mergeCell ref="CTA79:CTC79"/>
    <mergeCell ref="CTR79:CTT79"/>
    <mergeCell ref="CUI79:CUK79"/>
    <mergeCell ref="CUZ79:CVB79"/>
    <mergeCell ref="CPC79:CPE79"/>
    <mergeCell ref="CPT79:CPV79"/>
    <mergeCell ref="CQK79:CQM79"/>
    <mergeCell ref="CRB79:CRD79"/>
    <mergeCell ref="CRS79:CRU79"/>
    <mergeCell ref="CLV79:CLX79"/>
    <mergeCell ref="CMM79:CMO79"/>
    <mergeCell ref="CND79:CNF79"/>
    <mergeCell ref="CNU79:CNW79"/>
    <mergeCell ref="COL79:CON79"/>
    <mergeCell ref="CIO79:CIQ79"/>
    <mergeCell ref="CJF79:CJH79"/>
    <mergeCell ref="CJW79:CJY79"/>
    <mergeCell ref="CKN79:CKP79"/>
    <mergeCell ref="CLE79:CLG79"/>
    <mergeCell ref="CFH79:CFJ79"/>
    <mergeCell ref="CFY79:CGA79"/>
    <mergeCell ref="CGP79:CGR79"/>
    <mergeCell ref="CHG79:CHI79"/>
    <mergeCell ref="CHX79:CHZ79"/>
    <mergeCell ref="CCA79:CCC79"/>
    <mergeCell ref="CCR79:CCT79"/>
    <mergeCell ref="CDI79:CDK79"/>
    <mergeCell ref="CDZ79:CEB79"/>
    <mergeCell ref="CEQ79:CES79"/>
    <mergeCell ref="BYT79:BYV79"/>
    <mergeCell ref="BZK79:BZM79"/>
    <mergeCell ref="CAB79:CAD79"/>
    <mergeCell ref="CAS79:CAU79"/>
    <mergeCell ref="CBJ79:CBL79"/>
    <mergeCell ref="BVM79:BVO79"/>
    <mergeCell ref="BWD79:BWF79"/>
    <mergeCell ref="BWU79:BWW79"/>
    <mergeCell ref="BXL79:BXN79"/>
    <mergeCell ref="BYC79:BYE79"/>
    <mergeCell ref="BSF79:BSH79"/>
    <mergeCell ref="BSW79:BSY79"/>
    <mergeCell ref="BTN79:BTP79"/>
    <mergeCell ref="BUE79:BUG79"/>
    <mergeCell ref="BUV79:BUX79"/>
    <mergeCell ref="BOY79:BPA79"/>
    <mergeCell ref="BPP79:BPR79"/>
    <mergeCell ref="BQG79:BQI79"/>
    <mergeCell ref="BQX79:BQZ79"/>
    <mergeCell ref="BRO79:BRQ79"/>
    <mergeCell ref="BLR79:BLT79"/>
    <mergeCell ref="BMI79:BMK79"/>
    <mergeCell ref="BMZ79:BNB79"/>
    <mergeCell ref="BNQ79:BNS79"/>
    <mergeCell ref="BOH79:BOJ79"/>
    <mergeCell ref="BIK79:BIM79"/>
    <mergeCell ref="BJB79:BJD79"/>
    <mergeCell ref="BJS79:BJU79"/>
    <mergeCell ref="BKJ79:BKL79"/>
    <mergeCell ref="BLA79:BLC79"/>
    <mergeCell ref="BFD79:BFF79"/>
    <mergeCell ref="BFU79:BFW79"/>
    <mergeCell ref="BGL79:BGN79"/>
    <mergeCell ref="BHC79:BHE79"/>
    <mergeCell ref="BHT79:BHV79"/>
    <mergeCell ref="BBW79:BBY79"/>
    <mergeCell ref="BCN79:BCP79"/>
    <mergeCell ref="BDE79:BDG79"/>
    <mergeCell ref="BDV79:BDX79"/>
    <mergeCell ref="BEM79:BEO79"/>
    <mergeCell ref="AYP79:AYR79"/>
    <mergeCell ref="AZG79:AZI79"/>
    <mergeCell ref="AZX79:AZZ79"/>
    <mergeCell ref="BAO79:BAQ79"/>
    <mergeCell ref="BBF79:BBH79"/>
    <mergeCell ref="AVI79:AVK79"/>
    <mergeCell ref="AVZ79:AWB79"/>
    <mergeCell ref="AWQ79:AWS79"/>
    <mergeCell ref="AXH79:AXJ79"/>
    <mergeCell ref="AXY79:AYA79"/>
    <mergeCell ref="ASB79:ASD79"/>
    <mergeCell ref="ASS79:ASU79"/>
    <mergeCell ref="ATJ79:ATL79"/>
    <mergeCell ref="AUA79:AUC79"/>
    <mergeCell ref="AUR79:AUT79"/>
    <mergeCell ref="AOU79:AOW79"/>
    <mergeCell ref="APL79:APN79"/>
    <mergeCell ref="AQC79:AQE79"/>
    <mergeCell ref="AQT79:AQV79"/>
    <mergeCell ref="ARK79:ARM79"/>
    <mergeCell ref="ALN79:ALP79"/>
    <mergeCell ref="AME79:AMG79"/>
    <mergeCell ref="AMV79:AMX79"/>
    <mergeCell ref="ANM79:ANO79"/>
    <mergeCell ref="AOD79:AOF79"/>
    <mergeCell ref="AIG79:AII79"/>
    <mergeCell ref="AIX79:AIZ79"/>
    <mergeCell ref="AJO79:AJQ79"/>
    <mergeCell ref="AKF79:AKH79"/>
    <mergeCell ref="AKW79:AKY79"/>
    <mergeCell ref="AEZ79:AFB79"/>
    <mergeCell ref="AFQ79:AFS79"/>
    <mergeCell ref="AGH79:AGJ79"/>
    <mergeCell ref="AGY79:AHA79"/>
    <mergeCell ref="AHP79:AHR79"/>
    <mergeCell ref="ABS79:ABU79"/>
    <mergeCell ref="ACJ79:ACL79"/>
    <mergeCell ref="ADA79:ADC79"/>
    <mergeCell ref="ADR79:ADT79"/>
    <mergeCell ref="AEI79:AEK79"/>
    <mergeCell ref="YL79:YN79"/>
    <mergeCell ref="ZC79:ZE79"/>
    <mergeCell ref="ZT79:ZV79"/>
    <mergeCell ref="AAK79:AAM79"/>
    <mergeCell ref="ABB79:ABD79"/>
    <mergeCell ref="VE79:VG79"/>
    <mergeCell ref="VV79:VX79"/>
    <mergeCell ref="WM79:WO79"/>
    <mergeCell ref="XD79:XF79"/>
    <mergeCell ref="XU79:XW79"/>
    <mergeCell ref="RX79:RZ79"/>
    <mergeCell ref="SO79:SQ79"/>
    <mergeCell ref="TF79:TH79"/>
    <mergeCell ref="TW79:TY79"/>
    <mergeCell ref="UN79:UP79"/>
    <mergeCell ref="OQ79:OS79"/>
    <mergeCell ref="PH79:PJ79"/>
    <mergeCell ref="PY79:QA79"/>
    <mergeCell ref="QP79:QR79"/>
    <mergeCell ref="RG79:RI79"/>
    <mergeCell ref="LJ79:LL79"/>
    <mergeCell ref="MA79:MC79"/>
    <mergeCell ref="MR79:MT79"/>
    <mergeCell ref="NI79:NK79"/>
    <mergeCell ref="NZ79:OB79"/>
    <mergeCell ref="IC79:IE79"/>
    <mergeCell ref="IT79:IV79"/>
    <mergeCell ref="JK79:JM79"/>
    <mergeCell ref="KB79:KD79"/>
    <mergeCell ref="KS79:KU79"/>
    <mergeCell ref="XDY77:XEA77"/>
    <mergeCell ref="XEP77:XER77"/>
    <mergeCell ref="A79:C79"/>
    <mergeCell ref="P79:R79"/>
    <mergeCell ref="AG79:AI79"/>
    <mergeCell ref="AX79:AZ79"/>
    <mergeCell ref="BO79:BQ79"/>
    <mergeCell ref="CF79:CH79"/>
    <mergeCell ref="CW79:CY79"/>
    <mergeCell ref="DN79:DP79"/>
    <mergeCell ref="EE79:EG79"/>
    <mergeCell ref="EV79:EX79"/>
    <mergeCell ref="FM79:FO79"/>
    <mergeCell ref="GD79:GF79"/>
    <mergeCell ref="GU79:GW79"/>
    <mergeCell ref="HL79:HN79"/>
    <mergeCell ref="XAR77:XAT77"/>
    <mergeCell ref="XBI77:XBK77"/>
    <mergeCell ref="XBZ77:XCB77"/>
    <mergeCell ref="XCQ77:XCS77"/>
    <mergeCell ref="XDH77:XDJ77"/>
    <mergeCell ref="WXK77:WXM77"/>
    <mergeCell ref="WYB77:WYD77"/>
    <mergeCell ref="WYS77:WYU77"/>
    <mergeCell ref="WZJ77:WZL77"/>
    <mergeCell ref="XAA77:XAC77"/>
    <mergeCell ref="WUD77:WUF77"/>
    <mergeCell ref="WUU77:WUW77"/>
    <mergeCell ref="WVL77:WVN77"/>
    <mergeCell ref="WWC77:WWE77"/>
    <mergeCell ref="WWT77:WWV77"/>
    <mergeCell ref="WQW77:WQY77"/>
    <mergeCell ref="WRN77:WRP77"/>
    <mergeCell ref="WSE77:WSG77"/>
    <mergeCell ref="WSV77:WSX77"/>
    <mergeCell ref="WTM77:WTO77"/>
    <mergeCell ref="WNP77:WNR77"/>
    <mergeCell ref="WOG77:WOI77"/>
    <mergeCell ref="WOX77:WOZ77"/>
    <mergeCell ref="WPO77:WPQ77"/>
    <mergeCell ref="WQF77:WQH77"/>
    <mergeCell ref="WKI77:WKK77"/>
    <mergeCell ref="WKZ77:WLB77"/>
    <mergeCell ref="WLQ77:WLS77"/>
    <mergeCell ref="WMH77:WMJ77"/>
    <mergeCell ref="WMY77:WNA77"/>
    <mergeCell ref="WHB77:WHD77"/>
    <mergeCell ref="WHS77:WHU77"/>
    <mergeCell ref="WIJ77:WIL77"/>
    <mergeCell ref="WJA77:WJC77"/>
    <mergeCell ref="WJR77:WJT77"/>
    <mergeCell ref="WDU77:WDW77"/>
    <mergeCell ref="WEL77:WEN77"/>
    <mergeCell ref="WFC77:WFE77"/>
    <mergeCell ref="WFT77:WFV77"/>
    <mergeCell ref="WGK77:WGM77"/>
    <mergeCell ref="WAN77:WAP77"/>
    <mergeCell ref="WBE77:WBG77"/>
    <mergeCell ref="WBV77:WBX77"/>
    <mergeCell ref="WCM77:WCO77"/>
    <mergeCell ref="WDD77:WDF77"/>
    <mergeCell ref="VXG77:VXI77"/>
    <mergeCell ref="VXX77:VXZ77"/>
    <mergeCell ref="VYO77:VYQ77"/>
    <mergeCell ref="VZF77:VZH77"/>
    <mergeCell ref="VZW77:VZY77"/>
    <mergeCell ref="VTZ77:VUB77"/>
    <mergeCell ref="VUQ77:VUS77"/>
    <mergeCell ref="VVH77:VVJ77"/>
    <mergeCell ref="VVY77:VWA77"/>
    <mergeCell ref="VWP77:VWR77"/>
    <mergeCell ref="VQS77:VQU77"/>
    <mergeCell ref="VRJ77:VRL77"/>
    <mergeCell ref="VSA77:VSC77"/>
    <mergeCell ref="VSR77:VST77"/>
    <mergeCell ref="VTI77:VTK77"/>
    <mergeCell ref="VNL77:VNN77"/>
    <mergeCell ref="VOC77:VOE77"/>
    <mergeCell ref="VOT77:VOV77"/>
    <mergeCell ref="VPK77:VPM77"/>
    <mergeCell ref="VQB77:VQD77"/>
    <mergeCell ref="VKE77:VKG77"/>
    <mergeCell ref="VKV77:VKX77"/>
    <mergeCell ref="VLM77:VLO77"/>
    <mergeCell ref="VMD77:VMF77"/>
    <mergeCell ref="VMU77:VMW77"/>
    <mergeCell ref="VGX77:VGZ77"/>
    <mergeCell ref="VHO77:VHQ77"/>
    <mergeCell ref="VIF77:VIH77"/>
    <mergeCell ref="VIW77:VIY77"/>
    <mergeCell ref="VJN77:VJP77"/>
    <mergeCell ref="VDQ77:VDS77"/>
    <mergeCell ref="VEH77:VEJ77"/>
    <mergeCell ref="VEY77:VFA77"/>
    <mergeCell ref="VFP77:VFR77"/>
    <mergeCell ref="VGG77:VGI77"/>
    <mergeCell ref="VAJ77:VAL77"/>
    <mergeCell ref="VBA77:VBC77"/>
    <mergeCell ref="VBR77:VBT77"/>
    <mergeCell ref="VCI77:VCK77"/>
    <mergeCell ref="VCZ77:VDB77"/>
    <mergeCell ref="UXC77:UXE77"/>
    <mergeCell ref="UXT77:UXV77"/>
    <mergeCell ref="UYK77:UYM77"/>
    <mergeCell ref="UZB77:UZD77"/>
    <mergeCell ref="UZS77:UZU77"/>
    <mergeCell ref="UTV77:UTX77"/>
    <mergeCell ref="UUM77:UUO77"/>
    <mergeCell ref="UVD77:UVF77"/>
    <mergeCell ref="UVU77:UVW77"/>
    <mergeCell ref="UWL77:UWN77"/>
    <mergeCell ref="UQO77:UQQ77"/>
    <mergeCell ref="URF77:URH77"/>
    <mergeCell ref="URW77:URY77"/>
    <mergeCell ref="USN77:USP77"/>
    <mergeCell ref="UTE77:UTG77"/>
    <mergeCell ref="UNH77:UNJ77"/>
    <mergeCell ref="UNY77:UOA77"/>
    <mergeCell ref="UOP77:UOR77"/>
    <mergeCell ref="UPG77:UPI77"/>
    <mergeCell ref="UPX77:UPZ77"/>
    <mergeCell ref="UKA77:UKC77"/>
    <mergeCell ref="UKR77:UKT77"/>
    <mergeCell ref="ULI77:ULK77"/>
    <mergeCell ref="ULZ77:UMB77"/>
    <mergeCell ref="UMQ77:UMS77"/>
    <mergeCell ref="UGT77:UGV77"/>
    <mergeCell ref="UHK77:UHM77"/>
    <mergeCell ref="UIB77:UID77"/>
    <mergeCell ref="UIS77:UIU77"/>
    <mergeCell ref="UJJ77:UJL77"/>
    <mergeCell ref="UDM77:UDO77"/>
    <mergeCell ref="UED77:UEF77"/>
    <mergeCell ref="UEU77:UEW77"/>
    <mergeCell ref="UFL77:UFN77"/>
    <mergeCell ref="UGC77:UGE77"/>
    <mergeCell ref="UAF77:UAH77"/>
    <mergeCell ref="UAW77:UAY77"/>
    <mergeCell ref="UBN77:UBP77"/>
    <mergeCell ref="UCE77:UCG77"/>
    <mergeCell ref="UCV77:UCX77"/>
    <mergeCell ref="TWY77:TXA77"/>
    <mergeCell ref="TXP77:TXR77"/>
    <mergeCell ref="TYG77:TYI77"/>
    <mergeCell ref="TYX77:TYZ77"/>
    <mergeCell ref="TZO77:TZQ77"/>
    <mergeCell ref="TTR77:TTT77"/>
    <mergeCell ref="TUI77:TUK77"/>
    <mergeCell ref="TUZ77:TVB77"/>
    <mergeCell ref="TVQ77:TVS77"/>
    <mergeCell ref="TWH77:TWJ77"/>
    <mergeCell ref="TQK77:TQM77"/>
    <mergeCell ref="TRB77:TRD77"/>
    <mergeCell ref="TRS77:TRU77"/>
    <mergeCell ref="TSJ77:TSL77"/>
    <mergeCell ref="TTA77:TTC77"/>
    <mergeCell ref="TND77:TNF77"/>
    <mergeCell ref="TNU77:TNW77"/>
    <mergeCell ref="TOL77:TON77"/>
    <mergeCell ref="TPC77:TPE77"/>
    <mergeCell ref="TPT77:TPV77"/>
    <mergeCell ref="TJW77:TJY77"/>
    <mergeCell ref="TKN77:TKP77"/>
    <mergeCell ref="TLE77:TLG77"/>
    <mergeCell ref="TLV77:TLX77"/>
    <mergeCell ref="TMM77:TMO77"/>
    <mergeCell ref="TGP77:TGR77"/>
    <mergeCell ref="THG77:THI77"/>
    <mergeCell ref="THX77:THZ77"/>
    <mergeCell ref="TIO77:TIQ77"/>
    <mergeCell ref="TJF77:TJH77"/>
    <mergeCell ref="TDI77:TDK77"/>
    <mergeCell ref="TDZ77:TEB77"/>
    <mergeCell ref="TEQ77:TES77"/>
    <mergeCell ref="TFH77:TFJ77"/>
    <mergeCell ref="TFY77:TGA77"/>
    <mergeCell ref="TAB77:TAD77"/>
    <mergeCell ref="TAS77:TAU77"/>
    <mergeCell ref="TBJ77:TBL77"/>
    <mergeCell ref="TCA77:TCC77"/>
    <mergeCell ref="TCR77:TCT77"/>
    <mergeCell ref="SWU77:SWW77"/>
    <mergeCell ref="SXL77:SXN77"/>
    <mergeCell ref="SYC77:SYE77"/>
    <mergeCell ref="SYT77:SYV77"/>
    <mergeCell ref="SZK77:SZM77"/>
    <mergeCell ref="STN77:STP77"/>
    <mergeCell ref="SUE77:SUG77"/>
    <mergeCell ref="SUV77:SUX77"/>
    <mergeCell ref="SVM77:SVO77"/>
    <mergeCell ref="SWD77:SWF77"/>
    <mergeCell ref="SQG77:SQI77"/>
    <mergeCell ref="SQX77:SQZ77"/>
    <mergeCell ref="SRO77:SRQ77"/>
    <mergeCell ref="SSF77:SSH77"/>
    <mergeCell ref="SSW77:SSY77"/>
    <mergeCell ref="SMZ77:SNB77"/>
    <mergeCell ref="SNQ77:SNS77"/>
    <mergeCell ref="SOH77:SOJ77"/>
    <mergeCell ref="SOY77:SPA77"/>
    <mergeCell ref="SPP77:SPR77"/>
    <mergeCell ref="SJS77:SJU77"/>
    <mergeCell ref="SKJ77:SKL77"/>
    <mergeCell ref="SLA77:SLC77"/>
    <mergeCell ref="SLR77:SLT77"/>
    <mergeCell ref="SMI77:SMK77"/>
    <mergeCell ref="SGL77:SGN77"/>
    <mergeCell ref="SHC77:SHE77"/>
    <mergeCell ref="SHT77:SHV77"/>
    <mergeCell ref="SIK77:SIM77"/>
    <mergeCell ref="SJB77:SJD77"/>
    <mergeCell ref="SDE77:SDG77"/>
    <mergeCell ref="SDV77:SDX77"/>
    <mergeCell ref="SEM77:SEO77"/>
    <mergeCell ref="SFD77:SFF77"/>
    <mergeCell ref="SFU77:SFW77"/>
    <mergeCell ref="RZX77:RZZ77"/>
    <mergeCell ref="SAO77:SAQ77"/>
    <mergeCell ref="SBF77:SBH77"/>
    <mergeCell ref="SBW77:SBY77"/>
    <mergeCell ref="SCN77:SCP77"/>
    <mergeCell ref="RWQ77:RWS77"/>
    <mergeCell ref="RXH77:RXJ77"/>
    <mergeCell ref="RXY77:RYA77"/>
    <mergeCell ref="RYP77:RYR77"/>
    <mergeCell ref="RZG77:RZI77"/>
    <mergeCell ref="RTJ77:RTL77"/>
    <mergeCell ref="RUA77:RUC77"/>
    <mergeCell ref="RUR77:RUT77"/>
    <mergeCell ref="RVI77:RVK77"/>
    <mergeCell ref="RVZ77:RWB77"/>
    <mergeCell ref="RQC77:RQE77"/>
    <mergeCell ref="RQT77:RQV77"/>
    <mergeCell ref="RRK77:RRM77"/>
    <mergeCell ref="RSB77:RSD77"/>
    <mergeCell ref="RSS77:RSU77"/>
    <mergeCell ref="RMV77:RMX77"/>
    <mergeCell ref="RNM77:RNO77"/>
    <mergeCell ref="ROD77:ROF77"/>
    <mergeCell ref="ROU77:ROW77"/>
    <mergeCell ref="RPL77:RPN77"/>
    <mergeCell ref="RJO77:RJQ77"/>
    <mergeCell ref="RKF77:RKH77"/>
    <mergeCell ref="RKW77:RKY77"/>
    <mergeCell ref="RLN77:RLP77"/>
    <mergeCell ref="RME77:RMG77"/>
    <mergeCell ref="RGH77:RGJ77"/>
    <mergeCell ref="RGY77:RHA77"/>
    <mergeCell ref="RHP77:RHR77"/>
    <mergeCell ref="RIG77:RII77"/>
    <mergeCell ref="RIX77:RIZ77"/>
    <mergeCell ref="RDA77:RDC77"/>
    <mergeCell ref="RDR77:RDT77"/>
    <mergeCell ref="REI77:REK77"/>
    <mergeCell ref="REZ77:RFB77"/>
    <mergeCell ref="RFQ77:RFS77"/>
    <mergeCell ref="QZT77:QZV77"/>
    <mergeCell ref="RAK77:RAM77"/>
    <mergeCell ref="RBB77:RBD77"/>
    <mergeCell ref="RBS77:RBU77"/>
    <mergeCell ref="RCJ77:RCL77"/>
    <mergeCell ref="QWM77:QWO77"/>
    <mergeCell ref="QXD77:QXF77"/>
    <mergeCell ref="QXU77:QXW77"/>
    <mergeCell ref="QYL77:QYN77"/>
    <mergeCell ref="QZC77:QZE77"/>
    <mergeCell ref="QTF77:QTH77"/>
    <mergeCell ref="QTW77:QTY77"/>
    <mergeCell ref="QUN77:QUP77"/>
    <mergeCell ref="QVE77:QVG77"/>
    <mergeCell ref="QVV77:QVX77"/>
    <mergeCell ref="QPY77:QQA77"/>
    <mergeCell ref="QQP77:QQR77"/>
    <mergeCell ref="QRG77:QRI77"/>
    <mergeCell ref="QRX77:QRZ77"/>
    <mergeCell ref="QSO77:QSQ77"/>
    <mergeCell ref="QMR77:QMT77"/>
    <mergeCell ref="QNI77:QNK77"/>
    <mergeCell ref="QNZ77:QOB77"/>
    <mergeCell ref="QOQ77:QOS77"/>
    <mergeCell ref="QPH77:QPJ77"/>
    <mergeCell ref="QJK77:QJM77"/>
    <mergeCell ref="QKB77:QKD77"/>
    <mergeCell ref="QKS77:QKU77"/>
    <mergeCell ref="QLJ77:QLL77"/>
    <mergeCell ref="QMA77:QMC77"/>
    <mergeCell ref="QGD77:QGF77"/>
    <mergeCell ref="QGU77:QGW77"/>
    <mergeCell ref="QHL77:QHN77"/>
    <mergeCell ref="QIC77:QIE77"/>
    <mergeCell ref="QIT77:QIV77"/>
    <mergeCell ref="QCW77:QCY77"/>
    <mergeCell ref="QDN77:QDP77"/>
    <mergeCell ref="QEE77:QEG77"/>
    <mergeCell ref="QEV77:QEX77"/>
    <mergeCell ref="QFM77:QFO77"/>
    <mergeCell ref="PZP77:PZR77"/>
    <mergeCell ref="QAG77:QAI77"/>
    <mergeCell ref="QAX77:QAZ77"/>
    <mergeCell ref="QBO77:QBQ77"/>
    <mergeCell ref="QCF77:QCH77"/>
    <mergeCell ref="PWI77:PWK77"/>
    <mergeCell ref="PWZ77:PXB77"/>
    <mergeCell ref="PXQ77:PXS77"/>
    <mergeCell ref="PYH77:PYJ77"/>
    <mergeCell ref="PYY77:PZA77"/>
    <mergeCell ref="PTB77:PTD77"/>
    <mergeCell ref="PTS77:PTU77"/>
    <mergeCell ref="PUJ77:PUL77"/>
    <mergeCell ref="PVA77:PVC77"/>
    <mergeCell ref="PVR77:PVT77"/>
    <mergeCell ref="PPU77:PPW77"/>
    <mergeCell ref="PQL77:PQN77"/>
    <mergeCell ref="PRC77:PRE77"/>
    <mergeCell ref="PRT77:PRV77"/>
    <mergeCell ref="PSK77:PSM77"/>
    <mergeCell ref="PMN77:PMP77"/>
    <mergeCell ref="PNE77:PNG77"/>
    <mergeCell ref="PNV77:PNX77"/>
    <mergeCell ref="POM77:POO77"/>
    <mergeCell ref="PPD77:PPF77"/>
    <mergeCell ref="PJG77:PJI77"/>
    <mergeCell ref="PJX77:PJZ77"/>
    <mergeCell ref="PKO77:PKQ77"/>
    <mergeCell ref="PLF77:PLH77"/>
    <mergeCell ref="PLW77:PLY77"/>
    <mergeCell ref="PFZ77:PGB77"/>
    <mergeCell ref="PGQ77:PGS77"/>
    <mergeCell ref="PHH77:PHJ77"/>
    <mergeCell ref="PHY77:PIA77"/>
    <mergeCell ref="PIP77:PIR77"/>
    <mergeCell ref="PCS77:PCU77"/>
    <mergeCell ref="PDJ77:PDL77"/>
    <mergeCell ref="PEA77:PEC77"/>
    <mergeCell ref="PER77:PET77"/>
    <mergeCell ref="PFI77:PFK77"/>
    <mergeCell ref="OZL77:OZN77"/>
    <mergeCell ref="PAC77:PAE77"/>
    <mergeCell ref="PAT77:PAV77"/>
    <mergeCell ref="PBK77:PBM77"/>
    <mergeCell ref="PCB77:PCD77"/>
    <mergeCell ref="OWE77:OWG77"/>
    <mergeCell ref="OWV77:OWX77"/>
    <mergeCell ref="OXM77:OXO77"/>
    <mergeCell ref="OYD77:OYF77"/>
    <mergeCell ref="OYU77:OYW77"/>
    <mergeCell ref="OSX77:OSZ77"/>
    <mergeCell ref="OTO77:OTQ77"/>
    <mergeCell ref="OUF77:OUH77"/>
    <mergeCell ref="OUW77:OUY77"/>
    <mergeCell ref="OVN77:OVP77"/>
    <mergeCell ref="OPQ77:OPS77"/>
    <mergeCell ref="OQH77:OQJ77"/>
    <mergeCell ref="OQY77:ORA77"/>
    <mergeCell ref="ORP77:ORR77"/>
    <mergeCell ref="OSG77:OSI77"/>
    <mergeCell ref="OMJ77:OML77"/>
    <mergeCell ref="ONA77:ONC77"/>
    <mergeCell ref="ONR77:ONT77"/>
    <mergeCell ref="OOI77:OOK77"/>
    <mergeCell ref="OOZ77:OPB77"/>
    <mergeCell ref="OJC77:OJE77"/>
    <mergeCell ref="OJT77:OJV77"/>
    <mergeCell ref="OKK77:OKM77"/>
    <mergeCell ref="OLB77:OLD77"/>
    <mergeCell ref="OLS77:OLU77"/>
    <mergeCell ref="OFV77:OFX77"/>
    <mergeCell ref="OGM77:OGO77"/>
    <mergeCell ref="OHD77:OHF77"/>
    <mergeCell ref="OHU77:OHW77"/>
    <mergeCell ref="OIL77:OIN77"/>
    <mergeCell ref="OCO77:OCQ77"/>
    <mergeCell ref="ODF77:ODH77"/>
    <mergeCell ref="ODW77:ODY77"/>
    <mergeCell ref="OEN77:OEP77"/>
    <mergeCell ref="OFE77:OFG77"/>
    <mergeCell ref="NZH77:NZJ77"/>
    <mergeCell ref="NZY77:OAA77"/>
    <mergeCell ref="OAP77:OAR77"/>
    <mergeCell ref="OBG77:OBI77"/>
    <mergeCell ref="OBX77:OBZ77"/>
    <mergeCell ref="NWA77:NWC77"/>
    <mergeCell ref="NWR77:NWT77"/>
    <mergeCell ref="NXI77:NXK77"/>
    <mergeCell ref="NXZ77:NYB77"/>
    <mergeCell ref="NYQ77:NYS77"/>
    <mergeCell ref="NST77:NSV77"/>
    <mergeCell ref="NTK77:NTM77"/>
    <mergeCell ref="NUB77:NUD77"/>
    <mergeCell ref="NUS77:NUU77"/>
    <mergeCell ref="NVJ77:NVL77"/>
    <mergeCell ref="NPM77:NPO77"/>
    <mergeCell ref="NQD77:NQF77"/>
    <mergeCell ref="NQU77:NQW77"/>
    <mergeCell ref="NRL77:NRN77"/>
    <mergeCell ref="NSC77:NSE77"/>
    <mergeCell ref="NMF77:NMH77"/>
    <mergeCell ref="NMW77:NMY77"/>
    <mergeCell ref="NNN77:NNP77"/>
    <mergeCell ref="NOE77:NOG77"/>
    <mergeCell ref="NOV77:NOX77"/>
    <mergeCell ref="NIY77:NJA77"/>
    <mergeCell ref="NJP77:NJR77"/>
    <mergeCell ref="NKG77:NKI77"/>
    <mergeCell ref="NKX77:NKZ77"/>
    <mergeCell ref="NLO77:NLQ77"/>
    <mergeCell ref="NFR77:NFT77"/>
    <mergeCell ref="NGI77:NGK77"/>
    <mergeCell ref="NGZ77:NHB77"/>
    <mergeCell ref="NHQ77:NHS77"/>
    <mergeCell ref="NIH77:NIJ77"/>
    <mergeCell ref="NCK77:NCM77"/>
    <mergeCell ref="NDB77:NDD77"/>
    <mergeCell ref="NDS77:NDU77"/>
    <mergeCell ref="NEJ77:NEL77"/>
    <mergeCell ref="NFA77:NFC77"/>
    <mergeCell ref="MZD77:MZF77"/>
    <mergeCell ref="MZU77:MZW77"/>
    <mergeCell ref="NAL77:NAN77"/>
    <mergeCell ref="NBC77:NBE77"/>
    <mergeCell ref="NBT77:NBV77"/>
    <mergeCell ref="MVW77:MVY77"/>
    <mergeCell ref="MWN77:MWP77"/>
    <mergeCell ref="MXE77:MXG77"/>
    <mergeCell ref="MXV77:MXX77"/>
    <mergeCell ref="MYM77:MYO77"/>
    <mergeCell ref="MSP77:MSR77"/>
    <mergeCell ref="MTG77:MTI77"/>
    <mergeCell ref="MTX77:MTZ77"/>
    <mergeCell ref="MUO77:MUQ77"/>
    <mergeCell ref="MVF77:MVH77"/>
    <mergeCell ref="MPI77:MPK77"/>
    <mergeCell ref="MPZ77:MQB77"/>
    <mergeCell ref="MQQ77:MQS77"/>
    <mergeCell ref="MRH77:MRJ77"/>
    <mergeCell ref="MRY77:MSA77"/>
    <mergeCell ref="MMB77:MMD77"/>
    <mergeCell ref="MMS77:MMU77"/>
    <mergeCell ref="MNJ77:MNL77"/>
    <mergeCell ref="MOA77:MOC77"/>
    <mergeCell ref="MOR77:MOT77"/>
    <mergeCell ref="MIU77:MIW77"/>
    <mergeCell ref="MJL77:MJN77"/>
    <mergeCell ref="MKC77:MKE77"/>
    <mergeCell ref="MKT77:MKV77"/>
    <mergeCell ref="MLK77:MLM77"/>
    <mergeCell ref="MFN77:MFP77"/>
    <mergeCell ref="MGE77:MGG77"/>
    <mergeCell ref="MGV77:MGX77"/>
    <mergeCell ref="MHM77:MHO77"/>
    <mergeCell ref="MID77:MIF77"/>
    <mergeCell ref="MCG77:MCI77"/>
    <mergeCell ref="MCX77:MCZ77"/>
    <mergeCell ref="MDO77:MDQ77"/>
    <mergeCell ref="MEF77:MEH77"/>
    <mergeCell ref="MEW77:MEY77"/>
    <mergeCell ref="LYZ77:LZB77"/>
    <mergeCell ref="LZQ77:LZS77"/>
    <mergeCell ref="MAH77:MAJ77"/>
    <mergeCell ref="MAY77:MBA77"/>
    <mergeCell ref="MBP77:MBR77"/>
    <mergeCell ref="LVS77:LVU77"/>
    <mergeCell ref="LWJ77:LWL77"/>
    <mergeCell ref="LXA77:LXC77"/>
    <mergeCell ref="LXR77:LXT77"/>
    <mergeCell ref="LYI77:LYK77"/>
    <mergeCell ref="LSL77:LSN77"/>
    <mergeCell ref="LTC77:LTE77"/>
    <mergeCell ref="LTT77:LTV77"/>
    <mergeCell ref="LUK77:LUM77"/>
    <mergeCell ref="LVB77:LVD77"/>
    <mergeCell ref="LPE77:LPG77"/>
    <mergeCell ref="LPV77:LPX77"/>
    <mergeCell ref="LQM77:LQO77"/>
    <mergeCell ref="LRD77:LRF77"/>
    <mergeCell ref="LRU77:LRW77"/>
    <mergeCell ref="LLX77:LLZ77"/>
    <mergeCell ref="LMO77:LMQ77"/>
    <mergeCell ref="LNF77:LNH77"/>
    <mergeCell ref="LNW77:LNY77"/>
    <mergeCell ref="LON77:LOP77"/>
    <mergeCell ref="LIQ77:LIS77"/>
    <mergeCell ref="LJH77:LJJ77"/>
    <mergeCell ref="LJY77:LKA77"/>
    <mergeCell ref="LKP77:LKR77"/>
    <mergeCell ref="LLG77:LLI77"/>
    <mergeCell ref="LFJ77:LFL77"/>
    <mergeCell ref="LGA77:LGC77"/>
    <mergeCell ref="LGR77:LGT77"/>
    <mergeCell ref="LHI77:LHK77"/>
    <mergeCell ref="LHZ77:LIB77"/>
    <mergeCell ref="LCC77:LCE77"/>
    <mergeCell ref="LCT77:LCV77"/>
    <mergeCell ref="LDK77:LDM77"/>
    <mergeCell ref="LEB77:LED77"/>
    <mergeCell ref="LES77:LEU77"/>
    <mergeCell ref="KYV77:KYX77"/>
    <mergeCell ref="KZM77:KZO77"/>
    <mergeCell ref="LAD77:LAF77"/>
    <mergeCell ref="LAU77:LAW77"/>
    <mergeCell ref="LBL77:LBN77"/>
    <mergeCell ref="KVO77:KVQ77"/>
    <mergeCell ref="KWF77:KWH77"/>
    <mergeCell ref="KWW77:KWY77"/>
    <mergeCell ref="KXN77:KXP77"/>
    <mergeCell ref="KYE77:KYG77"/>
    <mergeCell ref="KSH77:KSJ77"/>
    <mergeCell ref="KSY77:KTA77"/>
    <mergeCell ref="KTP77:KTR77"/>
    <mergeCell ref="KUG77:KUI77"/>
    <mergeCell ref="KUX77:KUZ77"/>
    <mergeCell ref="KPA77:KPC77"/>
    <mergeCell ref="KPR77:KPT77"/>
    <mergeCell ref="KQI77:KQK77"/>
    <mergeCell ref="KQZ77:KRB77"/>
    <mergeCell ref="KRQ77:KRS77"/>
    <mergeCell ref="KLT77:KLV77"/>
    <mergeCell ref="KMK77:KMM77"/>
    <mergeCell ref="KNB77:KND77"/>
    <mergeCell ref="KNS77:KNU77"/>
    <mergeCell ref="KOJ77:KOL77"/>
    <mergeCell ref="KIM77:KIO77"/>
    <mergeCell ref="KJD77:KJF77"/>
    <mergeCell ref="KJU77:KJW77"/>
    <mergeCell ref="KKL77:KKN77"/>
    <mergeCell ref="KLC77:KLE77"/>
    <mergeCell ref="KFF77:KFH77"/>
    <mergeCell ref="KFW77:KFY77"/>
    <mergeCell ref="KGN77:KGP77"/>
    <mergeCell ref="KHE77:KHG77"/>
    <mergeCell ref="KHV77:KHX77"/>
    <mergeCell ref="KBY77:KCA77"/>
    <mergeCell ref="KCP77:KCR77"/>
    <mergeCell ref="KDG77:KDI77"/>
    <mergeCell ref="KDX77:KDZ77"/>
    <mergeCell ref="KEO77:KEQ77"/>
    <mergeCell ref="JYR77:JYT77"/>
    <mergeCell ref="JZI77:JZK77"/>
    <mergeCell ref="JZZ77:KAB77"/>
    <mergeCell ref="KAQ77:KAS77"/>
    <mergeCell ref="KBH77:KBJ77"/>
    <mergeCell ref="JVK77:JVM77"/>
    <mergeCell ref="JWB77:JWD77"/>
    <mergeCell ref="JWS77:JWU77"/>
    <mergeCell ref="JXJ77:JXL77"/>
    <mergeCell ref="JYA77:JYC77"/>
    <mergeCell ref="JSD77:JSF77"/>
    <mergeCell ref="JSU77:JSW77"/>
    <mergeCell ref="JTL77:JTN77"/>
    <mergeCell ref="JUC77:JUE77"/>
    <mergeCell ref="JUT77:JUV77"/>
    <mergeCell ref="JOW77:JOY77"/>
    <mergeCell ref="JPN77:JPP77"/>
    <mergeCell ref="JQE77:JQG77"/>
    <mergeCell ref="JQV77:JQX77"/>
    <mergeCell ref="JRM77:JRO77"/>
    <mergeCell ref="JLP77:JLR77"/>
    <mergeCell ref="JMG77:JMI77"/>
    <mergeCell ref="JMX77:JMZ77"/>
    <mergeCell ref="JNO77:JNQ77"/>
    <mergeCell ref="JOF77:JOH77"/>
    <mergeCell ref="JII77:JIK77"/>
    <mergeCell ref="JIZ77:JJB77"/>
    <mergeCell ref="JJQ77:JJS77"/>
    <mergeCell ref="JKH77:JKJ77"/>
    <mergeCell ref="JKY77:JLA77"/>
    <mergeCell ref="JFB77:JFD77"/>
    <mergeCell ref="JFS77:JFU77"/>
    <mergeCell ref="JGJ77:JGL77"/>
    <mergeCell ref="JHA77:JHC77"/>
    <mergeCell ref="JHR77:JHT77"/>
    <mergeCell ref="JBU77:JBW77"/>
    <mergeCell ref="JCL77:JCN77"/>
    <mergeCell ref="JDC77:JDE77"/>
    <mergeCell ref="JDT77:JDV77"/>
    <mergeCell ref="JEK77:JEM77"/>
    <mergeCell ref="IYN77:IYP77"/>
    <mergeCell ref="IZE77:IZG77"/>
    <mergeCell ref="IZV77:IZX77"/>
    <mergeCell ref="JAM77:JAO77"/>
    <mergeCell ref="JBD77:JBF77"/>
    <mergeCell ref="IVG77:IVI77"/>
    <mergeCell ref="IVX77:IVZ77"/>
    <mergeCell ref="IWO77:IWQ77"/>
    <mergeCell ref="IXF77:IXH77"/>
    <mergeCell ref="IXW77:IXY77"/>
    <mergeCell ref="IRZ77:ISB77"/>
    <mergeCell ref="ISQ77:ISS77"/>
    <mergeCell ref="ITH77:ITJ77"/>
    <mergeCell ref="ITY77:IUA77"/>
    <mergeCell ref="IUP77:IUR77"/>
    <mergeCell ref="IOS77:IOU77"/>
    <mergeCell ref="IPJ77:IPL77"/>
    <mergeCell ref="IQA77:IQC77"/>
    <mergeCell ref="IQR77:IQT77"/>
    <mergeCell ref="IRI77:IRK77"/>
    <mergeCell ref="ILL77:ILN77"/>
    <mergeCell ref="IMC77:IME77"/>
    <mergeCell ref="IMT77:IMV77"/>
    <mergeCell ref="INK77:INM77"/>
    <mergeCell ref="IOB77:IOD77"/>
    <mergeCell ref="IIE77:IIG77"/>
    <mergeCell ref="IIV77:IIX77"/>
    <mergeCell ref="IJM77:IJO77"/>
    <mergeCell ref="IKD77:IKF77"/>
    <mergeCell ref="IKU77:IKW77"/>
    <mergeCell ref="IEX77:IEZ77"/>
    <mergeCell ref="IFO77:IFQ77"/>
    <mergeCell ref="IGF77:IGH77"/>
    <mergeCell ref="IGW77:IGY77"/>
    <mergeCell ref="IHN77:IHP77"/>
    <mergeCell ref="IBQ77:IBS77"/>
    <mergeCell ref="ICH77:ICJ77"/>
    <mergeCell ref="ICY77:IDA77"/>
    <mergeCell ref="IDP77:IDR77"/>
    <mergeCell ref="IEG77:IEI77"/>
    <mergeCell ref="HYJ77:HYL77"/>
    <mergeCell ref="HZA77:HZC77"/>
    <mergeCell ref="HZR77:HZT77"/>
    <mergeCell ref="IAI77:IAK77"/>
    <mergeCell ref="IAZ77:IBB77"/>
    <mergeCell ref="HVC77:HVE77"/>
    <mergeCell ref="HVT77:HVV77"/>
    <mergeCell ref="HWK77:HWM77"/>
    <mergeCell ref="HXB77:HXD77"/>
    <mergeCell ref="HXS77:HXU77"/>
    <mergeCell ref="HRV77:HRX77"/>
    <mergeCell ref="HSM77:HSO77"/>
    <mergeCell ref="HTD77:HTF77"/>
    <mergeCell ref="HTU77:HTW77"/>
    <mergeCell ref="HUL77:HUN77"/>
    <mergeCell ref="HOO77:HOQ77"/>
    <mergeCell ref="HPF77:HPH77"/>
    <mergeCell ref="HPW77:HPY77"/>
    <mergeCell ref="HQN77:HQP77"/>
    <mergeCell ref="HRE77:HRG77"/>
    <mergeCell ref="HLH77:HLJ77"/>
    <mergeCell ref="HLY77:HMA77"/>
    <mergeCell ref="HMP77:HMR77"/>
    <mergeCell ref="HNG77:HNI77"/>
    <mergeCell ref="HNX77:HNZ77"/>
    <mergeCell ref="HIA77:HIC77"/>
    <mergeCell ref="HIR77:HIT77"/>
    <mergeCell ref="HJI77:HJK77"/>
    <mergeCell ref="HJZ77:HKB77"/>
    <mergeCell ref="HKQ77:HKS77"/>
    <mergeCell ref="HET77:HEV77"/>
    <mergeCell ref="HFK77:HFM77"/>
    <mergeCell ref="HGB77:HGD77"/>
    <mergeCell ref="HGS77:HGU77"/>
    <mergeCell ref="HHJ77:HHL77"/>
    <mergeCell ref="HBM77:HBO77"/>
    <mergeCell ref="HCD77:HCF77"/>
    <mergeCell ref="HCU77:HCW77"/>
    <mergeCell ref="HDL77:HDN77"/>
    <mergeCell ref="HEC77:HEE77"/>
    <mergeCell ref="GYF77:GYH77"/>
    <mergeCell ref="GYW77:GYY77"/>
    <mergeCell ref="GZN77:GZP77"/>
    <mergeCell ref="HAE77:HAG77"/>
    <mergeCell ref="HAV77:HAX77"/>
    <mergeCell ref="GUY77:GVA77"/>
    <mergeCell ref="GVP77:GVR77"/>
    <mergeCell ref="GWG77:GWI77"/>
    <mergeCell ref="GWX77:GWZ77"/>
    <mergeCell ref="GXO77:GXQ77"/>
    <mergeCell ref="GRR77:GRT77"/>
    <mergeCell ref="GSI77:GSK77"/>
    <mergeCell ref="GSZ77:GTB77"/>
    <mergeCell ref="GTQ77:GTS77"/>
    <mergeCell ref="GUH77:GUJ77"/>
    <mergeCell ref="GOK77:GOM77"/>
    <mergeCell ref="GPB77:GPD77"/>
    <mergeCell ref="GPS77:GPU77"/>
    <mergeCell ref="GQJ77:GQL77"/>
    <mergeCell ref="GRA77:GRC77"/>
    <mergeCell ref="GLD77:GLF77"/>
    <mergeCell ref="GLU77:GLW77"/>
    <mergeCell ref="GML77:GMN77"/>
    <mergeCell ref="GNC77:GNE77"/>
    <mergeCell ref="GNT77:GNV77"/>
    <mergeCell ref="GHW77:GHY77"/>
    <mergeCell ref="GIN77:GIP77"/>
    <mergeCell ref="GJE77:GJG77"/>
    <mergeCell ref="GJV77:GJX77"/>
    <mergeCell ref="GKM77:GKO77"/>
    <mergeCell ref="GEP77:GER77"/>
    <mergeCell ref="GFG77:GFI77"/>
    <mergeCell ref="GFX77:GFZ77"/>
    <mergeCell ref="GGO77:GGQ77"/>
    <mergeCell ref="GHF77:GHH77"/>
    <mergeCell ref="GBI77:GBK77"/>
    <mergeCell ref="GBZ77:GCB77"/>
    <mergeCell ref="GCQ77:GCS77"/>
    <mergeCell ref="GDH77:GDJ77"/>
    <mergeCell ref="GDY77:GEA77"/>
    <mergeCell ref="FYB77:FYD77"/>
    <mergeCell ref="FYS77:FYU77"/>
    <mergeCell ref="FZJ77:FZL77"/>
    <mergeCell ref="GAA77:GAC77"/>
    <mergeCell ref="GAR77:GAT77"/>
    <mergeCell ref="FUU77:FUW77"/>
    <mergeCell ref="FVL77:FVN77"/>
    <mergeCell ref="FWC77:FWE77"/>
    <mergeCell ref="FWT77:FWV77"/>
    <mergeCell ref="FXK77:FXM77"/>
    <mergeCell ref="FRN77:FRP77"/>
    <mergeCell ref="FSE77:FSG77"/>
    <mergeCell ref="FSV77:FSX77"/>
    <mergeCell ref="FTM77:FTO77"/>
    <mergeCell ref="FUD77:FUF77"/>
    <mergeCell ref="FOG77:FOI77"/>
    <mergeCell ref="FOX77:FOZ77"/>
    <mergeCell ref="FPO77:FPQ77"/>
    <mergeCell ref="FQF77:FQH77"/>
    <mergeCell ref="FQW77:FQY77"/>
    <mergeCell ref="FKZ77:FLB77"/>
    <mergeCell ref="FLQ77:FLS77"/>
    <mergeCell ref="FMH77:FMJ77"/>
    <mergeCell ref="FMY77:FNA77"/>
    <mergeCell ref="FNP77:FNR77"/>
    <mergeCell ref="FHS77:FHU77"/>
    <mergeCell ref="FIJ77:FIL77"/>
    <mergeCell ref="FJA77:FJC77"/>
    <mergeCell ref="FJR77:FJT77"/>
    <mergeCell ref="FKI77:FKK77"/>
    <mergeCell ref="FEL77:FEN77"/>
    <mergeCell ref="FFC77:FFE77"/>
    <mergeCell ref="FFT77:FFV77"/>
    <mergeCell ref="FGK77:FGM77"/>
    <mergeCell ref="FHB77:FHD77"/>
    <mergeCell ref="FBE77:FBG77"/>
    <mergeCell ref="FBV77:FBX77"/>
    <mergeCell ref="FCM77:FCO77"/>
    <mergeCell ref="FDD77:FDF77"/>
    <mergeCell ref="FDU77:FDW77"/>
    <mergeCell ref="EXX77:EXZ77"/>
    <mergeCell ref="EYO77:EYQ77"/>
    <mergeCell ref="EZF77:EZH77"/>
    <mergeCell ref="EZW77:EZY77"/>
    <mergeCell ref="FAN77:FAP77"/>
    <mergeCell ref="EUQ77:EUS77"/>
    <mergeCell ref="EVH77:EVJ77"/>
    <mergeCell ref="EVY77:EWA77"/>
    <mergeCell ref="EWP77:EWR77"/>
    <mergeCell ref="EXG77:EXI77"/>
    <mergeCell ref="ERJ77:ERL77"/>
    <mergeCell ref="ESA77:ESC77"/>
    <mergeCell ref="ESR77:EST77"/>
    <mergeCell ref="ETI77:ETK77"/>
    <mergeCell ref="ETZ77:EUB77"/>
    <mergeCell ref="EOC77:EOE77"/>
    <mergeCell ref="EOT77:EOV77"/>
    <mergeCell ref="EPK77:EPM77"/>
    <mergeCell ref="EQB77:EQD77"/>
    <mergeCell ref="EQS77:EQU77"/>
    <mergeCell ref="EKV77:EKX77"/>
    <mergeCell ref="ELM77:ELO77"/>
    <mergeCell ref="EMD77:EMF77"/>
    <mergeCell ref="EMU77:EMW77"/>
    <mergeCell ref="ENL77:ENN77"/>
    <mergeCell ref="EHO77:EHQ77"/>
    <mergeCell ref="EIF77:EIH77"/>
    <mergeCell ref="EIW77:EIY77"/>
    <mergeCell ref="EJN77:EJP77"/>
    <mergeCell ref="EKE77:EKG77"/>
    <mergeCell ref="EEH77:EEJ77"/>
    <mergeCell ref="EEY77:EFA77"/>
    <mergeCell ref="EFP77:EFR77"/>
    <mergeCell ref="EGG77:EGI77"/>
    <mergeCell ref="EGX77:EGZ77"/>
    <mergeCell ref="EBA77:EBC77"/>
    <mergeCell ref="EBR77:EBT77"/>
    <mergeCell ref="ECI77:ECK77"/>
    <mergeCell ref="ECZ77:EDB77"/>
    <mergeCell ref="EDQ77:EDS77"/>
    <mergeCell ref="DXT77:DXV77"/>
    <mergeCell ref="DYK77:DYM77"/>
    <mergeCell ref="DZB77:DZD77"/>
    <mergeCell ref="DZS77:DZU77"/>
    <mergeCell ref="EAJ77:EAL77"/>
    <mergeCell ref="DUM77:DUO77"/>
    <mergeCell ref="DVD77:DVF77"/>
    <mergeCell ref="DVU77:DVW77"/>
    <mergeCell ref="DWL77:DWN77"/>
    <mergeCell ref="DXC77:DXE77"/>
    <mergeCell ref="DRF77:DRH77"/>
    <mergeCell ref="DRW77:DRY77"/>
    <mergeCell ref="DSN77:DSP77"/>
    <mergeCell ref="DTE77:DTG77"/>
    <mergeCell ref="DTV77:DTX77"/>
    <mergeCell ref="DNY77:DOA77"/>
    <mergeCell ref="DOP77:DOR77"/>
    <mergeCell ref="DPG77:DPI77"/>
    <mergeCell ref="DPX77:DPZ77"/>
    <mergeCell ref="DQO77:DQQ77"/>
    <mergeCell ref="DKR77:DKT77"/>
    <mergeCell ref="DLI77:DLK77"/>
    <mergeCell ref="DLZ77:DMB77"/>
    <mergeCell ref="DMQ77:DMS77"/>
    <mergeCell ref="DNH77:DNJ77"/>
    <mergeCell ref="DHK77:DHM77"/>
    <mergeCell ref="DIB77:DID77"/>
    <mergeCell ref="DIS77:DIU77"/>
    <mergeCell ref="DJJ77:DJL77"/>
    <mergeCell ref="DKA77:DKC77"/>
    <mergeCell ref="DED77:DEF77"/>
    <mergeCell ref="DEU77:DEW77"/>
    <mergeCell ref="DFL77:DFN77"/>
    <mergeCell ref="DGC77:DGE77"/>
    <mergeCell ref="DGT77:DGV77"/>
    <mergeCell ref="DAW77:DAY77"/>
    <mergeCell ref="DBN77:DBP77"/>
    <mergeCell ref="DCE77:DCG77"/>
    <mergeCell ref="DCV77:DCX77"/>
    <mergeCell ref="DDM77:DDO77"/>
    <mergeCell ref="CXP77:CXR77"/>
    <mergeCell ref="CYG77:CYI77"/>
    <mergeCell ref="CYX77:CYZ77"/>
    <mergeCell ref="CZO77:CZQ77"/>
    <mergeCell ref="DAF77:DAH77"/>
    <mergeCell ref="CUI77:CUK77"/>
    <mergeCell ref="CUZ77:CVB77"/>
    <mergeCell ref="CVQ77:CVS77"/>
    <mergeCell ref="CWH77:CWJ77"/>
    <mergeCell ref="CWY77:CXA77"/>
    <mergeCell ref="CRB77:CRD77"/>
    <mergeCell ref="CRS77:CRU77"/>
    <mergeCell ref="CSJ77:CSL77"/>
    <mergeCell ref="CTA77:CTC77"/>
    <mergeCell ref="CTR77:CTT77"/>
    <mergeCell ref="CNU77:CNW77"/>
    <mergeCell ref="COL77:CON77"/>
    <mergeCell ref="CPC77:CPE77"/>
    <mergeCell ref="CPT77:CPV77"/>
    <mergeCell ref="CQK77:CQM77"/>
    <mergeCell ref="CKN77:CKP77"/>
    <mergeCell ref="CLE77:CLG77"/>
    <mergeCell ref="CLV77:CLX77"/>
    <mergeCell ref="CMM77:CMO77"/>
    <mergeCell ref="CND77:CNF77"/>
    <mergeCell ref="CHG77:CHI77"/>
    <mergeCell ref="CHX77:CHZ77"/>
    <mergeCell ref="CIO77:CIQ77"/>
    <mergeCell ref="CJF77:CJH77"/>
    <mergeCell ref="CJW77:CJY77"/>
    <mergeCell ref="CDZ77:CEB77"/>
    <mergeCell ref="CEQ77:CES77"/>
    <mergeCell ref="CFH77:CFJ77"/>
    <mergeCell ref="CFY77:CGA77"/>
    <mergeCell ref="CGP77:CGR77"/>
    <mergeCell ref="CAS77:CAU77"/>
    <mergeCell ref="CBJ77:CBL77"/>
    <mergeCell ref="CCA77:CCC77"/>
    <mergeCell ref="CCR77:CCT77"/>
    <mergeCell ref="CDI77:CDK77"/>
    <mergeCell ref="BXL77:BXN77"/>
    <mergeCell ref="BYC77:BYE77"/>
    <mergeCell ref="BYT77:BYV77"/>
    <mergeCell ref="BZK77:BZM77"/>
    <mergeCell ref="CAB77:CAD77"/>
    <mergeCell ref="BUE77:BUG77"/>
    <mergeCell ref="BUV77:BUX77"/>
    <mergeCell ref="BVM77:BVO77"/>
    <mergeCell ref="BWD77:BWF77"/>
    <mergeCell ref="BWU77:BWW77"/>
    <mergeCell ref="BQX77:BQZ77"/>
    <mergeCell ref="BRO77:BRQ77"/>
    <mergeCell ref="BSF77:BSH77"/>
    <mergeCell ref="BSW77:BSY77"/>
    <mergeCell ref="BTN77:BTP77"/>
    <mergeCell ref="BNQ77:BNS77"/>
    <mergeCell ref="BOH77:BOJ77"/>
    <mergeCell ref="BOY77:BPA77"/>
    <mergeCell ref="BPP77:BPR77"/>
    <mergeCell ref="BQG77:BQI77"/>
    <mergeCell ref="BKJ77:BKL77"/>
    <mergeCell ref="BLA77:BLC77"/>
    <mergeCell ref="BLR77:BLT77"/>
    <mergeCell ref="BMI77:BMK77"/>
    <mergeCell ref="BMZ77:BNB77"/>
    <mergeCell ref="BHC77:BHE77"/>
    <mergeCell ref="BHT77:BHV77"/>
    <mergeCell ref="BIK77:BIM77"/>
    <mergeCell ref="BJB77:BJD77"/>
    <mergeCell ref="BJS77:BJU77"/>
    <mergeCell ref="BDV77:BDX77"/>
    <mergeCell ref="BEM77:BEO77"/>
    <mergeCell ref="BFD77:BFF77"/>
    <mergeCell ref="BFU77:BFW77"/>
    <mergeCell ref="BGL77:BGN77"/>
    <mergeCell ref="BAO77:BAQ77"/>
    <mergeCell ref="BBF77:BBH77"/>
    <mergeCell ref="BBW77:BBY77"/>
    <mergeCell ref="BCN77:BCP77"/>
    <mergeCell ref="BDE77:BDG77"/>
    <mergeCell ref="AXH77:AXJ77"/>
    <mergeCell ref="AXY77:AYA77"/>
    <mergeCell ref="AYP77:AYR77"/>
    <mergeCell ref="AZG77:AZI77"/>
    <mergeCell ref="AZX77:AZZ77"/>
    <mergeCell ref="AUA77:AUC77"/>
    <mergeCell ref="AUR77:AUT77"/>
    <mergeCell ref="AVI77:AVK77"/>
    <mergeCell ref="AVZ77:AWB77"/>
    <mergeCell ref="AWQ77:AWS77"/>
    <mergeCell ref="AQT77:AQV77"/>
    <mergeCell ref="ARK77:ARM77"/>
    <mergeCell ref="ASB77:ASD77"/>
    <mergeCell ref="ASS77:ASU77"/>
    <mergeCell ref="ATJ77:ATL77"/>
    <mergeCell ref="ANM77:ANO77"/>
    <mergeCell ref="AOD77:AOF77"/>
    <mergeCell ref="AOU77:AOW77"/>
    <mergeCell ref="APL77:APN77"/>
    <mergeCell ref="AQC77:AQE77"/>
    <mergeCell ref="AKF77:AKH77"/>
    <mergeCell ref="AKW77:AKY77"/>
    <mergeCell ref="ALN77:ALP77"/>
    <mergeCell ref="AME77:AMG77"/>
    <mergeCell ref="AMV77:AMX77"/>
    <mergeCell ref="AGY77:AHA77"/>
    <mergeCell ref="AHP77:AHR77"/>
    <mergeCell ref="AIG77:AII77"/>
    <mergeCell ref="AIX77:AIZ77"/>
    <mergeCell ref="AJO77:AJQ77"/>
    <mergeCell ref="ADR77:ADT77"/>
    <mergeCell ref="AEI77:AEK77"/>
    <mergeCell ref="AEZ77:AFB77"/>
    <mergeCell ref="AFQ77:AFS77"/>
    <mergeCell ref="AGH77:AGJ77"/>
    <mergeCell ref="AAK77:AAM77"/>
    <mergeCell ref="ABB77:ABD77"/>
    <mergeCell ref="ABS77:ABU77"/>
    <mergeCell ref="ACJ77:ACL77"/>
    <mergeCell ref="ADA77:ADC77"/>
    <mergeCell ref="XD77:XF77"/>
    <mergeCell ref="XU77:XW77"/>
    <mergeCell ref="YL77:YN77"/>
    <mergeCell ref="ZC77:ZE77"/>
    <mergeCell ref="ZT77:ZV77"/>
    <mergeCell ref="TW77:TY77"/>
    <mergeCell ref="UN77:UP77"/>
    <mergeCell ref="VE77:VG77"/>
    <mergeCell ref="VV77:VX77"/>
    <mergeCell ref="WM77:WO77"/>
    <mergeCell ref="QP77:QR77"/>
    <mergeCell ref="RG77:RI77"/>
    <mergeCell ref="RX77:RZ77"/>
    <mergeCell ref="SO77:SQ77"/>
    <mergeCell ref="TF77:TH77"/>
    <mergeCell ref="NI77:NK77"/>
    <mergeCell ref="NZ77:OB77"/>
    <mergeCell ref="OQ77:OS77"/>
    <mergeCell ref="PH77:PJ77"/>
    <mergeCell ref="PY77:QA77"/>
    <mergeCell ref="KB77:KD77"/>
    <mergeCell ref="KS77:KU77"/>
    <mergeCell ref="LJ77:LL77"/>
    <mergeCell ref="MA77:MC77"/>
    <mergeCell ref="MR77:MT77"/>
    <mergeCell ref="GU77:GW77"/>
    <mergeCell ref="HL77:HN77"/>
    <mergeCell ref="IC77:IE77"/>
    <mergeCell ref="IT77:IV77"/>
    <mergeCell ref="JK77:JM77"/>
    <mergeCell ref="XCQ75:XCS75"/>
    <mergeCell ref="XDH75:XDJ75"/>
    <mergeCell ref="XDY75:XEA75"/>
    <mergeCell ref="XEP75:XER75"/>
    <mergeCell ref="A77:C77"/>
    <mergeCell ref="P77:R77"/>
    <mergeCell ref="AG77:AI77"/>
    <mergeCell ref="AX77:AZ77"/>
    <mergeCell ref="BO77:BQ77"/>
    <mergeCell ref="CF77:CH77"/>
    <mergeCell ref="CW77:CY77"/>
    <mergeCell ref="DN77:DP77"/>
    <mergeCell ref="EE77:EG77"/>
    <mergeCell ref="EV77:EX77"/>
    <mergeCell ref="FM77:FO77"/>
    <mergeCell ref="GD77:GF77"/>
    <mergeCell ref="WZJ75:WZL75"/>
    <mergeCell ref="XAA75:XAC75"/>
    <mergeCell ref="XAR75:XAT75"/>
    <mergeCell ref="XBI75:XBK75"/>
    <mergeCell ref="XBZ75:XCB75"/>
    <mergeCell ref="WWC75:WWE75"/>
    <mergeCell ref="WWT75:WWV75"/>
    <mergeCell ref="WXK75:WXM75"/>
    <mergeCell ref="WYB75:WYD75"/>
    <mergeCell ref="WYS75:WYU75"/>
    <mergeCell ref="WSV75:WSX75"/>
    <mergeCell ref="WTM75:WTO75"/>
    <mergeCell ref="WUD75:WUF75"/>
    <mergeCell ref="WUU75:WUW75"/>
    <mergeCell ref="WVL75:WVN75"/>
    <mergeCell ref="WPO75:WPQ75"/>
    <mergeCell ref="WQF75:WQH75"/>
    <mergeCell ref="WQW75:WQY75"/>
    <mergeCell ref="WRN75:WRP75"/>
    <mergeCell ref="WSE75:WSG75"/>
    <mergeCell ref="WMH75:WMJ75"/>
    <mergeCell ref="WMY75:WNA75"/>
    <mergeCell ref="WNP75:WNR75"/>
    <mergeCell ref="WOG75:WOI75"/>
    <mergeCell ref="WOX75:WOZ75"/>
    <mergeCell ref="WJA75:WJC75"/>
    <mergeCell ref="WJR75:WJT75"/>
    <mergeCell ref="WKI75:WKK75"/>
    <mergeCell ref="WKZ75:WLB75"/>
    <mergeCell ref="WLQ75:WLS75"/>
    <mergeCell ref="WFT75:WFV75"/>
    <mergeCell ref="WGK75:WGM75"/>
    <mergeCell ref="WHB75:WHD75"/>
    <mergeCell ref="WHS75:WHU75"/>
    <mergeCell ref="WIJ75:WIL75"/>
    <mergeCell ref="WCM75:WCO75"/>
    <mergeCell ref="WDD75:WDF75"/>
    <mergeCell ref="WDU75:WDW75"/>
    <mergeCell ref="WEL75:WEN75"/>
    <mergeCell ref="WFC75:WFE75"/>
    <mergeCell ref="VZF75:VZH75"/>
    <mergeCell ref="VZW75:VZY75"/>
    <mergeCell ref="WAN75:WAP75"/>
    <mergeCell ref="WBE75:WBG75"/>
    <mergeCell ref="WBV75:WBX75"/>
    <mergeCell ref="VVY75:VWA75"/>
    <mergeCell ref="VWP75:VWR75"/>
    <mergeCell ref="VXG75:VXI75"/>
    <mergeCell ref="VXX75:VXZ75"/>
    <mergeCell ref="VYO75:VYQ75"/>
    <mergeCell ref="VSR75:VST75"/>
    <mergeCell ref="VTI75:VTK75"/>
    <mergeCell ref="VTZ75:VUB75"/>
    <mergeCell ref="VUQ75:VUS75"/>
    <mergeCell ref="VVH75:VVJ75"/>
    <mergeCell ref="VPK75:VPM75"/>
    <mergeCell ref="VQB75:VQD75"/>
    <mergeCell ref="VQS75:VQU75"/>
    <mergeCell ref="VRJ75:VRL75"/>
    <mergeCell ref="VSA75:VSC75"/>
    <mergeCell ref="VMD75:VMF75"/>
    <mergeCell ref="VMU75:VMW75"/>
    <mergeCell ref="VNL75:VNN75"/>
    <mergeCell ref="VOC75:VOE75"/>
    <mergeCell ref="VOT75:VOV75"/>
    <mergeCell ref="VIW75:VIY75"/>
    <mergeCell ref="VJN75:VJP75"/>
    <mergeCell ref="VKE75:VKG75"/>
    <mergeCell ref="VKV75:VKX75"/>
    <mergeCell ref="VLM75:VLO75"/>
    <mergeCell ref="VFP75:VFR75"/>
    <mergeCell ref="VGG75:VGI75"/>
    <mergeCell ref="VGX75:VGZ75"/>
    <mergeCell ref="VHO75:VHQ75"/>
    <mergeCell ref="VIF75:VIH75"/>
    <mergeCell ref="VCI75:VCK75"/>
    <mergeCell ref="VCZ75:VDB75"/>
    <mergeCell ref="VDQ75:VDS75"/>
    <mergeCell ref="VEH75:VEJ75"/>
    <mergeCell ref="VEY75:VFA75"/>
    <mergeCell ref="UZB75:UZD75"/>
    <mergeCell ref="UZS75:UZU75"/>
    <mergeCell ref="VAJ75:VAL75"/>
    <mergeCell ref="VBA75:VBC75"/>
    <mergeCell ref="VBR75:VBT75"/>
    <mergeCell ref="UVU75:UVW75"/>
    <mergeCell ref="UWL75:UWN75"/>
    <mergeCell ref="UXC75:UXE75"/>
    <mergeCell ref="UXT75:UXV75"/>
    <mergeCell ref="UYK75:UYM75"/>
    <mergeCell ref="USN75:USP75"/>
    <mergeCell ref="UTE75:UTG75"/>
    <mergeCell ref="UTV75:UTX75"/>
    <mergeCell ref="UUM75:UUO75"/>
    <mergeCell ref="UVD75:UVF75"/>
    <mergeCell ref="UPG75:UPI75"/>
    <mergeCell ref="UPX75:UPZ75"/>
    <mergeCell ref="UQO75:UQQ75"/>
    <mergeCell ref="URF75:URH75"/>
    <mergeCell ref="URW75:URY75"/>
    <mergeCell ref="ULZ75:UMB75"/>
    <mergeCell ref="UMQ75:UMS75"/>
    <mergeCell ref="UNH75:UNJ75"/>
    <mergeCell ref="UNY75:UOA75"/>
    <mergeCell ref="UOP75:UOR75"/>
    <mergeCell ref="UIS75:UIU75"/>
    <mergeCell ref="UJJ75:UJL75"/>
    <mergeCell ref="UKA75:UKC75"/>
    <mergeCell ref="UKR75:UKT75"/>
    <mergeCell ref="ULI75:ULK75"/>
    <mergeCell ref="UFL75:UFN75"/>
    <mergeCell ref="UGC75:UGE75"/>
    <mergeCell ref="UGT75:UGV75"/>
    <mergeCell ref="UHK75:UHM75"/>
    <mergeCell ref="UIB75:UID75"/>
    <mergeCell ref="UCE75:UCG75"/>
    <mergeCell ref="UCV75:UCX75"/>
    <mergeCell ref="UDM75:UDO75"/>
    <mergeCell ref="UED75:UEF75"/>
    <mergeCell ref="UEU75:UEW75"/>
    <mergeCell ref="TYX75:TYZ75"/>
    <mergeCell ref="TZO75:TZQ75"/>
    <mergeCell ref="UAF75:UAH75"/>
    <mergeCell ref="UAW75:UAY75"/>
    <mergeCell ref="UBN75:UBP75"/>
    <mergeCell ref="TVQ75:TVS75"/>
    <mergeCell ref="TWH75:TWJ75"/>
    <mergeCell ref="TWY75:TXA75"/>
    <mergeCell ref="TXP75:TXR75"/>
    <mergeCell ref="TYG75:TYI75"/>
    <mergeCell ref="TSJ75:TSL75"/>
    <mergeCell ref="TTA75:TTC75"/>
    <mergeCell ref="TTR75:TTT75"/>
    <mergeCell ref="TUI75:TUK75"/>
    <mergeCell ref="TUZ75:TVB75"/>
    <mergeCell ref="TPC75:TPE75"/>
    <mergeCell ref="TPT75:TPV75"/>
    <mergeCell ref="TQK75:TQM75"/>
    <mergeCell ref="TRB75:TRD75"/>
    <mergeCell ref="TRS75:TRU75"/>
    <mergeCell ref="TLV75:TLX75"/>
    <mergeCell ref="TMM75:TMO75"/>
    <mergeCell ref="TND75:TNF75"/>
    <mergeCell ref="TNU75:TNW75"/>
    <mergeCell ref="TOL75:TON75"/>
    <mergeCell ref="TIO75:TIQ75"/>
    <mergeCell ref="TJF75:TJH75"/>
    <mergeCell ref="TJW75:TJY75"/>
    <mergeCell ref="TKN75:TKP75"/>
    <mergeCell ref="TLE75:TLG75"/>
    <mergeCell ref="TFH75:TFJ75"/>
    <mergeCell ref="TFY75:TGA75"/>
    <mergeCell ref="TGP75:TGR75"/>
    <mergeCell ref="THG75:THI75"/>
    <mergeCell ref="THX75:THZ75"/>
    <mergeCell ref="TCA75:TCC75"/>
    <mergeCell ref="TCR75:TCT75"/>
    <mergeCell ref="TDI75:TDK75"/>
    <mergeCell ref="TDZ75:TEB75"/>
    <mergeCell ref="TEQ75:TES75"/>
    <mergeCell ref="SYT75:SYV75"/>
    <mergeCell ref="SZK75:SZM75"/>
    <mergeCell ref="TAB75:TAD75"/>
    <mergeCell ref="TAS75:TAU75"/>
    <mergeCell ref="TBJ75:TBL75"/>
    <mergeCell ref="SVM75:SVO75"/>
    <mergeCell ref="SWD75:SWF75"/>
    <mergeCell ref="SWU75:SWW75"/>
    <mergeCell ref="SXL75:SXN75"/>
    <mergeCell ref="SYC75:SYE75"/>
    <mergeCell ref="SSF75:SSH75"/>
    <mergeCell ref="SSW75:SSY75"/>
    <mergeCell ref="STN75:STP75"/>
    <mergeCell ref="SUE75:SUG75"/>
    <mergeCell ref="SUV75:SUX75"/>
    <mergeCell ref="SOY75:SPA75"/>
    <mergeCell ref="SPP75:SPR75"/>
    <mergeCell ref="SQG75:SQI75"/>
    <mergeCell ref="SQX75:SQZ75"/>
    <mergeCell ref="SRO75:SRQ75"/>
    <mergeCell ref="SLR75:SLT75"/>
    <mergeCell ref="SMI75:SMK75"/>
    <mergeCell ref="SMZ75:SNB75"/>
    <mergeCell ref="SNQ75:SNS75"/>
    <mergeCell ref="SOH75:SOJ75"/>
    <mergeCell ref="SIK75:SIM75"/>
    <mergeCell ref="SJB75:SJD75"/>
    <mergeCell ref="SJS75:SJU75"/>
    <mergeCell ref="SKJ75:SKL75"/>
    <mergeCell ref="SLA75:SLC75"/>
    <mergeCell ref="SFD75:SFF75"/>
    <mergeCell ref="SFU75:SFW75"/>
    <mergeCell ref="SGL75:SGN75"/>
    <mergeCell ref="SHC75:SHE75"/>
    <mergeCell ref="SHT75:SHV75"/>
    <mergeCell ref="SBW75:SBY75"/>
    <mergeCell ref="SCN75:SCP75"/>
    <mergeCell ref="SDE75:SDG75"/>
    <mergeCell ref="SDV75:SDX75"/>
    <mergeCell ref="SEM75:SEO75"/>
    <mergeCell ref="RYP75:RYR75"/>
    <mergeCell ref="RZG75:RZI75"/>
    <mergeCell ref="RZX75:RZZ75"/>
    <mergeCell ref="SAO75:SAQ75"/>
    <mergeCell ref="SBF75:SBH75"/>
    <mergeCell ref="RVI75:RVK75"/>
    <mergeCell ref="RVZ75:RWB75"/>
    <mergeCell ref="RWQ75:RWS75"/>
    <mergeCell ref="RXH75:RXJ75"/>
    <mergeCell ref="RXY75:RYA75"/>
    <mergeCell ref="RSB75:RSD75"/>
    <mergeCell ref="RSS75:RSU75"/>
    <mergeCell ref="RTJ75:RTL75"/>
    <mergeCell ref="RUA75:RUC75"/>
    <mergeCell ref="RUR75:RUT75"/>
    <mergeCell ref="ROU75:ROW75"/>
    <mergeCell ref="RPL75:RPN75"/>
    <mergeCell ref="RQC75:RQE75"/>
    <mergeCell ref="RQT75:RQV75"/>
    <mergeCell ref="RRK75:RRM75"/>
    <mergeCell ref="RLN75:RLP75"/>
    <mergeCell ref="RME75:RMG75"/>
    <mergeCell ref="RMV75:RMX75"/>
    <mergeCell ref="RNM75:RNO75"/>
    <mergeCell ref="ROD75:ROF75"/>
    <mergeCell ref="RIG75:RII75"/>
    <mergeCell ref="RIX75:RIZ75"/>
    <mergeCell ref="RJO75:RJQ75"/>
    <mergeCell ref="RKF75:RKH75"/>
    <mergeCell ref="RKW75:RKY75"/>
    <mergeCell ref="REZ75:RFB75"/>
    <mergeCell ref="RFQ75:RFS75"/>
    <mergeCell ref="RGH75:RGJ75"/>
    <mergeCell ref="RGY75:RHA75"/>
    <mergeCell ref="RHP75:RHR75"/>
    <mergeCell ref="RBS75:RBU75"/>
    <mergeCell ref="RCJ75:RCL75"/>
    <mergeCell ref="RDA75:RDC75"/>
    <mergeCell ref="RDR75:RDT75"/>
    <mergeCell ref="REI75:REK75"/>
    <mergeCell ref="QYL75:QYN75"/>
    <mergeCell ref="QZC75:QZE75"/>
    <mergeCell ref="QZT75:QZV75"/>
    <mergeCell ref="RAK75:RAM75"/>
    <mergeCell ref="RBB75:RBD75"/>
    <mergeCell ref="QVE75:QVG75"/>
    <mergeCell ref="QVV75:QVX75"/>
    <mergeCell ref="QWM75:QWO75"/>
    <mergeCell ref="QXD75:QXF75"/>
    <mergeCell ref="QXU75:QXW75"/>
    <mergeCell ref="QRX75:QRZ75"/>
    <mergeCell ref="QSO75:QSQ75"/>
    <mergeCell ref="QTF75:QTH75"/>
    <mergeCell ref="QTW75:QTY75"/>
    <mergeCell ref="QUN75:QUP75"/>
    <mergeCell ref="QOQ75:QOS75"/>
    <mergeCell ref="QPH75:QPJ75"/>
    <mergeCell ref="QPY75:QQA75"/>
    <mergeCell ref="QQP75:QQR75"/>
    <mergeCell ref="QRG75:QRI75"/>
    <mergeCell ref="QLJ75:QLL75"/>
    <mergeCell ref="QMA75:QMC75"/>
    <mergeCell ref="QMR75:QMT75"/>
    <mergeCell ref="QNI75:QNK75"/>
    <mergeCell ref="QNZ75:QOB75"/>
    <mergeCell ref="QIC75:QIE75"/>
    <mergeCell ref="QIT75:QIV75"/>
    <mergeCell ref="QJK75:QJM75"/>
    <mergeCell ref="QKB75:QKD75"/>
    <mergeCell ref="QKS75:QKU75"/>
    <mergeCell ref="QEV75:QEX75"/>
    <mergeCell ref="QFM75:QFO75"/>
    <mergeCell ref="QGD75:QGF75"/>
    <mergeCell ref="QGU75:QGW75"/>
    <mergeCell ref="QHL75:QHN75"/>
    <mergeCell ref="QBO75:QBQ75"/>
    <mergeCell ref="QCF75:QCH75"/>
    <mergeCell ref="QCW75:QCY75"/>
    <mergeCell ref="QDN75:QDP75"/>
    <mergeCell ref="QEE75:QEG75"/>
    <mergeCell ref="PYH75:PYJ75"/>
    <mergeCell ref="PYY75:PZA75"/>
    <mergeCell ref="PZP75:PZR75"/>
    <mergeCell ref="QAG75:QAI75"/>
    <mergeCell ref="QAX75:QAZ75"/>
    <mergeCell ref="PVA75:PVC75"/>
    <mergeCell ref="PVR75:PVT75"/>
    <mergeCell ref="PWI75:PWK75"/>
    <mergeCell ref="PWZ75:PXB75"/>
    <mergeCell ref="PXQ75:PXS75"/>
    <mergeCell ref="PRT75:PRV75"/>
    <mergeCell ref="PSK75:PSM75"/>
    <mergeCell ref="PTB75:PTD75"/>
    <mergeCell ref="PTS75:PTU75"/>
    <mergeCell ref="PUJ75:PUL75"/>
    <mergeCell ref="POM75:POO75"/>
    <mergeCell ref="PPD75:PPF75"/>
    <mergeCell ref="PPU75:PPW75"/>
    <mergeCell ref="PQL75:PQN75"/>
    <mergeCell ref="PRC75:PRE75"/>
    <mergeCell ref="PLF75:PLH75"/>
    <mergeCell ref="PLW75:PLY75"/>
    <mergeCell ref="PMN75:PMP75"/>
    <mergeCell ref="PNE75:PNG75"/>
    <mergeCell ref="PNV75:PNX75"/>
    <mergeCell ref="PHY75:PIA75"/>
    <mergeCell ref="PIP75:PIR75"/>
    <mergeCell ref="PJG75:PJI75"/>
    <mergeCell ref="PJX75:PJZ75"/>
    <mergeCell ref="PKO75:PKQ75"/>
    <mergeCell ref="PER75:PET75"/>
    <mergeCell ref="PFI75:PFK75"/>
    <mergeCell ref="PFZ75:PGB75"/>
    <mergeCell ref="PGQ75:PGS75"/>
    <mergeCell ref="PHH75:PHJ75"/>
    <mergeCell ref="PBK75:PBM75"/>
    <mergeCell ref="PCB75:PCD75"/>
    <mergeCell ref="PCS75:PCU75"/>
    <mergeCell ref="PDJ75:PDL75"/>
    <mergeCell ref="PEA75:PEC75"/>
    <mergeCell ref="OYD75:OYF75"/>
    <mergeCell ref="OYU75:OYW75"/>
    <mergeCell ref="OZL75:OZN75"/>
    <mergeCell ref="PAC75:PAE75"/>
    <mergeCell ref="PAT75:PAV75"/>
    <mergeCell ref="OUW75:OUY75"/>
    <mergeCell ref="OVN75:OVP75"/>
    <mergeCell ref="OWE75:OWG75"/>
    <mergeCell ref="OWV75:OWX75"/>
    <mergeCell ref="OXM75:OXO75"/>
    <mergeCell ref="ORP75:ORR75"/>
    <mergeCell ref="OSG75:OSI75"/>
    <mergeCell ref="OSX75:OSZ75"/>
    <mergeCell ref="OTO75:OTQ75"/>
    <mergeCell ref="OUF75:OUH75"/>
    <mergeCell ref="OOI75:OOK75"/>
    <mergeCell ref="OOZ75:OPB75"/>
    <mergeCell ref="OPQ75:OPS75"/>
    <mergeCell ref="OQH75:OQJ75"/>
    <mergeCell ref="OQY75:ORA75"/>
    <mergeCell ref="OLB75:OLD75"/>
    <mergeCell ref="OLS75:OLU75"/>
    <mergeCell ref="OMJ75:OML75"/>
    <mergeCell ref="ONA75:ONC75"/>
    <mergeCell ref="ONR75:ONT75"/>
    <mergeCell ref="OHU75:OHW75"/>
    <mergeCell ref="OIL75:OIN75"/>
    <mergeCell ref="OJC75:OJE75"/>
    <mergeCell ref="OJT75:OJV75"/>
    <mergeCell ref="OKK75:OKM75"/>
    <mergeCell ref="OEN75:OEP75"/>
    <mergeCell ref="OFE75:OFG75"/>
    <mergeCell ref="OFV75:OFX75"/>
    <mergeCell ref="OGM75:OGO75"/>
    <mergeCell ref="OHD75:OHF75"/>
    <mergeCell ref="OBG75:OBI75"/>
    <mergeCell ref="OBX75:OBZ75"/>
    <mergeCell ref="OCO75:OCQ75"/>
    <mergeCell ref="ODF75:ODH75"/>
    <mergeCell ref="ODW75:ODY75"/>
    <mergeCell ref="NXZ75:NYB75"/>
    <mergeCell ref="NYQ75:NYS75"/>
    <mergeCell ref="NZH75:NZJ75"/>
    <mergeCell ref="NZY75:OAA75"/>
    <mergeCell ref="OAP75:OAR75"/>
    <mergeCell ref="NUS75:NUU75"/>
    <mergeCell ref="NVJ75:NVL75"/>
    <mergeCell ref="NWA75:NWC75"/>
    <mergeCell ref="NWR75:NWT75"/>
    <mergeCell ref="NXI75:NXK75"/>
    <mergeCell ref="NRL75:NRN75"/>
    <mergeCell ref="NSC75:NSE75"/>
    <mergeCell ref="NST75:NSV75"/>
    <mergeCell ref="NTK75:NTM75"/>
    <mergeCell ref="NUB75:NUD75"/>
    <mergeCell ref="NOE75:NOG75"/>
    <mergeCell ref="NOV75:NOX75"/>
    <mergeCell ref="NPM75:NPO75"/>
    <mergeCell ref="NQD75:NQF75"/>
    <mergeCell ref="NQU75:NQW75"/>
    <mergeCell ref="NKX75:NKZ75"/>
    <mergeCell ref="NLO75:NLQ75"/>
    <mergeCell ref="NMF75:NMH75"/>
    <mergeCell ref="NMW75:NMY75"/>
    <mergeCell ref="NNN75:NNP75"/>
    <mergeCell ref="NHQ75:NHS75"/>
    <mergeCell ref="NIH75:NIJ75"/>
    <mergeCell ref="NIY75:NJA75"/>
    <mergeCell ref="NJP75:NJR75"/>
    <mergeCell ref="NKG75:NKI75"/>
    <mergeCell ref="NEJ75:NEL75"/>
    <mergeCell ref="NFA75:NFC75"/>
    <mergeCell ref="NFR75:NFT75"/>
    <mergeCell ref="NGI75:NGK75"/>
    <mergeCell ref="NGZ75:NHB75"/>
    <mergeCell ref="NBC75:NBE75"/>
    <mergeCell ref="NBT75:NBV75"/>
    <mergeCell ref="NCK75:NCM75"/>
    <mergeCell ref="NDB75:NDD75"/>
    <mergeCell ref="NDS75:NDU75"/>
    <mergeCell ref="MXV75:MXX75"/>
    <mergeCell ref="MYM75:MYO75"/>
    <mergeCell ref="MZD75:MZF75"/>
    <mergeCell ref="MZU75:MZW75"/>
    <mergeCell ref="NAL75:NAN75"/>
    <mergeCell ref="MUO75:MUQ75"/>
    <mergeCell ref="MVF75:MVH75"/>
    <mergeCell ref="MVW75:MVY75"/>
    <mergeCell ref="MWN75:MWP75"/>
    <mergeCell ref="MXE75:MXG75"/>
    <mergeCell ref="MRH75:MRJ75"/>
    <mergeCell ref="MRY75:MSA75"/>
    <mergeCell ref="MSP75:MSR75"/>
    <mergeCell ref="MTG75:MTI75"/>
    <mergeCell ref="MTX75:MTZ75"/>
    <mergeCell ref="MOA75:MOC75"/>
    <mergeCell ref="MOR75:MOT75"/>
    <mergeCell ref="MPI75:MPK75"/>
    <mergeCell ref="MPZ75:MQB75"/>
    <mergeCell ref="MQQ75:MQS75"/>
    <mergeCell ref="MKT75:MKV75"/>
    <mergeCell ref="MLK75:MLM75"/>
    <mergeCell ref="MMB75:MMD75"/>
    <mergeCell ref="MMS75:MMU75"/>
    <mergeCell ref="MNJ75:MNL75"/>
    <mergeCell ref="MHM75:MHO75"/>
    <mergeCell ref="MID75:MIF75"/>
    <mergeCell ref="MIU75:MIW75"/>
    <mergeCell ref="MJL75:MJN75"/>
    <mergeCell ref="MKC75:MKE75"/>
    <mergeCell ref="MEF75:MEH75"/>
    <mergeCell ref="MEW75:MEY75"/>
    <mergeCell ref="MFN75:MFP75"/>
    <mergeCell ref="MGE75:MGG75"/>
    <mergeCell ref="MGV75:MGX75"/>
    <mergeCell ref="MAY75:MBA75"/>
    <mergeCell ref="MBP75:MBR75"/>
    <mergeCell ref="MCG75:MCI75"/>
    <mergeCell ref="MCX75:MCZ75"/>
    <mergeCell ref="MDO75:MDQ75"/>
    <mergeCell ref="LXR75:LXT75"/>
    <mergeCell ref="LYI75:LYK75"/>
    <mergeCell ref="LYZ75:LZB75"/>
    <mergeCell ref="LZQ75:LZS75"/>
    <mergeCell ref="MAH75:MAJ75"/>
    <mergeCell ref="LUK75:LUM75"/>
    <mergeCell ref="LVB75:LVD75"/>
    <mergeCell ref="LVS75:LVU75"/>
    <mergeCell ref="LWJ75:LWL75"/>
    <mergeCell ref="LXA75:LXC75"/>
    <mergeCell ref="LRD75:LRF75"/>
    <mergeCell ref="LRU75:LRW75"/>
    <mergeCell ref="LSL75:LSN75"/>
    <mergeCell ref="LTC75:LTE75"/>
    <mergeCell ref="LTT75:LTV75"/>
    <mergeCell ref="LNW75:LNY75"/>
    <mergeCell ref="LON75:LOP75"/>
    <mergeCell ref="LPE75:LPG75"/>
    <mergeCell ref="LPV75:LPX75"/>
    <mergeCell ref="LQM75:LQO75"/>
    <mergeCell ref="LKP75:LKR75"/>
    <mergeCell ref="LLG75:LLI75"/>
    <mergeCell ref="LLX75:LLZ75"/>
    <mergeCell ref="LMO75:LMQ75"/>
    <mergeCell ref="LNF75:LNH75"/>
    <mergeCell ref="LHI75:LHK75"/>
    <mergeCell ref="LHZ75:LIB75"/>
    <mergeCell ref="LIQ75:LIS75"/>
    <mergeCell ref="LJH75:LJJ75"/>
    <mergeCell ref="LJY75:LKA75"/>
    <mergeCell ref="LEB75:LED75"/>
    <mergeCell ref="LES75:LEU75"/>
    <mergeCell ref="LFJ75:LFL75"/>
    <mergeCell ref="LGA75:LGC75"/>
    <mergeCell ref="LGR75:LGT75"/>
    <mergeCell ref="LAU75:LAW75"/>
    <mergeCell ref="LBL75:LBN75"/>
    <mergeCell ref="LCC75:LCE75"/>
    <mergeCell ref="LCT75:LCV75"/>
    <mergeCell ref="LDK75:LDM75"/>
    <mergeCell ref="KXN75:KXP75"/>
    <mergeCell ref="KYE75:KYG75"/>
    <mergeCell ref="KYV75:KYX75"/>
    <mergeCell ref="KZM75:KZO75"/>
    <mergeCell ref="LAD75:LAF75"/>
    <mergeCell ref="KUG75:KUI75"/>
    <mergeCell ref="KUX75:KUZ75"/>
    <mergeCell ref="KVO75:KVQ75"/>
    <mergeCell ref="KWF75:KWH75"/>
    <mergeCell ref="KWW75:KWY75"/>
    <mergeCell ref="KQZ75:KRB75"/>
    <mergeCell ref="KRQ75:KRS75"/>
    <mergeCell ref="KSH75:KSJ75"/>
    <mergeCell ref="KSY75:KTA75"/>
    <mergeCell ref="KTP75:KTR75"/>
    <mergeCell ref="KNS75:KNU75"/>
    <mergeCell ref="KOJ75:KOL75"/>
    <mergeCell ref="KPA75:KPC75"/>
    <mergeCell ref="KPR75:KPT75"/>
    <mergeCell ref="KQI75:KQK75"/>
    <mergeCell ref="KKL75:KKN75"/>
    <mergeCell ref="KLC75:KLE75"/>
    <mergeCell ref="KLT75:KLV75"/>
    <mergeCell ref="KMK75:KMM75"/>
    <mergeCell ref="KNB75:KND75"/>
    <mergeCell ref="KHE75:KHG75"/>
    <mergeCell ref="KHV75:KHX75"/>
    <mergeCell ref="KIM75:KIO75"/>
    <mergeCell ref="KJD75:KJF75"/>
    <mergeCell ref="KJU75:KJW75"/>
    <mergeCell ref="KDX75:KDZ75"/>
    <mergeCell ref="KEO75:KEQ75"/>
    <mergeCell ref="KFF75:KFH75"/>
    <mergeCell ref="KFW75:KFY75"/>
    <mergeCell ref="KGN75:KGP75"/>
    <mergeCell ref="KAQ75:KAS75"/>
    <mergeCell ref="KBH75:KBJ75"/>
    <mergeCell ref="KBY75:KCA75"/>
    <mergeCell ref="KCP75:KCR75"/>
    <mergeCell ref="KDG75:KDI75"/>
    <mergeCell ref="JXJ75:JXL75"/>
    <mergeCell ref="JYA75:JYC75"/>
    <mergeCell ref="JYR75:JYT75"/>
    <mergeCell ref="JZI75:JZK75"/>
    <mergeCell ref="JZZ75:KAB75"/>
    <mergeCell ref="JUC75:JUE75"/>
    <mergeCell ref="JUT75:JUV75"/>
    <mergeCell ref="JVK75:JVM75"/>
    <mergeCell ref="JWB75:JWD75"/>
    <mergeCell ref="JWS75:JWU75"/>
    <mergeCell ref="JQV75:JQX75"/>
    <mergeCell ref="JRM75:JRO75"/>
    <mergeCell ref="JSD75:JSF75"/>
    <mergeCell ref="JSU75:JSW75"/>
    <mergeCell ref="JTL75:JTN75"/>
    <mergeCell ref="JNO75:JNQ75"/>
    <mergeCell ref="JOF75:JOH75"/>
    <mergeCell ref="JOW75:JOY75"/>
    <mergeCell ref="JPN75:JPP75"/>
    <mergeCell ref="JQE75:JQG75"/>
    <mergeCell ref="JKH75:JKJ75"/>
    <mergeCell ref="JKY75:JLA75"/>
    <mergeCell ref="JLP75:JLR75"/>
    <mergeCell ref="JMG75:JMI75"/>
    <mergeCell ref="JMX75:JMZ75"/>
    <mergeCell ref="JHA75:JHC75"/>
    <mergeCell ref="JHR75:JHT75"/>
    <mergeCell ref="JII75:JIK75"/>
    <mergeCell ref="JIZ75:JJB75"/>
    <mergeCell ref="JJQ75:JJS75"/>
    <mergeCell ref="JDT75:JDV75"/>
    <mergeCell ref="JEK75:JEM75"/>
    <mergeCell ref="JFB75:JFD75"/>
    <mergeCell ref="JFS75:JFU75"/>
    <mergeCell ref="JGJ75:JGL75"/>
    <mergeCell ref="JAM75:JAO75"/>
    <mergeCell ref="JBD75:JBF75"/>
    <mergeCell ref="JBU75:JBW75"/>
    <mergeCell ref="JCL75:JCN75"/>
    <mergeCell ref="JDC75:JDE75"/>
    <mergeCell ref="IXF75:IXH75"/>
    <mergeCell ref="IXW75:IXY75"/>
    <mergeCell ref="IYN75:IYP75"/>
    <mergeCell ref="IZE75:IZG75"/>
    <mergeCell ref="IZV75:IZX75"/>
    <mergeCell ref="ITY75:IUA75"/>
    <mergeCell ref="IUP75:IUR75"/>
    <mergeCell ref="IVG75:IVI75"/>
    <mergeCell ref="IVX75:IVZ75"/>
    <mergeCell ref="IWO75:IWQ75"/>
    <mergeCell ref="IQR75:IQT75"/>
    <mergeCell ref="IRI75:IRK75"/>
    <mergeCell ref="IRZ75:ISB75"/>
    <mergeCell ref="ISQ75:ISS75"/>
    <mergeCell ref="ITH75:ITJ75"/>
    <mergeCell ref="INK75:INM75"/>
    <mergeCell ref="IOB75:IOD75"/>
    <mergeCell ref="IOS75:IOU75"/>
    <mergeCell ref="IPJ75:IPL75"/>
    <mergeCell ref="IQA75:IQC75"/>
    <mergeCell ref="IKD75:IKF75"/>
    <mergeCell ref="IKU75:IKW75"/>
    <mergeCell ref="ILL75:ILN75"/>
    <mergeCell ref="IMC75:IME75"/>
    <mergeCell ref="IMT75:IMV75"/>
    <mergeCell ref="IGW75:IGY75"/>
    <mergeCell ref="IHN75:IHP75"/>
    <mergeCell ref="IIE75:IIG75"/>
    <mergeCell ref="IIV75:IIX75"/>
    <mergeCell ref="IJM75:IJO75"/>
    <mergeCell ref="IDP75:IDR75"/>
    <mergeCell ref="IEG75:IEI75"/>
    <mergeCell ref="IEX75:IEZ75"/>
    <mergeCell ref="IFO75:IFQ75"/>
    <mergeCell ref="IGF75:IGH75"/>
    <mergeCell ref="IAI75:IAK75"/>
    <mergeCell ref="IAZ75:IBB75"/>
    <mergeCell ref="IBQ75:IBS75"/>
    <mergeCell ref="ICH75:ICJ75"/>
    <mergeCell ref="ICY75:IDA75"/>
    <mergeCell ref="HXB75:HXD75"/>
    <mergeCell ref="HXS75:HXU75"/>
    <mergeCell ref="HYJ75:HYL75"/>
    <mergeCell ref="HZA75:HZC75"/>
    <mergeCell ref="HZR75:HZT75"/>
    <mergeCell ref="HTU75:HTW75"/>
    <mergeCell ref="HUL75:HUN75"/>
    <mergeCell ref="HVC75:HVE75"/>
    <mergeCell ref="HVT75:HVV75"/>
    <mergeCell ref="HWK75:HWM75"/>
    <mergeCell ref="HQN75:HQP75"/>
    <mergeCell ref="HRE75:HRG75"/>
    <mergeCell ref="HRV75:HRX75"/>
    <mergeCell ref="HSM75:HSO75"/>
    <mergeCell ref="HTD75:HTF75"/>
    <mergeCell ref="HNG75:HNI75"/>
    <mergeCell ref="HNX75:HNZ75"/>
    <mergeCell ref="HOO75:HOQ75"/>
    <mergeCell ref="HPF75:HPH75"/>
    <mergeCell ref="HPW75:HPY75"/>
    <mergeCell ref="HJZ75:HKB75"/>
    <mergeCell ref="HKQ75:HKS75"/>
    <mergeCell ref="HLH75:HLJ75"/>
    <mergeCell ref="HLY75:HMA75"/>
    <mergeCell ref="HMP75:HMR75"/>
    <mergeCell ref="HGS75:HGU75"/>
    <mergeCell ref="HHJ75:HHL75"/>
    <mergeCell ref="HIA75:HIC75"/>
    <mergeCell ref="HIR75:HIT75"/>
    <mergeCell ref="HJI75:HJK75"/>
    <mergeCell ref="HDL75:HDN75"/>
    <mergeCell ref="HEC75:HEE75"/>
    <mergeCell ref="HET75:HEV75"/>
    <mergeCell ref="HFK75:HFM75"/>
    <mergeCell ref="HGB75:HGD75"/>
    <mergeCell ref="HAE75:HAG75"/>
    <mergeCell ref="HAV75:HAX75"/>
    <mergeCell ref="HBM75:HBO75"/>
    <mergeCell ref="HCD75:HCF75"/>
    <mergeCell ref="HCU75:HCW75"/>
    <mergeCell ref="GWX75:GWZ75"/>
    <mergeCell ref="GXO75:GXQ75"/>
    <mergeCell ref="GYF75:GYH75"/>
    <mergeCell ref="GYW75:GYY75"/>
    <mergeCell ref="GZN75:GZP75"/>
    <mergeCell ref="GTQ75:GTS75"/>
    <mergeCell ref="GUH75:GUJ75"/>
    <mergeCell ref="GUY75:GVA75"/>
    <mergeCell ref="GVP75:GVR75"/>
    <mergeCell ref="GWG75:GWI75"/>
    <mergeCell ref="GQJ75:GQL75"/>
    <mergeCell ref="GRA75:GRC75"/>
    <mergeCell ref="GRR75:GRT75"/>
    <mergeCell ref="GSI75:GSK75"/>
    <mergeCell ref="GSZ75:GTB75"/>
    <mergeCell ref="GNC75:GNE75"/>
    <mergeCell ref="GNT75:GNV75"/>
    <mergeCell ref="GOK75:GOM75"/>
    <mergeCell ref="GPB75:GPD75"/>
    <mergeCell ref="GPS75:GPU75"/>
    <mergeCell ref="GJV75:GJX75"/>
    <mergeCell ref="GKM75:GKO75"/>
    <mergeCell ref="GLD75:GLF75"/>
    <mergeCell ref="GLU75:GLW75"/>
    <mergeCell ref="GML75:GMN75"/>
    <mergeCell ref="GGO75:GGQ75"/>
    <mergeCell ref="GHF75:GHH75"/>
    <mergeCell ref="GHW75:GHY75"/>
    <mergeCell ref="GIN75:GIP75"/>
    <mergeCell ref="GJE75:GJG75"/>
    <mergeCell ref="GDH75:GDJ75"/>
    <mergeCell ref="GDY75:GEA75"/>
    <mergeCell ref="GEP75:GER75"/>
    <mergeCell ref="GFG75:GFI75"/>
    <mergeCell ref="GFX75:GFZ75"/>
    <mergeCell ref="GAA75:GAC75"/>
    <mergeCell ref="GAR75:GAT75"/>
    <mergeCell ref="GBI75:GBK75"/>
    <mergeCell ref="GBZ75:GCB75"/>
    <mergeCell ref="GCQ75:GCS75"/>
    <mergeCell ref="FWT75:FWV75"/>
    <mergeCell ref="FXK75:FXM75"/>
    <mergeCell ref="FYB75:FYD75"/>
    <mergeCell ref="FYS75:FYU75"/>
    <mergeCell ref="FZJ75:FZL75"/>
    <mergeCell ref="FTM75:FTO75"/>
    <mergeCell ref="FUD75:FUF75"/>
    <mergeCell ref="FUU75:FUW75"/>
    <mergeCell ref="FVL75:FVN75"/>
    <mergeCell ref="FWC75:FWE75"/>
    <mergeCell ref="FQF75:FQH75"/>
    <mergeCell ref="FQW75:FQY75"/>
    <mergeCell ref="FRN75:FRP75"/>
    <mergeCell ref="FSE75:FSG75"/>
    <mergeCell ref="FSV75:FSX75"/>
    <mergeCell ref="FMY75:FNA75"/>
    <mergeCell ref="FNP75:FNR75"/>
    <mergeCell ref="FOG75:FOI75"/>
    <mergeCell ref="FOX75:FOZ75"/>
    <mergeCell ref="FPO75:FPQ75"/>
    <mergeCell ref="FJR75:FJT75"/>
    <mergeCell ref="FKI75:FKK75"/>
    <mergeCell ref="FKZ75:FLB75"/>
    <mergeCell ref="FLQ75:FLS75"/>
    <mergeCell ref="FMH75:FMJ75"/>
    <mergeCell ref="FGK75:FGM75"/>
    <mergeCell ref="FHB75:FHD75"/>
    <mergeCell ref="FHS75:FHU75"/>
    <mergeCell ref="FIJ75:FIL75"/>
    <mergeCell ref="FJA75:FJC75"/>
    <mergeCell ref="FDD75:FDF75"/>
    <mergeCell ref="FDU75:FDW75"/>
    <mergeCell ref="FEL75:FEN75"/>
    <mergeCell ref="FFC75:FFE75"/>
    <mergeCell ref="FFT75:FFV75"/>
    <mergeCell ref="EZW75:EZY75"/>
    <mergeCell ref="FAN75:FAP75"/>
    <mergeCell ref="FBE75:FBG75"/>
    <mergeCell ref="FBV75:FBX75"/>
    <mergeCell ref="FCM75:FCO75"/>
    <mergeCell ref="EWP75:EWR75"/>
    <mergeCell ref="EXG75:EXI75"/>
    <mergeCell ref="EXX75:EXZ75"/>
    <mergeCell ref="EYO75:EYQ75"/>
    <mergeCell ref="EZF75:EZH75"/>
    <mergeCell ref="ETI75:ETK75"/>
    <mergeCell ref="ETZ75:EUB75"/>
    <mergeCell ref="EUQ75:EUS75"/>
    <mergeCell ref="EVH75:EVJ75"/>
    <mergeCell ref="EVY75:EWA75"/>
    <mergeCell ref="EQB75:EQD75"/>
    <mergeCell ref="EQS75:EQU75"/>
    <mergeCell ref="ERJ75:ERL75"/>
    <mergeCell ref="ESA75:ESC75"/>
    <mergeCell ref="ESR75:EST75"/>
    <mergeCell ref="EMU75:EMW75"/>
    <mergeCell ref="ENL75:ENN75"/>
    <mergeCell ref="EOC75:EOE75"/>
    <mergeCell ref="EOT75:EOV75"/>
    <mergeCell ref="EPK75:EPM75"/>
    <mergeCell ref="EJN75:EJP75"/>
    <mergeCell ref="EKE75:EKG75"/>
    <mergeCell ref="EKV75:EKX75"/>
    <mergeCell ref="ELM75:ELO75"/>
    <mergeCell ref="EMD75:EMF75"/>
    <mergeCell ref="EGG75:EGI75"/>
    <mergeCell ref="EGX75:EGZ75"/>
    <mergeCell ref="EHO75:EHQ75"/>
    <mergeCell ref="EIF75:EIH75"/>
    <mergeCell ref="EIW75:EIY75"/>
    <mergeCell ref="ECZ75:EDB75"/>
    <mergeCell ref="EDQ75:EDS75"/>
    <mergeCell ref="EEH75:EEJ75"/>
    <mergeCell ref="EEY75:EFA75"/>
    <mergeCell ref="EFP75:EFR75"/>
    <mergeCell ref="DZS75:DZU75"/>
    <mergeCell ref="EAJ75:EAL75"/>
    <mergeCell ref="EBA75:EBC75"/>
    <mergeCell ref="EBR75:EBT75"/>
    <mergeCell ref="ECI75:ECK75"/>
    <mergeCell ref="DWL75:DWN75"/>
    <mergeCell ref="DXC75:DXE75"/>
    <mergeCell ref="DXT75:DXV75"/>
    <mergeCell ref="DYK75:DYM75"/>
    <mergeCell ref="DZB75:DZD75"/>
    <mergeCell ref="DTE75:DTG75"/>
    <mergeCell ref="DTV75:DTX75"/>
    <mergeCell ref="DUM75:DUO75"/>
    <mergeCell ref="DVD75:DVF75"/>
    <mergeCell ref="DVU75:DVW75"/>
    <mergeCell ref="DPX75:DPZ75"/>
    <mergeCell ref="DQO75:DQQ75"/>
    <mergeCell ref="DRF75:DRH75"/>
    <mergeCell ref="DRW75:DRY75"/>
    <mergeCell ref="DSN75:DSP75"/>
    <mergeCell ref="DMQ75:DMS75"/>
    <mergeCell ref="DNH75:DNJ75"/>
    <mergeCell ref="DNY75:DOA75"/>
    <mergeCell ref="DOP75:DOR75"/>
    <mergeCell ref="DPG75:DPI75"/>
    <mergeCell ref="DJJ75:DJL75"/>
    <mergeCell ref="DKA75:DKC75"/>
    <mergeCell ref="DKR75:DKT75"/>
    <mergeCell ref="DLI75:DLK75"/>
    <mergeCell ref="DLZ75:DMB75"/>
    <mergeCell ref="DGC75:DGE75"/>
    <mergeCell ref="DGT75:DGV75"/>
    <mergeCell ref="DHK75:DHM75"/>
    <mergeCell ref="DIB75:DID75"/>
    <mergeCell ref="DIS75:DIU75"/>
    <mergeCell ref="DCV75:DCX75"/>
    <mergeCell ref="DDM75:DDO75"/>
    <mergeCell ref="DED75:DEF75"/>
    <mergeCell ref="DEU75:DEW75"/>
    <mergeCell ref="DFL75:DFN75"/>
    <mergeCell ref="CZO75:CZQ75"/>
    <mergeCell ref="DAF75:DAH75"/>
    <mergeCell ref="DAW75:DAY75"/>
    <mergeCell ref="DBN75:DBP75"/>
    <mergeCell ref="DCE75:DCG75"/>
    <mergeCell ref="CWH75:CWJ75"/>
    <mergeCell ref="CWY75:CXA75"/>
    <mergeCell ref="CXP75:CXR75"/>
    <mergeCell ref="CYG75:CYI75"/>
    <mergeCell ref="CYX75:CYZ75"/>
    <mergeCell ref="CTA75:CTC75"/>
    <mergeCell ref="CTR75:CTT75"/>
    <mergeCell ref="CUI75:CUK75"/>
    <mergeCell ref="CUZ75:CVB75"/>
    <mergeCell ref="CVQ75:CVS75"/>
    <mergeCell ref="CPT75:CPV75"/>
    <mergeCell ref="CQK75:CQM75"/>
    <mergeCell ref="CRB75:CRD75"/>
    <mergeCell ref="CRS75:CRU75"/>
    <mergeCell ref="CSJ75:CSL75"/>
    <mergeCell ref="CMM75:CMO75"/>
    <mergeCell ref="CND75:CNF75"/>
    <mergeCell ref="CNU75:CNW75"/>
    <mergeCell ref="COL75:CON75"/>
    <mergeCell ref="CPC75:CPE75"/>
    <mergeCell ref="CJF75:CJH75"/>
    <mergeCell ref="CJW75:CJY75"/>
    <mergeCell ref="CKN75:CKP75"/>
    <mergeCell ref="CLE75:CLG75"/>
    <mergeCell ref="CLV75:CLX75"/>
    <mergeCell ref="CFY75:CGA75"/>
    <mergeCell ref="CGP75:CGR75"/>
    <mergeCell ref="CHG75:CHI75"/>
    <mergeCell ref="CHX75:CHZ75"/>
    <mergeCell ref="CIO75:CIQ75"/>
    <mergeCell ref="CCR75:CCT75"/>
    <mergeCell ref="CDI75:CDK75"/>
    <mergeCell ref="CDZ75:CEB75"/>
    <mergeCell ref="CEQ75:CES75"/>
    <mergeCell ref="CFH75:CFJ75"/>
    <mergeCell ref="BZK75:BZM75"/>
    <mergeCell ref="CAB75:CAD75"/>
    <mergeCell ref="CAS75:CAU75"/>
    <mergeCell ref="CBJ75:CBL75"/>
    <mergeCell ref="CCA75:CCC75"/>
    <mergeCell ref="BWD75:BWF75"/>
    <mergeCell ref="BWU75:BWW75"/>
    <mergeCell ref="BXL75:BXN75"/>
    <mergeCell ref="BYC75:BYE75"/>
    <mergeCell ref="BYT75:BYV75"/>
    <mergeCell ref="BSW75:BSY75"/>
    <mergeCell ref="BTN75:BTP75"/>
    <mergeCell ref="BUE75:BUG75"/>
    <mergeCell ref="BUV75:BUX75"/>
    <mergeCell ref="BVM75:BVO75"/>
    <mergeCell ref="BPP75:BPR75"/>
    <mergeCell ref="BQG75:BQI75"/>
    <mergeCell ref="BQX75:BQZ75"/>
    <mergeCell ref="BRO75:BRQ75"/>
    <mergeCell ref="BSF75:BSH75"/>
    <mergeCell ref="BMI75:BMK75"/>
    <mergeCell ref="BMZ75:BNB75"/>
    <mergeCell ref="BNQ75:BNS75"/>
    <mergeCell ref="BOH75:BOJ75"/>
    <mergeCell ref="BOY75:BPA75"/>
    <mergeCell ref="BJB75:BJD75"/>
    <mergeCell ref="BJS75:BJU75"/>
    <mergeCell ref="BKJ75:BKL75"/>
    <mergeCell ref="BLA75:BLC75"/>
    <mergeCell ref="BLR75:BLT75"/>
    <mergeCell ref="BFU75:BFW75"/>
    <mergeCell ref="BGL75:BGN75"/>
    <mergeCell ref="BHC75:BHE75"/>
    <mergeCell ref="BHT75:BHV75"/>
    <mergeCell ref="BIK75:BIM75"/>
    <mergeCell ref="BCN75:BCP75"/>
    <mergeCell ref="BDE75:BDG75"/>
    <mergeCell ref="BDV75:BDX75"/>
    <mergeCell ref="BEM75:BEO75"/>
    <mergeCell ref="BFD75:BFF75"/>
    <mergeCell ref="AZG75:AZI75"/>
    <mergeCell ref="AZX75:AZZ75"/>
    <mergeCell ref="BAO75:BAQ75"/>
    <mergeCell ref="BBF75:BBH75"/>
    <mergeCell ref="BBW75:BBY75"/>
    <mergeCell ref="AVZ75:AWB75"/>
    <mergeCell ref="AWQ75:AWS75"/>
    <mergeCell ref="AXH75:AXJ75"/>
    <mergeCell ref="AXY75:AYA75"/>
    <mergeCell ref="AYP75:AYR75"/>
    <mergeCell ref="ASS75:ASU75"/>
    <mergeCell ref="ATJ75:ATL75"/>
    <mergeCell ref="AUA75:AUC75"/>
    <mergeCell ref="AUR75:AUT75"/>
    <mergeCell ref="AVI75:AVK75"/>
    <mergeCell ref="APL75:APN75"/>
    <mergeCell ref="AQC75:AQE75"/>
    <mergeCell ref="AQT75:AQV75"/>
    <mergeCell ref="ARK75:ARM75"/>
    <mergeCell ref="ASB75:ASD75"/>
    <mergeCell ref="AME75:AMG75"/>
    <mergeCell ref="AMV75:AMX75"/>
    <mergeCell ref="ANM75:ANO75"/>
    <mergeCell ref="AOD75:AOF75"/>
    <mergeCell ref="AOU75:AOW75"/>
    <mergeCell ref="AIX75:AIZ75"/>
    <mergeCell ref="AJO75:AJQ75"/>
    <mergeCell ref="AKF75:AKH75"/>
    <mergeCell ref="AKW75:AKY75"/>
    <mergeCell ref="ALN75:ALP75"/>
    <mergeCell ref="AFQ75:AFS75"/>
    <mergeCell ref="AGH75:AGJ75"/>
    <mergeCell ref="AGY75:AHA75"/>
    <mergeCell ref="AHP75:AHR75"/>
    <mergeCell ref="AIG75:AII75"/>
    <mergeCell ref="ACJ75:ACL75"/>
    <mergeCell ref="ADA75:ADC75"/>
    <mergeCell ref="ADR75:ADT75"/>
    <mergeCell ref="AEI75:AEK75"/>
    <mergeCell ref="AEZ75:AFB75"/>
    <mergeCell ref="ZC75:ZE75"/>
    <mergeCell ref="ZT75:ZV75"/>
    <mergeCell ref="AAK75:AAM75"/>
    <mergeCell ref="ABB75:ABD75"/>
    <mergeCell ref="ABS75:ABU75"/>
    <mergeCell ref="VV75:VX75"/>
    <mergeCell ref="WM75:WO75"/>
    <mergeCell ref="XD75:XF75"/>
    <mergeCell ref="XU75:XW75"/>
    <mergeCell ref="YL75:YN75"/>
    <mergeCell ref="SO75:SQ75"/>
    <mergeCell ref="TF75:TH75"/>
    <mergeCell ref="TW75:TY75"/>
    <mergeCell ref="UN75:UP75"/>
    <mergeCell ref="VE75:VG75"/>
    <mergeCell ref="PH75:PJ75"/>
    <mergeCell ref="PY75:QA75"/>
    <mergeCell ref="QP75:QR75"/>
    <mergeCell ref="RG75:RI75"/>
    <mergeCell ref="RX75:RZ75"/>
    <mergeCell ref="MR75:MT75"/>
    <mergeCell ref="NI75:NK75"/>
    <mergeCell ref="NZ75:OB75"/>
    <mergeCell ref="OQ75:OS75"/>
    <mergeCell ref="IT75:IV75"/>
    <mergeCell ref="JK75:JM75"/>
    <mergeCell ref="KB75:KD75"/>
    <mergeCell ref="KS75:KU75"/>
    <mergeCell ref="LJ75:LL75"/>
    <mergeCell ref="FM75:FO75"/>
    <mergeCell ref="GD75:GF75"/>
    <mergeCell ref="GU75:GW75"/>
    <mergeCell ref="HL75:HN75"/>
    <mergeCell ref="IC75:IE75"/>
    <mergeCell ref="CF75:CH75"/>
    <mergeCell ref="CW75:CY75"/>
    <mergeCell ref="DN75:DP75"/>
    <mergeCell ref="EE75:EG75"/>
    <mergeCell ref="EV75:EX75"/>
    <mergeCell ref="P75:R75"/>
    <mergeCell ref="AG75:AI75"/>
    <mergeCell ref="AX75:AZ75"/>
    <mergeCell ref="BO75:BQ75"/>
    <mergeCell ref="XBZ73:XCB73"/>
    <mergeCell ref="XCQ73:XCS73"/>
    <mergeCell ref="XDH73:XDJ73"/>
    <mergeCell ref="XDY73:XEA73"/>
    <mergeCell ref="XEP73:XER73"/>
    <mergeCell ref="WYS73:WYU73"/>
    <mergeCell ref="WZJ73:WZL73"/>
    <mergeCell ref="XAA73:XAC73"/>
    <mergeCell ref="XAR73:XAT73"/>
    <mergeCell ref="XBI73:XBK73"/>
    <mergeCell ref="WVL73:WVN73"/>
    <mergeCell ref="WWC73:WWE73"/>
    <mergeCell ref="WWT73:WWV73"/>
    <mergeCell ref="WXK73:WXM73"/>
    <mergeCell ref="WYB73:WYD73"/>
    <mergeCell ref="WSE73:WSG73"/>
    <mergeCell ref="WSV73:WSX73"/>
    <mergeCell ref="WTM73:WTO73"/>
    <mergeCell ref="WUD73:WUF73"/>
    <mergeCell ref="WUU73:WUW73"/>
    <mergeCell ref="WOX73:WOZ73"/>
    <mergeCell ref="WPO73:WPQ73"/>
    <mergeCell ref="WQF73:WQH73"/>
    <mergeCell ref="WQW73:WQY73"/>
    <mergeCell ref="WRN73:WRP73"/>
    <mergeCell ref="WLQ73:WLS73"/>
    <mergeCell ref="WMH73:WMJ73"/>
    <mergeCell ref="MA75:MC75"/>
    <mergeCell ref="WMY73:WNA73"/>
    <mergeCell ref="WNP73:WNR73"/>
    <mergeCell ref="WOG73:WOI73"/>
    <mergeCell ref="WIJ73:WIL73"/>
    <mergeCell ref="WJA73:WJC73"/>
    <mergeCell ref="WJR73:WJT73"/>
    <mergeCell ref="WKI73:WKK73"/>
    <mergeCell ref="WKZ73:WLB73"/>
    <mergeCell ref="WFC73:WFE73"/>
    <mergeCell ref="WFT73:WFV73"/>
    <mergeCell ref="WGK73:WGM73"/>
    <mergeCell ref="WHB73:WHD73"/>
    <mergeCell ref="WHS73:WHU73"/>
    <mergeCell ref="WBV73:WBX73"/>
    <mergeCell ref="WCM73:WCO73"/>
    <mergeCell ref="WDD73:WDF73"/>
    <mergeCell ref="WDU73:WDW73"/>
    <mergeCell ref="WEL73:WEN73"/>
    <mergeCell ref="VYO73:VYQ73"/>
    <mergeCell ref="VZF73:VZH73"/>
    <mergeCell ref="VZW73:VZY73"/>
    <mergeCell ref="WAN73:WAP73"/>
    <mergeCell ref="WBE73:WBG73"/>
    <mergeCell ref="VVH73:VVJ73"/>
    <mergeCell ref="VVY73:VWA73"/>
    <mergeCell ref="VWP73:VWR73"/>
    <mergeCell ref="VXG73:VXI73"/>
    <mergeCell ref="VXX73:VXZ73"/>
    <mergeCell ref="VSA73:VSC73"/>
    <mergeCell ref="VSR73:VST73"/>
    <mergeCell ref="VTI73:VTK73"/>
    <mergeCell ref="VTZ73:VUB73"/>
    <mergeCell ref="VUQ73:VUS73"/>
    <mergeCell ref="VOT73:VOV73"/>
    <mergeCell ref="VPK73:VPM73"/>
    <mergeCell ref="VQB73:VQD73"/>
    <mergeCell ref="VQS73:VQU73"/>
    <mergeCell ref="VRJ73:VRL73"/>
    <mergeCell ref="VLM73:VLO73"/>
    <mergeCell ref="VMD73:VMF73"/>
    <mergeCell ref="VMU73:VMW73"/>
    <mergeCell ref="VNL73:VNN73"/>
    <mergeCell ref="VOC73:VOE73"/>
    <mergeCell ref="VIF73:VIH73"/>
    <mergeCell ref="VIW73:VIY73"/>
    <mergeCell ref="VJN73:VJP73"/>
    <mergeCell ref="VKE73:VKG73"/>
    <mergeCell ref="VKV73:VKX73"/>
    <mergeCell ref="VEY73:VFA73"/>
    <mergeCell ref="VFP73:VFR73"/>
    <mergeCell ref="VGG73:VGI73"/>
    <mergeCell ref="VGX73:VGZ73"/>
    <mergeCell ref="VHO73:VHQ73"/>
    <mergeCell ref="VBR73:VBT73"/>
    <mergeCell ref="VCI73:VCK73"/>
    <mergeCell ref="VCZ73:VDB73"/>
    <mergeCell ref="VDQ73:VDS73"/>
    <mergeCell ref="VEH73:VEJ73"/>
    <mergeCell ref="UYK73:UYM73"/>
    <mergeCell ref="UZB73:UZD73"/>
    <mergeCell ref="UZS73:UZU73"/>
    <mergeCell ref="VAJ73:VAL73"/>
    <mergeCell ref="VBA73:VBC73"/>
    <mergeCell ref="UVD73:UVF73"/>
    <mergeCell ref="UVU73:UVW73"/>
    <mergeCell ref="UWL73:UWN73"/>
    <mergeCell ref="UXC73:UXE73"/>
    <mergeCell ref="UXT73:UXV73"/>
    <mergeCell ref="URW73:URY73"/>
    <mergeCell ref="USN73:USP73"/>
    <mergeCell ref="UTE73:UTG73"/>
    <mergeCell ref="UTV73:UTX73"/>
    <mergeCell ref="UUM73:UUO73"/>
    <mergeCell ref="UOP73:UOR73"/>
    <mergeCell ref="UPG73:UPI73"/>
    <mergeCell ref="UPX73:UPZ73"/>
    <mergeCell ref="UQO73:UQQ73"/>
    <mergeCell ref="URF73:URH73"/>
    <mergeCell ref="ULI73:ULK73"/>
    <mergeCell ref="ULZ73:UMB73"/>
    <mergeCell ref="UMQ73:UMS73"/>
    <mergeCell ref="UNH73:UNJ73"/>
    <mergeCell ref="UNY73:UOA73"/>
    <mergeCell ref="UIB73:UID73"/>
    <mergeCell ref="UIS73:UIU73"/>
    <mergeCell ref="UJJ73:UJL73"/>
    <mergeCell ref="UKA73:UKC73"/>
    <mergeCell ref="UKR73:UKT73"/>
    <mergeCell ref="UEU73:UEW73"/>
    <mergeCell ref="UFL73:UFN73"/>
    <mergeCell ref="UGC73:UGE73"/>
    <mergeCell ref="UGT73:UGV73"/>
    <mergeCell ref="UHK73:UHM73"/>
    <mergeCell ref="UBN73:UBP73"/>
    <mergeCell ref="UCE73:UCG73"/>
    <mergeCell ref="UCV73:UCX73"/>
    <mergeCell ref="UDM73:UDO73"/>
    <mergeCell ref="UED73:UEF73"/>
    <mergeCell ref="TYG73:TYI73"/>
    <mergeCell ref="TYX73:TYZ73"/>
    <mergeCell ref="TZO73:TZQ73"/>
    <mergeCell ref="UAF73:UAH73"/>
    <mergeCell ref="UAW73:UAY73"/>
    <mergeCell ref="TUZ73:TVB73"/>
    <mergeCell ref="TVQ73:TVS73"/>
    <mergeCell ref="TWH73:TWJ73"/>
    <mergeCell ref="TWY73:TXA73"/>
    <mergeCell ref="TXP73:TXR73"/>
    <mergeCell ref="TRS73:TRU73"/>
    <mergeCell ref="TSJ73:TSL73"/>
    <mergeCell ref="TTA73:TTC73"/>
    <mergeCell ref="TTR73:TTT73"/>
    <mergeCell ref="TUI73:TUK73"/>
    <mergeCell ref="TOL73:TON73"/>
    <mergeCell ref="TPC73:TPE73"/>
    <mergeCell ref="TPT73:TPV73"/>
    <mergeCell ref="TQK73:TQM73"/>
    <mergeCell ref="TRB73:TRD73"/>
    <mergeCell ref="TLE73:TLG73"/>
    <mergeCell ref="TLV73:TLX73"/>
    <mergeCell ref="TMM73:TMO73"/>
    <mergeCell ref="TND73:TNF73"/>
    <mergeCell ref="TNU73:TNW73"/>
    <mergeCell ref="THX73:THZ73"/>
    <mergeCell ref="TIO73:TIQ73"/>
    <mergeCell ref="TJF73:TJH73"/>
    <mergeCell ref="TJW73:TJY73"/>
    <mergeCell ref="TKN73:TKP73"/>
    <mergeCell ref="TEQ73:TES73"/>
    <mergeCell ref="TFH73:TFJ73"/>
    <mergeCell ref="TFY73:TGA73"/>
    <mergeCell ref="TGP73:TGR73"/>
    <mergeCell ref="THG73:THI73"/>
    <mergeCell ref="TBJ73:TBL73"/>
    <mergeCell ref="TCA73:TCC73"/>
    <mergeCell ref="TCR73:TCT73"/>
    <mergeCell ref="TDI73:TDK73"/>
    <mergeCell ref="TDZ73:TEB73"/>
    <mergeCell ref="SYC73:SYE73"/>
    <mergeCell ref="SYT73:SYV73"/>
    <mergeCell ref="SZK73:SZM73"/>
    <mergeCell ref="TAB73:TAD73"/>
    <mergeCell ref="TAS73:TAU73"/>
    <mergeCell ref="SUV73:SUX73"/>
    <mergeCell ref="SVM73:SVO73"/>
    <mergeCell ref="SWD73:SWF73"/>
    <mergeCell ref="SWU73:SWW73"/>
    <mergeCell ref="SXL73:SXN73"/>
    <mergeCell ref="SRO73:SRQ73"/>
    <mergeCell ref="SSF73:SSH73"/>
    <mergeCell ref="SSW73:SSY73"/>
    <mergeCell ref="STN73:STP73"/>
    <mergeCell ref="SUE73:SUG73"/>
    <mergeCell ref="SOH73:SOJ73"/>
    <mergeCell ref="SOY73:SPA73"/>
    <mergeCell ref="SPP73:SPR73"/>
    <mergeCell ref="SQG73:SQI73"/>
    <mergeCell ref="SQX73:SQZ73"/>
    <mergeCell ref="SLA73:SLC73"/>
    <mergeCell ref="SLR73:SLT73"/>
    <mergeCell ref="SMI73:SMK73"/>
    <mergeCell ref="SMZ73:SNB73"/>
    <mergeCell ref="SNQ73:SNS73"/>
    <mergeCell ref="SHT73:SHV73"/>
    <mergeCell ref="SIK73:SIM73"/>
    <mergeCell ref="SJB73:SJD73"/>
    <mergeCell ref="SJS73:SJU73"/>
    <mergeCell ref="SKJ73:SKL73"/>
    <mergeCell ref="SEM73:SEO73"/>
    <mergeCell ref="SFD73:SFF73"/>
    <mergeCell ref="SFU73:SFW73"/>
    <mergeCell ref="SGL73:SGN73"/>
    <mergeCell ref="SHC73:SHE73"/>
    <mergeCell ref="SBF73:SBH73"/>
    <mergeCell ref="SBW73:SBY73"/>
    <mergeCell ref="SCN73:SCP73"/>
    <mergeCell ref="SDE73:SDG73"/>
    <mergeCell ref="SDV73:SDX73"/>
    <mergeCell ref="RXY73:RYA73"/>
    <mergeCell ref="RYP73:RYR73"/>
    <mergeCell ref="RZG73:RZI73"/>
    <mergeCell ref="RZX73:RZZ73"/>
    <mergeCell ref="SAO73:SAQ73"/>
    <mergeCell ref="RUR73:RUT73"/>
    <mergeCell ref="RVI73:RVK73"/>
    <mergeCell ref="RVZ73:RWB73"/>
    <mergeCell ref="RWQ73:RWS73"/>
    <mergeCell ref="RXH73:RXJ73"/>
    <mergeCell ref="RRK73:RRM73"/>
    <mergeCell ref="RSB73:RSD73"/>
    <mergeCell ref="RSS73:RSU73"/>
    <mergeCell ref="RTJ73:RTL73"/>
    <mergeCell ref="RUA73:RUC73"/>
    <mergeCell ref="ROD73:ROF73"/>
    <mergeCell ref="ROU73:ROW73"/>
    <mergeCell ref="RPL73:RPN73"/>
    <mergeCell ref="RQC73:RQE73"/>
    <mergeCell ref="RQT73:RQV73"/>
    <mergeCell ref="RKW73:RKY73"/>
    <mergeCell ref="RLN73:RLP73"/>
    <mergeCell ref="RME73:RMG73"/>
    <mergeCell ref="RMV73:RMX73"/>
    <mergeCell ref="RNM73:RNO73"/>
    <mergeCell ref="RHP73:RHR73"/>
    <mergeCell ref="RIG73:RII73"/>
    <mergeCell ref="RIX73:RIZ73"/>
    <mergeCell ref="RJO73:RJQ73"/>
    <mergeCell ref="RKF73:RKH73"/>
    <mergeCell ref="REI73:REK73"/>
    <mergeCell ref="REZ73:RFB73"/>
    <mergeCell ref="RFQ73:RFS73"/>
    <mergeCell ref="RGH73:RGJ73"/>
    <mergeCell ref="RGY73:RHA73"/>
    <mergeCell ref="RBB73:RBD73"/>
    <mergeCell ref="RBS73:RBU73"/>
    <mergeCell ref="RCJ73:RCL73"/>
    <mergeCell ref="RDA73:RDC73"/>
    <mergeCell ref="RDR73:RDT73"/>
    <mergeCell ref="QXU73:QXW73"/>
    <mergeCell ref="QYL73:QYN73"/>
    <mergeCell ref="QZC73:QZE73"/>
    <mergeCell ref="QZT73:QZV73"/>
    <mergeCell ref="RAK73:RAM73"/>
    <mergeCell ref="QUN73:QUP73"/>
    <mergeCell ref="QVE73:QVG73"/>
    <mergeCell ref="QVV73:QVX73"/>
    <mergeCell ref="QWM73:QWO73"/>
    <mergeCell ref="QXD73:QXF73"/>
    <mergeCell ref="QRG73:QRI73"/>
    <mergeCell ref="QRX73:QRZ73"/>
    <mergeCell ref="QSO73:QSQ73"/>
    <mergeCell ref="QTF73:QTH73"/>
    <mergeCell ref="QTW73:QTY73"/>
    <mergeCell ref="QNZ73:QOB73"/>
    <mergeCell ref="QOQ73:QOS73"/>
    <mergeCell ref="QPH73:QPJ73"/>
    <mergeCell ref="QPY73:QQA73"/>
    <mergeCell ref="QQP73:QQR73"/>
    <mergeCell ref="QKS73:QKU73"/>
    <mergeCell ref="QLJ73:QLL73"/>
    <mergeCell ref="QMA73:QMC73"/>
    <mergeCell ref="QMR73:QMT73"/>
    <mergeCell ref="QNI73:QNK73"/>
    <mergeCell ref="QHL73:QHN73"/>
    <mergeCell ref="QIC73:QIE73"/>
    <mergeCell ref="QIT73:QIV73"/>
    <mergeCell ref="QJK73:QJM73"/>
    <mergeCell ref="QKB73:QKD73"/>
    <mergeCell ref="QEE73:QEG73"/>
    <mergeCell ref="QEV73:QEX73"/>
    <mergeCell ref="QFM73:QFO73"/>
    <mergeCell ref="QGD73:QGF73"/>
    <mergeCell ref="QGU73:QGW73"/>
    <mergeCell ref="QAX73:QAZ73"/>
    <mergeCell ref="QBO73:QBQ73"/>
    <mergeCell ref="QCF73:QCH73"/>
    <mergeCell ref="QCW73:QCY73"/>
    <mergeCell ref="QDN73:QDP73"/>
    <mergeCell ref="PXQ73:PXS73"/>
    <mergeCell ref="PYH73:PYJ73"/>
    <mergeCell ref="PYY73:PZA73"/>
    <mergeCell ref="PZP73:PZR73"/>
    <mergeCell ref="QAG73:QAI73"/>
    <mergeCell ref="PUJ73:PUL73"/>
    <mergeCell ref="PVA73:PVC73"/>
    <mergeCell ref="PVR73:PVT73"/>
    <mergeCell ref="PWI73:PWK73"/>
    <mergeCell ref="PWZ73:PXB73"/>
    <mergeCell ref="PRC73:PRE73"/>
    <mergeCell ref="PRT73:PRV73"/>
    <mergeCell ref="PSK73:PSM73"/>
    <mergeCell ref="PTB73:PTD73"/>
    <mergeCell ref="PTS73:PTU73"/>
    <mergeCell ref="PNV73:PNX73"/>
    <mergeCell ref="POM73:POO73"/>
    <mergeCell ref="PPD73:PPF73"/>
    <mergeCell ref="PPU73:PPW73"/>
    <mergeCell ref="PQL73:PQN73"/>
    <mergeCell ref="PKO73:PKQ73"/>
    <mergeCell ref="PLF73:PLH73"/>
    <mergeCell ref="PLW73:PLY73"/>
    <mergeCell ref="PMN73:PMP73"/>
    <mergeCell ref="PNE73:PNG73"/>
    <mergeCell ref="PHH73:PHJ73"/>
    <mergeCell ref="PHY73:PIA73"/>
    <mergeCell ref="PIP73:PIR73"/>
    <mergeCell ref="PJG73:PJI73"/>
    <mergeCell ref="PJX73:PJZ73"/>
    <mergeCell ref="PEA73:PEC73"/>
    <mergeCell ref="PER73:PET73"/>
    <mergeCell ref="PFI73:PFK73"/>
    <mergeCell ref="PFZ73:PGB73"/>
    <mergeCell ref="PGQ73:PGS73"/>
    <mergeCell ref="PAT73:PAV73"/>
    <mergeCell ref="PBK73:PBM73"/>
    <mergeCell ref="PCB73:PCD73"/>
    <mergeCell ref="PCS73:PCU73"/>
    <mergeCell ref="PDJ73:PDL73"/>
    <mergeCell ref="OXM73:OXO73"/>
    <mergeCell ref="OYD73:OYF73"/>
    <mergeCell ref="OYU73:OYW73"/>
    <mergeCell ref="OZL73:OZN73"/>
    <mergeCell ref="PAC73:PAE73"/>
    <mergeCell ref="OUF73:OUH73"/>
    <mergeCell ref="OUW73:OUY73"/>
    <mergeCell ref="OVN73:OVP73"/>
    <mergeCell ref="OWE73:OWG73"/>
    <mergeCell ref="OWV73:OWX73"/>
    <mergeCell ref="OQY73:ORA73"/>
    <mergeCell ref="ORP73:ORR73"/>
    <mergeCell ref="OSG73:OSI73"/>
    <mergeCell ref="OSX73:OSZ73"/>
    <mergeCell ref="OTO73:OTQ73"/>
    <mergeCell ref="ONR73:ONT73"/>
    <mergeCell ref="OOI73:OOK73"/>
    <mergeCell ref="OOZ73:OPB73"/>
    <mergeCell ref="OPQ73:OPS73"/>
    <mergeCell ref="OQH73:OQJ73"/>
    <mergeCell ref="OKK73:OKM73"/>
    <mergeCell ref="OLB73:OLD73"/>
    <mergeCell ref="OLS73:OLU73"/>
    <mergeCell ref="OMJ73:OML73"/>
    <mergeCell ref="ONA73:ONC73"/>
    <mergeCell ref="OHD73:OHF73"/>
    <mergeCell ref="OHU73:OHW73"/>
    <mergeCell ref="OIL73:OIN73"/>
    <mergeCell ref="OJC73:OJE73"/>
    <mergeCell ref="OJT73:OJV73"/>
    <mergeCell ref="ODW73:ODY73"/>
    <mergeCell ref="OEN73:OEP73"/>
    <mergeCell ref="OFE73:OFG73"/>
    <mergeCell ref="OFV73:OFX73"/>
    <mergeCell ref="OGM73:OGO73"/>
    <mergeCell ref="OAP73:OAR73"/>
    <mergeCell ref="OBG73:OBI73"/>
    <mergeCell ref="OBX73:OBZ73"/>
    <mergeCell ref="OCO73:OCQ73"/>
    <mergeCell ref="ODF73:ODH73"/>
    <mergeCell ref="NXI73:NXK73"/>
    <mergeCell ref="NXZ73:NYB73"/>
    <mergeCell ref="NYQ73:NYS73"/>
    <mergeCell ref="NZH73:NZJ73"/>
    <mergeCell ref="NZY73:OAA73"/>
    <mergeCell ref="NUB73:NUD73"/>
    <mergeCell ref="NUS73:NUU73"/>
    <mergeCell ref="NVJ73:NVL73"/>
    <mergeCell ref="NWA73:NWC73"/>
    <mergeCell ref="NWR73:NWT73"/>
    <mergeCell ref="NQU73:NQW73"/>
    <mergeCell ref="NRL73:NRN73"/>
    <mergeCell ref="NSC73:NSE73"/>
    <mergeCell ref="NST73:NSV73"/>
    <mergeCell ref="NTK73:NTM73"/>
    <mergeCell ref="NNN73:NNP73"/>
    <mergeCell ref="NOE73:NOG73"/>
    <mergeCell ref="NOV73:NOX73"/>
    <mergeCell ref="NPM73:NPO73"/>
    <mergeCell ref="NQD73:NQF73"/>
    <mergeCell ref="NKG73:NKI73"/>
    <mergeCell ref="NKX73:NKZ73"/>
    <mergeCell ref="NLO73:NLQ73"/>
    <mergeCell ref="NMF73:NMH73"/>
    <mergeCell ref="NMW73:NMY73"/>
    <mergeCell ref="NGZ73:NHB73"/>
    <mergeCell ref="NHQ73:NHS73"/>
    <mergeCell ref="NIH73:NIJ73"/>
    <mergeCell ref="NIY73:NJA73"/>
    <mergeCell ref="NJP73:NJR73"/>
    <mergeCell ref="NDS73:NDU73"/>
    <mergeCell ref="NEJ73:NEL73"/>
    <mergeCell ref="NFA73:NFC73"/>
    <mergeCell ref="NFR73:NFT73"/>
    <mergeCell ref="NGI73:NGK73"/>
    <mergeCell ref="NAL73:NAN73"/>
    <mergeCell ref="NBC73:NBE73"/>
    <mergeCell ref="NBT73:NBV73"/>
    <mergeCell ref="NCK73:NCM73"/>
    <mergeCell ref="NDB73:NDD73"/>
    <mergeCell ref="MXE73:MXG73"/>
    <mergeCell ref="MXV73:MXX73"/>
    <mergeCell ref="MYM73:MYO73"/>
    <mergeCell ref="MZD73:MZF73"/>
    <mergeCell ref="MZU73:MZW73"/>
    <mergeCell ref="MTX73:MTZ73"/>
    <mergeCell ref="MUO73:MUQ73"/>
    <mergeCell ref="MVF73:MVH73"/>
    <mergeCell ref="MVW73:MVY73"/>
    <mergeCell ref="MWN73:MWP73"/>
    <mergeCell ref="MQQ73:MQS73"/>
    <mergeCell ref="MRH73:MRJ73"/>
    <mergeCell ref="MRY73:MSA73"/>
    <mergeCell ref="MSP73:MSR73"/>
    <mergeCell ref="MTG73:MTI73"/>
    <mergeCell ref="MNJ73:MNL73"/>
    <mergeCell ref="MOA73:MOC73"/>
    <mergeCell ref="MOR73:MOT73"/>
    <mergeCell ref="MPI73:MPK73"/>
    <mergeCell ref="MPZ73:MQB73"/>
    <mergeCell ref="MKC73:MKE73"/>
    <mergeCell ref="MKT73:MKV73"/>
    <mergeCell ref="MLK73:MLM73"/>
    <mergeCell ref="MMB73:MMD73"/>
    <mergeCell ref="MMS73:MMU73"/>
    <mergeCell ref="MGV73:MGX73"/>
    <mergeCell ref="MHM73:MHO73"/>
    <mergeCell ref="MID73:MIF73"/>
    <mergeCell ref="MIU73:MIW73"/>
    <mergeCell ref="MJL73:MJN73"/>
    <mergeCell ref="MDO73:MDQ73"/>
    <mergeCell ref="MEF73:MEH73"/>
    <mergeCell ref="MEW73:MEY73"/>
    <mergeCell ref="MFN73:MFP73"/>
    <mergeCell ref="MGE73:MGG73"/>
    <mergeCell ref="MAH73:MAJ73"/>
    <mergeCell ref="MAY73:MBA73"/>
    <mergeCell ref="MBP73:MBR73"/>
    <mergeCell ref="MCG73:MCI73"/>
    <mergeCell ref="MCX73:MCZ73"/>
    <mergeCell ref="LXA73:LXC73"/>
    <mergeCell ref="LXR73:LXT73"/>
    <mergeCell ref="LYI73:LYK73"/>
    <mergeCell ref="LYZ73:LZB73"/>
    <mergeCell ref="LZQ73:LZS73"/>
    <mergeCell ref="LTT73:LTV73"/>
    <mergeCell ref="LUK73:LUM73"/>
    <mergeCell ref="LVB73:LVD73"/>
    <mergeCell ref="LVS73:LVU73"/>
    <mergeCell ref="LWJ73:LWL73"/>
    <mergeCell ref="LQM73:LQO73"/>
    <mergeCell ref="LRD73:LRF73"/>
    <mergeCell ref="LRU73:LRW73"/>
    <mergeCell ref="LSL73:LSN73"/>
    <mergeCell ref="LTC73:LTE73"/>
    <mergeCell ref="LNF73:LNH73"/>
    <mergeCell ref="LNW73:LNY73"/>
    <mergeCell ref="LON73:LOP73"/>
    <mergeCell ref="LPE73:LPG73"/>
    <mergeCell ref="LPV73:LPX73"/>
    <mergeCell ref="LJY73:LKA73"/>
    <mergeCell ref="LKP73:LKR73"/>
    <mergeCell ref="LLG73:LLI73"/>
    <mergeCell ref="LLX73:LLZ73"/>
    <mergeCell ref="LMO73:LMQ73"/>
    <mergeCell ref="LGR73:LGT73"/>
    <mergeCell ref="LHI73:LHK73"/>
    <mergeCell ref="LHZ73:LIB73"/>
    <mergeCell ref="LIQ73:LIS73"/>
    <mergeCell ref="LJH73:LJJ73"/>
    <mergeCell ref="LDK73:LDM73"/>
    <mergeCell ref="LEB73:LED73"/>
    <mergeCell ref="LES73:LEU73"/>
    <mergeCell ref="LFJ73:LFL73"/>
    <mergeCell ref="LGA73:LGC73"/>
    <mergeCell ref="LAD73:LAF73"/>
    <mergeCell ref="LAU73:LAW73"/>
    <mergeCell ref="LBL73:LBN73"/>
    <mergeCell ref="LCC73:LCE73"/>
    <mergeCell ref="LCT73:LCV73"/>
    <mergeCell ref="KWW73:KWY73"/>
    <mergeCell ref="KXN73:KXP73"/>
    <mergeCell ref="KYE73:KYG73"/>
    <mergeCell ref="KYV73:KYX73"/>
    <mergeCell ref="KZM73:KZO73"/>
    <mergeCell ref="KTP73:KTR73"/>
    <mergeCell ref="KUG73:KUI73"/>
    <mergeCell ref="KUX73:KUZ73"/>
    <mergeCell ref="KVO73:KVQ73"/>
    <mergeCell ref="KWF73:KWH73"/>
    <mergeCell ref="KQI73:KQK73"/>
    <mergeCell ref="KQZ73:KRB73"/>
    <mergeCell ref="KRQ73:KRS73"/>
    <mergeCell ref="KSH73:KSJ73"/>
    <mergeCell ref="KSY73:KTA73"/>
    <mergeCell ref="KNB73:KND73"/>
    <mergeCell ref="KNS73:KNU73"/>
    <mergeCell ref="KOJ73:KOL73"/>
    <mergeCell ref="KPA73:KPC73"/>
    <mergeCell ref="KPR73:KPT73"/>
    <mergeCell ref="KJU73:KJW73"/>
    <mergeCell ref="KKL73:KKN73"/>
    <mergeCell ref="KLC73:KLE73"/>
    <mergeCell ref="KLT73:KLV73"/>
    <mergeCell ref="KMK73:KMM73"/>
    <mergeCell ref="KGN73:KGP73"/>
    <mergeCell ref="KHE73:KHG73"/>
    <mergeCell ref="KHV73:KHX73"/>
    <mergeCell ref="KIM73:KIO73"/>
    <mergeCell ref="KJD73:KJF73"/>
    <mergeCell ref="KDG73:KDI73"/>
    <mergeCell ref="KDX73:KDZ73"/>
    <mergeCell ref="KEO73:KEQ73"/>
    <mergeCell ref="KFF73:KFH73"/>
    <mergeCell ref="KFW73:KFY73"/>
    <mergeCell ref="JZZ73:KAB73"/>
    <mergeCell ref="KAQ73:KAS73"/>
    <mergeCell ref="KBH73:KBJ73"/>
    <mergeCell ref="KBY73:KCA73"/>
    <mergeCell ref="KCP73:KCR73"/>
    <mergeCell ref="JWS73:JWU73"/>
    <mergeCell ref="JXJ73:JXL73"/>
    <mergeCell ref="JYA73:JYC73"/>
    <mergeCell ref="JYR73:JYT73"/>
    <mergeCell ref="JZI73:JZK73"/>
    <mergeCell ref="JTL73:JTN73"/>
    <mergeCell ref="JUC73:JUE73"/>
    <mergeCell ref="JUT73:JUV73"/>
    <mergeCell ref="JVK73:JVM73"/>
    <mergeCell ref="JWB73:JWD73"/>
    <mergeCell ref="JQE73:JQG73"/>
    <mergeCell ref="JQV73:JQX73"/>
    <mergeCell ref="JRM73:JRO73"/>
    <mergeCell ref="JSD73:JSF73"/>
    <mergeCell ref="JSU73:JSW73"/>
    <mergeCell ref="JMX73:JMZ73"/>
    <mergeCell ref="JNO73:JNQ73"/>
    <mergeCell ref="JOF73:JOH73"/>
    <mergeCell ref="JOW73:JOY73"/>
    <mergeCell ref="JPN73:JPP73"/>
    <mergeCell ref="JJQ73:JJS73"/>
    <mergeCell ref="JKH73:JKJ73"/>
    <mergeCell ref="JKY73:JLA73"/>
    <mergeCell ref="JLP73:JLR73"/>
    <mergeCell ref="JMG73:JMI73"/>
    <mergeCell ref="JGJ73:JGL73"/>
    <mergeCell ref="JHA73:JHC73"/>
    <mergeCell ref="JHR73:JHT73"/>
    <mergeCell ref="JII73:JIK73"/>
    <mergeCell ref="JIZ73:JJB73"/>
    <mergeCell ref="JDC73:JDE73"/>
    <mergeCell ref="JDT73:JDV73"/>
    <mergeCell ref="JEK73:JEM73"/>
    <mergeCell ref="JFB73:JFD73"/>
    <mergeCell ref="JFS73:JFU73"/>
    <mergeCell ref="IZV73:IZX73"/>
    <mergeCell ref="JAM73:JAO73"/>
    <mergeCell ref="JBD73:JBF73"/>
    <mergeCell ref="JBU73:JBW73"/>
    <mergeCell ref="JCL73:JCN73"/>
    <mergeCell ref="IWO73:IWQ73"/>
    <mergeCell ref="IXF73:IXH73"/>
    <mergeCell ref="IXW73:IXY73"/>
    <mergeCell ref="IYN73:IYP73"/>
    <mergeCell ref="IZE73:IZG73"/>
    <mergeCell ref="ITH73:ITJ73"/>
    <mergeCell ref="ITY73:IUA73"/>
    <mergeCell ref="IUP73:IUR73"/>
    <mergeCell ref="IVG73:IVI73"/>
    <mergeCell ref="IVX73:IVZ73"/>
    <mergeCell ref="IQA73:IQC73"/>
    <mergeCell ref="IQR73:IQT73"/>
    <mergeCell ref="IRI73:IRK73"/>
    <mergeCell ref="IRZ73:ISB73"/>
    <mergeCell ref="ISQ73:ISS73"/>
    <mergeCell ref="IMT73:IMV73"/>
    <mergeCell ref="INK73:INM73"/>
    <mergeCell ref="IOB73:IOD73"/>
    <mergeCell ref="IOS73:IOU73"/>
    <mergeCell ref="IPJ73:IPL73"/>
    <mergeCell ref="IJM73:IJO73"/>
    <mergeCell ref="IKD73:IKF73"/>
    <mergeCell ref="IKU73:IKW73"/>
    <mergeCell ref="ILL73:ILN73"/>
    <mergeCell ref="IMC73:IME73"/>
    <mergeCell ref="IGF73:IGH73"/>
    <mergeCell ref="IGW73:IGY73"/>
    <mergeCell ref="IHN73:IHP73"/>
    <mergeCell ref="IIE73:IIG73"/>
    <mergeCell ref="IIV73:IIX73"/>
    <mergeCell ref="ICY73:IDA73"/>
    <mergeCell ref="IDP73:IDR73"/>
    <mergeCell ref="IEG73:IEI73"/>
    <mergeCell ref="IEX73:IEZ73"/>
    <mergeCell ref="IFO73:IFQ73"/>
    <mergeCell ref="HZR73:HZT73"/>
    <mergeCell ref="IAI73:IAK73"/>
    <mergeCell ref="IAZ73:IBB73"/>
    <mergeCell ref="IBQ73:IBS73"/>
    <mergeCell ref="ICH73:ICJ73"/>
    <mergeCell ref="HWK73:HWM73"/>
    <mergeCell ref="HXB73:HXD73"/>
    <mergeCell ref="HXS73:HXU73"/>
    <mergeCell ref="HYJ73:HYL73"/>
    <mergeCell ref="HZA73:HZC73"/>
    <mergeCell ref="HTD73:HTF73"/>
    <mergeCell ref="HTU73:HTW73"/>
    <mergeCell ref="HUL73:HUN73"/>
    <mergeCell ref="HVC73:HVE73"/>
    <mergeCell ref="HVT73:HVV73"/>
    <mergeCell ref="HPW73:HPY73"/>
    <mergeCell ref="HQN73:HQP73"/>
    <mergeCell ref="HRE73:HRG73"/>
    <mergeCell ref="HRV73:HRX73"/>
    <mergeCell ref="HSM73:HSO73"/>
    <mergeCell ref="HMP73:HMR73"/>
    <mergeCell ref="HNG73:HNI73"/>
    <mergeCell ref="HNX73:HNZ73"/>
    <mergeCell ref="HOO73:HOQ73"/>
    <mergeCell ref="HPF73:HPH73"/>
    <mergeCell ref="HJI73:HJK73"/>
    <mergeCell ref="HJZ73:HKB73"/>
    <mergeCell ref="HKQ73:HKS73"/>
    <mergeCell ref="HLH73:HLJ73"/>
    <mergeCell ref="HLY73:HMA73"/>
    <mergeCell ref="HGB73:HGD73"/>
    <mergeCell ref="HGS73:HGU73"/>
    <mergeCell ref="HHJ73:HHL73"/>
    <mergeCell ref="HIA73:HIC73"/>
    <mergeCell ref="HIR73:HIT73"/>
    <mergeCell ref="HCU73:HCW73"/>
    <mergeCell ref="HDL73:HDN73"/>
    <mergeCell ref="HEC73:HEE73"/>
    <mergeCell ref="HET73:HEV73"/>
    <mergeCell ref="HFK73:HFM73"/>
    <mergeCell ref="GZN73:GZP73"/>
    <mergeCell ref="HAE73:HAG73"/>
    <mergeCell ref="HAV73:HAX73"/>
    <mergeCell ref="HBM73:HBO73"/>
    <mergeCell ref="HCD73:HCF73"/>
    <mergeCell ref="GWG73:GWI73"/>
    <mergeCell ref="GWX73:GWZ73"/>
    <mergeCell ref="GXO73:GXQ73"/>
    <mergeCell ref="GYF73:GYH73"/>
    <mergeCell ref="GYW73:GYY73"/>
    <mergeCell ref="GSZ73:GTB73"/>
    <mergeCell ref="GTQ73:GTS73"/>
    <mergeCell ref="GUH73:GUJ73"/>
    <mergeCell ref="GUY73:GVA73"/>
    <mergeCell ref="GVP73:GVR73"/>
    <mergeCell ref="GPS73:GPU73"/>
    <mergeCell ref="GQJ73:GQL73"/>
    <mergeCell ref="GRA73:GRC73"/>
    <mergeCell ref="GRR73:GRT73"/>
    <mergeCell ref="GSI73:GSK73"/>
    <mergeCell ref="GML73:GMN73"/>
    <mergeCell ref="GNC73:GNE73"/>
    <mergeCell ref="GNT73:GNV73"/>
    <mergeCell ref="GOK73:GOM73"/>
    <mergeCell ref="GPB73:GPD73"/>
    <mergeCell ref="GJE73:GJG73"/>
    <mergeCell ref="GJV73:GJX73"/>
    <mergeCell ref="GKM73:GKO73"/>
    <mergeCell ref="GLD73:GLF73"/>
    <mergeCell ref="GLU73:GLW73"/>
    <mergeCell ref="GFX73:GFZ73"/>
    <mergeCell ref="GGO73:GGQ73"/>
    <mergeCell ref="GHF73:GHH73"/>
    <mergeCell ref="GHW73:GHY73"/>
    <mergeCell ref="GIN73:GIP73"/>
    <mergeCell ref="GCQ73:GCS73"/>
    <mergeCell ref="GDH73:GDJ73"/>
    <mergeCell ref="GDY73:GEA73"/>
    <mergeCell ref="GEP73:GER73"/>
    <mergeCell ref="GFG73:GFI73"/>
    <mergeCell ref="FZJ73:FZL73"/>
    <mergeCell ref="GAA73:GAC73"/>
    <mergeCell ref="GAR73:GAT73"/>
    <mergeCell ref="GBI73:GBK73"/>
    <mergeCell ref="GBZ73:GCB73"/>
    <mergeCell ref="FWC73:FWE73"/>
    <mergeCell ref="FWT73:FWV73"/>
    <mergeCell ref="FXK73:FXM73"/>
    <mergeCell ref="FYB73:FYD73"/>
    <mergeCell ref="FYS73:FYU73"/>
    <mergeCell ref="FSV73:FSX73"/>
    <mergeCell ref="FTM73:FTO73"/>
    <mergeCell ref="FUD73:FUF73"/>
    <mergeCell ref="FUU73:FUW73"/>
    <mergeCell ref="FVL73:FVN73"/>
    <mergeCell ref="FPO73:FPQ73"/>
    <mergeCell ref="FQF73:FQH73"/>
    <mergeCell ref="FQW73:FQY73"/>
    <mergeCell ref="FRN73:FRP73"/>
    <mergeCell ref="FSE73:FSG73"/>
    <mergeCell ref="FMH73:FMJ73"/>
    <mergeCell ref="FMY73:FNA73"/>
    <mergeCell ref="FNP73:FNR73"/>
    <mergeCell ref="FOG73:FOI73"/>
    <mergeCell ref="FOX73:FOZ73"/>
    <mergeCell ref="FJA73:FJC73"/>
    <mergeCell ref="FJR73:FJT73"/>
    <mergeCell ref="FKI73:FKK73"/>
    <mergeCell ref="FKZ73:FLB73"/>
    <mergeCell ref="FLQ73:FLS73"/>
    <mergeCell ref="FFT73:FFV73"/>
    <mergeCell ref="FGK73:FGM73"/>
    <mergeCell ref="FHB73:FHD73"/>
    <mergeCell ref="FHS73:FHU73"/>
    <mergeCell ref="FIJ73:FIL73"/>
    <mergeCell ref="FCM73:FCO73"/>
    <mergeCell ref="FDD73:FDF73"/>
    <mergeCell ref="FDU73:FDW73"/>
    <mergeCell ref="FEL73:FEN73"/>
    <mergeCell ref="FFC73:FFE73"/>
    <mergeCell ref="EZF73:EZH73"/>
    <mergeCell ref="EZW73:EZY73"/>
    <mergeCell ref="FAN73:FAP73"/>
    <mergeCell ref="FBE73:FBG73"/>
    <mergeCell ref="FBV73:FBX73"/>
    <mergeCell ref="EVY73:EWA73"/>
    <mergeCell ref="EWP73:EWR73"/>
    <mergeCell ref="EXG73:EXI73"/>
    <mergeCell ref="EXX73:EXZ73"/>
    <mergeCell ref="EYO73:EYQ73"/>
    <mergeCell ref="ESR73:EST73"/>
    <mergeCell ref="ETI73:ETK73"/>
    <mergeCell ref="ETZ73:EUB73"/>
    <mergeCell ref="EUQ73:EUS73"/>
    <mergeCell ref="EVH73:EVJ73"/>
    <mergeCell ref="EPK73:EPM73"/>
    <mergeCell ref="EQB73:EQD73"/>
    <mergeCell ref="EQS73:EQU73"/>
    <mergeCell ref="ERJ73:ERL73"/>
    <mergeCell ref="ESA73:ESC73"/>
    <mergeCell ref="EMD73:EMF73"/>
    <mergeCell ref="EMU73:EMW73"/>
    <mergeCell ref="ENL73:ENN73"/>
    <mergeCell ref="EOC73:EOE73"/>
    <mergeCell ref="EOT73:EOV73"/>
    <mergeCell ref="EIW73:EIY73"/>
    <mergeCell ref="EJN73:EJP73"/>
    <mergeCell ref="EKE73:EKG73"/>
    <mergeCell ref="EKV73:EKX73"/>
    <mergeCell ref="ELM73:ELO73"/>
    <mergeCell ref="EFP73:EFR73"/>
    <mergeCell ref="EGG73:EGI73"/>
    <mergeCell ref="EGX73:EGZ73"/>
    <mergeCell ref="EHO73:EHQ73"/>
    <mergeCell ref="EIF73:EIH73"/>
    <mergeCell ref="ECI73:ECK73"/>
    <mergeCell ref="ECZ73:EDB73"/>
    <mergeCell ref="EDQ73:EDS73"/>
    <mergeCell ref="EEH73:EEJ73"/>
    <mergeCell ref="EEY73:EFA73"/>
    <mergeCell ref="DZB73:DZD73"/>
    <mergeCell ref="DZS73:DZU73"/>
    <mergeCell ref="EAJ73:EAL73"/>
    <mergeCell ref="EBA73:EBC73"/>
    <mergeCell ref="EBR73:EBT73"/>
    <mergeCell ref="DVU73:DVW73"/>
    <mergeCell ref="DWL73:DWN73"/>
    <mergeCell ref="DXC73:DXE73"/>
    <mergeCell ref="DXT73:DXV73"/>
    <mergeCell ref="DYK73:DYM73"/>
    <mergeCell ref="DSN73:DSP73"/>
    <mergeCell ref="DTE73:DTG73"/>
    <mergeCell ref="DTV73:DTX73"/>
    <mergeCell ref="DUM73:DUO73"/>
    <mergeCell ref="DVD73:DVF73"/>
    <mergeCell ref="DPG73:DPI73"/>
    <mergeCell ref="DPX73:DPZ73"/>
    <mergeCell ref="DQO73:DQQ73"/>
    <mergeCell ref="DRF73:DRH73"/>
    <mergeCell ref="DRW73:DRY73"/>
    <mergeCell ref="DLZ73:DMB73"/>
    <mergeCell ref="DMQ73:DMS73"/>
    <mergeCell ref="DNH73:DNJ73"/>
    <mergeCell ref="DNY73:DOA73"/>
    <mergeCell ref="DOP73:DOR73"/>
    <mergeCell ref="DIS73:DIU73"/>
    <mergeCell ref="DJJ73:DJL73"/>
    <mergeCell ref="DKA73:DKC73"/>
    <mergeCell ref="DKR73:DKT73"/>
    <mergeCell ref="DLI73:DLK73"/>
    <mergeCell ref="DFL73:DFN73"/>
    <mergeCell ref="DGC73:DGE73"/>
    <mergeCell ref="DGT73:DGV73"/>
    <mergeCell ref="DHK73:DHM73"/>
    <mergeCell ref="DIB73:DID73"/>
    <mergeCell ref="DCE73:DCG73"/>
    <mergeCell ref="DCV73:DCX73"/>
    <mergeCell ref="DDM73:DDO73"/>
    <mergeCell ref="DED73:DEF73"/>
    <mergeCell ref="DEU73:DEW73"/>
    <mergeCell ref="CYX73:CYZ73"/>
    <mergeCell ref="CZO73:CZQ73"/>
    <mergeCell ref="DAF73:DAH73"/>
    <mergeCell ref="DAW73:DAY73"/>
    <mergeCell ref="DBN73:DBP73"/>
    <mergeCell ref="CVQ73:CVS73"/>
    <mergeCell ref="CWH73:CWJ73"/>
    <mergeCell ref="CWY73:CXA73"/>
    <mergeCell ref="CXP73:CXR73"/>
    <mergeCell ref="CYG73:CYI73"/>
    <mergeCell ref="CSJ73:CSL73"/>
    <mergeCell ref="CTA73:CTC73"/>
    <mergeCell ref="CTR73:CTT73"/>
    <mergeCell ref="CUI73:CUK73"/>
    <mergeCell ref="CUZ73:CVB73"/>
    <mergeCell ref="CPC73:CPE73"/>
    <mergeCell ref="CPT73:CPV73"/>
    <mergeCell ref="CQK73:CQM73"/>
    <mergeCell ref="CRB73:CRD73"/>
    <mergeCell ref="CRS73:CRU73"/>
    <mergeCell ref="CLV73:CLX73"/>
    <mergeCell ref="CMM73:CMO73"/>
    <mergeCell ref="CND73:CNF73"/>
    <mergeCell ref="CNU73:CNW73"/>
    <mergeCell ref="COL73:CON73"/>
    <mergeCell ref="CIO73:CIQ73"/>
    <mergeCell ref="CJF73:CJH73"/>
    <mergeCell ref="CJW73:CJY73"/>
    <mergeCell ref="CKN73:CKP73"/>
    <mergeCell ref="CLE73:CLG73"/>
    <mergeCell ref="CFH73:CFJ73"/>
    <mergeCell ref="CFY73:CGA73"/>
    <mergeCell ref="CGP73:CGR73"/>
    <mergeCell ref="CHG73:CHI73"/>
    <mergeCell ref="CHX73:CHZ73"/>
    <mergeCell ref="CCA73:CCC73"/>
    <mergeCell ref="CCR73:CCT73"/>
    <mergeCell ref="CDI73:CDK73"/>
    <mergeCell ref="CDZ73:CEB73"/>
    <mergeCell ref="CEQ73:CES73"/>
    <mergeCell ref="BYT73:BYV73"/>
    <mergeCell ref="BZK73:BZM73"/>
    <mergeCell ref="CAB73:CAD73"/>
    <mergeCell ref="CAS73:CAU73"/>
    <mergeCell ref="CBJ73:CBL73"/>
    <mergeCell ref="BVM73:BVO73"/>
    <mergeCell ref="BWD73:BWF73"/>
    <mergeCell ref="BWU73:BWW73"/>
    <mergeCell ref="BXL73:BXN73"/>
    <mergeCell ref="BYC73:BYE73"/>
    <mergeCell ref="BSF73:BSH73"/>
    <mergeCell ref="BSW73:BSY73"/>
    <mergeCell ref="BTN73:BTP73"/>
    <mergeCell ref="BUE73:BUG73"/>
    <mergeCell ref="BUV73:BUX73"/>
    <mergeCell ref="BOY73:BPA73"/>
    <mergeCell ref="BPP73:BPR73"/>
    <mergeCell ref="BQG73:BQI73"/>
    <mergeCell ref="BQX73:BQZ73"/>
    <mergeCell ref="BRO73:BRQ73"/>
    <mergeCell ref="BLR73:BLT73"/>
    <mergeCell ref="BMI73:BMK73"/>
    <mergeCell ref="BMZ73:BNB73"/>
    <mergeCell ref="BNQ73:BNS73"/>
    <mergeCell ref="BOH73:BOJ73"/>
    <mergeCell ref="BIK73:BIM73"/>
    <mergeCell ref="BJB73:BJD73"/>
    <mergeCell ref="BJS73:BJU73"/>
    <mergeCell ref="BKJ73:BKL73"/>
    <mergeCell ref="BLA73:BLC73"/>
    <mergeCell ref="BFD73:BFF73"/>
    <mergeCell ref="BFU73:BFW73"/>
    <mergeCell ref="BGL73:BGN73"/>
    <mergeCell ref="BHC73:BHE73"/>
    <mergeCell ref="BHT73:BHV73"/>
    <mergeCell ref="BBW73:BBY73"/>
    <mergeCell ref="BCN73:BCP73"/>
    <mergeCell ref="BDE73:BDG73"/>
    <mergeCell ref="BDV73:BDX73"/>
    <mergeCell ref="BEM73:BEO73"/>
    <mergeCell ref="AYP73:AYR73"/>
    <mergeCell ref="AZG73:AZI73"/>
    <mergeCell ref="AZX73:AZZ73"/>
    <mergeCell ref="BAO73:BAQ73"/>
    <mergeCell ref="BBF73:BBH73"/>
    <mergeCell ref="AVI73:AVK73"/>
    <mergeCell ref="AVZ73:AWB73"/>
    <mergeCell ref="AWQ73:AWS73"/>
    <mergeCell ref="AXH73:AXJ73"/>
    <mergeCell ref="AXY73:AYA73"/>
    <mergeCell ref="ASB73:ASD73"/>
    <mergeCell ref="ASS73:ASU73"/>
    <mergeCell ref="ATJ73:ATL73"/>
    <mergeCell ref="AUA73:AUC73"/>
    <mergeCell ref="AUR73:AUT73"/>
    <mergeCell ref="AOU73:AOW73"/>
    <mergeCell ref="APL73:APN73"/>
    <mergeCell ref="AQC73:AQE73"/>
    <mergeCell ref="AQT73:AQV73"/>
    <mergeCell ref="ARK73:ARM73"/>
    <mergeCell ref="ALN73:ALP73"/>
    <mergeCell ref="AME73:AMG73"/>
    <mergeCell ref="AMV73:AMX73"/>
    <mergeCell ref="ANM73:ANO73"/>
    <mergeCell ref="AOD73:AOF73"/>
    <mergeCell ref="AIG73:AII73"/>
    <mergeCell ref="AIX73:AIZ73"/>
    <mergeCell ref="AJO73:AJQ73"/>
    <mergeCell ref="AKF73:AKH73"/>
    <mergeCell ref="AKW73:AKY73"/>
    <mergeCell ref="AEZ73:AFB73"/>
    <mergeCell ref="AFQ73:AFS73"/>
    <mergeCell ref="AGH73:AGJ73"/>
    <mergeCell ref="AGY73:AHA73"/>
    <mergeCell ref="AHP73:AHR73"/>
    <mergeCell ref="ABS73:ABU73"/>
    <mergeCell ref="ACJ73:ACL73"/>
    <mergeCell ref="ADA73:ADC73"/>
    <mergeCell ref="ADR73:ADT73"/>
    <mergeCell ref="AEI73:AEK73"/>
    <mergeCell ref="YL73:YN73"/>
    <mergeCell ref="ZC73:ZE73"/>
    <mergeCell ref="ZT73:ZV73"/>
    <mergeCell ref="AAK73:AAM73"/>
    <mergeCell ref="ABB73:ABD73"/>
    <mergeCell ref="VE73:VG73"/>
    <mergeCell ref="VV73:VX73"/>
    <mergeCell ref="WM73:WO73"/>
    <mergeCell ref="XD73:XF73"/>
    <mergeCell ref="XU73:XW73"/>
    <mergeCell ref="RX73:RZ73"/>
    <mergeCell ref="SO73:SQ73"/>
    <mergeCell ref="TF73:TH73"/>
    <mergeCell ref="TW73:TY73"/>
    <mergeCell ref="UN73:UP73"/>
    <mergeCell ref="OQ73:OS73"/>
    <mergeCell ref="PH73:PJ73"/>
    <mergeCell ref="PY73:QA73"/>
    <mergeCell ref="QP73:QR73"/>
    <mergeCell ref="RG73:RI73"/>
    <mergeCell ref="LJ73:LL73"/>
    <mergeCell ref="MA73:MC73"/>
    <mergeCell ref="MR73:MT73"/>
    <mergeCell ref="NI73:NK73"/>
    <mergeCell ref="NZ73:OB73"/>
    <mergeCell ref="IC73:IE73"/>
    <mergeCell ref="IT73:IV73"/>
    <mergeCell ref="JK73:JM73"/>
    <mergeCell ref="KB73:KD73"/>
    <mergeCell ref="KS73:KU73"/>
    <mergeCell ref="XDY71:XEA71"/>
    <mergeCell ref="XEP71:XER71"/>
    <mergeCell ref="A73:C73"/>
    <mergeCell ref="P73:R73"/>
    <mergeCell ref="AG73:AI73"/>
    <mergeCell ref="AX73:AZ73"/>
    <mergeCell ref="BO73:BQ73"/>
    <mergeCell ref="CF73:CH73"/>
    <mergeCell ref="CW73:CY73"/>
    <mergeCell ref="DN73:DP73"/>
    <mergeCell ref="EE73:EG73"/>
    <mergeCell ref="EV73:EX73"/>
    <mergeCell ref="FM73:FO73"/>
    <mergeCell ref="GD73:GF73"/>
    <mergeCell ref="GU73:GW73"/>
    <mergeCell ref="HL73:HN73"/>
    <mergeCell ref="XAR71:XAT71"/>
    <mergeCell ref="XBI71:XBK71"/>
    <mergeCell ref="XBZ71:XCB71"/>
    <mergeCell ref="XCQ71:XCS71"/>
    <mergeCell ref="XDH71:XDJ71"/>
    <mergeCell ref="WXK71:WXM71"/>
    <mergeCell ref="WYB71:WYD71"/>
    <mergeCell ref="WYS71:WYU71"/>
    <mergeCell ref="WZJ71:WZL71"/>
    <mergeCell ref="XAA71:XAC71"/>
    <mergeCell ref="WUD71:WUF71"/>
    <mergeCell ref="WUU71:WUW71"/>
    <mergeCell ref="WVL71:WVN71"/>
    <mergeCell ref="WWC71:WWE71"/>
    <mergeCell ref="WWT71:WWV71"/>
    <mergeCell ref="WQW71:WQY71"/>
    <mergeCell ref="WRN71:WRP71"/>
    <mergeCell ref="WSE71:WSG71"/>
    <mergeCell ref="WSV71:WSX71"/>
    <mergeCell ref="WTM71:WTO71"/>
    <mergeCell ref="WNP71:WNR71"/>
    <mergeCell ref="WOG71:WOI71"/>
    <mergeCell ref="WOX71:WOZ71"/>
    <mergeCell ref="WPO71:WPQ71"/>
    <mergeCell ref="WQF71:WQH71"/>
    <mergeCell ref="WKI71:WKK71"/>
    <mergeCell ref="WKZ71:WLB71"/>
    <mergeCell ref="WLQ71:WLS71"/>
    <mergeCell ref="WMH71:WMJ71"/>
    <mergeCell ref="WMY71:WNA71"/>
    <mergeCell ref="WHB71:WHD71"/>
    <mergeCell ref="WHS71:WHU71"/>
    <mergeCell ref="WIJ71:WIL71"/>
    <mergeCell ref="WJA71:WJC71"/>
    <mergeCell ref="WJR71:WJT71"/>
    <mergeCell ref="WDU71:WDW71"/>
    <mergeCell ref="WEL71:WEN71"/>
    <mergeCell ref="WFC71:WFE71"/>
    <mergeCell ref="WFT71:WFV71"/>
    <mergeCell ref="WGK71:WGM71"/>
    <mergeCell ref="WAN71:WAP71"/>
    <mergeCell ref="WBE71:WBG71"/>
    <mergeCell ref="WBV71:WBX71"/>
    <mergeCell ref="WCM71:WCO71"/>
    <mergeCell ref="WDD71:WDF71"/>
    <mergeCell ref="VXG71:VXI71"/>
    <mergeCell ref="VXX71:VXZ71"/>
    <mergeCell ref="VYO71:VYQ71"/>
    <mergeCell ref="VZF71:VZH71"/>
    <mergeCell ref="VZW71:VZY71"/>
    <mergeCell ref="VTZ71:VUB71"/>
    <mergeCell ref="VUQ71:VUS71"/>
    <mergeCell ref="VVH71:VVJ71"/>
    <mergeCell ref="VVY71:VWA71"/>
    <mergeCell ref="VWP71:VWR71"/>
    <mergeCell ref="VQS71:VQU71"/>
    <mergeCell ref="VRJ71:VRL71"/>
    <mergeCell ref="VSA71:VSC71"/>
    <mergeCell ref="VSR71:VST71"/>
    <mergeCell ref="VTI71:VTK71"/>
    <mergeCell ref="VNL71:VNN71"/>
    <mergeCell ref="VOC71:VOE71"/>
    <mergeCell ref="VOT71:VOV71"/>
    <mergeCell ref="VPK71:VPM71"/>
    <mergeCell ref="VQB71:VQD71"/>
    <mergeCell ref="VKE71:VKG71"/>
    <mergeCell ref="VKV71:VKX71"/>
    <mergeCell ref="VLM71:VLO71"/>
    <mergeCell ref="VMD71:VMF71"/>
    <mergeCell ref="VMU71:VMW71"/>
    <mergeCell ref="VGX71:VGZ71"/>
    <mergeCell ref="VHO71:VHQ71"/>
    <mergeCell ref="VIF71:VIH71"/>
    <mergeCell ref="VIW71:VIY71"/>
    <mergeCell ref="VJN71:VJP71"/>
    <mergeCell ref="VDQ71:VDS71"/>
    <mergeCell ref="VEH71:VEJ71"/>
    <mergeCell ref="VEY71:VFA71"/>
    <mergeCell ref="VFP71:VFR71"/>
    <mergeCell ref="VGG71:VGI71"/>
    <mergeCell ref="VAJ71:VAL71"/>
    <mergeCell ref="VBA71:VBC71"/>
    <mergeCell ref="VBR71:VBT71"/>
    <mergeCell ref="VCI71:VCK71"/>
    <mergeCell ref="VCZ71:VDB71"/>
    <mergeCell ref="UXC71:UXE71"/>
    <mergeCell ref="UXT71:UXV71"/>
    <mergeCell ref="UYK71:UYM71"/>
    <mergeCell ref="UZB71:UZD71"/>
    <mergeCell ref="UZS71:UZU71"/>
    <mergeCell ref="UTV71:UTX71"/>
    <mergeCell ref="UUM71:UUO71"/>
    <mergeCell ref="UVD71:UVF71"/>
    <mergeCell ref="UVU71:UVW71"/>
    <mergeCell ref="UWL71:UWN71"/>
    <mergeCell ref="UQO71:UQQ71"/>
    <mergeCell ref="URF71:URH71"/>
    <mergeCell ref="URW71:URY71"/>
    <mergeCell ref="USN71:USP71"/>
    <mergeCell ref="UTE71:UTG71"/>
    <mergeCell ref="UNH71:UNJ71"/>
    <mergeCell ref="UNY71:UOA71"/>
    <mergeCell ref="UOP71:UOR71"/>
    <mergeCell ref="UPG71:UPI71"/>
    <mergeCell ref="UPX71:UPZ71"/>
    <mergeCell ref="UKA71:UKC71"/>
    <mergeCell ref="UKR71:UKT71"/>
    <mergeCell ref="ULI71:ULK71"/>
    <mergeCell ref="ULZ71:UMB71"/>
    <mergeCell ref="UMQ71:UMS71"/>
    <mergeCell ref="UGT71:UGV71"/>
    <mergeCell ref="UHK71:UHM71"/>
    <mergeCell ref="UIB71:UID71"/>
    <mergeCell ref="UIS71:UIU71"/>
    <mergeCell ref="UJJ71:UJL71"/>
    <mergeCell ref="UDM71:UDO71"/>
    <mergeCell ref="UED71:UEF71"/>
    <mergeCell ref="UEU71:UEW71"/>
    <mergeCell ref="UFL71:UFN71"/>
    <mergeCell ref="UGC71:UGE71"/>
    <mergeCell ref="UAF71:UAH71"/>
    <mergeCell ref="UAW71:UAY71"/>
    <mergeCell ref="UBN71:UBP71"/>
    <mergeCell ref="UCE71:UCG71"/>
    <mergeCell ref="UCV71:UCX71"/>
    <mergeCell ref="TWY71:TXA71"/>
    <mergeCell ref="TXP71:TXR71"/>
    <mergeCell ref="TYG71:TYI71"/>
    <mergeCell ref="TYX71:TYZ71"/>
    <mergeCell ref="TZO71:TZQ71"/>
    <mergeCell ref="TTR71:TTT71"/>
    <mergeCell ref="TUI71:TUK71"/>
    <mergeCell ref="TUZ71:TVB71"/>
    <mergeCell ref="TVQ71:TVS71"/>
    <mergeCell ref="TWH71:TWJ71"/>
    <mergeCell ref="TQK71:TQM71"/>
    <mergeCell ref="TRB71:TRD71"/>
    <mergeCell ref="TRS71:TRU71"/>
    <mergeCell ref="TSJ71:TSL71"/>
    <mergeCell ref="TTA71:TTC71"/>
    <mergeCell ref="TND71:TNF71"/>
    <mergeCell ref="TNU71:TNW71"/>
    <mergeCell ref="TOL71:TON71"/>
    <mergeCell ref="TPC71:TPE71"/>
    <mergeCell ref="TPT71:TPV71"/>
    <mergeCell ref="TJW71:TJY71"/>
    <mergeCell ref="TKN71:TKP71"/>
    <mergeCell ref="TLE71:TLG71"/>
    <mergeCell ref="TLV71:TLX71"/>
    <mergeCell ref="TMM71:TMO71"/>
    <mergeCell ref="TGP71:TGR71"/>
    <mergeCell ref="THG71:THI71"/>
    <mergeCell ref="THX71:THZ71"/>
    <mergeCell ref="TIO71:TIQ71"/>
    <mergeCell ref="TJF71:TJH71"/>
    <mergeCell ref="TDI71:TDK71"/>
    <mergeCell ref="TDZ71:TEB71"/>
    <mergeCell ref="TEQ71:TES71"/>
    <mergeCell ref="TFH71:TFJ71"/>
    <mergeCell ref="TFY71:TGA71"/>
    <mergeCell ref="TAB71:TAD71"/>
    <mergeCell ref="TAS71:TAU71"/>
    <mergeCell ref="TBJ71:TBL71"/>
    <mergeCell ref="TCA71:TCC71"/>
    <mergeCell ref="TCR71:TCT71"/>
    <mergeCell ref="SWU71:SWW71"/>
    <mergeCell ref="SXL71:SXN71"/>
    <mergeCell ref="SYC71:SYE71"/>
    <mergeCell ref="SYT71:SYV71"/>
    <mergeCell ref="SZK71:SZM71"/>
    <mergeCell ref="STN71:STP71"/>
    <mergeCell ref="SUE71:SUG71"/>
    <mergeCell ref="SUV71:SUX71"/>
    <mergeCell ref="SVM71:SVO71"/>
    <mergeCell ref="SWD71:SWF71"/>
    <mergeCell ref="SQG71:SQI71"/>
    <mergeCell ref="SQX71:SQZ71"/>
    <mergeCell ref="SRO71:SRQ71"/>
    <mergeCell ref="SSF71:SSH71"/>
    <mergeCell ref="SSW71:SSY71"/>
    <mergeCell ref="SMZ71:SNB71"/>
    <mergeCell ref="SNQ71:SNS71"/>
    <mergeCell ref="SOH71:SOJ71"/>
    <mergeCell ref="SOY71:SPA71"/>
    <mergeCell ref="SPP71:SPR71"/>
    <mergeCell ref="SJS71:SJU71"/>
    <mergeCell ref="SKJ71:SKL71"/>
    <mergeCell ref="SLA71:SLC71"/>
    <mergeCell ref="SLR71:SLT71"/>
    <mergeCell ref="SMI71:SMK71"/>
    <mergeCell ref="SGL71:SGN71"/>
    <mergeCell ref="SHC71:SHE71"/>
    <mergeCell ref="SHT71:SHV71"/>
    <mergeCell ref="SIK71:SIM71"/>
    <mergeCell ref="SJB71:SJD71"/>
    <mergeCell ref="SDE71:SDG71"/>
    <mergeCell ref="SDV71:SDX71"/>
    <mergeCell ref="SEM71:SEO71"/>
    <mergeCell ref="SFD71:SFF71"/>
    <mergeCell ref="SFU71:SFW71"/>
    <mergeCell ref="RZX71:RZZ71"/>
    <mergeCell ref="SAO71:SAQ71"/>
    <mergeCell ref="SBF71:SBH71"/>
    <mergeCell ref="SBW71:SBY71"/>
    <mergeCell ref="SCN71:SCP71"/>
    <mergeCell ref="RWQ71:RWS71"/>
    <mergeCell ref="RXH71:RXJ71"/>
    <mergeCell ref="RXY71:RYA71"/>
    <mergeCell ref="RYP71:RYR71"/>
    <mergeCell ref="RZG71:RZI71"/>
    <mergeCell ref="RTJ71:RTL71"/>
    <mergeCell ref="RUA71:RUC71"/>
    <mergeCell ref="RUR71:RUT71"/>
    <mergeCell ref="RVI71:RVK71"/>
    <mergeCell ref="RVZ71:RWB71"/>
    <mergeCell ref="RQC71:RQE71"/>
    <mergeCell ref="RQT71:RQV71"/>
    <mergeCell ref="RRK71:RRM71"/>
    <mergeCell ref="RSB71:RSD71"/>
    <mergeCell ref="RSS71:RSU71"/>
    <mergeCell ref="RMV71:RMX71"/>
    <mergeCell ref="RNM71:RNO71"/>
    <mergeCell ref="ROD71:ROF71"/>
    <mergeCell ref="ROU71:ROW71"/>
    <mergeCell ref="RPL71:RPN71"/>
    <mergeCell ref="RJO71:RJQ71"/>
    <mergeCell ref="RKF71:RKH71"/>
    <mergeCell ref="RKW71:RKY71"/>
    <mergeCell ref="RLN71:RLP71"/>
    <mergeCell ref="RME71:RMG71"/>
    <mergeCell ref="RGH71:RGJ71"/>
    <mergeCell ref="RGY71:RHA71"/>
    <mergeCell ref="RHP71:RHR71"/>
    <mergeCell ref="RIG71:RII71"/>
    <mergeCell ref="RIX71:RIZ71"/>
    <mergeCell ref="RDA71:RDC71"/>
    <mergeCell ref="RDR71:RDT71"/>
    <mergeCell ref="REI71:REK71"/>
    <mergeCell ref="REZ71:RFB71"/>
    <mergeCell ref="RFQ71:RFS71"/>
    <mergeCell ref="QZT71:QZV71"/>
    <mergeCell ref="RAK71:RAM71"/>
    <mergeCell ref="RBB71:RBD71"/>
    <mergeCell ref="RBS71:RBU71"/>
    <mergeCell ref="RCJ71:RCL71"/>
    <mergeCell ref="QWM71:QWO71"/>
    <mergeCell ref="QXD71:QXF71"/>
    <mergeCell ref="QXU71:QXW71"/>
    <mergeCell ref="QYL71:QYN71"/>
    <mergeCell ref="QZC71:QZE71"/>
    <mergeCell ref="QTF71:QTH71"/>
    <mergeCell ref="QTW71:QTY71"/>
    <mergeCell ref="QUN71:QUP71"/>
    <mergeCell ref="QVE71:QVG71"/>
    <mergeCell ref="QVV71:QVX71"/>
    <mergeCell ref="QPY71:QQA71"/>
    <mergeCell ref="QQP71:QQR71"/>
    <mergeCell ref="QRG71:QRI71"/>
    <mergeCell ref="QRX71:QRZ71"/>
    <mergeCell ref="QSO71:QSQ71"/>
    <mergeCell ref="QMR71:QMT71"/>
    <mergeCell ref="QNI71:QNK71"/>
    <mergeCell ref="QNZ71:QOB71"/>
    <mergeCell ref="QOQ71:QOS71"/>
    <mergeCell ref="QPH71:QPJ71"/>
    <mergeCell ref="QJK71:QJM71"/>
    <mergeCell ref="QKB71:QKD71"/>
    <mergeCell ref="QKS71:QKU71"/>
    <mergeCell ref="QLJ71:QLL71"/>
    <mergeCell ref="QMA71:QMC71"/>
    <mergeCell ref="QGD71:QGF71"/>
    <mergeCell ref="QGU71:QGW71"/>
    <mergeCell ref="QHL71:QHN71"/>
    <mergeCell ref="QIC71:QIE71"/>
    <mergeCell ref="QIT71:QIV71"/>
    <mergeCell ref="QCW71:QCY71"/>
    <mergeCell ref="QDN71:QDP71"/>
    <mergeCell ref="QEE71:QEG71"/>
    <mergeCell ref="QEV71:QEX71"/>
    <mergeCell ref="QFM71:QFO71"/>
    <mergeCell ref="PZP71:PZR71"/>
    <mergeCell ref="QAG71:QAI71"/>
    <mergeCell ref="QAX71:QAZ71"/>
    <mergeCell ref="QBO71:QBQ71"/>
    <mergeCell ref="QCF71:QCH71"/>
    <mergeCell ref="PWI71:PWK71"/>
    <mergeCell ref="PWZ71:PXB71"/>
    <mergeCell ref="PXQ71:PXS71"/>
    <mergeCell ref="PYH71:PYJ71"/>
    <mergeCell ref="PYY71:PZA71"/>
    <mergeCell ref="PTB71:PTD71"/>
    <mergeCell ref="PTS71:PTU71"/>
    <mergeCell ref="PUJ71:PUL71"/>
    <mergeCell ref="PVA71:PVC71"/>
    <mergeCell ref="PVR71:PVT71"/>
    <mergeCell ref="PPU71:PPW71"/>
    <mergeCell ref="PQL71:PQN71"/>
    <mergeCell ref="PRC71:PRE71"/>
    <mergeCell ref="PRT71:PRV71"/>
    <mergeCell ref="PSK71:PSM71"/>
    <mergeCell ref="PMN71:PMP71"/>
    <mergeCell ref="PNE71:PNG71"/>
    <mergeCell ref="PNV71:PNX71"/>
    <mergeCell ref="POM71:POO71"/>
    <mergeCell ref="PPD71:PPF71"/>
    <mergeCell ref="PJG71:PJI71"/>
    <mergeCell ref="PJX71:PJZ71"/>
    <mergeCell ref="PKO71:PKQ71"/>
    <mergeCell ref="PLF71:PLH71"/>
    <mergeCell ref="PLW71:PLY71"/>
    <mergeCell ref="PFZ71:PGB71"/>
    <mergeCell ref="PGQ71:PGS71"/>
    <mergeCell ref="PHH71:PHJ71"/>
    <mergeCell ref="PHY71:PIA71"/>
    <mergeCell ref="PIP71:PIR71"/>
    <mergeCell ref="PCS71:PCU71"/>
    <mergeCell ref="PDJ71:PDL71"/>
    <mergeCell ref="PEA71:PEC71"/>
    <mergeCell ref="PER71:PET71"/>
    <mergeCell ref="PFI71:PFK71"/>
    <mergeCell ref="OZL71:OZN71"/>
    <mergeCell ref="PAC71:PAE71"/>
    <mergeCell ref="PAT71:PAV71"/>
    <mergeCell ref="PBK71:PBM71"/>
    <mergeCell ref="PCB71:PCD71"/>
    <mergeCell ref="OWE71:OWG71"/>
    <mergeCell ref="OWV71:OWX71"/>
    <mergeCell ref="OXM71:OXO71"/>
    <mergeCell ref="OYD71:OYF71"/>
    <mergeCell ref="OYU71:OYW71"/>
    <mergeCell ref="OSX71:OSZ71"/>
    <mergeCell ref="OTO71:OTQ71"/>
    <mergeCell ref="OUF71:OUH71"/>
    <mergeCell ref="OUW71:OUY71"/>
    <mergeCell ref="OVN71:OVP71"/>
    <mergeCell ref="OPQ71:OPS71"/>
    <mergeCell ref="OQH71:OQJ71"/>
    <mergeCell ref="OQY71:ORA71"/>
    <mergeCell ref="ORP71:ORR71"/>
    <mergeCell ref="OSG71:OSI71"/>
    <mergeCell ref="OMJ71:OML71"/>
    <mergeCell ref="ONA71:ONC71"/>
    <mergeCell ref="ONR71:ONT71"/>
    <mergeCell ref="OOI71:OOK71"/>
    <mergeCell ref="OOZ71:OPB71"/>
    <mergeCell ref="OJC71:OJE71"/>
    <mergeCell ref="OJT71:OJV71"/>
    <mergeCell ref="OKK71:OKM71"/>
    <mergeCell ref="OLB71:OLD71"/>
    <mergeCell ref="OLS71:OLU71"/>
    <mergeCell ref="OFV71:OFX71"/>
    <mergeCell ref="OGM71:OGO71"/>
    <mergeCell ref="OHD71:OHF71"/>
    <mergeCell ref="OHU71:OHW71"/>
    <mergeCell ref="OIL71:OIN71"/>
    <mergeCell ref="OCO71:OCQ71"/>
    <mergeCell ref="ODF71:ODH71"/>
    <mergeCell ref="ODW71:ODY71"/>
    <mergeCell ref="OEN71:OEP71"/>
    <mergeCell ref="OFE71:OFG71"/>
    <mergeCell ref="NZH71:NZJ71"/>
    <mergeCell ref="NZY71:OAA71"/>
    <mergeCell ref="OAP71:OAR71"/>
    <mergeCell ref="OBG71:OBI71"/>
    <mergeCell ref="OBX71:OBZ71"/>
    <mergeCell ref="NWA71:NWC71"/>
    <mergeCell ref="NWR71:NWT71"/>
    <mergeCell ref="NXI71:NXK71"/>
    <mergeCell ref="NXZ71:NYB71"/>
    <mergeCell ref="NYQ71:NYS71"/>
    <mergeCell ref="NST71:NSV71"/>
    <mergeCell ref="NTK71:NTM71"/>
    <mergeCell ref="NUB71:NUD71"/>
    <mergeCell ref="NUS71:NUU71"/>
    <mergeCell ref="NVJ71:NVL71"/>
    <mergeCell ref="NPM71:NPO71"/>
    <mergeCell ref="NQD71:NQF71"/>
    <mergeCell ref="NQU71:NQW71"/>
    <mergeCell ref="NRL71:NRN71"/>
    <mergeCell ref="NSC71:NSE71"/>
    <mergeCell ref="NMF71:NMH71"/>
    <mergeCell ref="NMW71:NMY71"/>
    <mergeCell ref="NNN71:NNP71"/>
    <mergeCell ref="NOE71:NOG71"/>
    <mergeCell ref="NOV71:NOX71"/>
    <mergeCell ref="NIY71:NJA71"/>
    <mergeCell ref="NJP71:NJR71"/>
    <mergeCell ref="NKG71:NKI71"/>
    <mergeCell ref="NKX71:NKZ71"/>
    <mergeCell ref="NLO71:NLQ71"/>
    <mergeCell ref="NFR71:NFT71"/>
    <mergeCell ref="NGI71:NGK71"/>
    <mergeCell ref="NGZ71:NHB71"/>
    <mergeCell ref="NHQ71:NHS71"/>
    <mergeCell ref="NIH71:NIJ71"/>
    <mergeCell ref="NCK71:NCM71"/>
    <mergeCell ref="NDB71:NDD71"/>
    <mergeCell ref="NDS71:NDU71"/>
    <mergeCell ref="NEJ71:NEL71"/>
    <mergeCell ref="NFA71:NFC71"/>
    <mergeCell ref="MZD71:MZF71"/>
    <mergeCell ref="MZU71:MZW71"/>
    <mergeCell ref="NAL71:NAN71"/>
    <mergeCell ref="NBC71:NBE71"/>
    <mergeCell ref="NBT71:NBV71"/>
    <mergeCell ref="MVW71:MVY71"/>
    <mergeCell ref="MWN71:MWP71"/>
    <mergeCell ref="MXE71:MXG71"/>
    <mergeCell ref="MXV71:MXX71"/>
    <mergeCell ref="MYM71:MYO71"/>
    <mergeCell ref="MSP71:MSR71"/>
    <mergeCell ref="MTG71:MTI71"/>
    <mergeCell ref="MTX71:MTZ71"/>
    <mergeCell ref="MUO71:MUQ71"/>
    <mergeCell ref="MVF71:MVH71"/>
    <mergeCell ref="MPI71:MPK71"/>
    <mergeCell ref="MPZ71:MQB71"/>
    <mergeCell ref="MQQ71:MQS71"/>
    <mergeCell ref="MRH71:MRJ71"/>
    <mergeCell ref="MRY71:MSA71"/>
    <mergeCell ref="MMB71:MMD71"/>
    <mergeCell ref="MMS71:MMU71"/>
    <mergeCell ref="MNJ71:MNL71"/>
    <mergeCell ref="MOA71:MOC71"/>
    <mergeCell ref="MOR71:MOT71"/>
    <mergeCell ref="MIU71:MIW71"/>
    <mergeCell ref="MJL71:MJN71"/>
    <mergeCell ref="MKC71:MKE71"/>
    <mergeCell ref="MKT71:MKV71"/>
    <mergeCell ref="MLK71:MLM71"/>
    <mergeCell ref="MFN71:MFP71"/>
    <mergeCell ref="MGE71:MGG71"/>
    <mergeCell ref="MGV71:MGX71"/>
    <mergeCell ref="MHM71:MHO71"/>
    <mergeCell ref="MID71:MIF71"/>
    <mergeCell ref="MCG71:MCI71"/>
    <mergeCell ref="MCX71:MCZ71"/>
    <mergeCell ref="MDO71:MDQ71"/>
    <mergeCell ref="MEF71:MEH71"/>
    <mergeCell ref="MEW71:MEY71"/>
    <mergeCell ref="LYZ71:LZB71"/>
    <mergeCell ref="LZQ71:LZS71"/>
    <mergeCell ref="MAH71:MAJ71"/>
    <mergeCell ref="MAY71:MBA71"/>
    <mergeCell ref="MBP71:MBR71"/>
    <mergeCell ref="LVS71:LVU71"/>
    <mergeCell ref="LWJ71:LWL71"/>
    <mergeCell ref="LXA71:LXC71"/>
    <mergeCell ref="LXR71:LXT71"/>
    <mergeCell ref="LYI71:LYK71"/>
    <mergeCell ref="LSL71:LSN71"/>
    <mergeCell ref="LTC71:LTE71"/>
    <mergeCell ref="LTT71:LTV71"/>
    <mergeCell ref="LUK71:LUM71"/>
    <mergeCell ref="LVB71:LVD71"/>
    <mergeCell ref="LPE71:LPG71"/>
    <mergeCell ref="LPV71:LPX71"/>
    <mergeCell ref="LQM71:LQO71"/>
    <mergeCell ref="LRD71:LRF71"/>
    <mergeCell ref="LRU71:LRW71"/>
    <mergeCell ref="LLX71:LLZ71"/>
    <mergeCell ref="LMO71:LMQ71"/>
    <mergeCell ref="LNF71:LNH71"/>
    <mergeCell ref="LNW71:LNY71"/>
    <mergeCell ref="LON71:LOP71"/>
    <mergeCell ref="LIQ71:LIS71"/>
    <mergeCell ref="LJH71:LJJ71"/>
    <mergeCell ref="LJY71:LKA71"/>
    <mergeCell ref="LKP71:LKR71"/>
    <mergeCell ref="LLG71:LLI71"/>
    <mergeCell ref="LFJ71:LFL71"/>
    <mergeCell ref="LGA71:LGC71"/>
    <mergeCell ref="LGR71:LGT71"/>
    <mergeCell ref="LHI71:LHK71"/>
    <mergeCell ref="LHZ71:LIB71"/>
    <mergeCell ref="LCC71:LCE71"/>
    <mergeCell ref="LCT71:LCV71"/>
    <mergeCell ref="LDK71:LDM71"/>
    <mergeCell ref="LEB71:LED71"/>
    <mergeCell ref="LES71:LEU71"/>
    <mergeCell ref="KYV71:KYX71"/>
    <mergeCell ref="KZM71:KZO71"/>
    <mergeCell ref="LAD71:LAF71"/>
    <mergeCell ref="LAU71:LAW71"/>
    <mergeCell ref="LBL71:LBN71"/>
    <mergeCell ref="KVO71:KVQ71"/>
    <mergeCell ref="KWF71:KWH71"/>
    <mergeCell ref="KWW71:KWY71"/>
    <mergeCell ref="KXN71:KXP71"/>
    <mergeCell ref="KYE71:KYG71"/>
    <mergeCell ref="KSH71:KSJ71"/>
    <mergeCell ref="KSY71:KTA71"/>
    <mergeCell ref="KTP71:KTR71"/>
    <mergeCell ref="KUG71:KUI71"/>
    <mergeCell ref="KUX71:KUZ71"/>
    <mergeCell ref="KPA71:KPC71"/>
    <mergeCell ref="KPR71:KPT71"/>
    <mergeCell ref="KQI71:KQK71"/>
    <mergeCell ref="KQZ71:KRB71"/>
    <mergeCell ref="KRQ71:KRS71"/>
    <mergeCell ref="KLT71:KLV71"/>
    <mergeCell ref="KMK71:KMM71"/>
    <mergeCell ref="KNB71:KND71"/>
    <mergeCell ref="KNS71:KNU71"/>
    <mergeCell ref="KOJ71:KOL71"/>
    <mergeCell ref="KIM71:KIO71"/>
    <mergeCell ref="KJD71:KJF71"/>
    <mergeCell ref="KJU71:KJW71"/>
    <mergeCell ref="KKL71:KKN71"/>
    <mergeCell ref="KLC71:KLE71"/>
    <mergeCell ref="KFF71:KFH71"/>
    <mergeCell ref="KFW71:KFY71"/>
    <mergeCell ref="KGN71:KGP71"/>
    <mergeCell ref="KHE71:KHG71"/>
    <mergeCell ref="KHV71:KHX71"/>
    <mergeCell ref="KBY71:KCA71"/>
    <mergeCell ref="KCP71:KCR71"/>
    <mergeCell ref="KDG71:KDI71"/>
    <mergeCell ref="KDX71:KDZ71"/>
    <mergeCell ref="KEO71:KEQ71"/>
    <mergeCell ref="JYR71:JYT71"/>
    <mergeCell ref="JZI71:JZK71"/>
    <mergeCell ref="JZZ71:KAB71"/>
    <mergeCell ref="KAQ71:KAS71"/>
    <mergeCell ref="KBH71:KBJ71"/>
    <mergeCell ref="JVK71:JVM71"/>
    <mergeCell ref="JWB71:JWD71"/>
    <mergeCell ref="JWS71:JWU71"/>
    <mergeCell ref="JXJ71:JXL71"/>
    <mergeCell ref="JYA71:JYC71"/>
    <mergeCell ref="JSD71:JSF71"/>
    <mergeCell ref="JSU71:JSW71"/>
    <mergeCell ref="JTL71:JTN71"/>
    <mergeCell ref="JUC71:JUE71"/>
    <mergeCell ref="JUT71:JUV71"/>
    <mergeCell ref="JOW71:JOY71"/>
    <mergeCell ref="JPN71:JPP71"/>
    <mergeCell ref="JQE71:JQG71"/>
    <mergeCell ref="JQV71:JQX71"/>
    <mergeCell ref="JRM71:JRO71"/>
    <mergeCell ref="JLP71:JLR71"/>
    <mergeCell ref="JMG71:JMI71"/>
    <mergeCell ref="JMX71:JMZ71"/>
    <mergeCell ref="JNO71:JNQ71"/>
    <mergeCell ref="JOF71:JOH71"/>
    <mergeCell ref="JII71:JIK71"/>
    <mergeCell ref="JIZ71:JJB71"/>
    <mergeCell ref="JJQ71:JJS71"/>
    <mergeCell ref="JKH71:JKJ71"/>
    <mergeCell ref="JKY71:JLA71"/>
    <mergeCell ref="JFB71:JFD71"/>
    <mergeCell ref="JFS71:JFU71"/>
    <mergeCell ref="JGJ71:JGL71"/>
    <mergeCell ref="JHA71:JHC71"/>
    <mergeCell ref="JHR71:JHT71"/>
    <mergeCell ref="JBU71:JBW71"/>
    <mergeCell ref="JCL71:JCN71"/>
    <mergeCell ref="JDC71:JDE71"/>
    <mergeCell ref="JDT71:JDV71"/>
    <mergeCell ref="JEK71:JEM71"/>
    <mergeCell ref="IYN71:IYP71"/>
    <mergeCell ref="IZE71:IZG71"/>
    <mergeCell ref="IZV71:IZX71"/>
    <mergeCell ref="JAM71:JAO71"/>
    <mergeCell ref="JBD71:JBF71"/>
    <mergeCell ref="IVG71:IVI71"/>
    <mergeCell ref="IVX71:IVZ71"/>
    <mergeCell ref="IWO71:IWQ71"/>
    <mergeCell ref="IXF71:IXH71"/>
    <mergeCell ref="IXW71:IXY71"/>
    <mergeCell ref="IRZ71:ISB71"/>
    <mergeCell ref="ISQ71:ISS71"/>
    <mergeCell ref="ITH71:ITJ71"/>
    <mergeCell ref="ITY71:IUA71"/>
    <mergeCell ref="IUP71:IUR71"/>
    <mergeCell ref="IOS71:IOU71"/>
    <mergeCell ref="IPJ71:IPL71"/>
    <mergeCell ref="IQA71:IQC71"/>
    <mergeCell ref="IQR71:IQT71"/>
    <mergeCell ref="IRI71:IRK71"/>
    <mergeCell ref="ILL71:ILN71"/>
    <mergeCell ref="IMC71:IME71"/>
    <mergeCell ref="IMT71:IMV71"/>
    <mergeCell ref="INK71:INM71"/>
    <mergeCell ref="IOB71:IOD71"/>
    <mergeCell ref="IIE71:IIG71"/>
    <mergeCell ref="IIV71:IIX71"/>
    <mergeCell ref="IJM71:IJO71"/>
    <mergeCell ref="IKD71:IKF71"/>
    <mergeCell ref="IKU71:IKW71"/>
    <mergeCell ref="IEX71:IEZ71"/>
    <mergeCell ref="IFO71:IFQ71"/>
    <mergeCell ref="IGF71:IGH71"/>
    <mergeCell ref="IGW71:IGY71"/>
    <mergeCell ref="IHN71:IHP71"/>
    <mergeCell ref="IBQ71:IBS71"/>
    <mergeCell ref="ICH71:ICJ71"/>
    <mergeCell ref="ICY71:IDA71"/>
    <mergeCell ref="IDP71:IDR71"/>
    <mergeCell ref="IEG71:IEI71"/>
    <mergeCell ref="HYJ71:HYL71"/>
    <mergeCell ref="HZA71:HZC71"/>
    <mergeCell ref="HZR71:HZT71"/>
    <mergeCell ref="IAI71:IAK71"/>
    <mergeCell ref="IAZ71:IBB71"/>
    <mergeCell ref="HVC71:HVE71"/>
    <mergeCell ref="HVT71:HVV71"/>
    <mergeCell ref="HWK71:HWM71"/>
    <mergeCell ref="HXB71:HXD71"/>
    <mergeCell ref="HXS71:HXU71"/>
    <mergeCell ref="HRV71:HRX71"/>
    <mergeCell ref="HSM71:HSO71"/>
    <mergeCell ref="HTD71:HTF71"/>
    <mergeCell ref="HTU71:HTW71"/>
    <mergeCell ref="HUL71:HUN71"/>
    <mergeCell ref="HOO71:HOQ71"/>
    <mergeCell ref="HPF71:HPH71"/>
    <mergeCell ref="HPW71:HPY71"/>
    <mergeCell ref="HQN71:HQP71"/>
    <mergeCell ref="HRE71:HRG71"/>
    <mergeCell ref="HLH71:HLJ71"/>
    <mergeCell ref="HLY71:HMA71"/>
    <mergeCell ref="HMP71:HMR71"/>
    <mergeCell ref="HNG71:HNI71"/>
    <mergeCell ref="HNX71:HNZ71"/>
    <mergeCell ref="HIA71:HIC71"/>
    <mergeCell ref="HIR71:HIT71"/>
    <mergeCell ref="HJI71:HJK71"/>
    <mergeCell ref="HJZ71:HKB71"/>
    <mergeCell ref="HKQ71:HKS71"/>
    <mergeCell ref="HET71:HEV71"/>
    <mergeCell ref="HFK71:HFM71"/>
    <mergeCell ref="HGB71:HGD71"/>
    <mergeCell ref="HGS71:HGU71"/>
    <mergeCell ref="HHJ71:HHL71"/>
    <mergeCell ref="HBM71:HBO71"/>
    <mergeCell ref="HCD71:HCF71"/>
    <mergeCell ref="HCU71:HCW71"/>
    <mergeCell ref="HDL71:HDN71"/>
    <mergeCell ref="HEC71:HEE71"/>
    <mergeCell ref="GYF71:GYH71"/>
    <mergeCell ref="GYW71:GYY71"/>
    <mergeCell ref="GZN71:GZP71"/>
    <mergeCell ref="HAE71:HAG71"/>
    <mergeCell ref="HAV71:HAX71"/>
    <mergeCell ref="GUY71:GVA71"/>
    <mergeCell ref="GVP71:GVR71"/>
    <mergeCell ref="GWG71:GWI71"/>
    <mergeCell ref="GWX71:GWZ71"/>
    <mergeCell ref="GXO71:GXQ71"/>
    <mergeCell ref="GRR71:GRT71"/>
    <mergeCell ref="GSI71:GSK71"/>
    <mergeCell ref="GSZ71:GTB71"/>
    <mergeCell ref="GTQ71:GTS71"/>
    <mergeCell ref="GUH71:GUJ71"/>
    <mergeCell ref="GOK71:GOM71"/>
    <mergeCell ref="GPB71:GPD71"/>
    <mergeCell ref="GPS71:GPU71"/>
    <mergeCell ref="GQJ71:GQL71"/>
    <mergeCell ref="GRA71:GRC71"/>
    <mergeCell ref="GLD71:GLF71"/>
    <mergeCell ref="GLU71:GLW71"/>
    <mergeCell ref="GML71:GMN71"/>
    <mergeCell ref="GNC71:GNE71"/>
    <mergeCell ref="GNT71:GNV71"/>
    <mergeCell ref="GHW71:GHY71"/>
    <mergeCell ref="GIN71:GIP71"/>
    <mergeCell ref="GJE71:GJG71"/>
    <mergeCell ref="GJV71:GJX71"/>
    <mergeCell ref="GKM71:GKO71"/>
    <mergeCell ref="GEP71:GER71"/>
    <mergeCell ref="GFG71:GFI71"/>
    <mergeCell ref="GFX71:GFZ71"/>
    <mergeCell ref="GGO71:GGQ71"/>
    <mergeCell ref="GHF71:GHH71"/>
    <mergeCell ref="GBI71:GBK71"/>
    <mergeCell ref="GBZ71:GCB71"/>
    <mergeCell ref="GCQ71:GCS71"/>
    <mergeCell ref="GDH71:GDJ71"/>
    <mergeCell ref="GDY71:GEA71"/>
    <mergeCell ref="FYB71:FYD71"/>
    <mergeCell ref="FYS71:FYU71"/>
    <mergeCell ref="FZJ71:FZL71"/>
    <mergeCell ref="GAA71:GAC71"/>
    <mergeCell ref="GAR71:GAT71"/>
    <mergeCell ref="FUU71:FUW71"/>
    <mergeCell ref="FVL71:FVN71"/>
    <mergeCell ref="FWC71:FWE71"/>
    <mergeCell ref="FWT71:FWV71"/>
    <mergeCell ref="FXK71:FXM71"/>
    <mergeCell ref="FRN71:FRP71"/>
    <mergeCell ref="FSE71:FSG71"/>
    <mergeCell ref="FSV71:FSX71"/>
    <mergeCell ref="FTM71:FTO71"/>
    <mergeCell ref="FUD71:FUF71"/>
    <mergeCell ref="FOG71:FOI71"/>
    <mergeCell ref="FOX71:FOZ71"/>
    <mergeCell ref="FPO71:FPQ71"/>
    <mergeCell ref="FQF71:FQH71"/>
    <mergeCell ref="FQW71:FQY71"/>
    <mergeCell ref="FKZ71:FLB71"/>
    <mergeCell ref="FLQ71:FLS71"/>
    <mergeCell ref="FMH71:FMJ71"/>
    <mergeCell ref="FMY71:FNA71"/>
    <mergeCell ref="FNP71:FNR71"/>
    <mergeCell ref="FHS71:FHU71"/>
    <mergeCell ref="FIJ71:FIL71"/>
    <mergeCell ref="FJA71:FJC71"/>
    <mergeCell ref="FJR71:FJT71"/>
    <mergeCell ref="FKI71:FKK71"/>
    <mergeCell ref="FEL71:FEN71"/>
    <mergeCell ref="FFC71:FFE71"/>
    <mergeCell ref="FFT71:FFV71"/>
    <mergeCell ref="FGK71:FGM71"/>
    <mergeCell ref="FHB71:FHD71"/>
    <mergeCell ref="FBE71:FBG71"/>
    <mergeCell ref="FBV71:FBX71"/>
    <mergeCell ref="FCM71:FCO71"/>
    <mergeCell ref="FDD71:FDF71"/>
    <mergeCell ref="FDU71:FDW71"/>
    <mergeCell ref="EXX71:EXZ71"/>
    <mergeCell ref="EYO71:EYQ71"/>
    <mergeCell ref="EZF71:EZH71"/>
    <mergeCell ref="EZW71:EZY71"/>
    <mergeCell ref="FAN71:FAP71"/>
    <mergeCell ref="EUQ71:EUS71"/>
    <mergeCell ref="EVH71:EVJ71"/>
    <mergeCell ref="EVY71:EWA71"/>
    <mergeCell ref="EWP71:EWR71"/>
    <mergeCell ref="EXG71:EXI71"/>
    <mergeCell ref="ERJ71:ERL71"/>
    <mergeCell ref="ESA71:ESC71"/>
    <mergeCell ref="ESR71:EST71"/>
    <mergeCell ref="ETI71:ETK71"/>
    <mergeCell ref="ETZ71:EUB71"/>
    <mergeCell ref="EOC71:EOE71"/>
    <mergeCell ref="EOT71:EOV71"/>
    <mergeCell ref="EPK71:EPM71"/>
    <mergeCell ref="EQB71:EQD71"/>
    <mergeCell ref="EQS71:EQU71"/>
    <mergeCell ref="EKV71:EKX71"/>
    <mergeCell ref="ELM71:ELO71"/>
    <mergeCell ref="EMD71:EMF71"/>
    <mergeCell ref="EMU71:EMW71"/>
    <mergeCell ref="ENL71:ENN71"/>
    <mergeCell ref="EHO71:EHQ71"/>
    <mergeCell ref="EIF71:EIH71"/>
    <mergeCell ref="EIW71:EIY71"/>
    <mergeCell ref="EJN71:EJP71"/>
    <mergeCell ref="EKE71:EKG71"/>
    <mergeCell ref="EEH71:EEJ71"/>
    <mergeCell ref="EEY71:EFA71"/>
    <mergeCell ref="EFP71:EFR71"/>
    <mergeCell ref="EGG71:EGI71"/>
    <mergeCell ref="EGX71:EGZ71"/>
    <mergeCell ref="EBA71:EBC71"/>
    <mergeCell ref="EBR71:EBT71"/>
    <mergeCell ref="ECI71:ECK71"/>
    <mergeCell ref="ECZ71:EDB71"/>
    <mergeCell ref="EDQ71:EDS71"/>
    <mergeCell ref="DXT71:DXV71"/>
    <mergeCell ref="DYK71:DYM71"/>
    <mergeCell ref="DZB71:DZD71"/>
    <mergeCell ref="DZS71:DZU71"/>
    <mergeCell ref="EAJ71:EAL71"/>
    <mergeCell ref="DUM71:DUO71"/>
    <mergeCell ref="DVD71:DVF71"/>
    <mergeCell ref="DVU71:DVW71"/>
    <mergeCell ref="DWL71:DWN71"/>
    <mergeCell ref="DXC71:DXE71"/>
    <mergeCell ref="DRF71:DRH71"/>
    <mergeCell ref="DRW71:DRY71"/>
    <mergeCell ref="DSN71:DSP71"/>
    <mergeCell ref="DTE71:DTG71"/>
    <mergeCell ref="DTV71:DTX71"/>
    <mergeCell ref="DNY71:DOA71"/>
    <mergeCell ref="DOP71:DOR71"/>
    <mergeCell ref="DPG71:DPI71"/>
    <mergeCell ref="DPX71:DPZ71"/>
    <mergeCell ref="DQO71:DQQ71"/>
    <mergeCell ref="DKR71:DKT71"/>
    <mergeCell ref="DLI71:DLK71"/>
    <mergeCell ref="DLZ71:DMB71"/>
    <mergeCell ref="DMQ71:DMS71"/>
    <mergeCell ref="DNH71:DNJ71"/>
    <mergeCell ref="DHK71:DHM71"/>
    <mergeCell ref="DIB71:DID71"/>
    <mergeCell ref="DIS71:DIU71"/>
    <mergeCell ref="DJJ71:DJL71"/>
    <mergeCell ref="DKA71:DKC71"/>
    <mergeCell ref="DED71:DEF71"/>
    <mergeCell ref="DEU71:DEW71"/>
    <mergeCell ref="DFL71:DFN71"/>
    <mergeCell ref="DGC71:DGE71"/>
    <mergeCell ref="DGT71:DGV71"/>
    <mergeCell ref="DAW71:DAY71"/>
    <mergeCell ref="DBN71:DBP71"/>
    <mergeCell ref="DCE71:DCG71"/>
    <mergeCell ref="DCV71:DCX71"/>
    <mergeCell ref="DDM71:DDO71"/>
    <mergeCell ref="CXP71:CXR71"/>
    <mergeCell ref="CYG71:CYI71"/>
    <mergeCell ref="CYX71:CYZ71"/>
    <mergeCell ref="CZO71:CZQ71"/>
    <mergeCell ref="DAF71:DAH71"/>
    <mergeCell ref="CUI71:CUK71"/>
    <mergeCell ref="CUZ71:CVB71"/>
    <mergeCell ref="CVQ71:CVS71"/>
    <mergeCell ref="CWH71:CWJ71"/>
    <mergeCell ref="CWY71:CXA71"/>
    <mergeCell ref="CRB71:CRD71"/>
    <mergeCell ref="CRS71:CRU71"/>
    <mergeCell ref="CSJ71:CSL71"/>
    <mergeCell ref="CTA71:CTC71"/>
    <mergeCell ref="CTR71:CTT71"/>
    <mergeCell ref="CNU71:CNW71"/>
    <mergeCell ref="COL71:CON71"/>
    <mergeCell ref="CPC71:CPE71"/>
    <mergeCell ref="CPT71:CPV71"/>
    <mergeCell ref="CQK71:CQM71"/>
    <mergeCell ref="CKN71:CKP71"/>
    <mergeCell ref="CLE71:CLG71"/>
    <mergeCell ref="CLV71:CLX71"/>
    <mergeCell ref="CMM71:CMO71"/>
    <mergeCell ref="CND71:CNF71"/>
    <mergeCell ref="CHG71:CHI71"/>
    <mergeCell ref="CHX71:CHZ71"/>
    <mergeCell ref="CIO71:CIQ71"/>
    <mergeCell ref="CJF71:CJH71"/>
    <mergeCell ref="CJW71:CJY71"/>
    <mergeCell ref="CDZ71:CEB71"/>
    <mergeCell ref="CEQ71:CES71"/>
    <mergeCell ref="CFH71:CFJ71"/>
    <mergeCell ref="CFY71:CGA71"/>
    <mergeCell ref="CGP71:CGR71"/>
    <mergeCell ref="CAS71:CAU71"/>
    <mergeCell ref="CBJ71:CBL71"/>
    <mergeCell ref="CCA71:CCC71"/>
    <mergeCell ref="CCR71:CCT71"/>
    <mergeCell ref="CDI71:CDK71"/>
    <mergeCell ref="BXL71:BXN71"/>
    <mergeCell ref="BYC71:BYE71"/>
    <mergeCell ref="BYT71:BYV71"/>
    <mergeCell ref="BZK71:BZM71"/>
    <mergeCell ref="CAB71:CAD71"/>
    <mergeCell ref="BUE71:BUG71"/>
    <mergeCell ref="BUV71:BUX71"/>
    <mergeCell ref="BVM71:BVO71"/>
    <mergeCell ref="BWD71:BWF71"/>
    <mergeCell ref="BWU71:BWW71"/>
    <mergeCell ref="BQX71:BQZ71"/>
    <mergeCell ref="BRO71:BRQ71"/>
    <mergeCell ref="BSF71:BSH71"/>
    <mergeCell ref="BSW71:BSY71"/>
    <mergeCell ref="BTN71:BTP71"/>
    <mergeCell ref="BNQ71:BNS71"/>
    <mergeCell ref="BOH71:BOJ71"/>
    <mergeCell ref="BOY71:BPA71"/>
    <mergeCell ref="BPP71:BPR71"/>
    <mergeCell ref="BQG71:BQI71"/>
    <mergeCell ref="BKJ71:BKL71"/>
    <mergeCell ref="BLA71:BLC71"/>
    <mergeCell ref="BLR71:BLT71"/>
    <mergeCell ref="BMI71:BMK71"/>
    <mergeCell ref="BMZ71:BNB71"/>
    <mergeCell ref="BHC71:BHE71"/>
    <mergeCell ref="BHT71:BHV71"/>
    <mergeCell ref="BIK71:BIM71"/>
    <mergeCell ref="BJB71:BJD71"/>
    <mergeCell ref="BJS71:BJU71"/>
    <mergeCell ref="BDV71:BDX71"/>
    <mergeCell ref="BEM71:BEO71"/>
    <mergeCell ref="BFD71:BFF71"/>
    <mergeCell ref="BFU71:BFW71"/>
    <mergeCell ref="BGL71:BGN71"/>
    <mergeCell ref="BAO71:BAQ71"/>
    <mergeCell ref="BBF71:BBH71"/>
    <mergeCell ref="BBW71:BBY71"/>
    <mergeCell ref="BCN71:BCP71"/>
    <mergeCell ref="BDE71:BDG71"/>
    <mergeCell ref="AXH71:AXJ71"/>
    <mergeCell ref="AXY71:AYA71"/>
    <mergeCell ref="AYP71:AYR71"/>
    <mergeCell ref="AZG71:AZI71"/>
    <mergeCell ref="AZX71:AZZ71"/>
    <mergeCell ref="AUA71:AUC71"/>
    <mergeCell ref="AUR71:AUT71"/>
    <mergeCell ref="AVI71:AVK71"/>
    <mergeCell ref="AVZ71:AWB71"/>
    <mergeCell ref="AWQ71:AWS71"/>
    <mergeCell ref="AQT71:AQV71"/>
    <mergeCell ref="ARK71:ARM71"/>
    <mergeCell ref="ASB71:ASD71"/>
    <mergeCell ref="ASS71:ASU71"/>
    <mergeCell ref="ATJ71:ATL71"/>
    <mergeCell ref="ANM71:ANO71"/>
    <mergeCell ref="AOD71:AOF71"/>
    <mergeCell ref="AOU71:AOW71"/>
    <mergeCell ref="APL71:APN71"/>
    <mergeCell ref="AQC71:AQE71"/>
    <mergeCell ref="AKF71:AKH71"/>
    <mergeCell ref="AKW71:AKY71"/>
    <mergeCell ref="ALN71:ALP71"/>
    <mergeCell ref="AME71:AMG71"/>
    <mergeCell ref="AMV71:AMX71"/>
    <mergeCell ref="AGY71:AHA71"/>
    <mergeCell ref="AHP71:AHR71"/>
    <mergeCell ref="AIG71:AII71"/>
    <mergeCell ref="AIX71:AIZ71"/>
    <mergeCell ref="AJO71:AJQ71"/>
    <mergeCell ref="ADR71:ADT71"/>
    <mergeCell ref="AEI71:AEK71"/>
    <mergeCell ref="AEZ71:AFB71"/>
    <mergeCell ref="AFQ71:AFS71"/>
    <mergeCell ref="AGH71:AGJ71"/>
    <mergeCell ref="AAK71:AAM71"/>
    <mergeCell ref="ABB71:ABD71"/>
    <mergeCell ref="ABS71:ABU71"/>
    <mergeCell ref="ACJ71:ACL71"/>
    <mergeCell ref="ADA71:ADC71"/>
    <mergeCell ref="XD71:XF71"/>
    <mergeCell ref="XU71:XW71"/>
    <mergeCell ref="YL71:YN71"/>
    <mergeCell ref="ZC71:ZE71"/>
    <mergeCell ref="ZT71:ZV71"/>
    <mergeCell ref="TW71:TY71"/>
    <mergeCell ref="UN71:UP71"/>
    <mergeCell ref="VE71:VG71"/>
    <mergeCell ref="VV71:VX71"/>
    <mergeCell ref="WM71:WO71"/>
    <mergeCell ref="QP71:QR71"/>
    <mergeCell ref="RG71:RI71"/>
    <mergeCell ref="RX71:RZ71"/>
    <mergeCell ref="SO71:SQ71"/>
    <mergeCell ref="TF71:TH71"/>
    <mergeCell ref="NI71:NK71"/>
    <mergeCell ref="NZ71:OB71"/>
    <mergeCell ref="OQ71:OS71"/>
    <mergeCell ref="PH71:PJ71"/>
    <mergeCell ref="PY71:QA71"/>
    <mergeCell ref="KB71:KD71"/>
    <mergeCell ref="KS71:KU71"/>
    <mergeCell ref="LJ71:LL71"/>
    <mergeCell ref="MA71:MC71"/>
    <mergeCell ref="MR71:MT71"/>
    <mergeCell ref="GU71:GW71"/>
    <mergeCell ref="HL71:HN71"/>
    <mergeCell ref="IC71:IE71"/>
    <mergeCell ref="IT71:IV71"/>
    <mergeCell ref="JK71:JM71"/>
    <mergeCell ref="XCQ66:XCS66"/>
    <mergeCell ref="XDH66:XDJ66"/>
    <mergeCell ref="XDY66:XEA66"/>
    <mergeCell ref="XEP66:XER66"/>
    <mergeCell ref="A71:C71"/>
    <mergeCell ref="P71:R71"/>
    <mergeCell ref="AG71:AI71"/>
    <mergeCell ref="AX71:AZ71"/>
    <mergeCell ref="BO71:BQ71"/>
    <mergeCell ref="CF71:CH71"/>
    <mergeCell ref="CW71:CY71"/>
    <mergeCell ref="DN71:DP71"/>
    <mergeCell ref="EE71:EG71"/>
    <mergeCell ref="EV71:EX71"/>
    <mergeCell ref="FM71:FO71"/>
    <mergeCell ref="GD71:GF71"/>
    <mergeCell ref="WZJ66:WZL66"/>
    <mergeCell ref="XAA66:XAC66"/>
    <mergeCell ref="XAR66:XAT66"/>
    <mergeCell ref="XBI66:XBK66"/>
    <mergeCell ref="XBZ66:XCB66"/>
    <mergeCell ref="WWC66:WWE66"/>
    <mergeCell ref="WWT66:WWV66"/>
    <mergeCell ref="WXK66:WXM66"/>
    <mergeCell ref="WYB66:WYD66"/>
    <mergeCell ref="WYS66:WYU66"/>
    <mergeCell ref="WSV66:WSX66"/>
    <mergeCell ref="WTM66:WTO66"/>
    <mergeCell ref="WUD66:WUF66"/>
    <mergeCell ref="WUU66:WUW66"/>
    <mergeCell ref="WVL66:WVN66"/>
    <mergeCell ref="WPO66:WPQ66"/>
    <mergeCell ref="WQF66:WQH66"/>
    <mergeCell ref="WQW66:WQY66"/>
    <mergeCell ref="WRN66:WRP66"/>
    <mergeCell ref="WSE66:WSG66"/>
    <mergeCell ref="WMH66:WMJ66"/>
    <mergeCell ref="WMY66:WNA66"/>
    <mergeCell ref="WNP66:WNR66"/>
    <mergeCell ref="WOG66:WOI66"/>
    <mergeCell ref="WOX66:WOZ66"/>
    <mergeCell ref="WJA66:WJC66"/>
    <mergeCell ref="WJR66:WJT66"/>
    <mergeCell ref="WKI66:WKK66"/>
    <mergeCell ref="WKZ66:WLB66"/>
    <mergeCell ref="WLQ66:WLS66"/>
    <mergeCell ref="WFT66:WFV66"/>
    <mergeCell ref="WGK66:WGM66"/>
    <mergeCell ref="WHB66:WHD66"/>
    <mergeCell ref="WHS66:WHU66"/>
    <mergeCell ref="WIJ66:WIL66"/>
    <mergeCell ref="WCM66:WCO66"/>
    <mergeCell ref="WDD66:WDF66"/>
    <mergeCell ref="WDU66:WDW66"/>
    <mergeCell ref="WEL66:WEN66"/>
    <mergeCell ref="WFC66:WFE66"/>
    <mergeCell ref="VZF66:VZH66"/>
    <mergeCell ref="VZW66:VZY66"/>
    <mergeCell ref="WAN66:WAP66"/>
    <mergeCell ref="WBE66:WBG66"/>
    <mergeCell ref="WBV66:WBX66"/>
    <mergeCell ref="VVY66:VWA66"/>
    <mergeCell ref="VWP66:VWR66"/>
    <mergeCell ref="VXG66:VXI66"/>
    <mergeCell ref="VXX66:VXZ66"/>
    <mergeCell ref="VYO66:VYQ66"/>
    <mergeCell ref="VSR66:VST66"/>
    <mergeCell ref="VTI66:VTK66"/>
    <mergeCell ref="VTZ66:VUB66"/>
    <mergeCell ref="VUQ66:VUS66"/>
    <mergeCell ref="VVH66:VVJ66"/>
    <mergeCell ref="VPK66:VPM66"/>
    <mergeCell ref="VQB66:VQD66"/>
    <mergeCell ref="VQS66:VQU66"/>
    <mergeCell ref="VRJ66:VRL66"/>
    <mergeCell ref="VSA66:VSC66"/>
    <mergeCell ref="VMD66:VMF66"/>
    <mergeCell ref="VMU66:VMW66"/>
    <mergeCell ref="VNL66:VNN66"/>
    <mergeCell ref="VOC66:VOE66"/>
    <mergeCell ref="VOT66:VOV66"/>
    <mergeCell ref="VIW66:VIY66"/>
    <mergeCell ref="VJN66:VJP66"/>
    <mergeCell ref="VKE66:VKG66"/>
    <mergeCell ref="VKV66:VKX66"/>
    <mergeCell ref="VLM66:VLO66"/>
    <mergeCell ref="VFP66:VFR66"/>
    <mergeCell ref="VGG66:VGI66"/>
    <mergeCell ref="VGX66:VGZ66"/>
    <mergeCell ref="VHO66:VHQ66"/>
    <mergeCell ref="VIF66:VIH66"/>
    <mergeCell ref="VCI66:VCK66"/>
    <mergeCell ref="VCZ66:VDB66"/>
    <mergeCell ref="VDQ66:VDS66"/>
    <mergeCell ref="VEH66:VEJ66"/>
    <mergeCell ref="VEY66:VFA66"/>
    <mergeCell ref="UZB66:UZD66"/>
    <mergeCell ref="UZS66:UZU66"/>
    <mergeCell ref="VAJ66:VAL66"/>
    <mergeCell ref="VBA66:VBC66"/>
    <mergeCell ref="VBR66:VBT66"/>
    <mergeCell ref="UVU66:UVW66"/>
    <mergeCell ref="UWL66:UWN66"/>
    <mergeCell ref="UXC66:UXE66"/>
    <mergeCell ref="UXT66:UXV66"/>
    <mergeCell ref="UYK66:UYM66"/>
    <mergeCell ref="USN66:USP66"/>
    <mergeCell ref="UTE66:UTG66"/>
    <mergeCell ref="UTV66:UTX66"/>
    <mergeCell ref="UUM66:UUO66"/>
    <mergeCell ref="UVD66:UVF66"/>
    <mergeCell ref="UPG66:UPI66"/>
    <mergeCell ref="UPX66:UPZ66"/>
    <mergeCell ref="UQO66:UQQ66"/>
    <mergeCell ref="URF66:URH66"/>
    <mergeCell ref="URW66:URY66"/>
    <mergeCell ref="ULZ66:UMB66"/>
    <mergeCell ref="UMQ66:UMS66"/>
    <mergeCell ref="UNH66:UNJ66"/>
    <mergeCell ref="UNY66:UOA66"/>
    <mergeCell ref="UOP66:UOR66"/>
    <mergeCell ref="UIS66:UIU66"/>
    <mergeCell ref="UJJ66:UJL66"/>
    <mergeCell ref="UKA66:UKC66"/>
    <mergeCell ref="UKR66:UKT66"/>
    <mergeCell ref="ULI66:ULK66"/>
    <mergeCell ref="UFL66:UFN66"/>
    <mergeCell ref="UGC66:UGE66"/>
    <mergeCell ref="UGT66:UGV66"/>
    <mergeCell ref="UHK66:UHM66"/>
    <mergeCell ref="UIB66:UID66"/>
    <mergeCell ref="UCE66:UCG66"/>
    <mergeCell ref="UCV66:UCX66"/>
    <mergeCell ref="UDM66:UDO66"/>
    <mergeCell ref="UED66:UEF66"/>
    <mergeCell ref="UEU66:UEW66"/>
    <mergeCell ref="TYX66:TYZ66"/>
    <mergeCell ref="TZO66:TZQ66"/>
    <mergeCell ref="UAF66:UAH66"/>
    <mergeCell ref="UAW66:UAY66"/>
    <mergeCell ref="UBN66:UBP66"/>
    <mergeCell ref="TVQ66:TVS66"/>
    <mergeCell ref="TWH66:TWJ66"/>
    <mergeCell ref="TWY66:TXA66"/>
    <mergeCell ref="TXP66:TXR66"/>
    <mergeCell ref="TYG66:TYI66"/>
    <mergeCell ref="TSJ66:TSL66"/>
    <mergeCell ref="TTA66:TTC66"/>
    <mergeCell ref="TTR66:TTT66"/>
    <mergeCell ref="TUI66:TUK66"/>
    <mergeCell ref="TUZ66:TVB66"/>
    <mergeCell ref="TPC66:TPE66"/>
    <mergeCell ref="TPT66:TPV66"/>
    <mergeCell ref="TQK66:TQM66"/>
    <mergeCell ref="TRB66:TRD66"/>
    <mergeCell ref="TRS66:TRU66"/>
    <mergeCell ref="TLV66:TLX66"/>
    <mergeCell ref="TMM66:TMO66"/>
    <mergeCell ref="TND66:TNF66"/>
    <mergeCell ref="TNU66:TNW66"/>
    <mergeCell ref="TOL66:TON66"/>
    <mergeCell ref="TIO66:TIQ66"/>
    <mergeCell ref="TJF66:TJH66"/>
    <mergeCell ref="TJW66:TJY66"/>
    <mergeCell ref="TKN66:TKP66"/>
    <mergeCell ref="TLE66:TLG66"/>
    <mergeCell ref="TFH66:TFJ66"/>
    <mergeCell ref="TFY66:TGA66"/>
    <mergeCell ref="TGP66:TGR66"/>
    <mergeCell ref="THG66:THI66"/>
    <mergeCell ref="THX66:THZ66"/>
    <mergeCell ref="TCA66:TCC66"/>
    <mergeCell ref="TCR66:TCT66"/>
    <mergeCell ref="TDI66:TDK66"/>
    <mergeCell ref="TDZ66:TEB66"/>
    <mergeCell ref="TEQ66:TES66"/>
    <mergeCell ref="SYT66:SYV66"/>
    <mergeCell ref="SZK66:SZM66"/>
    <mergeCell ref="TAB66:TAD66"/>
    <mergeCell ref="TAS66:TAU66"/>
    <mergeCell ref="TBJ66:TBL66"/>
    <mergeCell ref="SVM66:SVO66"/>
    <mergeCell ref="SWD66:SWF66"/>
    <mergeCell ref="SWU66:SWW66"/>
    <mergeCell ref="SXL66:SXN66"/>
    <mergeCell ref="SYC66:SYE66"/>
    <mergeCell ref="SSF66:SSH66"/>
    <mergeCell ref="SSW66:SSY66"/>
    <mergeCell ref="STN66:STP66"/>
    <mergeCell ref="SUE66:SUG66"/>
    <mergeCell ref="SUV66:SUX66"/>
    <mergeCell ref="SOY66:SPA66"/>
    <mergeCell ref="SPP66:SPR66"/>
    <mergeCell ref="SQG66:SQI66"/>
    <mergeCell ref="SQX66:SQZ66"/>
    <mergeCell ref="SRO66:SRQ66"/>
    <mergeCell ref="SLR66:SLT66"/>
    <mergeCell ref="SMI66:SMK66"/>
    <mergeCell ref="SMZ66:SNB66"/>
    <mergeCell ref="SNQ66:SNS66"/>
    <mergeCell ref="SOH66:SOJ66"/>
    <mergeCell ref="SIK66:SIM66"/>
    <mergeCell ref="SJB66:SJD66"/>
    <mergeCell ref="SJS66:SJU66"/>
    <mergeCell ref="SKJ66:SKL66"/>
    <mergeCell ref="SLA66:SLC66"/>
    <mergeCell ref="SFD66:SFF66"/>
    <mergeCell ref="SFU66:SFW66"/>
    <mergeCell ref="SGL66:SGN66"/>
    <mergeCell ref="SHC66:SHE66"/>
    <mergeCell ref="SHT66:SHV66"/>
    <mergeCell ref="SBW66:SBY66"/>
    <mergeCell ref="SCN66:SCP66"/>
    <mergeCell ref="SDE66:SDG66"/>
    <mergeCell ref="SDV66:SDX66"/>
    <mergeCell ref="SEM66:SEO66"/>
    <mergeCell ref="RYP66:RYR66"/>
    <mergeCell ref="RZG66:RZI66"/>
    <mergeCell ref="RZX66:RZZ66"/>
    <mergeCell ref="SAO66:SAQ66"/>
    <mergeCell ref="SBF66:SBH66"/>
    <mergeCell ref="RVI66:RVK66"/>
    <mergeCell ref="RVZ66:RWB66"/>
    <mergeCell ref="RWQ66:RWS66"/>
    <mergeCell ref="RXH66:RXJ66"/>
    <mergeCell ref="RXY66:RYA66"/>
    <mergeCell ref="RSB66:RSD66"/>
    <mergeCell ref="RSS66:RSU66"/>
    <mergeCell ref="RTJ66:RTL66"/>
    <mergeCell ref="RUA66:RUC66"/>
    <mergeCell ref="RUR66:RUT66"/>
    <mergeCell ref="ROU66:ROW66"/>
    <mergeCell ref="RPL66:RPN66"/>
    <mergeCell ref="RQC66:RQE66"/>
    <mergeCell ref="RQT66:RQV66"/>
    <mergeCell ref="RRK66:RRM66"/>
    <mergeCell ref="RLN66:RLP66"/>
    <mergeCell ref="RME66:RMG66"/>
    <mergeCell ref="RMV66:RMX66"/>
    <mergeCell ref="RNM66:RNO66"/>
    <mergeCell ref="ROD66:ROF66"/>
    <mergeCell ref="RIG66:RII66"/>
    <mergeCell ref="RIX66:RIZ66"/>
    <mergeCell ref="RJO66:RJQ66"/>
    <mergeCell ref="RKF66:RKH66"/>
    <mergeCell ref="RKW66:RKY66"/>
    <mergeCell ref="REZ66:RFB66"/>
    <mergeCell ref="RFQ66:RFS66"/>
    <mergeCell ref="RGH66:RGJ66"/>
    <mergeCell ref="RGY66:RHA66"/>
    <mergeCell ref="RHP66:RHR66"/>
    <mergeCell ref="RBS66:RBU66"/>
    <mergeCell ref="RCJ66:RCL66"/>
    <mergeCell ref="RDA66:RDC66"/>
    <mergeCell ref="RDR66:RDT66"/>
    <mergeCell ref="REI66:REK66"/>
    <mergeCell ref="QYL66:QYN66"/>
    <mergeCell ref="QZC66:QZE66"/>
    <mergeCell ref="QZT66:QZV66"/>
    <mergeCell ref="RAK66:RAM66"/>
    <mergeCell ref="RBB66:RBD66"/>
    <mergeCell ref="QVE66:QVG66"/>
    <mergeCell ref="QVV66:QVX66"/>
    <mergeCell ref="QWM66:QWO66"/>
    <mergeCell ref="QXD66:QXF66"/>
    <mergeCell ref="QXU66:QXW66"/>
    <mergeCell ref="QRX66:QRZ66"/>
    <mergeCell ref="QSO66:QSQ66"/>
    <mergeCell ref="QTF66:QTH66"/>
    <mergeCell ref="QTW66:QTY66"/>
    <mergeCell ref="QUN66:QUP66"/>
    <mergeCell ref="QOQ66:QOS66"/>
    <mergeCell ref="QPH66:QPJ66"/>
    <mergeCell ref="QPY66:QQA66"/>
    <mergeCell ref="QQP66:QQR66"/>
    <mergeCell ref="QRG66:QRI66"/>
    <mergeCell ref="QLJ66:QLL66"/>
    <mergeCell ref="QMA66:QMC66"/>
    <mergeCell ref="QMR66:QMT66"/>
    <mergeCell ref="QNI66:QNK66"/>
    <mergeCell ref="QNZ66:QOB66"/>
    <mergeCell ref="QIC66:QIE66"/>
    <mergeCell ref="QIT66:QIV66"/>
    <mergeCell ref="QJK66:QJM66"/>
    <mergeCell ref="QKB66:QKD66"/>
    <mergeCell ref="QKS66:QKU66"/>
    <mergeCell ref="QEV66:QEX66"/>
    <mergeCell ref="QFM66:QFO66"/>
    <mergeCell ref="QGD66:QGF66"/>
    <mergeCell ref="QGU66:QGW66"/>
    <mergeCell ref="QHL66:QHN66"/>
    <mergeCell ref="QBO66:QBQ66"/>
    <mergeCell ref="QCF66:QCH66"/>
    <mergeCell ref="QCW66:QCY66"/>
    <mergeCell ref="QDN66:QDP66"/>
    <mergeCell ref="QEE66:QEG66"/>
    <mergeCell ref="PYH66:PYJ66"/>
    <mergeCell ref="PYY66:PZA66"/>
    <mergeCell ref="PZP66:PZR66"/>
    <mergeCell ref="QAG66:QAI66"/>
    <mergeCell ref="QAX66:QAZ66"/>
    <mergeCell ref="PVA66:PVC66"/>
    <mergeCell ref="PVR66:PVT66"/>
    <mergeCell ref="PWI66:PWK66"/>
    <mergeCell ref="PWZ66:PXB66"/>
    <mergeCell ref="PXQ66:PXS66"/>
    <mergeCell ref="PRT66:PRV66"/>
    <mergeCell ref="PSK66:PSM66"/>
    <mergeCell ref="PTB66:PTD66"/>
    <mergeCell ref="PTS66:PTU66"/>
    <mergeCell ref="PUJ66:PUL66"/>
    <mergeCell ref="POM66:POO66"/>
    <mergeCell ref="PPD66:PPF66"/>
    <mergeCell ref="PPU66:PPW66"/>
    <mergeCell ref="PQL66:PQN66"/>
    <mergeCell ref="PRC66:PRE66"/>
    <mergeCell ref="PLF66:PLH66"/>
    <mergeCell ref="PLW66:PLY66"/>
    <mergeCell ref="PMN66:PMP66"/>
    <mergeCell ref="PNE66:PNG66"/>
    <mergeCell ref="PNV66:PNX66"/>
    <mergeCell ref="PHY66:PIA66"/>
    <mergeCell ref="PIP66:PIR66"/>
    <mergeCell ref="PJG66:PJI66"/>
    <mergeCell ref="PJX66:PJZ66"/>
    <mergeCell ref="PKO66:PKQ66"/>
    <mergeCell ref="PER66:PET66"/>
    <mergeCell ref="PFI66:PFK66"/>
    <mergeCell ref="PFZ66:PGB66"/>
    <mergeCell ref="PGQ66:PGS66"/>
    <mergeCell ref="PHH66:PHJ66"/>
    <mergeCell ref="PBK66:PBM66"/>
    <mergeCell ref="PCB66:PCD66"/>
    <mergeCell ref="PCS66:PCU66"/>
    <mergeCell ref="PDJ66:PDL66"/>
    <mergeCell ref="PEA66:PEC66"/>
    <mergeCell ref="OYD66:OYF66"/>
    <mergeCell ref="OYU66:OYW66"/>
    <mergeCell ref="OZL66:OZN66"/>
    <mergeCell ref="PAC66:PAE66"/>
    <mergeCell ref="PAT66:PAV66"/>
    <mergeCell ref="OUW66:OUY66"/>
    <mergeCell ref="OVN66:OVP66"/>
    <mergeCell ref="OWE66:OWG66"/>
    <mergeCell ref="OWV66:OWX66"/>
    <mergeCell ref="OXM66:OXO66"/>
    <mergeCell ref="ORP66:ORR66"/>
    <mergeCell ref="OSG66:OSI66"/>
    <mergeCell ref="OSX66:OSZ66"/>
    <mergeCell ref="OTO66:OTQ66"/>
    <mergeCell ref="OUF66:OUH66"/>
    <mergeCell ref="OOI66:OOK66"/>
    <mergeCell ref="OOZ66:OPB66"/>
    <mergeCell ref="OPQ66:OPS66"/>
    <mergeCell ref="OQH66:OQJ66"/>
    <mergeCell ref="OQY66:ORA66"/>
    <mergeCell ref="OLB66:OLD66"/>
    <mergeCell ref="OLS66:OLU66"/>
    <mergeCell ref="OMJ66:OML66"/>
    <mergeCell ref="ONA66:ONC66"/>
    <mergeCell ref="ONR66:ONT66"/>
    <mergeCell ref="OHU66:OHW66"/>
    <mergeCell ref="OIL66:OIN66"/>
    <mergeCell ref="OJC66:OJE66"/>
    <mergeCell ref="OJT66:OJV66"/>
    <mergeCell ref="OKK66:OKM66"/>
    <mergeCell ref="OEN66:OEP66"/>
    <mergeCell ref="OFE66:OFG66"/>
    <mergeCell ref="OFV66:OFX66"/>
    <mergeCell ref="OGM66:OGO66"/>
    <mergeCell ref="OHD66:OHF66"/>
    <mergeCell ref="OBG66:OBI66"/>
    <mergeCell ref="OBX66:OBZ66"/>
    <mergeCell ref="OCO66:OCQ66"/>
    <mergeCell ref="ODF66:ODH66"/>
    <mergeCell ref="ODW66:ODY66"/>
    <mergeCell ref="NXZ66:NYB66"/>
    <mergeCell ref="NYQ66:NYS66"/>
    <mergeCell ref="NZH66:NZJ66"/>
    <mergeCell ref="NZY66:OAA66"/>
    <mergeCell ref="OAP66:OAR66"/>
    <mergeCell ref="NUS66:NUU66"/>
    <mergeCell ref="NVJ66:NVL66"/>
    <mergeCell ref="NWA66:NWC66"/>
    <mergeCell ref="NWR66:NWT66"/>
    <mergeCell ref="NXI66:NXK66"/>
    <mergeCell ref="NRL66:NRN66"/>
    <mergeCell ref="NSC66:NSE66"/>
    <mergeCell ref="NST66:NSV66"/>
    <mergeCell ref="NTK66:NTM66"/>
    <mergeCell ref="NUB66:NUD66"/>
    <mergeCell ref="NOE66:NOG66"/>
    <mergeCell ref="NOV66:NOX66"/>
    <mergeCell ref="NPM66:NPO66"/>
    <mergeCell ref="NQD66:NQF66"/>
    <mergeCell ref="NQU66:NQW66"/>
    <mergeCell ref="NKX66:NKZ66"/>
    <mergeCell ref="NLO66:NLQ66"/>
    <mergeCell ref="NMF66:NMH66"/>
    <mergeCell ref="NMW66:NMY66"/>
    <mergeCell ref="NNN66:NNP66"/>
    <mergeCell ref="NHQ66:NHS66"/>
    <mergeCell ref="NIH66:NIJ66"/>
    <mergeCell ref="NIY66:NJA66"/>
    <mergeCell ref="NJP66:NJR66"/>
    <mergeCell ref="NKG66:NKI66"/>
    <mergeCell ref="NEJ66:NEL66"/>
    <mergeCell ref="NFA66:NFC66"/>
    <mergeCell ref="NFR66:NFT66"/>
    <mergeCell ref="NGI66:NGK66"/>
    <mergeCell ref="NGZ66:NHB66"/>
    <mergeCell ref="NBC66:NBE66"/>
    <mergeCell ref="NBT66:NBV66"/>
    <mergeCell ref="NCK66:NCM66"/>
    <mergeCell ref="NDB66:NDD66"/>
    <mergeCell ref="NDS66:NDU66"/>
    <mergeCell ref="MXV66:MXX66"/>
    <mergeCell ref="MYM66:MYO66"/>
    <mergeCell ref="MZD66:MZF66"/>
    <mergeCell ref="MZU66:MZW66"/>
    <mergeCell ref="NAL66:NAN66"/>
    <mergeCell ref="MUO66:MUQ66"/>
    <mergeCell ref="MVF66:MVH66"/>
    <mergeCell ref="MVW66:MVY66"/>
    <mergeCell ref="MWN66:MWP66"/>
    <mergeCell ref="MXE66:MXG66"/>
    <mergeCell ref="MRH66:MRJ66"/>
    <mergeCell ref="MRY66:MSA66"/>
    <mergeCell ref="MSP66:MSR66"/>
    <mergeCell ref="MTG66:MTI66"/>
    <mergeCell ref="MTX66:MTZ66"/>
    <mergeCell ref="MOA66:MOC66"/>
    <mergeCell ref="MOR66:MOT66"/>
    <mergeCell ref="MPI66:MPK66"/>
    <mergeCell ref="MPZ66:MQB66"/>
    <mergeCell ref="MQQ66:MQS66"/>
    <mergeCell ref="MKT66:MKV66"/>
    <mergeCell ref="MLK66:MLM66"/>
    <mergeCell ref="MMB66:MMD66"/>
    <mergeCell ref="MMS66:MMU66"/>
    <mergeCell ref="MNJ66:MNL66"/>
    <mergeCell ref="MHM66:MHO66"/>
    <mergeCell ref="MID66:MIF66"/>
    <mergeCell ref="MIU66:MIW66"/>
    <mergeCell ref="MJL66:MJN66"/>
    <mergeCell ref="MKC66:MKE66"/>
    <mergeCell ref="MEF66:MEH66"/>
    <mergeCell ref="MEW66:MEY66"/>
    <mergeCell ref="MFN66:MFP66"/>
    <mergeCell ref="MGE66:MGG66"/>
    <mergeCell ref="MGV66:MGX66"/>
    <mergeCell ref="MAY66:MBA66"/>
    <mergeCell ref="MBP66:MBR66"/>
    <mergeCell ref="MCG66:MCI66"/>
    <mergeCell ref="MCX66:MCZ66"/>
    <mergeCell ref="MDO66:MDQ66"/>
    <mergeCell ref="LXR66:LXT66"/>
    <mergeCell ref="LYI66:LYK66"/>
    <mergeCell ref="LYZ66:LZB66"/>
    <mergeCell ref="LZQ66:LZS66"/>
    <mergeCell ref="MAH66:MAJ66"/>
    <mergeCell ref="LUK66:LUM66"/>
    <mergeCell ref="LVB66:LVD66"/>
    <mergeCell ref="LVS66:LVU66"/>
    <mergeCell ref="LWJ66:LWL66"/>
    <mergeCell ref="LXA66:LXC66"/>
    <mergeCell ref="LRD66:LRF66"/>
    <mergeCell ref="LRU66:LRW66"/>
    <mergeCell ref="LSL66:LSN66"/>
    <mergeCell ref="LTC66:LTE66"/>
    <mergeCell ref="LTT66:LTV66"/>
    <mergeCell ref="LNW66:LNY66"/>
    <mergeCell ref="LON66:LOP66"/>
    <mergeCell ref="LPE66:LPG66"/>
    <mergeCell ref="LPV66:LPX66"/>
    <mergeCell ref="LQM66:LQO66"/>
    <mergeCell ref="LKP66:LKR66"/>
    <mergeCell ref="LLG66:LLI66"/>
    <mergeCell ref="LLX66:LLZ66"/>
    <mergeCell ref="LMO66:LMQ66"/>
    <mergeCell ref="LNF66:LNH66"/>
    <mergeCell ref="LHI66:LHK66"/>
    <mergeCell ref="LHZ66:LIB66"/>
    <mergeCell ref="LIQ66:LIS66"/>
    <mergeCell ref="LJH66:LJJ66"/>
    <mergeCell ref="LJY66:LKA66"/>
    <mergeCell ref="LEB66:LED66"/>
    <mergeCell ref="LES66:LEU66"/>
    <mergeCell ref="LFJ66:LFL66"/>
    <mergeCell ref="LGA66:LGC66"/>
    <mergeCell ref="LGR66:LGT66"/>
    <mergeCell ref="LAU66:LAW66"/>
    <mergeCell ref="LBL66:LBN66"/>
    <mergeCell ref="LCC66:LCE66"/>
    <mergeCell ref="LCT66:LCV66"/>
    <mergeCell ref="LDK66:LDM66"/>
    <mergeCell ref="KXN66:KXP66"/>
    <mergeCell ref="KYE66:KYG66"/>
    <mergeCell ref="KYV66:KYX66"/>
    <mergeCell ref="KZM66:KZO66"/>
    <mergeCell ref="LAD66:LAF66"/>
    <mergeCell ref="KUG66:KUI66"/>
    <mergeCell ref="KUX66:KUZ66"/>
    <mergeCell ref="KVO66:KVQ66"/>
    <mergeCell ref="KWF66:KWH66"/>
    <mergeCell ref="KWW66:KWY66"/>
    <mergeCell ref="KQZ66:KRB66"/>
    <mergeCell ref="KRQ66:KRS66"/>
    <mergeCell ref="KSH66:KSJ66"/>
    <mergeCell ref="KSY66:KTA66"/>
    <mergeCell ref="KTP66:KTR66"/>
    <mergeCell ref="KNS66:KNU66"/>
    <mergeCell ref="KOJ66:KOL66"/>
    <mergeCell ref="KPA66:KPC66"/>
    <mergeCell ref="KPR66:KPT66"/>
    <mergeCell ref="KQI66:KQK66"/>
    <mergeCell ref="KKL66:KKN66"/>
    <mergeCell ref="KLC66:KLE66"/>
    <mergeCell ref="KLT66:KLV66"/>
    <mergeCell ref="KMK66:KMM66"/>
    <mergeCell ref="KNB66:KND66"/>
    <mergeCell ref="KHE66:KHG66"/>
    <mergeCell ref="KHV66:KHX66"/>
    <mergeCell ref="KIM66:KIO66"/>
    <mergeCell ref="KJD66:KJF66"/>
    <mergeCell ref="KJU66:KJW66"/>
    <mergeCell ref="KDX66:KDZ66"/>
    <mergeCell ref="KEO66:KEQ66"/>
    <mergeCell ref="KFF66:KFH66"/>
    <mergeCell ref="KFW66:KFY66"/>
    <mergeCell ref="KGN66:KGP66"/>
    <mergeCell ref="KAQ66:KAS66"/>
    <mergeCell ref="KBH66:KBJ66"/>
    <mergeCell ref="KBY66:KCA66"/>
    <mergeCell ref="KCP66:KCR66"/>
    <mergeCell ref="KDG66:KDI66"/>
    <mergeCell ref="JXJ66:JXL66"/>
    <mergeCell ref="JYA66:JYC66"/>
    <mergeCell ref="JYR66:JYT66"/>
    <mergeCell ref="JZI66:JZK66"/>
    <mergeCell ref="JZZ66:KAB66"/>
    <mergeCell ref="JUC66:JUE66"/>
    <mergeCell ref="JUT66:JUV66"/>
    <mergeCell ref="JVK66:JVM66"/>
    <mergeCell ref="JWB66:JWD66"/>
    <mergeCell ref="JWS66:JWU66"/>
    <mergeCell ref="JQV66:JQX66"/>
    <mergeCell ref="JRM66:JRO66"/>
    <mergeCell ref="JSD66:JSF66"/>
    <mergeCell ref="JSU66:JSW66"/>
    <mergeCell ref="JTL66:JTN66"/>
    <mergeCell ref="JNO66:JNQ66"/>
    <mergeCell ref="JOF66:JOH66"/>
    <mergeCell ref="JOW66:JOY66"/>
    <mergeCell ref="JPN66:JPP66"/>
    <mergeCell ref="JQE66:JQG66"/>
    <mergeCell ref="JKH66:JKJ66"/>
    <mergeCell ref="JKY66:JLA66"/>
    <mergeCell ref="JLP66:JLR66"/>
    <mergeCell ref="JMG66:JMI66"/>
    <mergeCell ref="JMX66:JMZ66"/>
    <mergeCell ref="JHA66:JHC66"/>
    <mergeCell ref="JHR66:JHT66"/>
    <mergeCell ref="JII66:JIK66"/>
    <mergeCell ref="JIZ66:JJB66"/>
    <mergeCell ref="JJQ66:JJS66"/>
    <mergeCell ref="JDT66:JDV66"/>
    <mergeCell ref="JEK66:JEM66"/>
    <mergeCell ref="JFB66:JFD66"/>
    <mergeCell ref="JFS66:JFU66"/>
    <mergeCell ref="JGJ66:JGL66"/>
    <mergeCell ref="JAM66:JAO66"/>
    <mergeCell ref="JBD66:JBF66"/>
    <mergeCell ref="JBU66:JBW66"/>
    <mergeCell ref="JCL66:JCN66"/>
    <mergeCell ref="JDC66:JDE66"/>
    <mergeCell ref="IXF66:IXH66"/>
    <mergeCell ref="IXW66:IXY66"/>
    <mergeCell ref="IYN66:IYP66"/>
    <mergeCell ref="IZE66:IZG66"/>
    <mergeCell ref="IZV66:IZX66"/>
    <mergeCell ref="ITY66:IUA66"/>
    <mergeCell ref="IUP66:IUR66"/>
    <mergeCell ref="IVG66:IVI66"/>
    <mergeCell ref="IVX66:IVZ66"/>
    <mergeCell ref="IWO66:IWQ66"/>
    <mergeCell ref="IQR66:IQT66"/>
    <mergeCell ref="IRI66:IRK66"/>
    <mergeCell ref="IRZ66:ISB66"/>
    <mergeCell ref="ISQ66:ISS66"/>
    <mergeCell ref="ITH66:ITJ66"/>
    <mergeCell ref="INK66:INM66"/>
    <mergeCell ref="IOB66:IOD66"/>
    <mergeCell ref="IOS66:IOU66"/>
    <mergeCell ref="IPJ66:IPL66"/>
    <mergeCell ref="IQA66:IQC66"/>
    <mergeCell ref="IKD66:IKF66"/>
    <mergeCell ref="IKU66:IKW66"/>
    <mergeCell ref="ILL66:ILN66"/>
    <mergeCell ref="IMC66:IME66"/>
    <mergeCell ref="IMT66:IMV66"/>
    <mergeCell ref="IGW66:IGY66"/>
    <mergeCell ref="IHN66:IHP66"/>
    <mergeCell ref="IIE66:IIG66"/>
    <mergeCell ref="IIV66:IIX66"/>
    <mergeCell ref="IJM66:IJO66"/>
    <mergeCell ref="IDP66:IDR66"/>
    <mergeCell ref="IEG66:IEI66"/>
    <mergeCell ref="IEX66:IEZ66"/>
    <mergeCell ref="IFO66:IFQ66"/>
    <mergeCell ref="IGF66:IGH66"/>
    <mergeCell ref="IAI66:IAK66"/>
    <mergeCell ref="IAZ66:IBB66"/>
    <mergeCell ref="IBQ66:IBS66"/>
    <mergeCell ref="ICH66:ICJ66"/>
    <mergeCell ref="ICY66:IDA66"/>
    <mergeCell ref="HXB66:HXD66"/>
    <mergeCell ref="HXS66:HXU66"/>
    <mergeCell ref="HYJ66:HYL66"/>
    <mergeCell ref="HZA66:HZC66"/>
    <mergeCell ref="HZR66:HZT66"/>
    <mergeCell ref="HTU66:HTW66"/>
    <mergeCell ref="HUL66:HUN66"/>
    <mergeCell ref="HVC66:HVE66"/>
    <mergeCell ref="HVT66:HVV66"/>
    <mergeCell ref="HWK66:HWM66"/>
    <mergeCell ref="HQN66:HQP66"/>
    <mergeCell ref="HRE66:HRG66"/>
    <mergeCell ref="HRV66:HRX66"/>
    <mergeCell ref="HSM66:HSO66"/>
    <mergeCell ref="HTD66:HTF66"/>
    <mergeCell ref="HNG66:HNI66"/>
    <mergeCell ref="HNX66:HNZ66"/>
    <mergeCell ref="HOO66:HOQ66"/>
    <mergeCell ref="HPF66:HPH66"/>
    <mergeCell ref="HPW66:HPY66"/>
    <mergeCell ref="HJZ66:HKB66"/>
    <mergeCell ref="HKQ66:HKS66"/>
    <mergeCell ref="HLH66:HLJ66"/>
    <mergeCell ref="HLY66:HMA66"/>
    <mergeCell ref="HMP66:HMR66"/>
    <mergeCell ref="HGS66:HGU66"/>
    <mergeCell ref="HHJ66:HHL66"/>
    <mergeCell ref="HIA66:HIC66"/>
    <mergeCell ref="HIR66:HIT66"/>
    <mergeCell ref="HJI66:HJK66"/>
    <mergeCell ref="HDL66:HDN66"/>
    <mergeCell ref="HEC66:HEE66"/>
    <mergeCell ref="HET66:HEV66"/>
    <mergeCell ref="HFK66:HFM66"/>
    <mergeCell ref="HGB66:HGD66"/>
    <mergeCell ref="HAE66:HAG66"/>
    <mergeCell ref="HAV66:HAX66"/>
    <mergeCell ref="HBM66:HBO66"/>
    <mergeCell ref="HCD66:HCF66"/>
    <mergeCell ref="HCU66:HCW66"/>
    <mergeCell ref="GWX66:GWZ66"/>
    <mergeCell ref="GXO66:GXQ66"/>
    <mergeCell ref="GYF66:GYH66"/>
    <mergeCell ref="GYW66:GYY66"/>
    <mergeCell ref="GZN66:GZP66"/>
    <mergeCell ref="GTQ66:GTS66"/>
    <mergeCell ref="GUH66:GUJ66"/>
    <mergeCell ref="GUY66:GVA66"/>
    <mergeCell ref="GVP66:GVR66"/>
    <mergeCell ref="GWG66:GWI66"/>
    <mergeCell ref="GQJ66:GQL66"/>
    <mergeCell ref="GRA66:GRC66"/>
    <mergeCell ref="GRR66:GRT66"/>
    <mergeCell ref="GSI66:GSK66"/>
    <mergeCell ref="GSZ66:GTB66"/>
    <mergeCell ref="GNC66:GNE66"/>
    <mergeCell ref="GNT66:GNV66"/>
    <mergeCell ref="GOK66:GOM66"/>
    <mergeCell ref="GPB66:GPD66"/>
    <mergeCell ref="GPS66:GPU66"/>
    <mergeCell ref="GJV66:GJX66"/>
    <mergeCell ref="GKM66:GKO66"/>
    <mergeCell ref="GLD66:GLF66"/>
    <mergeCell ref="GLU66:GLW66"/>
    <mergeCell ref="GML66:GMN66"/>
    <mergeCell ref="GGO66:GGQ66"/>
    <mergeCell ref="GHF66:GHH66"/>
    <mergeCell ref="GHW66:GHY66"/>
    <mergeCell ref="GIN66:GIP66"/>
    <mergeCell ref="GJE66:GJG66"/>
    <mergeCell ref="GDH66:GDJ66"/>
    <mergeCell ref="GDY66:GEA66"/>
    <mergeCell ref="GEP66:GER66"/>
    <mergeCell ref="GFG66:GFI66"/>
    <mergeCell ref="GFX66:GFZ66"/>
    <mergeCell ref="GAA66:GAC66"/>
    <mergeCell ref="GAR66:GAT66"/>
    <mergeCell ref="GBI66:GBK66"/>
    <mergeCell ref="GBZ66:GCB66"/>
    <mergeCell ref="GCQ66:GCS66"/>
    <mergeCell ref="FWT66:FWV66"/>
    <mergeCell ref="FXK66:FXM66"/>
    <mergeCell ref="FYB66:FYD66"/>
    <mergeCell ref="FYS66:FYU66"/>
    <mergeCell ref="FZJ66:FZL66"/>
    <mergeCell ref="FTM66:FTO66"/>
    <mergeCell ref="FUD66:FUF66"/>
    <mergeCell ref="FUU66:FUW66"/>
    <mergeCell ref="FVL66:FVN66"/>
    <mergeCell ref="FWC66:FWE66"/>
    <mergeCell ref="FQF66:FQH66"/>
    <mergeCell ref="FQW66:FQY66"/>
    <mergeCell ref="FRN66:FRP66"/>
    <mergeCell ref="FSE66:FSG66"/>
    <mergeCell ref="FSV66:FSX66"/>
    <mergeCell ref="FMY66:FNA66"/>
    <mergeCell ref="FNP66:FNR66"/>
    <mergeCell ref="FOG66:FOI66"/>
    <mergeCell ref="FOX66:FOZ66"/>
    <mergeCell ref="FPO66:FPQ66"/>
    <mergeCell ref="FJR66:FJT66"/>
    <mergeCell ref="FKI66:FKK66"/>
    <mergeCell ref="FKZ66:FLB66"/>
    <mergeCell ref="FLQ66:FLS66"/>
    <mergeCell ref="FMH66:FMJ66"/>
    <mergeCell ref="FGK66:FGM66"/>
    <mergeCell ref="FHB66:FHD66"/>
    <mergeCell ref="FHS66:FHU66"/>
    <mergeCell ref="FIJ66:FIL66"/>
    <mergeCell ref="FJA66:FJC66"/>
    <mergeCell ref="FDD66:FDF66"/>
    <mergeCell ref="FDU66:FDW66"/>
    <mergeCell ref="FEL66:FEN66"/>
    <mergeCell ref="FFC66:FFE66"/>
    <mergeCell ref="FFT66:FFV66"/>
    <mergeCell ref="EZW66:EZY66"/>
    <mergeCell ref="FAN66:FAP66"/>
    <mergeCell ref="FBE66:FBG66"/>
    <mergeCell ref="FBV66:FBX66"/>
    <mergeCell ref="FCM66:FCO66"/>
    <mergeCell ref="EWP66:EWR66"/>
    <mergeCell ref="EXG66:EXI66"/>
    <mergeCell ref="EXX66:EXZ66"/>
    <mergeCell ref="EYO66:EYQ66"/>
    <mergeCell ref="EZF66:EZH66"/>
    <mergeCell ref="ETI66:ETK66"/>
    <mergeCell ref="ETZ66:EUB66"/>
    <mergeCell ref="EUQ66:EUS66"/>
    <mergeCell ref="EVH66:EVJ66"/>
    <mergeCell ref="EVY66:EWA66"/>
    <mergeCell ref="EQB66:EQD66"/>
    <mergeCell ref="EQS66:EQU66"/>
    <mergeCell ref="ERJ66:ERL66"/>
    <mergeCell ref="ESA66:ESC66"/>
    <mergeCell ref="ESR66:EST66"/>
    <mergeCell ref="EMU66:EMW66"/>
    <mergeCell ref="ENL66:ENN66"/>
    <mergeCell ref="EOC66:EOE66"/>
    <mergeCell ref="EOT66:EOV66"/>
    <mergeCell ref="EPK66:EPM66"/>
    <mergeCell ref="EJN66:EJP66"/>
    <mergeCell ref="EKE66:EKG66"/>
    <mergeCell ref="EKV66:EKX66"/>
    <mergeCell ref="ELM66:ELO66"/>
    <mergeCell ref="EMD66:EMF66"/>
    <mergeCell ref="EGG66:EGI66"/>
    <mergeCell ref="EGX66:EGZ66"/>
    <mergeCell ref="EHO66:EHQ66"/>
    <mergeCell ref="EIF66:EIH66"/>
    <mergeCell ref="EIW66:EIY66"/>
    <mergeCell ref="ECZ66:EDB66"/>
    <mergeCell ref="EDQ66:EDS66"/>
    <mergeCell ref="EEH66:EEJ66"/>
    <mergeCell ref="EEY66:EFA66"/>
    <mergeCell ref="EFP66:EFR66"/>
    <mergeCell ref="DZS66:DZU66"/>
    <mergeCell ref="EAJ66:EAL66"/>
    <mergeCell ref="EBA66:EBC66"/>
    <mergeCell ref="EBR66:EBT66"/>
    <mergeCell ref="ECI66:ECK66"/>
    <mergeCell ref="DWL66:DWN66"/>
    <mergeCell ref="DXC66:DXE66"/>
    <mergeCell ref="DXT66:DXV66"/>
    <mergeCell ref="DYK66:DYM66"/>
    <mergeCell ref="DZB66:DZD66"/>
    <mergeCell ref="DTE66:DTG66"/>
    <mergeCell ref="DTV66:DTX66"/>
    <mergeCell ref="DUM66:DUO66"/>
    <mergeCell ref="DVD66:DVF66"/>
    <mergeCell ref="DVU66:DVW66"/>
    <mergeCell ref="DPX66:DPZ66"/>
    <mergeCell ref="DQO66:DQQ66"/>
    <mergeCell ref="DRF66:DRH66"/>
    <mergeCell ref="DRW66:DRY66"/>
    <mergeCell ref="DSN66:DSP66"/>
    <mergeCell ref="DMQ66:DMS66"/>
    <mergeCell ref="DNH66:DNJ66"/>
    <mergeCell ref="DNY66:DOA66"/>
    <mergeCell ref="DOP66:DOR66"/>
    <mergeCell ref="DPG66:DPI66"/>
    <mergeCell ref="DJJ66:DJL66"/>
    <mergeCell ref="DKA66:DKC66"/>
    <mergeCell ref="DKR66:DKT66"/>
    <mergeCell ref="DLI66:DLK66"/>
    <mergeCell ref="DLZ66:DMB66"/>
    <mergeCell ref="DGC66:DGE66"/>
    <mergeCell ref="DGT66:DGV66"/>
    <mergeCell ref="DHK66:DHM66"/>
    <mergeCell ref="DIB66:DID66"/>
    <mergeCell ref="DIS66:DIU66"/>
    <mergeCell ref="DCV66:DCX66"/>
    <mergeCell ref="DDM66:DDO66"/>
    <mergeCell ref="DED66:DEF66"/>
    <mergeCell ref="DEU66:DEW66"/>
    <mergeCell ref="DFL66:DFN66"/>
    <mergeCell ref="CZO66:CZQ66"/>
    <mergeCell ref="DAF66:DAH66"/>
    <mergeCell ref="DAW66:DAY66"/>
    <mergeCell ref="DBN66:DBP66"/>
    <mergeCell ref="DCE66:DCG66"/>
    <mergeCell ref="CWH66:CWJ66"/>
    <mergeCell ref="CWY66:CXA66"/>
    <mergeCell ref="CXP66:CXR66"/>
    <mergeCell ref="CYG66:CYI66"/>
    <mergeCell ref="CYX66:CYZ66"/>
    <mergeCell ref="CTA66:CTC66"/>
    <mergeCell ref="CTR66:CTT66"/>
    <mergeCell ref="CUI66:CUK66"/>
    <mergeCell ref="CUZ66:CVB66"/>
    <mergeCell ref="CVQ66:CVS66"/>
    <mergeCell ref="CPT66:CPV66"/>
    <mergeCell ref="CQK66:CQM66"/>
    <mergeCell ref="CRB66:CRD66"/>
    <mergeCell ref="CRS66:CRU66"/>
    <mergeCell ref="CSJ66:CSL66"/>
    <mergeCell ref="CMM66:CMO66"/>
    <mergeCell ref="CND66:CNF66"/>
    <mergeCell ref="CNU66:CNW66"/>
    <mergeCell ref="COL66:CON66"/>
    <mergeCell ref="CPC66:CPE66"/>
    <mergeCell ref="CJF66:CJH66"/>
    <mergeCell ref="CJW66:CJY66"/>
    <mergeCell ref="CKN66:CKP66"/>
    <mergeCell ref="CLE66:CLG66"/>
    <mergeCell ref="CLV66:CLX66"/>
    <mergeCell ref="CFY66:CGA66"/>
    <mergeCell ref="CGP66:CGR66"/>
    <mergeCell ref="CHG66:CHI66"/>
    <mergeCell ref="CHX66:CHZ66"/>
    <mergeCell ref="CIO66:CIQ66"/>
    <mergeCell ref="CCR66:CCT66"/>
    <mergeCell ref="CDI66:CDK66"/>
    <mergeCell ref="CDZ66:CEB66"/>
    <mergeCell ref="CEQ66:CES66"/>
    <mergeCell ref="CFH66:CFJ66"/>
    <mergeCell ref="BZK66:BZM66"/>
    <mergeCell ref="CAB66:CAD66"/>
    <mergeCell ref="CAS66:CAU66"/>
    <mergeCell ref="CBJ66:CBL66"/>
    <mergeCell ref="CCA66:CCC66"/>
    <mergeCell ref="BWD66:BWF66"/>
    <mergeCell ref="BWU66:BWW66"/>
    <mergeCell ref="BXL66:BXN66"/>
    <mergeCell ref="BYC66:BYE66"/>
    <mergeCell ref="BYT66:BYV66"/>
    <mergeCell ref="BSW66:BSY66"/>
    <mergeCell ref="BTN66:BTP66"/>
    <mergeCell ref="BUE66:BUG66"/>
    <mergeCell ref="BUV66:BUX66"/>
    <mergeCell ref="BVM66:BVO66"/>
    <mergeCell ref="BPP66:BPR66"/>
    <mergeCell ref="BQG66:BQI66"/>
    <mergeCell ref="BQX66:BQZ66"/>
    <mergeCell ref="BRO66:BRQ66"/>
    <mergeCell ref="BSF66:BSH66"/>
    <mergeCell ref="BMI66:BMK66"/>
    <mergeCell ref="BMZ66:BNB66"/>
    <mergeCell ref="BNQ66:BNS66"/>
    <mergeCell ref="BOH66:BOJ66"/>
    <mergeCell ref="BOY66:BPA66"/>
    <mergeCell ref="BJB66:BJD66"/>
    <mergeCell ref="BJS66:BJU66"/>
    <mergeCell ref="BKJ66:BKL66"/>
    <mergeCell ref="BLA66:BLC66"/>
    <mergeCell ref="BLR66:BLT66"/>
    <mergeCell ref="BFU66:BFW66"/>
    <mergeCell ref="BGL66:BGN66"/>
    <mergeCell ref="BHC66:BHE66"/>
    <mergeCell ref="BHT66:BHV66"/>
    <mergeCell ref="BIK66:BIM66"/>
    <mergeCell ref="BCN66:BCP66"/>
    <mergeCell ref="BDE66:BDG66"/>
    <mergeCell ref="BDV66:BDX66"/>
    <mergeCell ref="BEM66:BEO66"/>
    <mergeCell ref="BFD66:BFF66"/>
    <mergeCell ref="AZG66:AZI66"/>
    <mergeCell ref="AZX66:AZZ66"/>
    <mergeCell ref="BAO66:BAQ66"/>
    <mergeCell ref="BBF66:BBH66"/>
    <mergeCell ref="BBW66:BBY66"/>
    <mergeCell ref="AVZ66:AWB66"/>
    <mergeCell ref="AWQ66:AWS66"/>
    <mergeCell ref="AXH66:AXJ66"/>
    <mergeCell ref="AXY66:AYA66"/>
    <mergeCell ref="AYP66:AYR66"/>
    <mergeCell ref="ASS66:ASU66"/>
    <mergeCell ref="ATJ66:ATL66"/>
    <mergeCell ref="AUA66:AUC66"/>
    <mergeCell ref="AUR66:AUT66"/>
    <mergeCell ref="AVI66:AVK66"/>
    <mergeCell ref="APL66:APN66"/>
    <mergeCell ref="AQC66:AQE66"/>
    <mergeCell ref="AQT66:AQV66"/>
    <mergeCell ref="ARK66:ARM66"/>
    <mergeCell ref="ASB66:ASD66"/>
    <mergeCell ref="AME66:AMG66"/>
    <mergeCell ref="AMV66:AMX66"/>
    <mergeCell ref="ANM66:ANO66"/>
    <mergeCell ref="AOD66:AOF66"/>
    <mergeCell ref="AOU66:AOW66"/>
    <mergeCell ref="AIX66:AIZ66"/>
    <mergeCell ref="AJO66:AJQ66"/>
    <mergeCell ref="AKF66:AKH66"/>
    <mergeCell ref="AKW66:AKY66"/>
    <mergeCell ref="ALN66:ALP66"/>
    <mergeCell ref="AFQ66:AFS66"/>
    <mergeCell ref="AGH66:AGJ66"/>
    <mergeCell ref="AGY66:AHA66"/>
    <mergeCell ref="AHP66:AHR66"/>
    <mergeCell ref="AIG66:AII66"/>
    <mergeCell ref="ACJ66:ACL66"/>
    <mergeCell ref="ADA66:ADC66"/>
    <mergeCell ref="ADR66:ADT66"/>
    <mergeCell ref="AEI66:AEK66"/>
    <mergeCell ref="AEZ66:AFB66"/>
    <mergeCell ref="ZC66:ZE66"/>
    <mergeCell ref="ZT66:ZV66"/>
    <mergeCell ref="AAK66:AAM66"/>
    <mergeCell ref="ABB66:ABD66"/>
    <mergeCell ref="ABS66:ABU66"/>
    <mergeCell ref="VV66:VX66"/>
    <mergeCell ref="WM66:WO66"/>
    <mergeCell ref="XD66:XF66"/>
    <mergeCell ref="XU66:XW66"/>
    <mergeCell ref="YL66:YN66"/>
    <mergeCell ref="SO66:SQ66"/>
    <mergeCell ref="TF66:TH66"/>
    <mergeCell ref="TW66:TY66"/>
    <mergeCell ref="UN66:UP66"/>
    <mergeCell ref="VE66:VG66"/>
    <mergeCell ref="PH66:PJ66"/>
    <mergeCell ref="PY66:QA66"/>
    <mergeCell ref="QP66:QR66"/>
    <mergeCell ref="RG66:RI66"/>
    <mergeCell ref="RX66:RZ66"/>
    <mergeCell ref="B64:C64"/>
    <mergeCell ref="B65:C65"/>
    <mergeCell ref="MA66:MC66"/>
    <mergeCell ref="MR66:MT66"/>
    <mergeCell ref="NI66:NK66"/>
    <mergeCell ref="NZ66:OB66"/>
    <mergeCell ref="OQ66:OS66"/>
    <mergeCell ref="IT66:IV66"/>
    <mergeCell ref="JK66:JM66"/>
    <mergeCell ref="KB66:KD66"/>
    <mergeCell ref="KS66:KU66"/>
    <mergeCell ref="LJ66:LL66"/>
    <mergeCell ref="FM66:FO66"/>
    <mergeCell ref="GD66:GF66"/>
    <mergeCell ref="GU66:GW66"/>
    <mergeCell ref="HL66:HN66"/>
    <mergeCell ref="IC66:IE66"/>
    <mergeCell ref="CF66:CH66"/>
    <mergeCell ref="CW66:CY66"/>
    <mergeCell ref="DN66:DP66"/>
    <mergeCell ref="EE66:EG66"/>
    <mergeCell ref="EV66:EX66"/>
    <mergeCell ref="B76:C76"/>
    <mergeCell ref="B70:C70"/>
    <mergeCell ref="P66:R66"/>
    <mergeCell ref="AG66:AI66"/>
    <mergeCell ref="AX66:AZ66"/>
    <mergeCell ref="BO66:BQ66"/>
    <mergeCell ref="B11:C11"/>
    <mergeCell ref="B13:C13"/>
    <mergeCell ref="B33:C33"/>
    <mergeCell ref="B34:C34"/>
    <mergeCell ref="B15:C15"/>
    <mergeCell ref="B26:C26"/>
    <mergeCell ref="B17:C17"/>
    <mergeCell ref="B18:C18"/>
    <mergeCell ref="B19:C19"/>
    <mergeCell ref="D2:F2"/>
    <mergeCell ref="B9:C9"/>
    <mergeCell ref="B58:C58"/>
    <mergeCell ref="B44:C44"/>
    <mergeCell ref="B56:C56"/>
    <mergeCell ref="B57:C57"/>
    <mergeCell ref="B45:C45"/>
    <mergeCell ref="B48:C48"/>
    <mergeCell ref="B43:C43"/>
    <mergeCell ref="B40:C40"/>
    <mergeCell ref="B41:C41"/>
    <mergeCell ref="B42:C42"/>
    <mergeCell ref="B10:C10"/>
    <mergeCell ref="B22:C22"/>
    <mergeCell ref="B60:C60"/>
    <mergeCell ref="B61:C61"/>
    <mergeCell ref="B62:C62"/>
    <mergeCell ref="M1:O1"/>
    <mergeCell ref="B49:C49"/>
    <mergeCell ref="J53:L53"/>
    <mergeCell ref="M2:O2"/>
    <mergeCell ref="M53:O53"/>
    <mergeCell ref="B27:C27"/>
    <mergeCell ref="B20:C20"/>
    <mergeCell ref="B21:C21"/>
    <mergeCell ref="J2:L2"/>
    <mergeCell ref="B4:C4"/>
    <mergeCell ref="B14:C14"/>
    <mergeCell ref="B50:C50"/>
    <mergeCell ref="A51:C51"/>
    <mergeCell ref="A53:A54"/>
    <mergeCell ref="B53:C54"/>
    <mergeCell ref="A59:C59"/>
    <mergeCell ref="B8:C8"/>
    <mergeCell ref="B39:C39"/>
    <mergeCell ref="B32:C32"/>
    <mergeCell ref="B29:C29"/>
    <mergeCell ref="A82:C82"/>
    <mergeCell ref="G2:I2"/>
    <mergeCell ref="G53:I53"/>
    <mergeCell ref="B36:C36"/>
    <mergeCell ref="B35:C35"/>
    <mergeCell ref="B30:C30"/>
    <mergeCell ref="B63:C63"/>
    <mergeCell ref="B23:C23"/>
    <mergeCell ref="B24:C24"/>
    <mergeCell ref="B25:C25"/>
    <mergeCell ref="B12:C12"/>
    <mergeCell ref="D53:F53"/>
    <mergeCell ref="B55:C55"/>
    <mergeCell ref="A2:A3"/>
    <mergeCell ref="B2:C3"/>
    <mergeCell ref="B28:C28"/>
    <mergeCell ref="B37:C37"/>
    <mergeCell ref="B38:C38"/>
    <mergeCell ref="B16:C16"/>
    <mergeCell ref="B5:C5"/>
    <mergeCell ref="B6:C6"/>
    <mergeCell ref="B7:C7"/>
    <mergeCell ref="A66:C66"/>
    <mergeCell ref="A75:C75"/>
    <mergeCell ref="B67:C67"/>
    <mergeCell ref="A81:C81"/>
    <mergeCell ref="B31:C31"/>
    <mergeCell ref="B68:C68"/>
    <mergeCell ref="B69:C69"/>
    <mergeCell ref="B72:C72"/>
    <mergeCell ref="B78:C78"/>
    <mergeCell ref="B74:C74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>
    <oddHeader>&amp;C&amp;"Times New Roman,Félkövér"&amp;12Martonvásár Város Önkormányzatának kiadásai 2017.
Intézmények mindösszesen&amp;R
&amp;"Times New Roman,Félkövér"&amp;12 6. melléklet</oddHeader>
  </headerFooter>
  <rowBreaks count="1" manualBreakCount="1">
    <brk id="51" max="16383" man="1"/>
  </rowBreaks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F84"/>
  <sheetViews>
    <sheetView topLeftCell="A34" workbookViewId="0">
      <selection activeCell="J19" sqref="J19"/>
    </sheetView>
  </sheetViews>
  <sheetFormatPr defaultColWidth="9.109375" defaultRowHeight="14.4" x14ac:dyDescent="0.3"/>
  <cols>
    <col min="1" max="1" width="6.109375" style="28" bestFit="1" customWidth="1"/>
    <col min="2" max="2" width="7.109375" style="29" customWidth="1"/>
    <col min="3" max="3" width="48.88671875" style="29" customWidth="1"/>
    <col min="4" max="4" width="10.109375" style="68" customWidth="1"/>
    <col min="5" max="5" width="8.88671875" style="20" customWidth="1"/>
    <col min="6" max="6" width="9.33203125" style="20" bestFit="1" customWidth="1"/>
    <col min="7" max="16384" width="9.109375" style="1"/>
  </cols>
  <sheetData>
    <row r="1" spans="1:6" ht="18.75" customHeight="1" x14ac:dyDescent="0.3">
      <c r="D1" s="856" t="s">
        <v>388</v>
      </c>
      <c r="E1" s="856"/>
      <c r="F1" s="856"/>
    </row>
    <row r="2" spans="1:6" ht="43.5" customHeight="1" x14ac:dyDescent="0.3">
      <c r="A2" s="936" t="s">
        <v>0</v>
      </c>
      <c r="B2" s="911" t="s">
        <v>182</v>
      </c>
      <c r="C2" s="932"/>
      <c r="D2" s="928" t="s">
        <v>295</v>
      </c>
      <c r="E2" s="928"/>
      <c r="F2" s="928"/>
    </row>
    <row r="3" spans="1:6" s="2" customFormat="1" ht="25.5" customHeight="1" x14ac:dyDescent="0.3">
      <c r="A3" s="937"/>
      <c r="B3" s="933"/>
      <c r="C3" s="934"/>
      <c r="D3" s="774" t="s">
        <v>889</v>
      </c>
      <c r="E3" s="774" t="s">
        <v>746</v>
      </c>
      <c r="F3" s="774" t="s">
        <v>1024</v>
      </c>
    </row>
    <row r="4" spans="1:6" s="86" customFormat="1" ht="13.5" customHeight="1" x14ac:dyDescent="0.3">
      <c r="A4" s="938"/>
      <c r="B4" s="913"/>
      <c r="C4" s="935"/>
      <c r="D4" s="929" t="s">
        <v>189</v>
      </c>
      <c r="E4" s="930"/>
      <c r="F4" s="931"/>
    </row>
    <row r="5" spans="1:6" ht="12" customHeight="1" x14ac:dyDescent="0.3">
      <c r="A5" s="13" t="s">
        <v>2</v>
      </c>
      <c r="B5" s="826" t="s">
        <v>1</v>
      </c>
      <c r="C5" s="826"/>
      <c r="D5" s="30">
        <v>105014</v>
      </c>
      <c r="E5" s="5">
        <v>-1513</v>
      </c>
      <c r="F5" s="30">
        <f>+D5+E5</f>
        <v>103501</v>
      </c>
    </row>
    <row r="6" spans="1:6" ht="12" customHeight="1" x14ac:dyDescent="0.3">
      <c r="A6" s="4" t="s">
        <v>4</v>
      </c>
      <c r="B6" s="826" t="s">
        <v>3</v>
      </c>
      <c r="C6" s="826"/>
      <c r="D6" s="30">
        <v>0</v>
      </c>
      <c r="E6" s="5">
        <v>2783</v>
      </c>
      <c r="F6" s="30">
        <f t="shared" ref="F6:F18" si="0">+D6+E6</f>
        <v>2783</v>
      </c>
    </row>
    <row r="7" spans="1:6" ht="12" customHeight="1" x14ac:dyDescent="0.3">
      <c r="A7" s="4" t="s">
        <v>6</v>
      </c>
      <c r="B7" s="826" t="s">
        <v>5</v>
      </c>
      <c r="C7" s="826"/>
      <c r="D7" s="30">
        <v>6570</v>
      </c>
      <c r="E7" s="5">
        <v>-1372</v>
      </c>
      <c r="F7" s="30">
        <f t="shared" si="0"/>
        <v>5198</v>
      </c>
    </row>
    <row r="8" spans="1:6" ht="12" customHeight="1" x14ac:dyDescent="0.3">
      <c r="A8" s="4" t="s">
        <v>8</v>
      </c>
      <c r="B8" s="826" t="s">
        <v>7</v>
      </c>
      <c r="C8" s="826"/>
      <c r="D8" s="30">
        <v>1184</v>
      </c>
      <c r="E8" s="5">
        <v>198</v>
      </c>
      <c r="F8" s="30">
        <f t="shared" si="0"/>
        <v>1382</v>
      </c>
    </row>
    <row r="9" spans="1:6" ht="12" customHeight="1" x14ac:dyDescent="0.3">
      <c r="A9" s="4" t="s">
        <v>10</v>
      </c>
      <c r="B9" s="826" t="s">
        <v>9</v>
      </c>
      <c r="C9" s="826"/>
      <c r="D9" s="30">
        <v>0</v>
      </c>
      <c r="E9" s="5"/>
      <c r="F9" s="30">
        <f t="shared" si="0"/>
        <v>0</v>
      </c>
    </row>
    <row r="10" spans="1:6" ht="12" customHeight="1" x14ac:dyDescent="0.3">
      <c r="A10" s="4" t="s">
        <v>12</v>
      </c>
      <c r="B10" s="826" t="s">
        <v>11</v>
      </c>
      <c r="C10" s="826"/>
      <c r="D10" s="31">
        <v>0</v>
      </c>
      <c r="E10" s="21"/>
      <c r="F10" s="30">
        <f t="shared" si="0"/>
        <v>0</v>
      </c>
    </row>
    <row r="11" spans="1:6" ht="12" customHeight="1" x14ac:dyDescent="0.3">
      <c r="A11" s="4" t="s">
        <v>14</v>
      </c>
      <c r="B11" s="826" t="s">
        <v>13</v>
      </c>
      <c r="C11" s="826"/>
      <c r="D11" s="31">
        <v>4406</v>
      </c>
      <c r="E11" s="21">
        <v>-99</v>
      </c>
      <c r="F11" s="30">
        <f t="shared" si="0"/>
        <v>4307</v>
      </c>
    </row>
    <row r="12" spans="1:6" ht="12" customHeight="1" x14ac:dyDescent="0.3">
      <c r="A12" s="4" t="s">
        <v>16</v>
      </c>
      <c r="B12" s="826" t="s">
        <v>15</v>
      </c>
      <c r="C12" s="826"/>
      <c r="D12" s="31">
        <v>0</v>
      </c>
      <c r="E12" s="21"/>
      <c r="F12" s="30">
        <f t="shared" si="0"/>
        <v>0</v>
      </c>
    </row>
    <row r="13" spans="1:6" ht="12" customHeight="1" x14ac:dyDescent="0.3">
      <c r="A13" s="4" t="s">
        <v>18</v>
      </c>
      <c r="B13" s="826" t="s">
        <v>17</v>
      </c>
      <c r="C13" s="826"/>
      <c r="D13" s="31">
        <v>4034</v>
      </c>
      <c r="E13" s="21">
        <v>-1100</v>
      </c>
      <c r="F13" s="30">
        <f t="shared" si="0"/>
        <v>2934</v>
      </c>
    </row>
    <row r="14" spans="1:6" ht="12" customHeight="1" x14ac:dyDescent="0.3">
      <c r="A14" s="4" t="s">
        <v>20</v>
      </c>
      <c r="B14" s="826" t="s">
        <v>19</v>
      </c>
      <c r="C14" s="826"/>
      <c r="D14" s="31">
        <v>155</v>
      </c>
      <c r="E14" s="21">
        <v>-42</v>
      </c>
      <c r="F14" s="30">
        <f t="shared" si="0"/>
        <v>113</v>
      </c>
    </row>
    <row r="15" spans="1:6" ht="12" customHeight="1" x14ac:dyDescent="0.3">
      <c r="A15" s="4" t="s">
        <v>22</v>
      </c>
      <c r="B15" s="826" t="s">
        <v>21</v>
      </c>
      <c r="C15" s="826"/>
      <c r="D15" s="31">
        <v>1491</v>
      </c>
      <c r="E15" s="21">
        <v>16</v>
      </c>
      <c r="F15" s="30">
        <f t="shared" si="0"/>
        <v>1507</v>
      </c>
    </row>
    <row r="16" spans="1:6" ht="12" customHeight="1" x14ac:dyDescent="0.3">
      <c r="A16" s="4" t="s">
        <v>24</v>
      </c>
      <c r="B16" s="826" t="s">
        <v>23</v>
      </c>
      <c r="C16" s="826"/>
      <c r="D16" s="31">
        <v>200</v>
      </c>
      <c r="E16" s="21">
        <v>136</v>
      </c>
      <c r="F16" s="30">
        <f t="shared" si="0"/>
        <v>336</v>
      </c>
    </row>
    <row r="17" spans="1:6" ht="12" customHeight="1" x14ac:dyDescent="0.3">
      <c r="A17" s="4" t="s">
        <v>25</v>
      </c>
      <c r="B17" s="826" t="s">
        <v>175</v>
      </c>
      <c r="C17" s="826"/>
      <c r="D17" s="31">
        <v>790</v>
      </c>
      <c r="E17" s="21">
        <v>1080</v>
      </c>
      <c r="F17" s="30">
        <f t="shared" si="0"/>
        <v>1870</v>
      </c>
    </row>
    <row r="18" spans="1:6" ht="12" customHeight="1" x14ac:dyDescent="0.3">
      <c r="A18" s="4" t="s">
        <v>25</v>
      </c>
      <c r="B18" s="826" t="s">
        <v>26</v>
      </c>
      <c r="C18" s="826"/>
      <c r="D18" s="31">
        <v>0</v>
      </c>
      <c r="E18" s="21"/>
      <c r="F18" s="30">
        <f t="shared" si="0"/>
        <v>0</v>
      </c>
    </row>
    <row r="19" spans="1:6" ht="12" customHeight="1" x14ac:dyDescent="0.3">
      <c r="A19" s="6" t="s">
        <v>27</v>
      </c>
      <c r="B19" s="828" t="s">
        <v>174</v>
      </c>
      <c r="C19" s="828"/>
      <c r="D19" s="62">
        <v>123844</v>
      </c>
      <c r="E19" s="48">
        <f>SUM(E5:E18)</f>
        <v>87</v>
      </c>
      <c r="F19" s="48">
        <f>SUM(F5:F18)</f>
        <v>123931</v>
      </c>
    </row>
    <row r="20" spans="1:6" ht="12" customHeight="1" x14ac:dyDescent="0.3">
      <c r="A20" s="4" t="s">
        <v>29</v>
      </c>
      <c r="B20" s="826" t="s">
        <v>28</v>
      </c>
      <c r="C20" s="826"/>
      <c r="D20" s="31">
        <v>0</v>
      </c>
      <c r="E20" s="21"/>
      <c r="F20" s="31">
        <f>+D20+E20</f>
        <v>0</v>
      </c>
    </row>
    <row r="21" spans="1:6" ht="12" customHeight="1" x14ac:dyDescent="0.3">
      <c r="A21" s="4" t="s">
        <v>689</v>
      </c>
      <c r="B21" s="826" t="s">
        <v>30</v>
      </c>
      <c r="C21" s="826"/>
      <c r="D21" s="31">
        <v>175</v>
      </c>
      <c r="E21" s="21">
        <v>87</v>
      </c>
      <c r="F21" s="31">
        <f t="shared" ref="F21:F22" si="1">+D21+E21</f>
        <v>262</v>
      </c>
    </row>
    <row r="22" spans="1:6" ht="12" customHeight="1" x14ac:dyDescent="0.3">
      <c r="A22" s="4" t="s">
        <v>32</v>
      </c>
      <c r="B22" s="826" t="s">
        <v>31</v>
      </c>
      <c r="C22" s="826"/>
      <c r="D22" s="31">
        <v>77</v>
      </c>
      <c r="E22" s="21"/>
      <c r="F22" s="31">
        <f t="shared" si="1"/>
        <v>77</v>
      </c>
    </row>
    <row r="23" spans="1:6" ht="12" customHeight="1" x14ac:dyDescent="0.3">
      <c r="A23" s="6" t="s">
        <v>33</v>
      </c>
      <c r="B23" s="828" t="s">
        <v>173</v>
      </c>
      <c r="C23" s="828"/>
      <c r="D23" s="62">
        <v>252</v>
      </c>
      <c r="E23" s="48">
        <f>SUM(E20:E22)</f>
        <v>87</v>
      </c>
      <c r="F23" s="48">
        <f>SUM(F20:F22)</f>
        <v>339</v>
      </c>
    </row>
    <row r="24" spans="1:6" s="50" customFormat="1" ht="12" customHeight="1" x14ac:dyDescent="0.3">
      <c r="A24" s="7" t="s">
        <v>34</v>
      </c>
      <c r="B24" s="850" t="s">
        <v>172</v>
      </c>
      <c r="C24" s="850"/>
      <c r="D24" s="59">
        <v>124096</v>
      </c>
      <c r="E24" s="46">
        <f>+E23+E19</f>
        <v>174</v>
      </c>
      <c r="F24" s="46">
        <f>+F23+F19</f>
        <v>124270</v>
      </c>
    </row>
    <row r="25" spans="1:6" ht="10.5" customHeight="1" x14ac:dyDescent="0.3">
      <c r="A25" s="8"/>
      <c r="B25" s="9"/>
      <c r="C25" s="9"/>
      <c r="D25" s="32"/>
      <c r="E25" s="23"/>
      <c r="F25" s="24"/>
    </row>
    <row r="26" spans="1:6" s="50" customFormat="1" ht="12" customHeight="1" x14ac:dyDescent="0.3">
      <c r="A26" s="10" t="s">
        <v>35</v>
      </c>
      <c r="B26" s="850" t="s">
        <v>171</v>
      </c>
      <c r="C26" s="850"/>
      <c r="D26" s="58">
        <v>29179</v>
      </c>
      <c r="E26" s="49">
        <f>SUM(E27:E31)</f>
        <v>628</v>
      </c>
      <c r="F26" s="49">
        <f>SUM(F27:F31)</f>
        <v>29807</v>
      </c>
    </row>
    <row r="27" spans="1:6" ht="12" customHeight="1" x14ac:dyDescent="0.3">
      <c r="A27" s="36" t="s">
        <v>35</v>
      </c>
      <c r="B27" s="42"/>
      <c r="C27" s="37" t="s">
        <v>36</v>
      </c>
      <c r="D27" s="33">
        <v>25640</v>
      </c>
      <c r="E27" s="21">
        <v>706</v>
      </c>
      <c r="F27" s="31">
        <f>+E27+D27</f>
        <v>26346</v>
      </c>
    </row>
    <row r="28" spans="1:6" ht="12" customHeight="1" x14ac:dyDescent="0.3">
      <c r="A28" s="36" t="s">
        <v>35</v>
      </c>
      <c r="B28" s="42"/>
      <c r="C28" s="37" t="s">
        <v>37</v>
      </c>
      <c r="D28" s="33">
        <v>1929</v>
      </c>
      <c r="E28" s="21">
        <v>-82</v>
      </c>
      <c r="F28" s="31">
        <f t="shared" ref="F28:F31" si="2">+E28+D28</f>
        <v>1847</v>
      </c>
    </row>
    <row r="29" spans="1:6" ht="12" customHeight="1" x14ac:dyDescent="0.3">
      <c r="A29" s="36" t="s">
        <v>35</v>
      </c>
      <c r="B29" s="42"/>
      <c r="C29" s="37" t="s">
        <v>38</v>
      </c>
      <c r="D29" s="33">
        <v>789</v>
      </c>
      <c r="E29" s="21"/>
      <c r="F29" s="31">
        <f t="shared" si="2"/>
        <v>789</v>
      </c>
    </row>
    <row r="30" spans="1:6" ht="12" customHeight="1" x14ac:dyDescent="0.3">
      <c r="A30" s="36" t="s">
        <v>35</v>
      </c>
      <c r="B30" s="42"/>
      <c r="C30" s="37" t="s">
        <v>39</v>
      </c>
      <c r="D30" s="33">
        <v>0</v>
      </c>
      <c r="E30" s="21"/>
      <c r="F30" s="31">
        <f t="shared" si="2"/>
        <v>0</v>
      </c>
    </row>
    <row r="31" spans="1:6" ht="12" customHeight="1" x14ac:dyDescent="0.3">
      <c r="A31" s="38" t="s">
        <v>35</v>
      </c>
      <c r="B31" s="42"/>
      <c r="C31" s="37" t="s">
        <v>40</v>
      </c>
      <c r="D31" s="345">
        <v>821</v>
      </c>
      <c r="E31" s="22">
        <v>4</v>
      </c>
      <c r="F31" s="31">
        <f t="shared" si="2"/>
        <v>825</v>
      </c>
    </row>
    <row r="32" spans="1:6" ht="8.25" customHeight="1" x14ac:dyDescent="0.3">
      <c r="A32" s="11"/>
      <c r="B32" s="27"/>
      <c r="C32" s="12"/>
      <c r="D32" s="32"/>
      <c r="E32" s="23"/>
      <c r="F32" s="24"/>
    </row>
    <row r="33" spans="1:6" ht="12" customHeight="1" x14ac:dyDescent="0.3">
      <c r="A33" s="13" t="s">
        <v>42</v>
      </c>
      <c r="B33" s="851" t="s">
        <v>41</v>
      </c>
      <c r="C33" s="851"/>
      <c r="D33" s="34">
        <v>438</v>
      </c>
      <c r="E33" s="25">
        <v>5</v>
      </c>
      <c r="F33" s="34">
        <f>+D33+E33</f>
        <v>443</v>
      </c>
    </row>
    <row r="34" spans="1:6" ht="12" customHeight="1" x14ac:dyDescent="0.3">
      <c r="A34" s="4" t="s">
        <v>44</v>
      </c>
      <c r="B34" s="826" t="s">
        <v>43</v>
      </c>
      <c r="C34" s="826"/>
      <c r="D34" s="31">
        <v>2709</v>
      </c>
      <c r="E34" s="21">
        <v>-255</v>
      </c>
      <c r="F34" s="34">
        <f t="shared" ref="F34:F64" si="3">+D34+E34</f>
        <v>2454</v>
      </c>
    </row>
    <row r="35" spans="1:6" ht="12" customHeight="1" x14ac:dyDescent="0.3">
      <c r="A35" s="4" t="s">
        <v>46</v>
      </c>
      <c r="B35" s="826" t="s">
        <v>45</v>
      </c>
      <c r="C35" s="826"/>
      <c r="D35" s="31">
        <v>0</v>
      </c>
      <c r="E35" s="21"/>
      <c r="F35" s="34">
        <f t="shared" si="3"/>
        <v>0</v>
      </c>
    </row>
    <row r="36" spans="1:6" s="50" customFormat="1" ht="12" customHeight="1" x14ac:dyDescent="0.3">
      <c r="A36" s="6" t="s">
        <v>47</v>
      </c>
      <c r="B36" s="828" t="s">
        <v>170</v>
      </c>
      <c r="C36" s="828"/>
      <c r="D36" s="62">
        <v>3147</v>
      </c>
      <c r="E36" s="62">
        <f>SUM(E33:E35)</f>
        <v>-250</v>
      </c>
      <c r="F36" s="58">
        <f t="shared" si="3"/>
        <v>2897</v>
      </c>
    </row>
    <row r="37" spans="1:6" ht="12" customHeight="1" x14ac:dyDescent="0.3">
      <c r="A37" s="4" t="s">
        <v>49</v>
      </c>
      <c r="B37" s="826" t="s">
        <v>48</v>
      </c>
      <c r="C37" s="826"/>
      <c r="D37" s="31">
        <v>1225</v>
      </c>
      <c r="E37" s="21"/>
      <c r="F37" s="34">
        <f t="shared" si="3"/>
        <v>1225</v>
      </c>
    </row>
    <row r="38" spans="1:6" ht="12" customHeight="1" x14ac:dyDescent="0.3">
      <c r="A38" s="4" t="s">
        <v>51</v>
      </c>
      <c r="B38" s="826" t="s">
        <v>50</v>
      </c>
      <c r="C38" s="826"/>
      <c r="D38" s="31">
        <v>1350</v>
      </c>
      <c r="E38" s="21">
        <v>-186</v>
      </c>
      <c r="F38" s="34">
        <f t="shared" si="3"/>
        <v>1164</v>
      </c>
    </row>
    <row r="39" spans="1:6" s="50" customFormat="1" ht="12" customHeight="1" x14ac:dyDescent="0.3">
      <c r="A39" s="6" t="s">
        <v>52</v>
      </c>
      <c r="B39" s="828" t="s">
        <v>169</v>
      </c>
      <c r="C39" s="828"/>
      <c r="D39" s="62">
        <v>2575</v>
      </c>
      <c r="E39" s="62">
        <f>SUM(E37:E38)</f>
        <v>-186</v>
      </c>
      <c r="F39" s="58">
        <f t="shared" si="3"/>
        <v>2389</v>
      </c>
    </row>
    <row r="40" spans="1:6" ht="12" customHeight="1" x14ac:dyDescent="0.3">
      <c r="A40" s="4" t="s">
        <v>54</v>
      </c>
      <c r="B40" s="826" t="s">
        <v>53</v>
      </c>
      <c r="C40" s="826"/>
      <c r="D40" s="31">
        <v>0</v>
      </c>
      <c r="E40" s="21"/>
      <c r="F40" s="34">
        <f t="shared" si="3"/>
        <v>0</v>
      </c>
    </row>
    <row r="41" spans="1:6" ht="12" customHeight="1" x14ac:dyDescent="0.3">
      <c r="A41" s="4" t="s">
        <v>56</v>
      </c>
      <c r="B41" s="826" t="s">
        <v>55</v>
      </c>
      <c r="C41" s="826"/>
      <c r="D41" s="31">
        <v>0</v>
      </c>
      <c r="E41" s="21"/>
      <c r="F41" s="34">
        <f t="shared" si="3"/>
        <v>0</v>
      </c>
    </row>
    <row r="42" spans="1:6" ht="12" customHeight="1" x14ac:dyDescent="0.3">
      <c r="A42" s="4" t="s">
        <v>57</v>
      </c>
      <c r="B42" s="826" t="s">
        <v>167</v>
      </c>
      <c r="C42" s="826"/>
      <c r="D42" s="31">
        <v>0</v>
      </c>
      <c r="E42" s="21"/>
      <c r="F42" s="34">
        <f t="shared" si="3"/>
        <v>0</v>
      </c>
    </row>
    <row r="43" spans="1:6" ht="12" customHeight="1" x14ac:dyDescent="0.3">
      <c r="A43" s="4" t="s">
        <v>59</v>
      </c>
      <c r="B43" s="826" t="s">
        <v>58</v>
      </c>
      <c r="C43" s="826"/>
      <c r="D43" s="31">
        <v>2421</v>
      </c>
      <c r="E43" s="21">
        <v>168</v>
      </c>
      <c r="F43" s="34">
        <f t="shared" si="3"/>
        <v>2589</v>
      </c>
    </row>
    <row r="44" spans="1:6" ht="12" customHeight="1" x14ac:dyDescent="0.3">
      <c r="A44" s="4" t="s">
        <v>60</v>
      </c>
      <c r="B44" s="890" t="s">
        <v>166</v>
      </c>
      <c r="C44" s="890"/>
      <c r="D44" s="31">
        <v>500</v>
      </c>
      <c r="E44" s="21"/>
      <c r="F44" s="34">
        <f t="shared" si="3"/>
        <v>500</v>
      </c>
    </row>
    <row r="45" spans="1:6" ht="12" customHeight="1" x14ac:dyDescent="0.3">
      <c r="A45" s="36" t="s">
        <v>60</v>
      </c>
      <c r="B45" s="42"/>
      <c r="C45" s="37" t="s">
        <v>61</v>
      </c>
      <c r="D45" s="33">
        <v>0</v>
      </c>
      <c r="E45" s="21"/>
      <c r="F45" s="34">
        <f t="shared" si="3"/>
        <v>0</v>
      </c>
    </row>
    <row r="46" spans="1:6" ht="12" customHeight="1" x14ac:dyDescent="0.3">
      <c r="A46" s="36" t="s">
        <v>60</v>
      </c>
      <c r="B46" s="42"/>
      <c r="C46" s="37" t="s">
        <v>168</v>
      </c>
      <c r="D46" s="33">
        <v>0</v>
      </c>
      <c r="E46" s="21"/>
      <c r="F46" s="34">
        <f t="shared" si="3"/>
        <v>0</v>
      </c>
    </row>
    <row r="47" spans="1:6" ht="12" customHeight="1" x14ac:dyDescent="0.3">
      <c r="A47" s="4" t="s">
        <v>63</v>
      </c>
      <c r="B47" s="851" t="s">
        <v>62</v>
      </c>
      <c r="C47" s="851"/>
      <c r="D47" s="31">
        <v>2005</v>
      </c>
      <c r="E47" s="21"/>
      <c r="F47" s="34">
        <f t="shared" si="3"/>
        <v>2005</v>
      </c>
    </row>
    <row r="48" spans="1:6" ht="12" customHeight="1" x14ac:dyDescent="0.3">
      <c r="A48" s="4" t="s">
        <v>65</v>
      </c>
      <c r="B48" s="826" t="s">
        <v>64</v>
      </c>
      <c r="C48" s="826"/>
      <c r="D48" s="31">
        <v>6716</v>
      </c>
      <c r="E48" s="21">
        <v>197</v>
      </c>
      <c r="F48" s="34">
        <f t="shared" si="3"/>
        <v>6913</v>
      </c>
    </row>
    <row r="49" spans="1:6" s="50" customFormat="1" ht="12" customHeight="1" x14ac:dyDescent="0.3">
      <c r="A49" s="6" t="s">
        <v>66</v>
      </c>
      <c r="B49" s="828" t="s">
        <v>156</v>
      </c>
      <c r="C49" s="828"/>
      <c r="D49" s="62">
        <v>11642</v>
      </c>
      <c r="E49" s="62">
        <f>+E48+E47+E44+E43+E42+E41+E40</f>
        <v>365</v>
      </c>
      <c r="F49" s="58">
        <f t="shared" si="3"/>
        <v>12007</v>
      </c>
    </row>
    <row r="50" spans="1:6" ht="12" customHeight="1" x14ac:dyDescent="0.3">
      <c r="A50" s="4" t="s">
        <v>68</v>
      </c>
      <c r="B50" s="826" t="s">
        <v>67</v>
      </c>
      <c r="C50" s="826"/>
      <c r="D50" s="31">
        <v>550</v>
      </c>
      <c r="E50" s="21"/>
      <c r="F50" s="34">
        <f t="shared" si="3"/>
        <v>550</v>
      </c>
    </row>
    <row r="51" spans="1:6" ht="12" customHeight="1" x14ac:dyDescent="0.3">
      <c r="A51" s="4" t="s">
        <v>70</v>
      </c>
      <c r="B51" s="826" t="s">
        <v>69</v>
      </c>
      <c r="C51" s="826"/>
      <c r="D51" s="31">
        <v>36</v>
      </c>
      <c r="E51" s="21"/>
      <c r="F51" s="34">
        <f t="shared" si="3"/>
        <v>36</v>
      </c>
    </row>
    <row r="52" spans="1:6" ht="12" customHeight="1" x14ac:dyDescent="0.3">
      <c r="A52" s="6" t="s">
        <v>71</v>
      </c>
      <c r="B52" s="828" t="s">
        <v>155</v>
      </c>
      <c r="C52" s="828"/>
      <c r="D52" s="62">
        <v>586</v>
      </c>
      <c r="E52" s="62">
        <f>SUM(E50:E51)</f>
        <v>0</v>
      </c>
      <c r="F52" s="58">
        <f t="shared" si="3"/>
        <v>586</v>
      </c>
    </row>
    <row r="53" spans="1:6" ht="12" customHeight="1" x14ac:dyDescent="0.3">
      <c r="A53" s="4" t="s">
        <v>73</v>
      </c>
      <c r="B53" s="826" t="s">
        <v>72</v>
      </c>
      <c r="C53" s="826"/>
      <c r="D53" s="31">
        <v>2077</v>
      </c>
      <c r="E53" s="21"/>
      <c r="F53" s="34">
        <f t="shared" si="3"/>
        <v>2077</v>
      </c>
    </row>
    <row r="54" spans="1:6" ht="12" customHeight="1" x14ac:dyDescent="0.3">
      <c r="A54" s="4" t="s">
        <v>75</v>
      </c>
      <c r="B54" s="826" t="s">
        <v>74</v>
      </c>
      <c r="C54" s="826"/>
      <c r="D54" s="31">
        <v>0</v>
      </c>
      <c r="E54" s="21"/>
      <c r="F54" s="34">
        <f t="shared" si="3"/>
        <v>0</v>
      </c>
    </row>
    <row r="55" spans="1:6" ht="12" customHeight="1" x14ac:dyDescent="0.3">
      <c r="A55" s="4" t="s">
        <v>76</v>
      </c>
      <c r="B55" s="826" t="s">
        <v>154</v>
      </c>
      <c r="C55" s="826"/>
      <c r="D55" s="31">
        <v>0</v>
      </c>
      <c r="E55" s="21"/>
      <c r="F55" s="34">
        <f t="shared" si="3"/>
        <v>0</v>
      </c>
    </row>
    <row r="56" spans="1:6" ht="12" customHeight="1" x14ac:dyDescent="0.3">
      <c r="A56" s="4" t="s">
        <v>77</v>
      </c>
      <c r="B56" s="826" t="s">
        <v>153</v>
      </c>
      <c r="C56" s="826"/>
      <c r="D56" s="31">
        <v>0</v>
      </c>
      <c r="E56" s="21"/>
      <c r="F56" s="34">
        <f t="shared" si="3"/>
        <v>0</v>
      </c>
    </row>
    <row r="57" spans="1:6" ht="12" customHeight="1" x14ac:dyDescent="0.3">
      <c r="A57" s="4" t="s">
        <v>79</v>
      </c>
      <c r="B57" s="826" t="s">
        <v>78</v>
      </c>
      <c r="C57" s="826"/>
      <c r="D57" s="31">
        <v>98</v>
      </c>
      <c r="E57" s="21">
        <v>200</v>
      </c>
      <c r="F57" s="34">
        <f t="shared" si="3"/>
        <v>298</v>
      </c>
    </row>
    <row r="58" spans="1:6" ht="12" customHeight="1" x14ac:dyDescent="0.3">
      <c r="A58" s="6" t="s">
        <v>80</v>
      </c>
      <c r="B58" s="828" t="s">
        <v>152</v>
      </c>
      <c r="C58" s="828"/>
      <c r="D58" s="62">
        <v>2175</v>
      </c>
      <c r="E58" s="62">
        <f>SUM(E53:E57)</f>
        <v>200</v>
      </c>
      <c r="F58" s="58">
        <f t="shared" si="3"/>
        <v>2375</v>
      </c>
    </row>
    <row r="59" spans="1:6" ht="12" customHeight="1" x14ac:dyDescent="0.3">
      <c r="A59" s="6" t="s">
        <v>81</v>
      </c>
      <c r="B59" s="828" t="s">
        <v>151</v>
      </c>
      <c r="C59" s="828"/>
      <c r="D59" s="62">
        <v>20125</v>
      </c>
      <c r="E59" s="62">
        <f t="shared" ref="E59:F59" si="4">+E58+E52+E49+E39+E36</f>
        <v>129</v>
      </c>
      <c r="F59" s="62">
        <f t="shared" si="4"/>
        <v>20254</v>
      </c>
    </row>
    <row r="60" spans="1:6" ht="12" customHeight="1" x14ac:dyDescent="0.3">
      <c r="A60" s="677"/>
      <c r="B60" s="675"/>
      <c r="C60" s="675"/>
      <c r="F60" s="68"/>
    </row>
    <row r="61" spans="1:6" ht="12" customHeight="1" x14ac:dyDescent="0.3">
      <c r="A61" s="4" t="s">
        <v>103</v>
      </c>
      <c r="B61" s="849" t="s">
        <v>803</v>
      </c>
      <c r="C61" s="849"/>
      <c r="D61" s="31">
        <v>1500</v>
      </c>
      <c r="E61" s="21"/>
      <c r="F61" s="31">
        <f>+E61+D61</f>
        <v>1500</v>
      </c>
    </row>
    <row r="62" spans="1:6" ht="12" customHeight="1" x14ac:dyDescent="0.3">
      <c r="A62" s="4" t="s">
        <v>107</v>
      </c>
      <c r="B62" s="849" t="s">
        <v>164</v>
      </c>
      <c r="C62" s="849"/>
      <c r="D62" s="31">
        <v>6808</v>
      </c>
      <c r="E62" s="21"/>
      <c r="F62" s="31">
        <f t="shared" si="3"/>
        <v>6808</v>
      </c>
    </row>
    <row r="63" spans="1:6" ht="12" customHeight="1" x14ac:dyDescent="0.3">
      <c r="A63" s="44" t="s">
        <v>107</v>
      </c>
      <c r="B63" s="42"/>
      <c r="C63" s="39" t="s">
        <v>104</v>
      </c>
      <c r="D63" s="31">
        <v>6752</v>
      </c>
      <c r="E63" s="21"/>
      <c r="F63" s="34">
        <f t="shared" si="3"/>
        <v>6752</v>
      </c>
    </row>
    <row r="64" spans="1:6" ht="12" customHeight="1" x14ac:dyDescent="0.3">
      <c r="A64" s="7" t="s">
        <v>108</v>
      </c>
      <c r="B64" s="850" t="s">
        <v>163</v>
      </c>
      <c r="C64" s="850"/>
      <c r="D64" s="59">
        <v>8308</v>
      </c>
      <c r="E64" s="59">
        <f>+E62+E61</f>
        <v>0</v>
      </c>
      <c r="F64" s="58">
        <f t="shared" si="3"/>
        <v>8308</v>
      </c>
    </row>
    <row r="65" spans="1:6" ht="12" customHeight="1" x14ac:dyDescent="0.3">
      <c r="A65" s="8"/>
      <c r="B65" s="9"/>
      <c r="C65" s="9"/>
      <c r="D65" s="32"/>
      <c r="E65" s="23"/>
      <c r="F65" s="24"/>
    </row>
    <row r="66" spans="1:6" ht="12" customHeight="1" x14ac:dyDescent="0.3">
      <c r="A66" s="13" t="s">
        <v>110</v>
      </c>
      <c r="B66" s="851" t="s">
        <v>109</v>
      </c>
      <c r="C66" s="851"/>
      <c r="D66" s="34">
        <v>0</v>
      </c>
      <c r="E66" s="25"/>
      <c r="F66" s="34">
        <f>+D66+E66</f>
        <v>0</v>
      </c>
    </row>
    <row r="67" spans="1:6" ht="12" customHeight="1" x14ac:dyDescent="0.3">
      <c r="A67" s="4" t="s">
        <v>111</v>
      </c>
      <c r="B67" s="826" t="s">
        <v>162</v>
      </c>
      <c r="C67" s="826"/>
      <c r="D67" s="31">
        <v>0</v>
      </c>
      <c r="E67" s="21"/>
      <c r="F67" s="34">
        <f t="shared" ref="F67:F73" si="5">+D67+E67</f>
        <v>0</v>
      </c>
    </row>
    <row r="68" spans="1:6" ht="12" customHeight="1" x14ac:dyDescent="0.3">
      <c r="A68" s="40" t="s">
        <v>111</v>
      </c>
      <c r="B68" s="42"/>
      <c r="C68" s="45" t="s">
        <v>112</v>
      </c>
      <c r="D68" s="31">
        <v>0</v>
      </c>
      <c r="E68" s="21"/>
      <c r="F68" s="34">
        <f t="shared" si="5"/>
        <v>0</v>
      </c>
    </row>
    <row r="69" spans="1:6" ht="12" customHeight="1" x14ac:dyDescent="0.3">
      <c r="A69" s="4" t="s">
        <v>114</v>
      </c>
      <c r="B69" s="826" t="s">
        <v>113</v>
      </c>
      <c r="C69" s="826"/>
      <c r="D69" s="31">
        <v>1042</v>
      </c>
      <c r="E69" s="21">
        <v>-389</v>
      </c>
      <c r="F69" s="34">
        <f t="shared" si="5"/>
        <v>653</v>
      </c>
    </row>
    <row r="70" spans="1:6" ht="12" customHeight="1" x14ac:dyDescent="0.3">
      <c r="A70" s="4" t="s">
        <v>116</v>
      </c>
      <c r="B70" s="826" t="s">
        <v>115</v>
      </c>
      <c r="C70" s="826"/>
      <c r="D70" s="31">
        <v>2577</v>
      </c>
      <c r="E70" s="21">
        <v>626</v>
      </c>
      <c r="F70" s="34">
        <f t="shared" si="5"/>
        <v>3203</v>
      </c>
    </row>
    <row r="71" spans="1:6" ht="12" customHeight="1" x14ac:dyDescent="0.3">
      <c r="A71" s="4" t="s">
        <v>118</v>
      </c>
      <c r="B71" s="826" t="s">
        <v>117</v>
      </c>
      <c r="C71" s="826"/>
      <c r="D71" s="31">
        <v>0</v>
      </c>
      <c r="E71" s="21"/>
      <c r="F71" s="34">
        <f t="shared" si="5"/>
        <v>0</v>
      </c>
    </row>
    <row r="72" spans="1:6" ht="12" customHeight="1" x14ac:dyDescent="0.3">
      <c r="A72" s="4" t="s">
        <v>120</v>
      </c>
      <c r="B72" s="826" t="s">
        <v>119</v>
      </c>
      <c r="C72" s="826"/>
      <c r="D72" s="31">
        <v>0</v>
      </c>
      <c r="E72" s="21"/>
      <c r="F72" s="34">
        <f t="shared" si="5"/>
        <v>0</v>
      </c>
    </row>
    <row r="73" spans="1:6" ht="12" customHeight="1" x14ac:dyDescent="0.3">
      <c r="A73" s="4" t="s">
        <v>122</v>
      </c>
      <c r="B73" s="826" t="s">
        <v>121</v>
      </c>
      <c r="C73" s="826"/>
      <c r="D73" s="31">
        <v>978</v>
      </c>
      <c r="E73" s="21">
        <v>63</v>
      </c>
      <c r="F73" s="34">
        <f t="shared" si="5"/>
        <v>1041</v>
      </c>
    </row>
    <row r="74" spans="1:6" ht="12" customHeight="1" x14ac:dyDescent="0.3">
      <c r="A74" s="7" t="s">
        <v>123</v>
      </c>
      <c r="B74" s="850" t="s">
        <v>161</v>
      </c>
      <c r="C74" s="850"/>
      <c r="D74" s="59">
        <v>4597</v>
      </c>
      <c r="E74" s="46">
        <f>+E73+E72+E71+E70+E69+E67+E66</f>
        <v>300</v>
      </c>
      <c r="F74" s="46">
        <f>+F73+F72+F71+F70+F69+F67+F66</f>
        <v>4897</v>
      </c>
    </row>
    <row r="75" spans="1:6" ht="12" customHeight="1" x14ac:dyDescent="0.3">
      <c r="A75" s="8"/>
      <c r="B75" s="9"/>
      <c r="C75" s="9"/>
      <c r="D75" s="32"/>
      <c r="E75" s="23"/>
      <c r="F75" s="24"/>
    </row>
    <row r="76" spans="1:6" ht="12" hidden="1" customHeight="1" x14ac:dyDescent="0.3">
      <c r="A76" s="13" t="s">
        <v>125</v>
      </c>
      <c r="B76" s="851" t="s">
        <v>124</v>
      </c>
      <c r="C76" s="851"/>
      <c r="D76" s="34"/>
      <c r="E76" s="25"/>
      <c r="F76" s="25"/>
    </row>
    <row r="77" spans="1:6" ht="12" hidden="1" customHeight="1" x14ac:dyDescent="0.3">
      <c r="A77" s="4" t="s">
        <v>127</v>
      </c>
      <c r="B77" s="826" t="s">
        <v>126</v>
      </c>
      <c r="C77" s="826"/>
      <c r="D77" s="31"/>
      <c r="E77" s="21"/>
      <c r="F77" s="21"/>
    </row>
    <row r="78" spans="1:6" ht="12" hidden="1" customHeight="1" x14ac:dyDescent="0.3">
      <c r="A78" s="4" t="s">
        <v>129</v>
      </c>
      <c r="B78" s="826" t="s">
        <v>128</v>
      </c>
      <c r="C78" s="826"/>
      <c r="D78" s="31"/>
      <c r="E78" s="21"/>
      <c r="F78" s="21"/>
    </row>
    <row r="79" spans="1:6" ht="12" hidden="1" customHeight="1" x14ac:dyDescent="0.3">
      <c r="A79" s="4" t="s">
        <v>131</v>
      </c>
      <c r="B79" s="826" t="s">
        <v>130</v>
      </c>
      <c r="C79" s="826"/>
      <c r="D79" s="31"/>
      <c r="E79" s="21"/>
      <c r="F79" s="21"/>
    </row>
    <row r="80" spans="1:6" ht="12" customHeight="1" x14ac:dyDescent="0.3">
      <c r="A80" s="6" t="s">
        <v>132</v>
      </c>
      <c r="B80" s="828" t="s">
        <v>160</v>
      </c>
      <c r="C80" s="828"/>
      <c r="D80" s="62">
        <v>0</v>
      </c>
      <c r="E80" s="48">
        <f>SUM(E76:E79)</f>
        <v>0</v>
      </c>
      <c r="F80" s="48">
        <f>SUM(F76:F79)</f>
        <v>0</v>
      </c>
    </row>
    <row r="81" spans="1:6" ht="12" customHeight="1" x14ac:dyDescent="0.3">
      <c r="A81" s="8"/>
      <c r="B81" s="17"/>
      <c r="C81" s="17"/>
      <c r="D81" s="32"/>
      <c r="E81" s="23"/>
      <c r="F81" s="24"/>
    </row>
    <row r="82" spans="1:6" ht="12" customHeight="1" x14ac:dyDescent="0.3">
      <c r="A82" s="16" t="s">
        <v>134</v>
      </c>
      <c r="B82" s="853" t="s">
        <v>158</v>
      </c>
      <c r="C82" s="853"/>
      <c r="D82" s="31"/>
      <c r="E82" s="21"/>
      <c r="F82" s="21"/>
    </row>
    <row r="83" spans="1:6" ht="12" customHeight="1" thickBot="1" x14ac:dyDescent="0.35">
      <c r="A83" s="51"/>
      <c r="B83" s="52"/>
      <c r="C83" s="52"/>
      <c r="D83" s="251"/>
      <c r="E83" s="53"/>
      <c r="F83" s="26"/>
    </row>
    <row r="84" spans="1:6" ht="12" customHeight="1" thickBot="1" x14ac:dyDescent="0.35">
      <c r="A84" s="54" t="s">
        <v>135</v>
      </c>
      <c r="B84" s="854" t="s">
        <v>157</v>
      </c>
      <c r="C84" s="854"/>
      <c r="D84" s="69">
        <v>186305</v>
      </c>
      <c r="E84" s="69">
        <f>+E82+E80+E74+E64+E59+E26+E24</f>
        <v>1231</v>
      </c>
      <c r="F84" s="55">
        <f>+F82+F80+F74+F64+F59+F26+F24</f>
        <v>187536</v>
      </c>
    </row>
  </sheetData>
  <mergeCells count="69">
    <mergeCell ref="B52:C52"/>
    <mergeCell ref="B53:C53"/>
    <mergeCell ref="B54:C54"/>
    <mergeCell ref="B49:C49"/>
    <mergeCell ref="B40:C40"/>
    <mergeCell ref="B41:C41"/>
    <mergeCell ref="D1:F1"/>
    <mergeCell ref="B50:C50"/>
    <mergeCell ref="B51:C51"/>
    <mergeCell ref="B20:C20"/>
    <mergeCell ref="B21:C21"/>
    <mergeCell ref="B42:C42"/>
    <mergeCell ref="B43:C43"/>
    <mergeCell ref="B44:C44"/>
    <mergeCell ref="B47:C47"/>
    <mergeCell ref="B48:C48"/>
    <mergeCell ref="B36:C36"/>
    <mergeCell ref="B37:C37"/>
    <mergeCell ref="B34:C34"/>
    <mergeCell ref="B35:C35"/>
    <mergeCell ref="B9:C9"/>
    <mergeCell ref="B18:C18"/>
    <mergeCell ref="A2:A4"/>
    <mergeCell ref="B38:C38"/>
    <mergeCell ref="B39:C39"/>
    <mergeCell ref="B12:C12"/>
    <mergeCell ref="B84:C84"/>
    <mergeCell ref="B74:C74"/>
    <mergeCell ref="B76:C76"/>
    <mergeCell ref="B77:C77"/>
    <mergeCell ref="B78:C78"/>
    <mergeCell ref="B79:C79"/>
    <mergeCell ref="B55:C55"/>
    <mergeCell ref="B56:C56"/>
    <mergeCell ref="B80:C80"/>
    <mergeCell ref="B82:C82"/>
    <mergeCell ref="B69:C69"/>
    <mergeCell ref="B70:C70"/>
    <mergeCell ref="B71:C71"/>
    <mergeCell ref="B72:C72"/>
    <mergeCell ref="B73:C73"/>
    <mergeCell ref="B57:C57"/>
    <mergeCell ref="B58:C58"/>
    <mergeCell ref="B59:C59"/>
    <mergeCell ref="B62:C62"/>
    <mergeCell ref="B64:C64"/>
    <mergeCell ref="B66:C66"/>
    <mergeCell ref="B67:C67"/>
    <mergeCell ref="B61:C61"/>
    <mergeCell ref="B33:C33"/>
    <mergeCell ref="B2:C4"/>
    <mergeCell ref="B13:C13"/>
    <mergeCell ref="B14:C14"/>
    <mergeCell ref="B15:C15"/>
    <mergeCell ref="B16:C16"/>
    <mergeCell ref="B19:C19"/>
    <mergeCell ref="B7:C7"/>
    <mergeCell ref="B8:C8"/>
    <mergeCell ref="B10:C10"/>
    <mergeCell ref="B11:C11"/>
    <mergeCell ref="B17:C17"/>
    <mergeCell ref="B23:C23"/>
    <mergeCell ref="B24:C24"/>
    <mergeCell ref="D2:F2"/>
    <mergeCell ref="D4:F4"/>
    <mergeCell ref="B5:C5"/>
    <mergeCell ref="B26:C26"/>
    <mergeCell ref="B22:C22"/>
    <mergeCell ref="B6:C6"/>
  </mergeCells>
  <printOptions horizontalCentered="1"/>
  <pageMargins left="0.70866141732283472" right="0.31496062992125984" top="0.55118110236220474" bottom="0.15748031496062992" header="0.31496062992125984" footer="0.31496062992125984"/>
  <pageSetup paperSize="9" scale="76" orientation="portrait" r:id="rId1"/>
  <headerFooter>
    <oddHeader>&amp;C&amp;"Times New Roman,Félkövér"&amp;12Martonvásár Város Önkormányzatának kiadásai 2017.
Polgármesteri Hivatal&amp;R&amp;"Times New Roman,Félkövér"&amp;12 6.a melléklet</oddHeader>
  </headerFooter>
  <rowBreaks count="1" manualBreakCount="1">
    <brk id="59" max="16383" man="1"/>
  </rowBreaks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5"/>
  <sheetViews>
    <sheetView workbookViewId="0">
      <selection activeCell="E55" sqref="E55"/>
    </sheetView>
  </sheetViews>
  <sheetFormatPr defaultColWidth="8.6640625" defaultRowHeight="14.4" x14ac:dyDescent="0.3"/>
  <cols>
    <col min="1" max="1" width="6.109375" style="215" customWidth="1"/>
    <col min="2" max="2" width="7.109375" style="216" customWidth="1"/>
    <col min="3" max="3" width="25" style="216" customWidth="1"/>
    <col min="4" max="4" width="8.88671875" style="217" bestFit="1" customWidth="1"/>
    <col min="5" max="5" width="6.44140625" style="217" customWidth="1"/>
    <col min="6" max="6" width="7.44140625" style="217" bestFit="1" customWidth="1"/>
    <col min="7" max="7" width="8.88671875" style="217" bestFit="1" customWidth="1"/>
    <col min="8" max="8" width="6.6640625" style="217" customWidth="1"/>
    <col min="9" max="9" width="7.5546875" style="217" customWidth="1"/>
    <col min="10" max="10" width="8.88671875" style="217" bestFit="1" customWidth="1"/>
    <col min="11" max="11" width="7.109375" style="217" customWidth="1"/>
    <col min="12" max="12" width="6.44140625" style="217" customWidth="1"/>
    <col min="13" max="13" width="6.5546875" style="217" bestFit="1" customWidth="1"/>
    <col min="14" max="15" width="6.88671875" style="217" customWidth="1"/>
    <col min="16" max="16" width="8.88671875" style="217" bestFit="1" customWidth="1"/>
    <col min="17" max="18" width="6.6640625" style="217" bestFit="1" customWidth="1"/>
    <col min="19" max="16384" width="8.6640625" style="184"/>
  </cols>
  <sheetData>
    <row r="1" spans="1:18" x14ac:dyDescent="0.3">
      <c r="A1" s="185"/>
      <c r="B1" s="186"/>
      <c r="C1" s="186"/>
      <c r="D1" s="187"/>
      <c r="E1" s="187"/>
      <c r="F1" s="187"/>
      <c r="G1" s="187"/>
      <c r="H1" s="187"/>
      <c r="I1" s="187"/>
      <c r="J1" s="187"/>
      <c r="K1" s="187"/>
      <c r="L1" s="187"/>
      <c r="M1" s="187"/>
      <c r="N1" s="187"/>
      <c r="O1" s="187"/>
      <c r="P1" s="954" t="s">
        <v>388</v>
      </c>
      <c r="Q1" s="954"/>
      <c r="R1" s="954"/>
    </row>
    <row r="2" spans="1:18" ht="40.5" customHeight="1" x14ac:dyDescent="0.3">
      <c r="A2" s="943" t="s">
        <v>0</v>
      </c>
      <c r="B2" s="946" t="s">
        <v>182</v>
      </c>
      <c r="C2" s="947"/>
      <c r="D2" s="958" t="s">
        <v>180</v>
      </c>
      <c r="E2" s="959"/>
      <c r="F2" s="960"/>
      <c r="G2" s="955" t="s">
        <v>185</v>
      </c>
      <c r="H2" s="956"/>
      <c r="I2" s="957"/>
      <c r="J2" s="955" t="s">
        <v>289</v>
      </c>
      <c r="K2" s="956"/>
      <c r="L2" s="957"/>
      <c r="M2" s="955" t="s">
        <v>290</v>
      </c>
      <c r="N2" s="956"/>
      <c r="O2" s="957"/>
      <c r="P2" s="955" t="s">
        <v>583</v>
      </c>
      <c r="Q2" s="956"/>
      <c r="R2" s="957"/>
    </row>
    <row r="3" spans="1:18" ht="15" customHeight="1" x14ac:dyDescent="0.3">
      <c r="A3" s="944"/>
      <c r="B3" s="948"/>
      <c r="C3" s="949"/>
      <c r="D3" s="961"/>
      <c r="E3" s="962"/>
      <c r="F3" s="963"/>
      <c r="G3" s="955" t="s">
        <v>189</v>
      </c>
      <c r="H3" s="956"/>
      <c r="I3" s="957"/>
      <c r="J3" s="955" t="s">
        <v>189</v>
      </c>
      <c r="K3" s="956"/>
      <c r="L3" s="957"/>
      <c r="M3" s="955" t="s">
        <v>189</v>
      </c>
      <c r="N3" s="956"/>
      <c r="O3" s="957"/>
      <c r="P3" s="955" t="s">
        <v>189</v>
      </c>
      <c r="Q3" s="956"/>
      <c r="R3" s="957"/>
    </row>
    <row r="4" spans="1:18" s="188" customFormat="1" ht="25.5" customHeight="1" x14ac:dyDescent="0.3">
      <c r="A4" s="945"/>
      <c r="B4" s="950"/>
      <c r="C4" s="951"/>
      <c r="D4" s="774" t="s">
        <v>889</v>
      </c>
      <c r="E4" s="774" t="s">
        <v>746</v>
      </c>
      <c r="F4" s="774" t="s">
        <v>1024</v>
      </c>
      <c r="G4" s="774" t="s">
        <v>889</v>
      </c>
      <c r="H4" s="774" t="s">
        <v>746</v>
      </c>
      <c r="I4" s="774" t="s">
        <v>1024</v>
      </c>
      <c r="J4" s="774" t="s">
        <v>889</v>
      </c>
      <c r="K4" s="774" t="s">
        <v>746</v>
      </c>
      <c r="L4" s="774" t="s">
        <v>1024</v>
      </c>
      <c r="M4" s="774" t="s">
        <v>889</v>
      </c>
      <c r="N4" s="774" t="s">
        <v>746</v>
      </c>
      <c r="O4" s="774" t="s">
        <v>1024</v>
      </c>
      <c r="P4" s="774" t="s">
        <v>889</v>
      </c>
      <c r="Q4" s="774" t="s">
        <v>746</v>
      </c>
      <c r="R4" s="774" t="s">
        <v>1024</v>
      </c>
    </row>
    <row r="5" spans="1:18" ht="15" customHeight="1" x14ac:dyDescent="0.3">
      <c r="A5" s="189" t="s">
        <v>2</v>
      </c>
      <c r="B5" s="918" t="s">
        <v>1</v>
      </c>
      <c r="C5" s="919"/>
      <c r="D5" s="239">
        <f>+G5+J5+M5+P5</f>
        <v>97348</v>
      </c>
      <c r="E5" s="239">
        <f t="shared" ref="E5:F5" si="0">+H5+K5+N5+Q5</f>
        <v>-1593</v>
      </c>
      <c r="F5" s="239">
        <f t="shared" si="0"/>
        <v>95755</v>
      </c>
      <c r="G5" s="239">
        <v>97348</v>
      </c>
      <c r="H5" s="239">
        <v>-1593</v>
      </c>
      <c r="I5" s="239">
        <f>+G5+H5</f>
        <v>95755</v>
      </c>
      <c r="J5" s="239"/>
      <c r="K5" s="239"/>
      <c r="L5" s="239"/>
      <c r="M5" s="239"/>
      <c r="N5" s="239"/>
      <c r="O5" s="239"/>
      <c r="P5" s="239"/>
      <c r="Q5" s="239"/>
      <c r="R5" s="239"/>
    </row>
    <row r="6" spans="1:18" ht="15" customHeight="1" x14ac:dyDescent="0.3">
      <c r="A6" s="189" t="s">
        <v>4</v>
      </c>
      <c r="B6" s="918" t="s">
        <v>3</v>
      </c>
      <c r="C6" s="919"/>
      <c r="D6" s="239">
        <f t="shared" ref="D6:D18" si="1">+G6+J6+M6+P6</f>
        <v>414</v>
      </c>
      <c r="E6" s="239">
        <f t="shared" ref="E6:E18" si="2">+H6+K6+N6+Q6</f>
        <v>3423</v>
      </c>
      <c r="F6" s="239">
        <f t="shared" ref="F6:F18" si="3">+I6+L6+O6+R6</f>
        <v>3837</v>
      </c>
      <c r="G6" s="239">
        <v>414</v>
      </c>
      <c r="H6" s="239">
        <v>3423</v>
      </c>
      <c r="I6" s="239">
        <f t="shared" ref="I6:I18" si="4">+G6+H6</f>
        <v>3837</v>
      </c>
      <c r="J6" s="239"/>
      <c r="K6" s="239"/>
      <c r="L6" s="239"/>
      <c r="M6" s="239"/>
      <c r="N6" s="239"/>
      <c r="O6" s="239"/>
      <c r="P6" s="239"/>
      <c r="Q6" s="239"/>
      <c r="R6" s="239"/>
    </row>
    <row r="7" spans="1:18" ht="15" customHeight="1" x14ac:dyDescent="0.3">
      <c r="A7" s="189" t="s">
        <v>6</v>
      </c>
      <c r="B7" s="918" t="s">
        <v>5</v>
      </c>
      <c r="C7" s="919"/>
      <c r="D7" s="239">
        <f t="shared" si="1"/>
        <v>0</v>
      </c>
      <c r="E7" s="239">
        <f t="shared" si="2"/>
        <v>0</v>
      </c>
      <c r="F7" s="239">
        <f t="shared" si="3"/>
        <v>0</v>
      </c>
      <c r="G7" s="239">
        <v>0</v>
      </c>
      <c r="H7" s="239"/>
      <c r="I7" s="239">
        <f t="shared" si="4"/>
        <v>0</v>
      </c>
      <c r="J7" s="239"/>
      <c r="K7" s="239"/>
      <c r="L7" s="239"/>
      <c r="M7" s="239"/>
      <c r="N7" s="239"/>
      <c r="O7" s="239"/>
      <c r="P7" s="239"/>
      <c r="Q7" s="239"/>
      <c r="R7" s="239"/>
    </row>
    <row r="8" spans="1:18" ht="21.75" customHeight="1" x14ac:dyDescent="0.3">
      <c r="A8" s="189" t="s">
        <v>8</v>
      </c>
      <c r="B8" s="918" t="s">
        <v>7</v>
      </c>
      <c r="C8" s="919"/>
      <c r="D8" s="239">
        <f t="shared" si="1"/>
        <v>735</v>
      </c>
      <c r="E8" s="239">
        <f t="shared" si="2"/>
        <v>147</v>
      </c>
      <c r="F8" s="239">
        <f t="shared" si="3"/>
        <v>882</v>
      </c>
      <c r="G8" s="239">
        <v>735</v>
      </c>
      <c r="H8" s="239">
        <v>147</v>
      </c>
      <c r="I8" s="239">
        <f t="shared" si="4"/>
        <v>882</v>
      </c>
      <c r="J8" s="239"/>
      <c r="K8" s="239"/>
      <c r="L8" s="239"/>
      <c r="M8" s="239"/>
      <c r="N8" s="239"/>
      <c r="O8" s="239"/>
      <c r="P8" s="239"/>
      <c r="Q8" s="239"/>
      <c r="R8" s="239"/>
    </row>
    <row r="9" spans="1:18" ht="15" customHeight="1" x14ac:dyDescent="0.3">
      <c r="A9" s="189" t="s">
        <v>10</v>
      </c>
      <c r="B9" s="918" t="s">
        <v>9</v>
      </c>
      <c r="C9" s="919"/>
      <c r="D9" s="239">
        <f t="shared" si="1"/>
        <v>0</v>
      </c>
      <c r="E9" s="239">
        <f t="shared" si="2"/>
        <v>0</v>
      </c>
      <c r="F9" s="239">
        <f t="shared" si="3"/>
        <v>0</v>
      </c>
      <c r="G9" s="239">
        <v>0</v>
      </c>
      <c r="H9" s="239"/>
      <c r="I9" s="239">
        <f t="shared" si="4"/>
        <v>0</v>
      </c>
      <c r="J9" s="239"/>
      <c r="K9" s="239"/>
      <c r="L9" s="239"/>
      <c r="M9" s="239"/>
      <c r="N9" s="239"/>
      <c r="O9" s="239"/>
      <c r="P9" s="239"/>
      <c r="Q9" s="239"/>
      <c r="R9" s="239"/>
    </row>
    <row r="10" spans="1:18" ht="15" customHeight="1" x14ac:dyDescent="0.3">
      <c r="A10" s="189" t="s">
        <v>12</v>
      </c>
      <c r="B10" s="918" t="s">
        <v>11</v>
      </c>
      <c r="C10" s="919"/>
      <c r="D10" s="239">
        <f t="shared" si="1"/>
        <v>708</v>
      </c>
      <c r="E10" s="239">
        <f t="shared" si="2"/>
        <v>0</v>
      </c>
      <c r="F10" s="239">
        <f t="shared" si="3"/>
        <v>708</v>
      </c>
      <c r="G10" s="239">
        <v>708</v>
      </c>
      <c r="H10" s="239"/>
      <c r="I10" s="239">
        <f t="shared" si="4"/>
        <v>708</v>
      </c>
      <c r="J10" s="239"/>
      <c r="K10" s="239"/>
      <c r="L10" s="239"/>
      <c r="M10" s="239"/>
      <c r="N10" s="239"/>
      <c r="O10" s="239"/>
      <c r="P10" s="239"/>
      <c r="Q10" s="239"/>
      <c r="R10" s="239"/>
    </row>
    <row r="11" spans="1:18" ht="15" customHeight="1" x14ac:dyDescent="0.3">
      <c r="A11" s="189" t="s">
        <v>14</v>
      </c>
      <c r="B11" s="918" t="s">
        <v>13</v>
      </c>
      <c r="C11" s="919"/>
      <c r="D11" s="239">
        <f t="shared" si="1"/>
        <v>2110</v>
      </c>
      <c r="E11" s="239">
        <f t="shared" si="2"/>
        <v>-50</v>
      </c>
      <c r="F11" s="239">
        <f t="shared" si="3"/>
        <v>2060</v>
      </c>
      <c r="G11" s="239">
        <v>2110</v>
      </c>
      <c r="H11" s="239">
        <v>-50</v>
      </c>
      <c r="I11" s="239">
        <f t="shared" si="4"/>
        <v>2060</v>
      </c>
      <c r="J11" s="239"/>
      <c r="K11" s="239"/>
      <c r="L11" s="239"/>
      <c r="M11" s="239"/>
      <c r="N11" s="239"/>
      <c r="O11" s="239"/>
      <c r="P11" s="239"/>
      <c r="Q11" s="239"/>
      <c r="R11" s="239"/>
    </row>
    <row r="12" spans="1:18" ht="15" customHeight="1" x14ac:dyDescent="0.3">
      <c r="A12" s="189" t="s">
        <v>16</v>
      </c>
      <c r="B12" s="918" t="s">
        <v>15</v>
      </c>
      <c r="C12" s="919"/>
      <c r="D12" s="239">
        <f t="shared" si="1"/>
        <v>0</v>
      </c>
      <c r="E12" s="239">
        <f t="shared" si="2"/>
        <v>0</v>
      </c>
      <c r="F12" s="239">
        <f t="shared" si="3"/>
        <v>0</v>
      </c>
      <c r="G12" s="239">
        <v>0</v>
      </c>
      <c r="H12" s="239"/>
      <c r="I12" s="239">
        <f t="shared" si="4"/>
        <v>0</v>
      </c>
      <c r="J12" s="239"/>
      <c r="K12" s="239"/>
      <c r="L12" s="239"/>
      <c r="M12" s="239"/>
      <c r="N12" s="239"/>
      <c r="O12" s="239"/>
      <c r="P12" s="239"/>
      <c r="Q12" s="239"/>
      <c r="R12" s="239"/>
    </row>
    <row r="13" spans="1:18" ht="15" customHeight="1" x14ac:dyDescent="0.3">
      <c r="A13" s="189" t="s">
        <v>18</v>
      </c>
      <c r="B13" s="918" t="s">
        <v>17</v>
      </c>
      <c r="C13" s="919"/>
      <c r="D13" s="239">
        <f t="shared" si="1"/>
        <v>1019</v>
      </c>
      <c r="E13" s="239">
        <f t="shared" si="2"/>
        <v>-241</v>
      </c>
      <c r="F13" s="239">
        <f t="shared" si="3"/>
        <v>778</v>
      </c>
      <c r="G13" s="239">
        <v>1019</v>
      </c>
      <c r="H13" s="239">
        <v>-241</v>
      </c>
      <c r="I13" s="239">
        <f t="shared" si="4"/>
        <v>778</v>
      </c>
      <c r="J13" s="239"/>
      <c r="K13" s="239"/>
      <c r="L13" s="239"/>
      <c r="M13" s="239"/>
      <c r="N13" s="239"/>
      <c r="O13" s="239"/>
      <c r="P13" s="239"/>
      <c r="Q13" s="239"/>
      <c r="R13" s="239"/>
    </row>
    <row r="14" spans="1:18" ht="15" customHeight="1" x14ac:dyDescent="0.3">
      <c r="A14" s="189" t="s">
        <v>20</v>
      </c>
      <c r="B14" s="918" t="s">
        <v>19</v>
      </c>
      <c r="C14" s="919"/>
      <c r="D14" s="239">
        <f t="shared" si="1"/>
        <v>0</v>
      </c>
      <c r="E14" s="239">
        <f t="shared" si="2"/>
        <v>0</v>
      </c>
      <c r="F14" s="239">
        <f t="shared" si="3"/>
        <v>0</v>
      </c>
      <c r="G14" s="239">
        <v>0</v>
      </c>
      <c r="H14" s="239"/>
      <c r="I14" s="239">
        <f t="shared" si="4"/>
        <v>0</v>
      </c>
      <c r="J14" s="239"/>
      <c r="K14" s="239"/>
      <c r="L14" s="239"/>
      <c r="M14" s="239"/>
      <c r="N14" s="239"/>
      <c r="O14" s="239"/>
      <c r="P14" s="239"/>
      <c r="Q14" s="239"/>
      <c r="R14" s="239"/>
    </row>
    <row r="15" spans="1:18" ht="15" customHeight="1" x14ac:dyDescent="0.3">
      <c r="A15" s="189" t="s">
        <v>22</v>
      </c>
      <c r="B15" s="918" t="s">
        <v>21</v>
      </c>
      <c r="C15" s="919"/>
      <c r="D15" s="239">
        <f t="shared" si="1"/>
        <v>0</v>
      </c>
      <c r="E15" s="239">
        <f t="shared" si="2"/>
        <v>0</v>
      </c>
      <c r="F15" s="239">
        <f t="shared" si="3"/>
        <v>0</v>
      </c>
      <c r="G15" s="239">
        <v>0</v>
      </c>
      <c r="H15" s="239"/>
      <c r="I15" s="239">
        <f t="shared" si="4"/>
        <v>0</v>
      </c>
      <c r="J15" s="239"/>
      <c r="K15" s="239"/>
      <c r="L15" s="239"/>
      <c r="M15" s="239"/>
      <c r="N15" s="239"/>
      <c r="O15" s="239"/>
      <c r="P15" s="239"/>
      <c r="Q15" s="239"/>
      <c r="R15" s="239"/>
    </row>
    <row r="16" spans="1:18" ht="15" customHeight="1" x14ac:dyDescent="0.3">
      <c r="A16" s="189" t="s">
        <v>24</v>
      </c>
      <c r="B16" s="918" t="s">
        <v>23</v>
      </c>
      <c r="C16" s="919"/>
      <c r="D16" s="239">
        <f t="shared" si="1"/>
        <v>0</v>
      </c>
      <c r="E16" s="239">
        <f t="shared" si="2"/>
        <v>0</v>
      </c>
      <c r="F16" s="239">
        <f t="shared" si="3"/>
        <v>0</v>
      </c>
      <c r="G16" s="239">
        <v>0</v>
      </c>
      <c r="H16" s="239"/>
      <c r="I16" s="239">
        <f t="shared" si="4"/>
        <v>0</v>
      </c>
      <c r="J16" s="239"/>
      <c r="K16" s="239"/>
      <c r="L16" s="239"/>
      <c r="M16" s="239"/>
      <c r="N16" s="239"/>
      <c r="O16" s="239"/>
      <c r="P16" s="239"/>
      <c r="Q16" s="239"/>
      <c r="R16" s="239"/>
    </row>
    <row r="17" spans="1:18" ht="22.5" customHeight="1" x14ac:dyDescent="0.3">
      <c r="A17" s="189" t="s">
        <v>25</v>
      </c>
      <c r="B17" s="918" t="s">
        <v>175</v>
      </c>
      <c r="C17" s="919"/>
      <c r="D17" s="239">
        <f t="shared" si="1"/>
        <v>1182</v>
      </c>
      <c r="E17" s="239">
        <f t="shared" si="2"/>
        <v>895</v>
      </c>
      <c r="F17" s="239">
        <f t="shared" si="3"/>
        <v>2077</v>
      </c>
      <c r="G17" s="239">
        <v>1182</v>
      </c>
      <c r="H17" s="239">
        <v>895</v>
      </c>
      <c r="I17" s="239">
        <f t="shared" si="4"/>
        <v>2077</v>
      </c>
      <c r="J17" s="239"/>
      <c r="K17" s="239"/>
      <c r="L17" s="239"/>
      <c r="M17" s="239"/>
      <c r="N17" s="239"/>
      <c r="O17" s="239"/>
      <c r="P17" s="239"/>
      <c r="Q17" s="239"/>
      <c r="R17" s="239"/>
    </row>
    <row r="18" spans="1:18" ht="15" customHeight="1" x14ac:dyDescent="0.3">
      <c r="A18" s="189" t="s">
        <v>25</v>
      </c>
      <c r="B18" s="918" t="s">
        <v>26</v>
      </c>
      <c r="C18" s="919"/>
      <c r="D18" s="239">
        <f t="shared" si="1"/>
        <v>144</v>
      </c>
      <c r="E18" s="239">
        <f t="shared" si="2"/>
        <v>0</v>
      </c>
      <c r="F18" s="239">
        <f t="shared" si="3"/>
        <v>144</v>
      </c>
      <c r="G18" s="239">
        <v>144</v>
      </c>
      <c r="H18" s="239"/>
      <c r="I18" s="239">
        <f t="shared" si="4"/>
        <v>144</v>
      </c>
      <c r="J18" s="239"/>
      <c r="K18" s="239"/>
      <c r="L18" s="239"/>
      <c r="M18" s="239"/>
      <c r="N18" s="239"/>
      <c r="O18" s="239"/>
      <c r="P18" s="239"/>
      <c r="Q18" s="239"/>
      <c r="R18" s="239"/>
    </row>
    <row r="19" spans="1:18" s="242" customFormat="1" ht="15" customHeight="1" x14ac:dyDescent="0.3">
      <c r="A19" s="240" t="s">
        <v>27</v>
      </c>
      <c r="B19" s="941" t="s">
        <v>421</v>
      </c>
      <c r="C19" s="942"/>
      <c r="D19" s="241">
        <f>SUM(D5:D18)</f>
        <v>103660</v>
      </c>
      <c r="E19" s="241">
        <f t="shared" ref="E19:R19" si="5">SUM(E5:E18)</f>
        <v>2581</v>
      </c>
      <c r="F19" s="241">
        <f t="shared" si="5"/>
        <v>106241</v>
      </c>
      <c r="G19" s="241">
        <v>103660</v>
      </c>
      <c r="H19" s="241">
        <f t="shared" si="5"/>
        <v>2581</v>
      </c>
      <c r="I19" s="241">
        <f t="shared" si="5"/>
        <v>106241</v>
      </c>
      <c r="J19" s="241">
        <f t="shared" si="5"/>
        <v>0</v>
      </c>
      <c r="K19" s="241">
        <f t="shared" si="5"/>
        <v>0</v>
      </c>
      <c r="L19" s="241">
        <f t="shared" si="5"/>
        <v>0</v>
      </c>
      <c r="M19" s="241">
        <v>0</v>
      </c>
      <c r="N19" s="241">
        <f t="shared" si="5"/>
        <v>0</v>
      </c>
      <c r="O19" s="241">
        <f t="shared" si="5"/>
        <v>0</v>
      </c>
      <c r="P19" s="241">
        <f t="shared" si="5"/>
        <v>0</v>
      </c>
      <c r="Q19" s="241">
        <f t="shared" si="5"/>
        <v>0</v>
      </c>
      <c r="R19" s="241">
        <f t="shared" si="5"/>
        <v>0</v>
      </c>
    </row>
    <row r="20" spans="1:18" ht="15" customHeight="1" x14ac:dyDescent="0.3">
      <c r="A20" s="189" t="s">
        <v>29</v>
      </c>
      <c r="B20" s="918" t="s">
        <v>28</v>
      </c>
      <c r="C20" s="919"/>
      <c r="D20" s="239">
        <f>+G20+J20+M20+P20</f>
        <v>0</v>
      </c>
      <c r="E20" s="239">
        <f t="shared" ref="E20:F20" si="6">+H20+K20+N20+Q20</f>
        <v>0</v>
      </c>
      <c r="F20" s="239">
        <f t="shared" si="6"/>
        <v>0</v>
      </c>
      <c r="G20" s="239">
        <v>0</v>
      </c>
      <c r="H20" s="239"/>
      <c r="I20" s="239">
        <f>+G20+H20</f>
        <v>0</v>
      </c>
      <c r="J20" s="239"/>
      <c r="K20" s="239"/>
      <c r="L20" s="239"/>
      <c r="M20" s="239">
        <v>0</v>
      </c>
      <c r="N20" s="239"/>
      <c r="O20" s="239">
        <f>+M20+N20</f>
        <v>0</v>
      </c>
      <c r="P20" s="239"/>
      <c r="Q20" s="239"/>
      <c r="R20" s="239"/>
    </row>
    <row r="21" spans="1:18" ht="48.75" customHeight="1" x14ac:dyDescent="0.3">
      <c r="A21" s="189" t="s">
        <v>689</v>
      </c>
      <c r="B21" s="918" t="s">
        <v>30</v>
      </c>
      <c r="C21" s="919"/>
      <c r="D21" s="239">
        <f t="shared" ref="D21:D22" si="7">+G21+J21+M21+P21</f>
        <v>2340</v>
      </c>
      <c r="E21" s="239">
        <f t="shared" ref="E21:E22" si="8">+H21+K21+N21+Q21</f>
        <v>-287</v>
      </c>
      <c r="F21" s="239">
        <f t="shared" ref="F21:F22" si="9">+I21+L21+O21+R21</f>
        <v>2053</v>
      </c>
      <c r="G21" s="239">
        <v>552</v>
      </c>
      <c r="H21" s="239">
        <v>120</v>
      </c>
      <c r="I21" s="239">
        <f t="shared" ref="I21:I22" si="10">+G21+H21</f>
        <v>672</v>
      </c>
      <c r="J21" s="239"/>
      <c r="K21" s="239"/>
      <c r="L21" s="239"/>
      <c r="M21" s="239">
        <v>1788</v>
      </c>
      <c r="N21" s="239">
        <v>-407</v>
      </c>
      <c r="O21" s="239">
        <f t="shared" ref="O21:O22" si="11">+M21+N21</f>
        <v>1381</v>
      </c>
      <c r="P21" s="239"/>
      <c r="Q21" s="239"/>
      <c r="R21" s="239"/>
    </row>
    <row r="22" spans="1:18" ht="15" customHeight="1" x14ac:dyDescent="0.3">
      <c r="A22" s="189" t="s">
        <v>32</v>
      </c>
      <c r="B22" s="918" t="s">
        <v>31</v>
      </c>
      <c r="C22" s="919"/>
      <c r="D22" s="239">
        <f t="shared" si="7"/>
        <v>30</v>
      </c>
      <c r="E22" s="239">
        <f t="shared" si="8"/>
        <v>6</v>
      </c>
      <c r="F22" s="239">
        <f t="shared" si="9"/>
        <v>36</v>
      </c>
      <c r="G22" s="239">
        <v>30</v>
      </c>
      <c r="H22" s="239">
        <v>6</v>
      </c>
      <c r="I22" s="239">
        <f t="shared" si="10"/>
        <v>36</v>
      </c>
      <c r="J22" s="239"/>
      <c r="K22" s="239"/>
      <c r="L22" s="239"/>
      <c r="M22" s="239">
        <v>0</v>
      </c>
      <c r="N22" s="239"/>
      <c r="O22" s="239">
        <f t="shared" si="11"/>
        <v>0</v>
      </c>
      <c r="P22" s="239"/>
      <c r="Q22" s="239"/>
      <c r="R22" s="239"/>
    </row>
    <row r="23" spans="1:18" s="242" customFormat="1" ht="15" customHeight="1" x14ac:dyDescent="0.3">
      <c r="A23" s="240" t="s">
        <v>33</v>
      </c>
      <c r="B23" s="941" t="s">
        <v>422</v>
      </c>
      <c r="C23" s="942"/>
      <c r="D23" s="241">
        <f>SUM(D20:D22)</f>
        <v>2370</v>
      </c>
      <c r="E23" s="241">
        <f t="shared" ref="E23:R23" si="12">SUM(E20:E22)</f>
        <v>-281</v>
      </c>
      <c r="F23" s="241">
        <f t="shared" si="12"/>
        <v>2089</v>
      </c>
      <c r="G23" s="241">
        <v>582</v>
      </c>
      <c r="H23" s="241">
        <f t="shared" si="12"/>
        <v>126</v>
      </c>
      <c r="I23" s="241">
        <f t="shared" si="12"/>
        <v>708</v>
      </c>
      <c r="J23" s="241">
        <f t="shared" si="12"/>
        <v>0</v>
      </c>
      <c r="K23" s="241">
        <f t="shared" si="12"/>
        <v>0</v>
      </c>
      <c r="L23" s="241">
        <f t="shared" si="12"/>
        <v>0</v>
      </c>
      <c r="M23" s="241">
        <v>1788</v>
      </c>
      <c r="N23" s="241">
        <f t="shared" si="12"/>
        <v>-407</v>
      </c>
      <c r="O23" s="241">
        <f t="shared" si="12"/>
        <v>1381</v>
      </c>
      <c r="P23" s="241">
        <f t="shared" si="12"/>
        <v>0</v>
      </c>
      <c r="Q23" s="241">
        <f t="shared" si="12"/>
        <v>0</v>
      </c>
      <c r="R23" s="241">
        <f t="shared" si="12"/>
        <v>0</v>
      </c>
    </row>
    <row r="24" spans="1:18" s="243" customFormat="1" ht="15" customHeight="1" x14ac:dyDescent="0.3">
      <c r="A24" s="240" t="s">
        <v>34</v>
      </c>
      <c r="B24" s="941" t="s">
        <v>423</v>
      </c>
      <c r="C24" s="942"/>
      <c r="D24" s="241">
        <f t="shared" ref="D24:F24" si="13">+D23+D19</f>
        <v>106030</v>
      </c>
      <c r="E24" s="241">
        <f t="shared" si="13"/>
        <v>2300</v>
      </c>
      <c r="F24" s="241">
        <f t="shared" si="13"/>
        <v>108330</v>
      </c>
      <c r="G24" s="241">
        <v>104242</v>
      </c>
      <c r="H24" s="241">
        <f t="shared" ref="H24:R24" si="14">+H23+H19</f>
        <v>2707</v>
      </c>
      <c r="I24" s="241">
        <f t="shared" si="14"/>
        <v>106949</v>
      </c>
      <c r="J24" s="241">
        <f t="shared" si="14"/>
        <v>0</v>
      </c>
      <c r="K24" s="241">
        <f t="shared" si="14"/>
        <v>0</v>
      </c>
      <c r="L24" s="241">
        <f t="shared" si="14"/>
        <v>0</v>
      </c>
      <c r="M24" s="241">
        <v>1788</v>
      </c>
      <c r="N24" s="241">
        <f>+N23+N19</f>
        <v>-407</v>
      </c>
      <c r="O24" s="241">
        <f t="shared" si="14"/>
        <v>1381</v>
      </c>
      <c r="P24" s="241">
        <f t="shared" si="14"/>
        <v>0</v>
      </c>
      <c r="Q24" s="241">
        <f t="shared" si="14"/>
        <v>0</v>
      </c>
      <c r="R24" s="241">
        <f t="shared" si="14"/>
        <v>0</v>
      </c>
    </row>
    <row r="25" spans="1:18" x14ac:dyDescent="0.3">
      <c r="A25" s="190"/>
      <c r="B25" s="191"/>
      <c r="C25" s="191"/>
      <c r="D25" s="192"/>
      <c r="E25" s="192"/>
      <c r="F25" s="193"/>
      <c r="G25" s="194"/>
      <c r="H25" s="192"/>
      <c r="I25" s="193"/>
      <c r="J25" s="194"/>
      <c r="K25" s="192"/>
      <c r="L25" s="193"/>
      <c r="M25" s="194"/>
      <c r="N25" s="192"/>
      <c r="O25" s="193"/>
      <c r="P25" s="194"/>
      <c r="Q25" s="192"/>
      <c r="R25" s="193"/>
    </row>
    <row r="26" spans="1:18" s="243" customFormat="1" ht="25.5" customHeight="1" x14ac:dyDescent="0.3">
      <c r="A26" s="240" t="s">
        <v>35</v>
      </c>
      <c r="B26" s="941" t="s">
        <v>424</v>
      </c>
      <c r="C26" s="942"/>
      <c r="D26" s="241">
        <f>SUM(D27:D31)</f>
        <v>26096</v>
      </c>
      <c r="E26" s="241">
        <f t="shared" ref="E26:F26" si="15">SUM(E27:E31)</f>
        <v>1432</v>
      </c>
      <c r="F26" s="241">
        <f t="shared" si="15"/>
        <v>27528</v>
      </c>
      <c r="G26" s="241">
        <v>25656</v>
      </c>
      <c r="H26" s="241">
        <f t="shared" ref="H26:R26" si="16">SUM(H27:H31)</f>
        <v>1685</v>
      </c>
      <c r="I26" s="241">
        <f t="shared" si="16"/>
        <v>27341</v>
      </c>
      <c r="J26" s="241">
        <f t="shared" si="16"/>
        <v>0</v>
      </c>
      <c r="K26" s="241">
        <f t="shared" si="16"/>
        <v>0</v>
      </c>
      <c r="L26" s="241">
        <f t="shared" si="16"/>
        <v>0</v>
      </c>
      <c r="M26" s="241">
        <v>440</v>
      </c>
      <c r="N26" s="241">
        <f t="shared" si="16"/>
        <v>-253</v>
      </c>
      <c r="O26" s="241">
        <f t="shared" si="16"/>
        <v>187</v>
      </c>
      <c r="P26" s="241">
        <f t="shared" si="16"/>
        <v>0</v>
      </c>
      <c r="Q26" s="241">
        <f t="shared" si="16"/>
        <v>0</v>
      </c>
      <c r="R26" s="241">
        <f t="shared" si="16"/>
        <v>0</v>
      </c>
    </row>
    <row r="27" spans="1:18" ht="26.4" x14ac:dyDescent="0.3">
      <c r="A27" s="195" t="s">
        <v>35</v>
      </c>
      <c r="B27" s="196"/>
      <c r="C27" s="197" t="s">
        <v>36</v>
      </c>
      <c r="D27" s="239">
        <f>+G27+J27+M27+P27</f>
        <v>22515</v>
      </c>
      <c r="E27" s="239">
        <f t="shared" ref="E27:F27" si="17">+H27+K27+N27+Q27</f>
        <v>1224</v>
      </c>
      <c r="F27" s="239">
        <f t="shared" si="17"/>
        <v>23739</v>
      </c>
      <c r="G27" s="239">
        <v>22075</v>
      </c>
      <c r="H27" s="239">
        <v>1477</v>
      </c>
      <c r="I27" s="239">
        <f>+G27+H27</f>
        <v>23552</v>
      </c>
      <c r="J27" s="239"/>
      <c r="K27" s="239"/>
      <c r="L27" s="239"/>
      <c r="M27" s="239">
        <v>440</v>
      </c>
      <c r="N27" s="239">
        <v>-253</v>
      </c>
      <c r="O27" s="239">
        <f>+M27+N27</f>
        <v>187</v>
      </c>
      <c r="P27" s="239"/>
      <c r="Q27" s="239"/>
      <c r="R27" s="239"/>
    </row>
    <row r="28" spans="1:18" ht="26.4" x14ac:dyDescent="0.3">
      <c r="A28" s="195" t="s">
        <v>35</v>
      </c>
      <c r="B28" s="196"/>
      <c r="C28" s="197" t="s">
        <v>37</v>
      </c>
      <c r="D28" s="239">
        <f t="shared" ref="D28:D31" si="18">+G28+J28+M28+P28</f>
        <v>2687</v>
      </c>
      <c r="E28" s="239">
        <f t="shared" ref="E28:E31" si="19">+H28+K28+N28+Q28</f>
        <v>0</v>
      </c>
      <c r="F28" s="239">
        <f t="shared" ref="F28:F31" si="20">+I28+L28+O28+R28</f>
        <v>2687</v>
      </c>
      <c r="G28" s="239">
        <v>2687</v>
      </c>
      <c r="H28" s="239"/>
      <c r="I28" s="239">
        <f t="shared" ref="I28:I31" si="21">+G28+H28</f>
        <v>2687</v>
      </c>
      <c r="J28" s="239"/>
      <c r="K28" s="239"/>
      <c r="L28" s="239"/>
      <c r="M28" s="239">
        <v>0</v>
      </c>
      <c r="N28" s="239"/>
      <c r="O28" s="239">
        <f t="shared" ref="O28:O31" si="22">+M28+N28</f>
        <v>0</v>
      </c>
      <c r="P28" s="239"/>
      <c r="Q28" s="239"/>
      <c r="R28" s="239"/>
    </row>
    <row r="29" spans="1:18" ht="26.4" x14ac:dyDescent="0.3">
      <c r="A29" s="195" t="s">
        <v>35</v>
      </c>
      <c r="B29" s="196"/>
      <c r="C29" s="197" t="s">
        <v>38</v>
      </c>
      <c r="D29" s="239">
        <f t="shared" si="18"/>
        <v>350</v>
      </c>
      <c r="E29" s="239">
        <f t="shared" si="19"/>
        <v>1</v>
      </c>
      <c r="F29" s="239">
        <f t="shared" si="20"/>
        <v>351</v>
      </c>
      <c r="G29" s="239">
        <v>350</v>
      </c>
      <c r="H29" s="239">
        <v>1</v>
      </c>
      <c r="I29" s="239">
        <f t="shared" si="21"/>
        <v>351</v>
      </c>
      <c r="J29" s="239"/>
      <c r="K29" s="239"/>
      <c r="L29" s="239"/>
      <c r="M29" s="239">
        <v>0</v>
      </c>
      <c r="N29" s="239"/>
      <c r="O29" s="239">
        <f t="shared" si="22"/>
        <v>0</v>
      </c>
      <c r="P29" s="239"/>
      <c r="Q29" s="239"/>
      <c r="R29" s="239"/>
    </row>
    <row r="30" spans="1:18" ht="31.5" customHeight="1" x14ac:dyDescent="0.3">
      <c r="A30" s="195" t="s">
        <v>35</v>
      </c>
      <c r="B30" s="196"/>
      <c r="C30" s="197" t="s">
        <v>39</v>
      </c>
      <c r="D30" s="239">
        <f t="shared" si="18"/>
        <v>160</v>
      </c>
      <c r="E30" s="239">
        <f t="shared" si="19"/>
        <v>169</v>
      </c>
      <c r="F30" s="239">
        <f t="shared" si="20"/>
        <v>329</v>
      </c>
      <c r="G30" s="239">
        <v>160</v>
      </c>
      <c r="H30" s="239">
        <v>169</v>
      </c>
      <c r="I30" s="239">
        <f t="shared" si="21"/>
        <v>329</v>
      </c>
      <c r="J30" s="239"/>
      <c r="K30" s="239"/>
      <c r="L30" s="239"/>
      <c r="M30" s="239">
        <v>0</v>
      </c>
      <c r="N30" s="239"/>
      <c r="O30" s="239">
        <f t="shared" si="22"/>
        <v>0</v>
      </c>
      <c r="P30" s="239"/>
      <c r="Q30" s="239"/>
      <c r="R30" s="239"/>
    </row>
    <row r="31" spans="1:18" ht="25.5" customHeight="1" x14ac:dyDescent="0.3">
      <c r="A31" s="195" t="s">
        <v>35</v>
      </c>
      <c r="B31" s="196"/>
      <c r="C31" s="197" t="s">
        <v>40</v>
      </c>
      <c r="D31" s="239">
        <f t="shared" si="18"/>
        <v>384</v>
      </c>
      <c r="E31" s="239">
        <f t="shared" si="19"/>
        <v>38</v>
      </c>
      <c r="F31" s="239">
        <f t="shared" si="20"/>
        <v>422</v>
      </c>
      <c r="G31" s="239">
        <v>384</v>
      </c>
      <c r="H31" s="239">
        <v>38</v>
      </c>
      <c r="I31" s="239">
        <f t="shared" si="21"/>
        <v>422</v>
      </c>
      <c r="J31" s="239"/>
      <c r="K31" s="239"/>
      <c r="L31" s="239"/>
      <c r="M31" s="239">
        <v>0</v>
      </c>
      <c r="N31" s="239"/>
      <c r="O31" s="239">
        <f t="shared" si="22"/>
        <v>0</v>
      </c>
      <c r="P31" s="239"/>
      <c r="Q31" s="239"/>
      <c r="R31" s="239"/>
    </row>
    <row r="32" spans="1:18" x14ac:dyDescent="0.3">
      <c r="A32" s="198"/>
      <c r="B32" s="199"/>
      <c r="C32" s="200"/>
      <c r="D32" s="201"/>
      <c r="E32" s="201"/>
      <c r="F32" s="201"/>
      <c r="G32" s="201"/>
      <c r="H32" s="201"/>
      <c r="I32" s="201"/>
      <c r="J32" s="201"/>
      <c r="K32" s="201"/>
      <c r="L32" s="201"/>
      <c r="M32" s="201"/>
      <c r="N32" s="201"/>
      <c r="O32" s="201"/>
      <c r="P32" s="201"/>
      <c r="Q32" s="201"/>
      <c r="R32" s="201"/>
    </row>
    <row r="33" spans="1:18" ht="15" customHeight="1" x14ac:dyDescent="0.3">
      <c r="A33" s="189" t="s">
        <v>42</v>
      </c>
      <c r="B33" s="918" t="s">
        <v>41</v>
      </c>
      <c r="C33" s="919"/>
      <c r="D33" s="239">
        <f>+G33+J33+M33+P33</f>
        <v>350</v>
      </c>
      <c r="E33" s="239">
        <f t="shared" ref="E33:F33" si="23">+H33+K33+N33+Q33</f>
        <v>182</v>
      </c>
      <c r="F33" s="239">
        <f t="shared" si="23"/>
        <v>532</v>
      </c>
      <c r="G33" s="239">
        <v>350</v>
      </c>
      <c r="H33" s="239">
        <v>182</v>
      </c>
      <c r="I33" s="239">
        <f>+G33+H33</f>
        <v>532</v>
      </c>
      <c r="J33" s="239"/>
      <c r="K33" s="239"/>
      <c r="L33" s="239"/>
      <c r="M33" s="239"/>
      <c r="N33" s="239"/>
      <c r="O33" s="239"/>
      <c r="P33" s="239"/>
      <c r="Q33" s="239"/>
      <c r="R33" s="239"/>
    </row>
    <row r="34" spans="1:18" ht="15" customHeight="1" x14ac:dyDescent="0.3">
      <c r="A34" s="189" t="s">
        <v>44</v>
      </c>
      <c r="B34" s="918" t="s">
        <v>43</v>
      </c>
      <c r="C34" s="919"/>
      <c r="D34" s="239">
        <f t="shared" ref="D34:D35" si="24">+G34+J34+M34+P34</f>
        <v>1049</v>
      </c>
      <c r="E34" s="239">
        <f t="shared" ref="E34:E35" si="25">+H34+K34+N34+Q34</f>
        <v>193</v>
      </c>
      <c r="F34" s="239">
        <f t="shared" ref="F34:F35" si="26">+I34+L34+O34+R34</f>
        <v>1242</v>
      </c>
      <c r="G34" s="239">
        <v>1049</v>
      </c>
      <c r="H34" s="239">
        <v>193</v>
      </c>
      <c r="I34" s="239">
        <f t="shared" ref="I34:I35" si="27">+G34+H34</f>
        <v>1242</v>
      </c>
      <c r="J34" s="239"/>
      <c r="K34" s="239"/>
      <c r="L34" s="239"/>
      <c r="M34" s="239"/>
      <c r="N34" s="239"/>
      <c r="O34" s="239"/>
      <c r="P34" s="239"/>
      <c r="Q34" s="239"/>
      <c r="R34" s="239"/>
    </row>
    <row r="35" spans="1:18" ht="15" customHeight="1" x14ac:dyDescent="0.3">
      <c r="A35" s="189" t="s">
        <v>46</v>
      </c>
      <c r="B35" s="918" t="s">
        <v>45</v>
      </c>
      <c r="C35" s="919"/>
      <c r="D35" s="239">
        <f t="shared" si="24"/>
        <v>0</v>
      </c>
      <c r="E35" s="239">
        <f t="shared" si="25"/>
        <v>0</v>
      </c>
      <c r="F35" s="239">
        <f t="shared" si="26"/>
        <v>0</v>
      </c>
      <c r="G35" s="239">
        <v>0</v>
      </c>
      <c r="H35" s="239"/>
      <c r="I35" s="239">
        <f t="shared" si="27"/>
        <v>0</v>
      </c>
      <c r="J35" s="239"/>
      <c r="K35" s="239"/>
      <c r="L35" s="239"/>
      <c r="M35" s="239"/>
      <c r="N35" s="239"/>
      <c r="O35" s="239"/>
      <c r="P35" s="239"/>
      <c r="Q35" s="239"/>
      <c r="R35" s="239"/>
    </row>
    <row r="36" spans="1:18" s="243" customFormat="1" ht="15" customHeight="1" x14ac:dyDescent="0.3">
      <c r="A36" s="240" t="s">
        <v>47</v>
      </c>
      <c r="B36" s="941" t="s">
        <v>426</v>
      </c>
      <c r="C36" s="942"/>
      <c r="D36" s="241">
        <f>SUM(D33:D35)</f>
        <v>1399</v>
      </c>
      <c r="E36" s="241">
        <f t="shared" ref="E36:R36" si="28">SUM(E33:E35)</f>
        <v>375</v>
      </c>
      <c r="F36" s="241">
        <f t="shared" si="28"/>
        <v>1774</v>
      </c>
      <c r="G36" s="241">
        <v>1399</v>
      </c>
      <c r="H36" s="241">
        <f t="shared" si="28"/>
        <v>375</v>
      </c>
      <c r="I36" s="241">
        <f t="shared" si="28"/>
        <v>1774</v>
      </c>
      <c r="J36" s="241">
        <f t="shared" si="28"/>
        <v>0</v>
      </c>
      <c r="K36" s="241">
        <f t="shared" si="28"/>
        <v>0</v>
      </c>
      <c r="L36" s="241">
        <f t="shared" si="28"/>
        <v>0</v>
      </c>
      <c r="M36" s="241">
        <v>0</v>
      </c>
      <c r="N36" s="241">
        <f t="shared" si="28"/>
        <v>0</v>
      </c>
      <c r="O36" s="241">
        <f t="shared" si="28"/>
        <v>0</v>
      </c>
      <c r="P36" s="241">
        <f t="shared" si="28"/>
        <v>0</v>
      </c>
      <c r="Q36" s="241">
        <f t="shared" si="28"/>
        <v>0</v>
      </c>
      <c r="R36" s="241">
        <f t="shared" si="28"/>
        <v>0</v>
      </c>
    </row>
    <row r="37" spans="1:18" ht="15" customHeight="1" x14ac:dyDescent="0.3">
      <c r="A37" s="189" t="s">
        <v>49</v>
      </c>
      <c r="B37" s="918" t="s">
        <v>48</v>
      </c>
      <c r="C37" s="919"/>
      <c r="D37" s="239">
        <f>+G37+J37+M37+P37</f>
        <v>27</v>
      </c>
      <c r="E37" s="239">
        <f t="shared" ref="E37:F37" si="29">+H37+K37+N37+Q37</f>
        <v>41</v>
      </c>
      <c r="F37" s="239">
        <f t="shared" si="29"/>
        <v>68</v>
      </c>
      <c r="G37" s="239"/>
      <c r="H37" s="239"/>
      <c r="I37" s="239"/>
      <c r="J37" s="239">
        <v>27</v>
      </c>
      <c r="K37" s="239">
        <v>41</v>
      </c>
      <c r="L37" s="239">
        <f>+K37+J37</f>
        <v>68</v>
      </c>
      <c r="M37" s="239"/>
      <c r="N37" s="239"/>
      <c r="O37" s="239"/>
      <c r="P37" s="239"/>
      <c r="Q37" s="239"/>
      <c r="R37" s="239"/>
    </row>
    <row r="38" spans="1:18" ht="15" customHeight="1" x14ac:dyDescent="0.3">
      <c r="A38" s="189" t="s">
        <v>51</v>
      </c>
      <c r="B38" s="918" t="s">
        <v>50</v>
      </c>
      <c r="C38" s="919"/>
      <c r="D38" s="239">
        <f>+G38+J38+M38+P38</f>
        <v>223</v>
      </c>
      <c r="E38" s="239">
        <f t="shared" ref="E38" si="30">+H38+K38+N38+Q38</f>
        <v>-60</v>
      </c>
      <c r="F38" s="239">
        <f t="shared" ref="F38" si="31">+I38+L38+O38+R38</f>
        <v>163</v>
      </c>
      <c r="G38" s="239"/>
      <c r="H38" s="239"/>
      <c r="I38" s="239"/>
      <c r="J38" s="239">
        <v>223</v>
      </c>
      <c r="K38" s="239">
        <v>-60</v>
      </c>
      <c r="L38" s="239">
        <f>+K38+J38</f>
        <v>163</v>
      </c>
      <c r="M38" s="239"/>
      <c r="N38" s="239"/>
      <c r="O38" s="239"/>
      <c r="P38" s="239"/>
      <c r="Q38" s="239"/>
      <c r="R38" s="239"/>
    </row>
    <row r="39" spans="1:18" s="243" customFormat="1" ht="15" customHeight="1" x14ac:dyDescent="0.3">
      <c r="A39" s="240" t="s">
        <v>52</v>
      </c>
      <c r="B39" s="941" t="s">
        <v>427</v>
      </c>
      <c r="C39" s="942"/>
      <c r="D39" s="241">
        <f t="shared" ref="D39:F39" si="32">SUM(D37:D38)</f>
        <v>250</v>
      </c>
      <c r="E39" s="241">
        <f t="shared" si="32"/>
        <v>-19</v>
      </c>
      <c r="F39" s="241">
        <f t="shared" si="32"/>
        <v>231</v>
      </c>
      <c r="G39" s="241">
        <v>0</v>
      </c>
      <c r="H39" s="241">
        <f t="shared" ref="H39:R39" si="33">+H38+H37</f>
        <v>0</v>
      </c>
      <c r="I39" s="241">
        <f t="shared" si="33"/>
        <v>0</v>
      </c>
      <c r="J39" s="241">
        <f t="shared" si="33"/>
        <v>250</v>
      </c>
      <c r="K39" s="241">
        <f t="shared" si="33"/>
        <v>-19</v>
      </c>
      <c r="L39" s="241">
        <f t="shared" si="33"/>
        <v>231</v>
      </c>
      <c r="M39" s="241">
        <v>0</v>
      </c>
      <c r="N39" s="241">
        <f t="shared" si="33"/>
        <v>0</v>
      </c>
      <c r="O39" s="241">
        <f t="shared" si="33"/>
        <v>0</v>
      </c>
      <c r="P39" s="241">
        <f t="shared" si="33"/>
        <v>0</v>
      </c>
      <c r="Q39" s="241">
        <f t="shared" si="33"/>
        <v>0</v>
      </c>
      <c r="R39" s="241">
        <f t="shared" si="33"/>
        <v>0</v>
      </c>
    </row>
    <row r="40" spans="1:18" ht="15" customHeight="1" x14ac:dyDescent="0.3">
      <c r="A40" s="189" t="s">
        <v>54</v>
      </c>
      <c r="B40" s="918" t="s">
        <v>53</v>
      </c>
      <c r="C40" s="919"/>
      <c r="D40" s="239">
        <f>+G40+J40+M40+P40</f>
        <v>0</v>
      </c>
      <c r="E40" s="239">
        <f t="shared" ref="E40:F40" si="34">+H40+K40+N40+Q40</f>
        <v>0</v>
      </c>
      <c r="F40" s="239">
        <f t="shared" si="34"/>
        <v>0</v>
      </c>
      <c r="G40" s="239">
        <v>0</v>
      </c>
      <c r="H40" s="239"/>
      <c r="I40" s="239">
        <f>+H40+G40</f>
        <v>0</v>
      </c>
      <c r="J40" s="239"/>
      <c r="K40" s="239"/>
      <c r="L40" s="239"/>
      <c r="M40" s="239"/>
      <c r="N40" s="239"/>
      <c r="O40" s="239"/>
      <c r="P40" s="239"/>
      <c r="Q40" s="239"/>
      <c r="R40" s="239">
        <f>+P40+Q40</f>
        <v>0</v>
      </c>
    </row>
    <row r="41" spans="1:18" ht="15" customHeight="1" x14ac:dyDescent="0.3">
      <c r="A41" s="189" t="s">
        <v>56</v>
      </c>
      <c r="B41" s="918" t="s">
        <v>55</v>
      </c>
      <c r="C41" s="919"/>
      <c r="D41" s="239">
        <f t="shared" ref="D41:D48" si="35">+G41+J41+M41+P41</f>
        <v>14800</v>
      </c>
      <c r="E41" s="239">
        <f t="shared" ref="E41:E48" si="36">+H41+K41+N41+Q41</f>
        <v>69</v>
      </c>
      <c r="F41" s="239">
        <f t="shared" ref="F41:F48" si="37">+I41+L41+O41+R41</f>
        <v>14869</v>
      </c>
      <c r="G41" s="239">
        <v>0</v>
      </c>
      <c r="H41" s="239"/>
      <c r="I41" s="239">
        <f t="shared" ref="I41:I48" si="38">+H41+G41</f>
        <v>0</v>
      </c>
      <c r="J41" s="239"/>
      <c r="K41" s="239"/>
      <c r="L41" s="239"/>
      <c r="M41" s="239"/>
      <c r="N41" s="239"/>
      <c r="O41" s="239"/>
      <c r="P41" s="239">
        <v>14800</v>
      </c>
      <c r="Q41" s="239">
        <v>69</v>
      </c>
      <c r="R41" s="239">
        <f t="shared" ref="R41:R48" si="39">+P41+Q41</f>
        <v>14869</v>
      </c>
    </row>
    <row r="42" spans="1:18" ht="15" customHeight="1" x14ac:dyDescent="0.3">
      <c r="A42" s="189" t="s">
        <v>57</v>
      </c>
      <c r="B42" s="918" t="s">
        <v>428</v>
      </c>
      <c r="C42" s="919"/>
      <c r="D42" s="239">
        <f t="shared" si="35"/>
        <v>0</v>
      </c>
      <c r="E42" s="239">
        <f t="shared" si="36"/>
        <v>0</v>
      </c>
      <c r="F42" s="239">
        <f t="shared" si="37"/>
        <v>0</v>
      </c>
      <c r="G42" s="239">
        <v>0</v>
      </c>
      <c r="H42" s="239"/>
      <c r="I42" s="239">
        <f t="shared" si="38"/>
        <v>0</v>
      </c>
      <c r="J42" s="239"/>
      <c r="K42" s="239"/>
      <c r="L42" s="239"/>
      <c r="M42" s="239"/>
      <c r="N42" s="239"/>
      <c r="O42" s="239"/>
      <c r="P42" s="239"/>
      <c r="Q42" s="239"/>
      <c r="R42" s="239">
        <f t="shared" si="39"/>
        <v>0</v>
      </c>
    </row>
    <row r="43" spans="1:18" ht="15" customHeight="1" x14ac:dyDescent="0.3">
      <c r="A43" s="189" t="s">
        <v>59</v>
      </c>
      <c r="B43" s="918" t="s">
        <v>58</v>
      </c>
      <c r="C43" s="919"/>
      <c r="D43" s="239">
        <f t="shared" si="35"/>
        <v>0</v>
      </c>
      <c r="E43" s="239">
        <f t="shared" si="36"/>
        <v>0</v>
      </c>
      <c r="F43" s="239">
        <f t="shared" si="37"/>
        <v>0</v>
      </c>
      <c r="G43" s="239">
        <v>0</v>
      </c>
      <c r="H43" s="239"/>
      <c r="I43" s="239">
        <f t="shared" si="38"/>
        <v>0</v>
      </c>
      <c r="J43" s="239">
        <v>0</v>
      </c>
      <c r="K43" s="239"/>
      <c r="L43" s="239"/>
      <c r="M43" s="239"/>
      <c r="N43" s="239"/>
      <c r="O43" s="239"/>
      <c r="P43" s="239"/>
      <c r="Q43" s="239"/>
      <c r="R43" s="239">
        <f t="shared" si="39"/>
        <v>0</v>
      </c>
    </row>
    <row r="44" spans="1:18" ht="15" customHeight="1" x14ac:dyDescent="0.3">
      <c r="A44" s="189" t="s">
        <v>60</v>
      </c>
      <c r="B44" s="918" t="s">
        <v>166</v>
      </c>
      <c r="C44" s="919"/>
      <c r="D44" s="239">
        <f t="shared" si="35"/>
        <v>11</v>
      </c>
      <c r="E44" s="239">
        <f t="shared" si="36"/>
        <v>4</v>
      </c>
      <c r="F44" s="239">
        <f t="shared" si="37"/>
        <v>15</v>
      </c>
      <c r="G44" s="239">
        <v>11</v>
      </c>
      <c r="H44" s="239">
        <v>4</v>
      </c>
      <c r="I44" s="239">
        <f t="shared" si="38"/>
        <v>15</v>
      </c>
      <c r="J44" s="239"/>
      <c r="K44" s="239"/>
      <c r="L44" s="239"/>
      <c r="M44" s="239"/>
      <c r="N44" s="239"/>
      <c r="O44" s="239"/>
      <c r="P44" s="239"/>
      <c r="Q44" s="239"/>
      <c r="R44" s="239">
        <f t="shared" si="39"/>
        <v>0</v>
      </c>
    </row>
    <row r="45" spans="1:18" ht="26.4" x14ac:dyDescent="0.3">
      <c r="A45" s="195" t="s">
        <v>60</v>
      </c>
      <c r="B45" s="196"/>
      <c r="C45" s="197" t="s">
        <v>61</v>
      </c>
      <c r="D45" s="239">
        <f t="shared" si="35"/>
        <v>0</v>
      </c>
      <c r="E45" s="239">
        <f t="shared" si="36"/>
        <v>0</v>
      </c>
      <c r="F45" s="239">
        <f t="shared" si="37"/>
        <v>0</v>
      </c>
      <c r="G45" s="239">
        <v>0</v>
      </c>
      <c r="H45" s="239"/>
      <c r="I45" s="239">
        <f t="shared" si="38"/>
        <v>0</v>
      </c>
      <c r="J45" s="239"/>
      <c r="K45" s="239"/>
      <c r="L45" s="239"/>
      <c r="M45" s="239"/>
      <c r="N45" s="239"/>
      <c r="O45" s="239"/>
      <c r="P45" s="239"/>
      <c r="Q45" s="239"/>
      <c r="R45" s="239">
        <f t="shared" si="39"/>
        <v>0</v>
      </c>
    </row>
    <row r="46" spans="1:18" ht="26.4" x14ac:dyDescent="0.3">
      <c r="A46" s="195" t="s">
        <v>60</v>
      </c>
      <c r="B46" s="196"/>
      <c r="C46" s="197" t="s">
        <v>168</v>
      </c>
      <c r="D46" s="239">
        <f t="shared" si="35"/>
        <v>0</v>
      </c>
      <c r="E46" s="239">
        <f t="shared" si="36"/>
        <v>0</v>
      </c>
      <c r="F46" s="239">
        <f t="shared" si="37"/>
        <v>0</v>
      </c>
      <c r="G46" s="239">
        <v>0</v>
      </c>
      <c r="H46" s="239"/>
      <c r="I46" s="239">
        <f t="shared" si="38"/>
        <v>0</v>
      </c>
      <c r="J46" s="239"/>
      <c r="K46" s="239"/>
      <c r="L46" s="239"/>
      <c r="M46" s="239">
        <v>0</v>
      </c>
      <c r="N46" s="239"/>
      <c r="O46" s="239">
        <f>+M46+N46</f>
        <v>0</v>
      </c>
      <c r="P46" s="239"/>
      <c r="Q46" s="239"/>
      <c r="R46" s="239">
        <f t="shared" si="39"/>
        <v>0</v>
      </c>
    </row>
    <row r="47" spans="1:18" ht="27" customHeight="1" x14ac:dyDescent="0.3">
      <c r="A47" s="189" t="s">
        <v>63</v>
      </c>
      <c r="B47" s="918" t="s">
        <v>429</v>
      </c>
      <c r="C47" s="919"/>
      <c r="D47" s="239">
        <f t="shared" si="35"/>
        <v>359</v>
      </c>
      <c r="E47" s="239">
        <f t="shared" si="36"/>
        <v>110</v>
      </c>
      <c r="F47" s="239">
        <f t="shared" si="37"/>
        <v>469</v>
      </c>
      <c r="G47" s="239">
        <v>148</v>
      </c>
      <c r="H47" s="239">
        <v>-26</v>
      </c>
      <c r="I47" s="239">
        <f t="shared" si="38"/>
        <v>122</v>
      </c>
      <c r="J47" s="239"/>
      <c r="K47" s="239"/>
      <c r="L47" s="239"/>
      <c r="M47" s="239">
        <v>211</v>
      </c>
      <c r="N47" s="239">
        <v>136</v>
      </c>
      <c r="O47" s="239">
        <f>+M47+N47</f>
        <v>347</v>
      </c>
      <c r="P47" s="239"/>
      <c r="Q47" s="239"/>
      <c r="R47" s="239">
        <f t="shared" si="39"/>
        <v>0</v>
      </c>
    </row>
    <row r="48" spans="1:18" ht="15" customHeight="1" x14ac:dyDescent="0.3">
      <c r="A48" s="189" t="s">
        <v>65</v>
      </c>
      <c r="B48" s="918" t="s">
        <v>430</v>
      </c>
      <c r="C48" s="919"/>
      <c r="D48" s="239">
        <f t="shared" si="35"/>
        <v>348</v>
      </c>
      <c r="E48" s="239">
        <f t="shared" si="36"/>
        <v>237</v>
      </c>
      <c r="F48" s="239">
        <f t="shared" si="37"/>
        <v>585</v>
      </c>
      <c r="G48" s="239">
        <v>348</v>
      </c>
      <c r="H48" s="239">
        <v>237</v>
      </c>
      <c r="I48" s="239">
        <f t="shared" si="38"/>
        <v>585</v>
      </c>
      <c r="J48" s="239">
        <v>0</v>
      </c>
      <c r="K48" s="239"/>
      <c r="L48" s="239"/>
      <c r="M48" s="239"/>
      <c r="N48" s="239"/>
      <c r="O48" s="239"/>
      <c r="P48" s="239"/>
      <c r="Q48" s="239"/>
      <c r="R48" s="239">
        <f t="shared" si="39"/>
        <v>0</v>
      </c>
    </row>
    <row r="49" spans="1:18" s="243" customFormat="1" ht="15" customHeight="1" x14ac:dyDescent="0.3">
      <c r="A49" s="240" t="s">
        <v>66</v>
      </c>
      <c r="B49" s="941" t="s">
        <v>431</v>
      </c>
      <c r="C49" s="942"/>
      <c r="D49" s="241">
        <f t="shared" ref="D49:F49" si="40">SUM(D40:D48)</f>
        <v>15518</v>
      </c>
      <c r="E49" s="241">
        <f t="shared" si="40"/>
        <v>420</v>
      </c>
      <c r="F49" s="241">
        <f t="shared" si="40"/>
        <v>15938</v>
      </c>
      <c r="G49" s="241">
        <v>507</v>
      </c>
      <c r="H49" s="241">
        <f t="shared" ref="H49:R49" si="41">SUM(H40:H48)</f>
        <v>215</v>
      </c>
      <c r="I49" s="241">
        <f t="shared" si="41"/>
        <v>722</v>
      </c>
      <c r="J49" s="241">
        <f t="shared" si="41"/>
        <v>0</v>
      </c>
      <c r="K49" s="241">
        <f t="shared" si="41"/>
        <v>0</v>
      </c>
      <c r="L49" s="241">
        <f t="shared" si="41"/>
        <v>0</v>
      </c>
      <c r="M49" s="241">
        <v>211</v>
      </c>
      <c r="N49" s="241">
        <f t="shared" si="41"/>
        <v>136</v>
      </c>
      <c r="O49" s="241">
        <f t="shared" si="41"/>
        <v>347</v>
      </c>
      <c r="P49" s="241">
        <f t="shared" si="41"/>
        <v>14800</v>
      </c>
      <c r="Q49" s="241">
        <f t="shared" si="41"/>
        <v>69</v>
      </c>
      <c r="R49" s="241">
        <f t="shared" si="41"/>
        <v>14869</v>
      </c>
    </row>
    <row r="50" spans="1:18" ht="15" customHeight="1" x14ac:dyDescent="0.3">
      <c r="A50" s="189" t="s">
        <v>68</v>
      </c>
      <c r="B50" s="918" t="s">
        <v>67</v>
      </c>
      <c r="C50" s="919"/>
      <c r="D50" s="239">
        <f>G50</f>
        <v>60</v>
      </c>
      <c r="E50" s="239">
        <f t="shared" ref="E50:F50" si="42">H50</f>
        <v>-5</v>
      </c>
      <c r="F50" s="239">
        <f t="shared" si="42"/>
        <v>55</v>
      </c>
      <c r="G50" s="239">
        <v>60</v>
      </c>
      <c r="H50" s="239">
        <v>-5</v>
      </c>
      <c r="I50" s="239">
        <f>+G50+H50</f>
        <v>55</v>
      </c>
      <c r="J50" s="239"/>
      <c r="K50" s="239"/>
      <c r="L50" s="239"/>
      <c r="M50" s="239"/>
      <c r="N50" s="239"/>
      <c r="O50" s="239"/>
      <c r="P50" s="239"/>
      <c r="Q50" s="239"/>
      <c r="R50" s="239"/>
    </row>
    <row r="51" spans="1:18" ht="15" customHeight="1" x14ac:dyDescent="0.3">
      <c r="A51" s="189" t="s">
        <v>70</v>
      </c>
      <c r="B51" s="918" t="s">
        <v>69</v>
      </c>
      <c r="C51" s="919"/>
      <c r="D51" s="239">
        <f>G51</f>
        <v>0</v>
      </c>
      <c r="E51" s="239">
        <f t="shared" ref="E51" si="43">H51</f>
        <v>0</v>
      </c>
      <c r="F51" s="239">
        <f t="shared" ref="F51" si="44">I51</f>
        <v>0</v>
      </c>
      <c r="G51" s="239">
        <v>0</v>
      </c>
      <c r="H51" s="239"/>
      <c r="I51" s="239">
        <f>+G51+H51</f>
        <v>0</v>
      </c>
      <c r="J51" s="239"/>
      <c r="K51" s="239"/>
      <c r="L51" s="239"/>
      <c r="M51" s="239"/>
      <c r="N51" s="239"/>
      <c r="O51" s="239"/>
      <c r="P51" s="239"/>
      <c r="Q51" s="239"/>
      <c r="R51" s="239"/>
    </row>
    <row r="52" spans="1:18" s="242" customFormat="1" ht="25.5" customHeight="1" x14ac:dyDescent="0.3">
      <c r="A52" s="240" t="s">
        <v>71</v>
      </c>
      <c r="B52" s="941" t="s">
        <v>155</v>
      </c>
      <c r="C52" s="942"/>
      <c r="D52" s="241">
        <f>SUM(D50:D51)</f>
        <v>60</v>
      </c>
      <c r="E52" s="241">
        <f t="shared" ref="E52:R52" si="45">+E51+E50</f>
        <v>-5</v>
      </c>
      <c r="F52" s="241">
        <f t="shared" si="45"/>
        <v>55</v>
      </c>
      <c r="G52" s="241">
        <v>60</v>
      </c>
      <c r="H52" s="241">
        <f t="shared" si="45"/>
        <v>-5</v>
      </c>
      <c r="I52" s="241">
        <f t="shared" si="45"/>
        <v>55</v>
      </c>
      <c r="J52" s="241">
        <f t="shared" si="45"/>
        <v>0</v>
      </c>
      <c r="K52" s="241">
        <f t="shared" si="45"/>
        <v>0</v>
      </c>
      <c r="L52" s="241">
        <f t="shared" si="45"/>
        <v>0</v>
      </c>
      <c r="M52" s="241">
        <v>0</v>
      </c>
      <c r="N52" s="241">
        <f t="shared" si="45"/>
        <v>0</v>
      </c>
      <c r="O52" s="241">
        <f t="shared" si="45"/>
        <v>0</v>
      </c>
      <c r="P52" s="241">
        <f t="shared" si="45"/>
        <v>0</v>
      </c>
      <c r="Q52" s="241">
        <f t="shared" si="45"/>
        <v>0</v>
      </c>
      <c r="R52" s="241">
        <f t="shared" si="45"/>
        <v>0</v>
      </c>
    </row>
    <row r="53" spans="1:18" ht="30" customHeight="1" x14ac:dyDescent="0.3">
      <c r="A53" s="189" t="s">
        <v>73</v>
      </c>
      <c r="B53" s="918" t="s">
        <v>72</v>
      </c>
      <c r="C53" s="919"/>
      <c r="D53" s="239">
        <f>+G53+J53+M53+P53</f>
        <v>4329</v>
      </c>
      <c r="E53" s="239">
        <f t="shared" ref="E53:F53" si="46">+H53+K53+N53+Q53</f>
        <v>32</v>
      </c>
      <c r="F53" s="239">
        <f t="shared" si="46"/>
        <v>4361</v>
      </c>
      <c r="G53" s="239">
        <v>265</v>
      </c>
      <c r="H53" s="239">
        <v>25</v>
      </c>
      <c r="I53" s="239">
        <f>+G53+H53</f>
        <v>290</v>
      </c>
      <c r="J53" s="239">
        <v>68</v>
      </c>
      <c r="K53" s="239">
        <v>-11</v>
      </c>
      <c r="L53" s="239">
        <f>+J53+K53</f>
        <v>57</v>
      </c>
      <c r="M53" s="239"/>
      <c r="N53" s="239"/>
      <c r="O53" s="239"/>
      <c r="P53" s="239">
        <v>3996</v>
      </c>
      <c r="Q53" s="239">
        <v>18</v>
      </c>
      <c r="R53" s="239">
        <f>+P53+Q53</f>
        <v>4014</v>
      </c>
    </row>
    <row r="54" spans="1:18" ht="15" customHeight="1" x14ac:dyDescent="0.3">
      <c r="A54" s="189" t="s">
        <v>75</v>
      </c>
      <c r="B54" s="918" t="s">
        <v>432</v>
      </c>
      <c r="C54" s="919"/>
      <c r="D54" s="239">
        <f t="shared" ref="D54:D57" si="47">+G54+J54+M54+P54</f>
        <v>0</v>
      </c>
      <c r="E54" s="239">
        <f t="shared" ref="E54:E57" si="48">+H54+K54+N54+Q54</f>
        <v>0</v>
      </c>
      <c r="F54" s="239">
        <f t="shared" ref="F54:F57" si="49">+I54+L54+O54+R54</f>
        <v>0</v>
      </c>
      <c r="G54" s="239">
        <v>0</v>
      </c>
      <c r="H54" s="239"/>
      <c r="I54" s="239">
        <f t="shared" ref="I54:I57" si="50">+G54+H54</f>
        <v>0</v>
      </c>
      <c r="J54" s="239"/>
      <c r="K54" s="239"/>
      <c r="L54" s="239">
        <f t="shared" ref="L54:L57" si="51">+J54+K54</f>
        <v>0</v>
      </c>
      <c r="M54" s="239"/>
      <c r="N54" s="239"/>
      <c r="O54" s="239"/>
      <c r="P54" s="239"/>
      <c r="Q54" s="239"/>
      <c r="R54" s="239"/>
    </row>
    <row r="55" spans="1:18" ht="15" customHeight="1" x14ac:dyDescent="0.3">
      <c r="A55" s="189" t="s">
        <v>76</v>
      </c>
      <c r="B55" s="918" t="s">
        <v>433</v>
      </c>
      <c r="C55" s="919"/>
      <c r="D55" s="239">
        <f t="shared" si="47"/>
        <v>0</v>
      </c>
      <c r="E55" s="239">
        <f t="shared" si="48"/>
        <v>0</v>
      </c>
      <c r="F55" s="239">
        <f t="shared" si="49"/>
        <v>0</v>
      </c>
      <c r="G55" s="239">
        <v>0</v>
      </c>
      <c r="H55" s="239"/>
      <c r="I55" s="239">
        <f t="shared" si="50"/>
        <v>0</v>
      </c>
      <c r="J55" s="239"/>
      <c r="K55" s="239"/>
      <c r="L55" s="239">
        <f t="shared" si="51"/>
        <v>0</v>
      </c>
      <c r="M55" s="239"/>
      <c r="N55" s="239"/>
      <c r="O55" s="239"/>
      <c r="P55" s="239"/>
      <c r="Q55" s="239"/>
      <c r="R55" s="239"/>
    </row>
    <row r="56" spans="1:18" ht="15" customHeight="1" x14ac:dyDescent="0.3">
      <c r="A56" s="189" t="s">
        <v>77</v>
      </c>
      <c r="B56" s="918" t="s">
        <v>434</v>
      </c>
      <c r="C56" s="919"/>
      <c r="D56" s="239">
        <f t="shared" si="47"/>
        <v>0</v>
      </c>
      <c r="E56" s="239">
        <f t="shared" si="48"/>
        <v>0</v>
      </c>
      <c r="F56" s="239">
        <f t="shared" si="49"/>
        <v>0</v>
      </c>
      <c r="G56" s="239">
        <v>0</v>
      </c>
      <c r="H56" s="239"/>
      <c r="I56" s="239">
        <f t="shared" si="50"/>
        <v>0</v>
      </c>
      <c r="J56" s="239"/>
      <c r="K56" s="239"/>
      <c r="L56" s="239">
        <f t="shared" si="51"/>
        <v>0</v>
      </c>
      <c r="M56" s="239"/>
      <c r="N56" s="239"/>
      <c r="O56" s="239"/>
      <c r="P56" s="239"/>
      <c r="Q56" s="239"/>
      <c r="R56" s="239"/>
    </row>
    <row r="57" spans="1:18" ht="15" customHeight="1" x14ac:dyDescent="0.3">
      <c r="A57" s="189" t="s">
        <v>79</v>
      </c>
      <c r="B57" s="918" t="s">
        <v>78</v>
      </c>
      <c r="C57" s="919"/>
      <c r="D57" s="239">
        <f t="shared" si="47"/>
        <v>4</v>
      </c>
      <c r="E57" s="239">
        <f t="shared" si="48"/>
        <v>1</v>
      </c>
      <c r="F57" s="239">
        <f t="shared" si="49"/>
        <v>5</v>
      </c>
      <c r="G57" s="239">
        <v>4</v>
      </c>
      <c r="H57" s="239">
        <v>1</v>
      </c>
      <c r="I57" s="239">
        <f t="shared" si="50"/>
        <v>5</v>
      </c>
      <c r="J57" s="239"/>
      <c r="K57" s="239"/>
      <c r="L57" s="239">
        <f t="shared" si="51"/>
        <v>0</v>
      </c>
      <c r="M57" s="239"/>
      <c r="N57" s="239"/>
      <c r="O57" s="239"/>
      <c r="P57" s="239"/>
      <c r="Q57" s="239"/>
      <c r="R57" s="239"/>
    </row>
    <row r="58" spans="1:18" s="242" customFormat="1" ht="23.25" customHeight="1" x14ac:dyDescent="0.3">
      <c r="A58" s="240" t="s">
        <v>80</v>
      </c>
      <c r="B58" s="941" t="s">
        <v>152</v>
      </c>
      <c r="C58" s="942"/>
      <c r="D58" s="241">
        <f>SUM(D53:D57)</f>
        <v>4333</v>
      </c>
      <c r="E58" s="241">
        <f t="shared" ref="E58:R58" si="52">SUM(E53:E57)</f>
        <v>33</v>
      </c>
      <c r="F58" s="241">
        <f t="shared" si="52"/>
        <v>4366</v>
      </c>
      <c r="G58" s="241">
        <v>269</v>
      </c>
      <c r="H58" s="241">
        <f t="shared" si="52"/>
        <v>26</v>
      </c>
      <c r="I58" s="241">
        <f t="shared" si="52"/>
        <v>295</v>
      </c>
      <c r="J58" s="241">
        <f t="shared" si="52"/>
        <v>68</v>
      </c>
      <c r="K58" s="241">
        <f t="shared" si="52"/>
        <v>-11</v>
      </c>
      <c r="L58" s="241">
        <f t="shared" si="52"/>
        <v>57</v>
      </c>
      <c r="M58" s="241">
        <v>0</v>
      </c>
      <c r="N58" s="241">
        <f t="shared" si="52"/>
        <v>0</v>
      </c>
      <c r="O58" s="241">
        <f t="shared" si="52"/>
        <v>0</v>
      </c>
      <c r="P58" s="241">
        <f t="shared" si="52"/>
        <v>3996</v>
      </c>
      <c r="Q58" s="241">
        <f t="shared" si="52"/>
        <v>18</v>
      </c>
      <c r="R58" s="241">
        <f t="shared" si="52"/>
        <v>4014</v>
      </c>
    </row>
    <row r="59" spans="1:18" ht="15" customHeight="1" x14ac:dyDescent="0.3">
      <c r="A59" s="240" t="s">
        <v>81</v>
      </c>
      <c r="B59" s="941" t="s">
        <v>343</v>
      </c>
      <c r="C59" s="942"/>
      <c r="D59" s="241">
        <f t="shared" ref="D59:F59" si="53">+D58+D52+D49+D39+D36</f>
        <v>21560</v>
      </c>
      <c r="E59" s="241">
        <f t="shared" si="53"/>
        <v>804</v>
      </c>
      <c r="F59" s="241">
        <f t="shared" si="53"/>
        <v>22364</v>
      </c>
      <c r="G59" s="241">
        <v>2235</v>
      </c>
      <c r="H59" s="241">
        <f t="shared" ref="H59:R59" si="54">+H58+H52+H49+H39+H36</f>
        <v>611</v>
      </c>
      <c r="I59" s="241">
        <f t="shared" si="54"/>
        <v>2846</v>
      </c>
      <c r="J59" s="241">
        <f t="shared" si="54"/>
        <v>318</v>
      </c>
      <c r="K59" s="241">
        <f t="shared" si="54"/>
        <v>-30</v>
      </c>
      <c r="L59" s="241">
        <f t="shared" si="54"/>
        <v>288</v>
      </c>
      <c r="M59" s="241">
        <v>211</v>
      </c>
      <c r="N59" s="241">
        <f t="shared" si="54"/>
        <v>136</v>
      </c>
      <c r="O59" s="241">
        <f t="shared" si="54"/>
        <v>347</v>
      </c>
      <c r="P59" s="241">
        <f t="shared" si="54"/>
        <v>18796</v>
      </c>
      <c r="Q59" s="241">
        <f t="shared" si="54"/>
        <v>87</v>
      </c>
      <c r="R59" s="241">
        <f t="shared" si="54"/>
        <v>18883</v>
      </c>
    </row>
    <row r="60" spans="1:18" x14ac:dyDescent="0.3">
      <c r="A60" s="190"/>
      <c r="B60" s="952"/>
      <c r="C60" s="952"/>
      <c r="D60" s="192"/>
      <c r="E60" s="192"/>
      <c r="F60" s="193"/>
      <c r="G60" s="194"/>
      <c r="H60" s="192"/>
      <c r="I60" s="193"/>
      <c r="J60" s="194"/>
      <c r="K60" s="192"/>
      <c r="L60" s="193"/>
      <c r="M60" s="194"/>
      <c r="N60" s="192"/>
      <c r="O60" s="193"/>
      <c r="P60" s="194"/>
      <c r="Q60" s="192"/>
      <c r="R60" s="193"/>
    </row>
    <row r="61" spans="1:18" ht="26.25" customHeight="1" x14ac:dyDescent="0.3">
      <c r="A61" s="189" t="s">
        <v>101</v>
      </c>
      <c r="B61" s="953" t="s">
        <v>843</v>
      </c>
      <c r="C61" s="953"/>
      <c r="D61" s="239">
        <f>+G61</f>
        <v>261</v>
      </c>
      <c r="E61" s="239">
        <f t="shared" ref="E61:F61" si="55">+H61</f>
        <v>0</v>
      </c>
      <c r="F61" s="239">
        <f t="shared" si="55"/>
        <v>261</v>
      </c>
      <c r="G61" s="239">
        <v>261</v>
      </c>
      <c r="H61" s="239"/>
      <c r="I61" s="239">
        <f>+H61+G61</f>
        <v>261</v>
      </c>
      <c r="J61" s="239"/>
      <c r="K61" s="239"/>
      <c r="L61" s="239"/>
      <c r="M61" s="239"/>
      <c r="N61" s="239"/>
      <c r="O61" s="239"/>
      <c r="P61" s="239"/>
      <c r="Q61" s="239"/>
      <c r="R61" s="239"/>
    </row>
    <row r="62" spans="1:18" ht="27" customHeight="1" x14ac:dyDescent="0.3">
      <c r="A62" s="189" t="s">
        <v>107</v>
      </c>
      <c r="B62" s="918" t="s">
        <v>164</v>
      </c>
      <c r="C62" s="919"/>
      <c r="D62" s="239">
        <f>+G62+J62+M62+P62</f>
        <v>13358</v>
      </c>
      <c r="E62" s="239">
        <f t="shared" ref="E62:F62" si="56">+H62+K62+N62+Q62</f>
        <v>1</v>
      </c>
      <c r="F62" s="239">
        <f t="shared" si="56"/>
        <v>13359</v>
      </c>
      <c r="G62" s="239">
        <v>84</v>
      </c>
      <c r="H62" s="239"/>
      <c r="I62" s="239">
        <f>+G62+H62</f>
        <v>84</v>
      </c>
      <c r="J62" s="239">
        <v>13274</v>
      </c>
      <c r="K62" s="239">
        <v>1</v>
      </c>
      <c r="L62" s="239">
        <f>+J62+K62</f>
        <v>13275</v>
      </c>
      <c r="M62" s="239"/>
      <c r="N62" s="239"/>
      <c r="O62" s="239"/>
      <c r="P62" s="239"/>
      <c r="Q62" s="239"/>
      <c r="R62" s="239"/>
    </row>
    <row r="63" spans="1:18" ht="25.5" customHeight="1" x14ac:dyDescent="0.3">
      <c r="A63" s="206" t="s">
        <v>107</v>
      </c>
      <c r="B63" s="196"/>
      <c r="C63" s="207" t="s">
        <v>104</v>
      </c>
      <c r="D63" s="239">
        <f>+G63+J63+M63+P63</f>
        <v>13358</v>
      </c>
      <c r="E63" s="239">
        <f t="shared" ref="E63" si="57">+H63+K63+N63+Q63</f>
        <v>0</v>
      </c>
      <c r="F63" s="239">
        <f t="shared" ref="F63" si="58">+I63+L63+O63+R63</f>
        <v>13358</v>
      </c>
      <c r="G63" s="239">
        <v>84</v>
      </c>
      <c r="H63" s="239"/>
      <c r="I63" s="239">
        <f>+G63+H63</f>
        <v>84</v>
      </c>
      <c r="J63" s="239">
        <v>13274</v>
      </c>
      <c r="K63" s="239"/>
      <c r="L63" s="239">
        <f>+J63+K63</f>
        <v>13274</v>
      </c>
      <c r="M63" s="239"/>
      <c r="N63" s="239"/>
      <c r="O63" s="239"/>
      <c r="P63" s="239"/>
      <c r="Q63" s="239"/>
      <c r="R63" s="239"/>
    </row>
    <row r="64" spans="1:18" ht="15" customHeight="1" x14ac:dyDescent="0.3">
      <c r="A64" s="240" t="s">
        <v>108</v>
      </c>
      <c r="B64" s="941" t="s">
        <v>163</v>
      </c>
      <c r="C64" s="942"/>
      <c r="D64" s="241">
        <f>+D62+D61</f>
        <v>13619</v>
      </c>
      <c r="E64" s="241">
        <f t="shared" ref="E64:F64" si="59">+E62+E61</f>
        <v>1</v>
      </c>
      <c r="F64" s="241">
        <f t="shared" si="59"/>
        <v>13620</v>
      </c>
      <c r="G64" s="241">
        <v>345</v>
      </c>
      <c r="H64" s="241">
        <f>+H62+H61</f>
        <v>0</v>
      </c>
      <c r="I64" s="241">
        <f>+I62+I61</f>
        <v>345</v>
      </c>
      <c r="J64" s="241">
        <f t="shared" ref="J64:R64" si="60">+J62</f>
        <v>13274</v>
      </c>
      <c r="K64" s="241">
        <f t="shared" si="60"/>
        <v>1</v>
      </c>
      <c r="L64" s="241">
        <f t="shared" si="60"/>
        <v>13275</v>
      </c>
      <c r="M64" s="241">
        <v>0</v>
      </c>
      <c r="N64" s="241">
        <f t="shared" si="60"/>
        <v>0</v>
      </c>
      <c r="O64" s="241">
        <f t="shared" si="60"/>
        <v>0</v>
      </c>
      <c r="P64" s="241">
        <f t="shared" si="60"/>
        <v>0</v>
      </c>
      <c r="Q64" s="241">
        <f t="shared" si="60"/>
        <v>0</v>
      </c>
      <c r="R64" s="241">
        <f t="shared" si="60"/>
        <v>0</v>
      </c>
    </row>
    <row r="65" spans="1:18" ht="8.25" customHeight="1" x14ac:dyDescent="0.3">
      <c r="A65" s="208"/>
      <c r="B65" s="209"/>
      <c r="C65" s="209"/>
      <c r="D65" s="210"/>
      <c r="E65" s="210"/>
      <c r="F65" s="210"/>
      <c r="G65" s="210"/>
      <c r="H65" s="210"/>
      <c r="I65" s="210"/>
      <c r="J65" s="210"/>
      <c r="K65" s="210"/>
      <c r="L65" s="210"/>
      <c r="M65" s="210"/>
      <c r="N65" s="210"/>
      <c r="O65" s="210"/>
      <c r="P65" s="210"/>
      <c r="Q65" s="210"/>
      <c r="R65" s="210"/>
    </row>
    <row r="66" spans="1:18" ht="11.25" customHeight="1" x14ac:dyDescent="0.3">
      <c r="A66" s="211"/>
      <c r="B66" s="212"/>
      <c r="C66" s="212"/>
      <c r="D66" s="205"/>
      <c r="E66" s="205"/>
      <c r="F66" s="205"/>
      <c r="G66" s="205"/>
      <c r="H66" s="205"/>
      <c r="I66" s="205"/>
      <c r="J66" s="205"/>
      <c r="K66" s="205"/>
      <c r="L66" s="205"/>
      <c r="M66" s="205"/>
      <c r="N66" s="205"/>
      <c r="O66" s="205"/>
      <c r="P66" s="205"/>
      <c r="Q66" s="205"/>
      <c r="R66" s="205"/>
    </row>
    <row r="67" spans="1:18" ht="15" customHeight="1" x14ac:dyDescent="0.3">
      <c r="A67" s="189" t="s">
        <v>110</v>
      </c>
      <c r="B67" s="918" t="s">
        <v>109</v>
      </c>
      <c r="C67" s="919"/>
      <c r="D67" s="239">
        <f>+G67+J67+M67+P67</f>
        <v>0</v>
      </c>
      <c r="E67" s="239">
        <f t="shared" ref="E67:F67" si="61">+H67+K67+N67+Q67</f>
        <v>0</v>
      </c>
      <c r="F67" s="239">
        <f t="shared" si="61"/>
        <v>0</v>
      </c>
      <c r="G67" s="239">
        <v>0</v>
      </c>
      <c r="H67" s="239"/>
      <c r="I67" s="239">
        <f>+G67+H67</f>
        <v>0</v>
      </c>
      <c r="J67" s="239"/>
      <c r="K67" s="239"/>
      <c r="L67" s="239"/>
      <c r="M67" s="239"/>
      <c r="N67" s="239"/>
      <c r="O67" s="239"/>
      <c r="P67" s="239"/>
      <c r="Q67" s="239"/>
      <c r="R67" s="239"/>
    </row>
    <row r="68" spans="1:18" ht="15" customHeight="1" x14ac:dyDescent="0.3">
      <c r="A68" s="189" t="s">
        <v>111</v>
      </c>
      <c r="B68" s="918" t="s">
        <v>435</v>
      </c>
      <c r="C68" s="919"/>
      <c r="D68" s="239">
        <f t="shared" ref="D68:D74" si="62">+G68+J68+M68+P68</f>
        <v>0</v>
      </c>
      <c r="E68" s="239">
        <f t="shared" ref="E68:E74" si="63">+H68+K68+N68+Q68</f>
        <v>0</v>
      </c>
      <c r="F68" s="239">
        <f t="shared" ref="F68:F74" si="64">+I68+L68+O68+R68</f>
        <v>0</v>
      </c>
      <c r="G68" s="239">
        <v>0</v>
      </c>
      <c r="H68" s="239"/>
      <c r="I68" s="239">
        <f t="shared" ref="I68:I74" si="65">+G68+H68</f>
        <v>0</v>
      </c>
      <c r="J68" s="239"/>
      <c r="K68" s="239"/>
      <c r="L68" s="239"/>
      <c r="M68" s="239"/>
      <c r="N68" s="239"/>
      <c r="O68" s="239"/>
      <c r="P68" s="239"/>
      <c r="Q68" s="239"/>
      <c r="R68" s="239"/>
    </row>
    <row r="69" spans="1:18" ht="26.4" x14ac:dyDescent="0.3">
      <c r="A69" s="195" t="s">
        <v>111</v>
      </c>
      <c r="B69" s="196"/>
      <c r="C69" s="207" t="s">
        <v>112</v>
      </c>
      <c r="D69" s="239">
        <f t="shared" si="62"/>
        <v>0</v>
      </c>
      <c r="E69" s="239">
        <f t="shared" si="63"/>
        <v>0</v>
      </c>
      <c r="F69" s="239">
        <f t="shared" si="64"/>
        <v>0</v>
      </c>
      <c r="G69" s="239">
        <v>0</v>
      </c>
      <c r="H69" s="239"/>
      <c r="I69" s="239">
        <f t="shared" si="65"/>
        <v>0</v>
      </c>
      <c r="J69" s="239"/>
      <c r="K69" s="239"/>
      <c r="L69" s="239"/>
      <c r="M69" s="239"/>
      <c r="N69" s="239"/>
      <c r="O69" s="239"/>
      <c r="P69" s="239"/>
      <c r="Q69" s="239"/>
      <c r="R69" s="239"/>
    </row>
    <row r="70" spans="1:18" ht="27.75" customHeight="1" x14ac:dyDescent="0.3">
      <c r="A70" s="189" t="s">
        <v>114</v>
      </c>
      <c r="B70" s="918" t="s">
        <v>113</v>
      </c>
      <c r="C70" s="919"/>
      <c r="D70" s="239">
        <f t="shared" si="62"/>
        <v>106</v>
      </c>
      <c r="E70" s="239">
        <f t="shared" si="63"/>
        <v>0</v>
      </c>
      <c r="F70" s="239">
        <f t="shared" si="64"/>
        <v>106</v>
      </c>
      <c r="G70" s="239">
        <v>106</v>
      </c>
      <c r="H70" s="239"/>
      <c r="I70" s="239">
        <f t="shared" si="65"/>
        <v>106</v>
      </c>
      <c r="J70" s="239"/>
      <c r="K70" s="239"/>
      <c r="L70" s="239"/>
      <c r="M70" s="239"/>
      <c r="N70" s="239"/>
      <c r="O70" s="239"/>
      <c r="P70" s="239"/>
      <c r="Q70" s="239"/>
      <c r="R70" s="239"/>
    </row>
    <row r="71" spans="1:18" ht="24" customHeight="1" x14ac:dyDescent="0.3">
      <c r="A71" s="189" t="s">
        <v>116</v>
      </c>
      <c r="B71" s="918" t="s">
        <v>115</v>
      </c>
      <c r="C71" s="919"/>
      <c r="D71" s="239">
        <f t="shared" si="62"/>
        <v>254</v>
      </c>
      <c r="E71" s="239">
        <f t="shared" si="63"/>
        <v>-111</v>
      </c>
      <c r="F71" s="239">
        <f t="shared" si="64"/>
        <v>143</v>
      </c>
      <c r="G71" s="239">
        <v>254</v>
      </c>
      <c r="H71" s="239">
        <v>-111</v>
      </c>
      <c r="I71" s="239">
        <f t="shared" si="65"/>
        <v>143</v>
      </c>
      <c r="J71" s="239"/>
      <c r="K71" s="239"/>
      <c r="L71" s="239"/>
      <c r="M71" s="239"/>
      <c r="N71" s="239"/>
      <c r="O71" s="239"/>
      <c r="P71" s="239"/>
      <c r="Q71" s="239"/>
      <c r="R71" s="239"/>
    </row>
    <row r="72" spans="1:18" ht="15" customHeight="1" x14ac:dyDescent="0.3">
      <c r="A72" s="189" t="s">
        <v>118</v>
      </c>
      <c r="B72" s="918" t="s">
        <v>117</v>
      </c>
      <c r="C72" s="919"/>
      <c r="D72" s="239">
        <f t="shared" si="62"/>
        <v>0</v>
      </c>
      <c r="E72" s="239">
        <f t="shared" si="63"/>
        <v>0</v>
      </c>
      <c r="F72" s="239">
        <f t="shared" si="64"/>
        <v>0</v>
      </c>
      <c r="G72" s="239">
        <v>0</v>
      </c>
      <c r="H72" s="239"/>
      <c r="I72" s="239">
        <f t="shared" si="65"/>
        <v>0</v>
      </c>
      <c r="J72" s="239"/>
      <c r="K72" s="239"/>
      <c r="L72" s="239"/>
      <c r="M72" s="239"/>
      <c r="N72" s="239"/>
      <c r="O72" s="239"/>
      <c r="P72" s="239"/>
      <c r="Q72" s="239"/>
      <c r="R72" s="239"/>
    </row>
    <row r="73" spans="1:18" ht="26.25" customHeight="1" x14ac:dyDescent="0.3">
      <c r="A73" s="189" t="s">
        <v>120</v>
      </c>
      <c r="B73" s="918" t="s">
        <v>119</v>
      </c>
      <c r="C73" s="919"/>
      <c r="D73" s="239">
        <f t="shared" si="62"/>
        <v>0</v>
      </c>
      <c r="E73" s="239">
        <f t="shared" si="63"/>
        <v>0</v>
      </c>
      <c r="F73" s="239">
        <f t="shared" si="64"/>
        <v>0</v>
      </c>
      <c r="G73" s="239">
        <v>0</v>
      </c>
      <c r="H73" s="239"/>
      <c r="I73" s="239">
        <f t="shared" si="65"/>
        <v>0</v>
      </c>
      <c r="J73" s="239"/>
      <c r="K73" s="239"/>
      <c r="L73" s="239"/>
      <c r="M73" s="239"/>
      <c r="N73" s="239"/>
      <c r="O73" s="239"/>
      <c r="P73" s="239"/>
      <c r="Q73" s="239"/>
      <c r="R73" s="239"/>
    </row>
    <row r="74" spans="1:18" ht="28.5" customHeight="1" x14ac:dyDescent="0.3">
      <c r="A74" s="189" t="s">
        <v>122</v>
      </c>
      <c r="B74" s="918" t="s">
        <v>121</v>
      </c>
      <c r="C74" s="919"/>
      <c r="D74" s="239">
        <f t="shared" si="62"/>
        <v>66</v>
      </c>
      <c r="E74" s="239">
        <f t="shared" si="63"/>
        <v>0</v>
      </c>
      <c r="F74" s="239">
        <f t="shared" si="64"/>
        <v>66</v>
      </c>
      <c r="G74" s="239">
        <v>66</v>
      </c>
      <c r="H74" s="239"/>
      <c r="I74" s="239">
        <f t="shared" si="65"/>
        <v>66</v>
      </c>
      <c r="J74" s="239"/>
      <c r="K74" s="239"/>
      <c r="L74" s="239"/>
      <c r="M74" s="239"/>
      <c r="N74" s="239"/>
      <c r="O74" s="239"/>
      <c r="P74" s="239"/>
      <c r="Q74" s="239"/>
      <c r="R74" s="239"/>
    </row>
    <row r="75" spans="1:18" ht="15" customHeight="1" x14ac:dyDescent="0.3">
      <c r="A75" s="240" t="s">
        <v>123</v>
      </c>
      <c r="B75" s="941" t="s">
        <v>161</v>
      </c>
      <c r="C75" s="942"/>
      <c r="D75" s="241">
        <f t="shared" ref="D75:F75" si="66">SUM(D67:D74)</f>
        <v>426</v>
      </c>
      <c r="E75" s="241">
        <f t="shared" si="66"/>
        <v>-111</v>
      </c>
      <c r="F75" s="241">
        <f t="shared" si="66"/>
        <v>315</v>
      </c>
      <c r="G75" s="241">
        <v>426</v>
      </c>
      <c r="H75" s="241">
        <f t="shared" ref="H75:R75" si="67">(((((+H74+H73)+H72)+H71)+H70)+H68)+H67</f>
        <v>-111</v>
      </c>
      <c r="I75" s="241">
        <f t="shared" si="67"/>
        <v>315</v>
      </c>
      <c r="J75" s="241">
        <f t="shared" si="67"/>
        <v>0</v>
      </c>
      <c r="K75" s="241">
        <f t="shared" si="67"/>
        <v>0</v>
      </c>
      <c r="L75" s="241">
        <f t="shared" si="67"/>
        <v>0</v>
      </c>
      <c r="M75" s="241">
        <v>0</v>
      </c>
      <c r="N75" s="241">
        <f t="shared" si="67"/>
        <v>0</v>
      </c>
      <c r="O75" s="241">
        <f t="shared" si="67"/>
        <v>0</v>
      </c>
      <c r="P75" s="241">
        <f t="shared" si="67"/>
        <v>0</v>
      </c>
      <c r="Q75" s="241">
        <f t="shared" si="67"/>
        <v>0</v>
      </c>
      <c r="R75" s="241">
        <f t="shared" si="67"/>
        <v>0</v>
      </c>
    </row>
    <row r="76" spans="1:18" x14ac:dyDescent="0.3">
      <c r="A76" s="190"/>
      <c r="B76" s="191"/>
      <c r="C76" s="191"/>
      <c r="D76" s="192"/>
      <c r="E76" s="192"/>
      <c r="F76" s="193"/>
      <c r="G76" s="194"/>
      <c r="H76" s="192"/>
      <c r="I76" s="193"/>
      <c r="J76" s="194"/>
      <c r="K76" s="192"/>
      <c r="L76" s="193"/>
      <c r="M76" s="194"/>
      <c r="N76" s="192"/>
      <c r="O76" s="193"/>
      <c r="P76" s="194"/>
      <c r="Q76" s="192"/>
      <c r="R76" s="193"/>
    </row>
    <row r="77" spans="1:18" ht="15" hidden="1" customHeight="1" x14ac:dyDescent="0.3">
      <c r="A77" s="189" t="s">
        <v>125</v>
      </c>
      <c r="B77" s="918" t="s">
        <v>124</v>
      </c>
      <c r="C77" s="919"/>
      <c r="D77" s="239">
        <f>+G77+J77+M77+P77</f>
        <v>0</v>
      </c>
      <c r="E77" s="239"/>
      <c r="F77" s="239"/>
      <c r="G77" s="239"/>
      <c r="H77" s="239"/>
      <c r="I77" s="239"/>
      <c r="J77" s="239"/>
      <c r="K77" s="239"/>
      <c r="L77" s="239"/>
      <c r="M77" s="239"/>
      <c r="N77" s="239"/>
      <c r="O77" s="239"/>
      <c r="P77" s="239"/>
      <c r="Q77" s="239"/>
      <c r="R77" s="239"/>
    </row>
    <row r="78" spans="1:18" ht="15" hidden="1" customHeight="1" x14ac:dyDescent="0.3">
      <c r="A78" s="189" t="s">
        <v>127</v>
      </c>
      <c r="B78" s="918" t="s">
        <v>126</v>
      </c>
      <c r="C78" s="919"/>
      <c r="D78" s="239">
        <f t="shared" ref="D78:D80" si="68">+G78+J78+M78+P78</f>
        <v>0</v>
      </c>
      <c r="E78" s="239"/>
      <c r="F78" s="239"/>
      <c r="G78" s="239"/>
      <c r="H78" s="239"/>
      <c r="I78" s="239"/>
      <c r="J78" s="239"/>
      <c r="K78" s="239"/>
      <c r="L78" s="239"/>
      <c r="M78" s="239"/>
      <c r="N78" s="239"/>
      <c r="O78" s="239"/>
      <c r="P78" s="239"/>
      <c r="Q78" s="239"/>
      <c r="R78" s="239"/>
    </row>
    <row r="79" spans="1:18" ht="15" hidden="1" customHeight="1" x14ac:dyDescent="0.3">
      <c r="A79" s="189" t="s">
        <v>129</v>
      </c>
      <c r="B79" s="918" t="s">
        <v>436</v>
      </c>
      <c r="C79" s="919"/>
      <c r="D79" s="239">
        <f t="shared" si="68"/>
        <v>0</v>
      </c>
      <c r="E79" s="239"/>
      <c r="F79" s="239"/>
      <c r="G79" s="239"/>
      <c r="H79" s="239"/>
      <c r="I79" s="239"/>
      <c r="J79" s="239"/>
      <c r="K79" s="239"/>
      <c r="L79" s="239"/>
      <c r="M79" s="239"/>
      <c r="N79" s="239"/>
      <c r="O79" s="239"/>
      <c r="P79" s="239"/>
      <c r="Q79" s="239"/>
      <c r="R79" s="239"/>
    </row>
    <row r="80" spans="1:18" ht="15" hidden="1" customHeight="1" x14ac:dyDescent="0.3">
      <c r="A80" s="189" t="s">
        <v>131</v>
      </c>
      <c r="B80" s="918" t="s">
        <v>130</v>
      </c>
      <c r="C80" s="919"/>
      <c r="D80" s="239">
        <f t="shared" si="68"/>
        <v>0</v>
      </c>
      <c r="E80" s="239"/>
      <c r="F80" s="239"/>
      <c r="G80" s="239"/>
      <c r="H80" s="239"/>
      <c r="I80" s="239"/>
      <c r="J80" s="239"/>
      <c r="K80" s="239"/>
      <c r="L80" s="239"/>
      <c r="M80" s="239"/>
      <c r="N80" s="239"/>
      <c r="O80" s="239"/>
      <c r="P80" s="239"/>
      <c r="Q80" s="239"/>
      <c r="R80" s="239"/>
    </row>
    <row r="81" spans="1:18" x14ac:dyDescent="0.3">
      <c r="A81" s="240" t="s">
        <v>132</v>
      </c>
      <c r="B81" s="941" t="s">
        <v>314</v>
      </c>
      <c r="C81" s="942"/>
      <c r="D81" s="241">
        <f t="shared" ref="D81:R81" si="69">SUM(D77:D80)</f>
        <v>0</v>
      </c>
      <c r="E81" s="241">
        <f t="shared" si="69"/>
        <v>0</v>
      </c>
      <c r="F81" s="241">
        <f t="shared" si="69"/>
        <v>0</v>
      </c>
      <c r="G81" s="241">
        <v>0</v>
      </c>
      <c r="H81" s="241">
        <f t="shared" si="69"/>
        <v>0</v>
      </c>
      <c r="I81" s="241">
        <f t="shared" si="69"/>
        <v>0</v>
      </c>
      <c r="J81" s="241">
        <f t="shared" si="69"/>
        <v>0</v>
      </c>
      <c r="K81" s="241">
        <f t="shared" si="69"/>
        <v>0</v>
      </c>
      <c r="L81" s="241">
        <f t="shared" si="69"/>
        <v>0</v>
      </c>
      <c r="M81" s="241">
        <v>0</v>
      </c>
      <c r="N81" s="241">
        <f t="shared" si="69"/>
        <v>0</v>
      </c>
      <c r="O81" s="241">
        <f t="shared" si="69"/>
        <v>0</v>
      </c>
      <c r="P81" s="241">
        <f t="shared" si="69"/>
        <v>0</v>
      </c>
      <c r="Q81" s="241">
        <f t="shared" si="69"/>
        <v>0</v>
      </c>
      <c r="R81" s="241">
        <f t="shared" si="69"/>
        <v>0</v>
      </c>
    </row>
    <row r="82" spans="1:18" x14ac:dyDescent="0.3">
      <c r="A82" s="190"/>
      <c r="B82" s="642"/>
      <c r="C82" s="642"/>
      <c r="D82" s="192"/>
      <c r="E82" s="192"/>
      <c r="F82" s="193"/>
      <c r="G82" s="194"/>
      <c r="H82" s="192"/>
      <c r="I82" s="193"/>
      <c r="J82" s="194"/>
      <c r="K82" s="192"/>
      <c r="L82" s="193"/>
      <c r="M82" s="194"/>
      <c r="N82" s="192"/>
      <c r="O82" s="193"/>
      <c r="P82" s="194"/>
      <c r="Q82" s="192"/>
      <c r="R82" s="193"/>
    </row>
    <row r="83" spans="1:18" ht="15" customHeight="1" x14ac:dyDescent="0.3">
      <c r="A83" s="240" t="s">
        <v>134</v>
      </c>
      <c r="B83" s="941" t="s">
        <v>158</v>
      </c>
      <c r="C83" s="942"/>
      <c r="D83" s="239"/>
      <c r="E83" s="239"/>
      <c r="F83" s="239"/>
      <c r="G83" s="239"/>
      <c r="H83" s="239"/>
      <c r="I83" s="239"/>
      <c r="J83" s="239"/>
      <c r="K83" s="239"/>
      <c r="L83" s="239"/>
      <c r="M83" s="239"/>
      <c r="N83" s="239"/>
      <c r="O83" s="239"/>
      <c r="P83" s="239"/>
      <c r="Q83" s="239"/>
      <c r="R83" s="239"/>
    </row>
    <row r="84" spans="1:18" ht="15.75" customHeight="1" thickBot="1" x14ac:dyDescent="0.35">
      <c r="A84" s="391"/>
      <c r="B84" s="209"/>
      <c r="C84" s="209"/>
      <c r="D84" s="201"/>
      <c r="E84" s="201"/>
      <c r="F84" s="392"/>
      <c r="G84" s="393"/>
      <c r="H84" s="201"/>
      <c r="I84" s="392"/>
      <c r="J84" s="393"/>
      <c r="K84" s="201"/>
      <c r="L84" s="392"/>
      <c r="M84" s="393"/>
      <c r="N84" s="201"/>
      <c r="O84" s="392"/>
      <c r="P84" s="393"/>
      <c r="Q84" s="201"/>
      <c r="R84" s="392"/>
    </row>
    <row r="85" spans="1:18" s="476" customFormat="1" ht="40.5" customHeight="1" thickBot="1" x14ac:dyDescent="0.35">
      <c r="A85" s="475" t="s">
        <v>135</v>
      </c>
      <c r="B85" s="939" t="s">
        <v>157</v>
      </c>
      <c r="C85" s="940"/>
      <c r="D85" s="477">
        <f t="shared" ref="D85:J85" si="70">+D83+D81+D75+D64+D59+D26+D24</f>
        <v>167731</v>
      </c>
      <c r="E85" s="477">
        <f t="shared" si="70"/>
        <v>4426</v>
      </c>
      <c r="F85" s="477">
        <f t="shared" si="70"/>
        <v>172157</v>
      </c>
      <c r="G85" s="477">
        <v>132904</v>
      </c>
      <c r="H85" s="477">
        <f t="shared" si="70"/>
        <v>4892</v>
      </c>
      <c r="I85" s="477">
        <f t="shared" si="70"/>
        <v>137796</v>
      </c>
      <c r="J85" s="477">
        <f t="shared" si="70"/>
        <v>13592</v>
      </c>
      <c r="K85" s="477">
        <f t="shared" ref="K85:L85" si="71">+K83+K81+K75+K64+K59+K26+K24</f>
        <v>-29</v>
      </c>
      <c r="L85" s="477">
        <f t="shared" si="71"/>
        <v>13563</v>
      </c>
      <c r="M85" s="477">
        <v>2439</v>
      </c>
      <c r="N85" s="477">
        <f>+N83+N81+N75+N64+N59+N26+N24</f>
        <v>-524</v>
      </c>
      <c r="O85" s="477">
        <f t="shared" ref="O85" si="72">+O83+O81+O75+O64+O59+O26+O24</f>
        <v>1915</v>
      </c>
      <c r="P85" s="477">
        <f>+P83+P81+P75+P64+P59+P26+P24</f>
        <v>18796</v>
      </c>
      <c r="Q85" s="477">
        <f>+Q83+Q81+Q75+Q64+Q59+Q26+Q24</f>
        <v>87</v>
      </c>
      <c r="R85" s="478">
        <f>+R83+R81+R75+R64+R59+R26+R24</f>
        <v>18883</v>
      </c>
    </row>
  </sheetData>
  <mergeCells count="77">
    <mergeCell ref="B36:C36"/>
    <mergeCell ref="B37:C37"/>
    <mergeCell ref="B39:C39"/>
    <mergeCell ref="B40:C40"/>
    <mergeCell ref="B41:C41"/>
    <mergeCell ref="D2:F3"/>
    <mergeCell ref="G3:I3"/>
    <mergeCell ref="J3:L3"/>
    <mergeCell ref="M3:O3"/>
    <mergeCell ref="P3:R3"/>
    <mergeCell ref="P1:R1"/>
    <mergeCell ref="G2:I2"/>
    <mergeCell ref="M2:O2"/>
    <mergeCell ref="P2:R2"/>
    <mergeCell ref="J2:L2"/>
    <mergeCell ref="B81:C81"/>
    <mergeCell ref="B83:C83"/>
    <mergeCell ref="B72:C72"/>
    <mergeCell ref="B73:C73"/>
    <mergeCell ref="B75:C75"/>
    <mergeCell ref="B77:C77"/>
    <mergeCell ref="B78:C78"/>
    <mergeCell ref="B80:C80"/>
    <mergeCell ref="B79:C79"/>
    <mergeCell ref="B71:C71"/>
    <mergeCell ref="B60:C60"/>
    <mergeCell ref="B59:C59"/>
    <mergeCell ref="B58:C58"/>
    <mergeCell ref="B68:C68"/>
    <mergeCell ref="B70:C70"/>
    <mergeCell ref="B61:C61"/>
    <mergeCell ref="B42:C42"/>
    <mergeCell ref="B56:C56"/>
    <mergeCell ref="B43:C43"/>
    <mergeCell ref="B55:C55"/>
    <mergeCell ref="B38:C38"/>
    <mergeCell ref="B33:C33"/>
    <mergeCell ref="B34:C34"/>
    <mergeCell ref="B35:C35"/>
    <mergeCell ref="B26:C26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13:C13"/>
    <mergeCell ref="A2:A4"/>
    <mergeCell ref="B2:C4"/>
    <mergeCell ref="B5:C5"/>
    <mergeCell ref="B6:C6"/>
    <mergeCell ref="B7:C7"/>
    <mergeCell ref="B8:C8"/>
    <mergeCell ref="B9:C9"/>
    <mergeCell ref="B10:C10"/>
    <mergeCell ref="B11:C11"/>
    <mergeCell ref="B12:C12"/>
    <mergeCell ref="B14:C14"/>
    <mergeCell ref="B85:C85"/>
    <mergeCell ref="B44:C44"/>
    <mergeCell ref="B62:C62"/>
    <mergeCell ref="B64:C64"/>
    <mergeCell ref="B67:C67"/>
    <mergeCell ref="B74:C74"/>
    <mergeCell ref="B57:C57"/>
    <mergeCell ref="B47:C47"/>
    <mergeCell ref="B48:C48"/>
    <mergeCell ref="B49:C49"/>
    <mergeCell ref="B50:C50"/>
    <mergeCell ref="B51:C51"/>
    <mergeCell ref="B52:C52"/>
    <mergeCell ref="B53:C53"/>
    <mergeCell ref="B54:C54"/>
  </mergeCells>
  <pageMargins left="0.31496062992125984" right="0.11811023622047245" top="0.74803149606299213" bottom="0.74803149606299213" header="0.31496062992125984" footer="0.31496062992125984"/>
  <pageSetup paperSize="9" scale="80" orientation="landscape" cellComments="asDisplayed" r:id="rId1"/>
  <headerFooter>
    <oddHeader>&amp;C&amp;"Times New Roman,Félkövér"&amp;12Martonvásár Város Önkormányzatának kiadásai 2017.
Brunszvik Teréz Óvoda&amp;R
&amp;"Times New Roman,Félkövér"&amp;12 6/b. melléklet</oddHeader>
  </headerFooter>
  <rowBreaks count="1" manualBreakCount="1">
    <brk id="31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131"/>
  <sheetViews>
    <sheetView view="pageLayout" topLeftCell="A10" zoomScaleNormal="100" workbookViewId="0">
      <selection activeCell="C29" sqref="C29:E29"/>
    </sheetView>
  </sheetViews>
  <sheetFormatPr defaultColWidth="9.109375" defaultRowHeight="15.6" x14ac:dyDescent="0.3"/>
  <cols>
    <col min="1" max="1" width="5.44140625" style="151" customWidth="1"/>
    <col min="2" max="2" width="54.88671875" style="145" customWidth="1"/>
    <col min="3" max="3" width="10.44140625" style="145" customWidth="1"/>
    <col min="4" max="4" width="9.109375" style="145" customWidth="1"/>
    <col min="5" max="5" width="9" style="145" customWidth="1"/>
    <col min="6" max="20" width="9.109375" style="102"/>
    <col min="21" max="16384" width="9.109375" style="145"/>
  </cols>
  <sheetData>
    <row r="1" spans="1:20" ht="15.9" customHeight="1" x14ac:dyDescent="0.3">
      <c r="A1" s="96" t="s">
        <v>302</v>
      </c>
      <c r="B1" s="97"/>
      <c r="C1" s="97"/>
      <c r="D1" s="97"/>
      <c r="E1" s="97"/>
    </row>
    <row r="2" spans="1:20" ht="15.9" customHeight="1" x14ac:dyDescent="0.3">
      <c r="A2" s="806" t="s">
        <v>303</v>
      </c>
      <c r="B2" s="806"/>
      <c r="D2" s="467"/>
      <c r="E2" s="553" t="s">
        <v>385</v>
      </c>
    </row>
    <row r="3" spans="1:20" ht="35.25" customHeight="1" x14ac:dyDescent="0.3">
      <c r="A3" s="152"/>
      <c r="B3" s="152" t="s">
        <v>182</v>
      </c>
      <c r="C3" s="774" t="s">
        <v>889</v>
      </c>
      <c r="D3" s="693" t="s">
        <v>746</v>
      </c>
      <c r="E3" s="702" t="s">
        <v>1024</v>
      </c>
      <c r="O3" s="145"/>
      <c r="P3" s="145"/>
      <c r="Q3" s="145"/>
      <c r="R3" s="145"/>
      <c r="S3" s="145"/>
      <c r="T3" s="145"/>
    </row>
    <row r="4" spans="1:20" s="166" customFormat="1" x14ac:dyDescent="0.3">
      <c r="A4" s="164" t="s">
        <v>397</v>
      </c>
      <c r="B4" s="156" t="s">
        <v>396</v>
      </c>
      <c r="C4" s="170">
        <f>+C7+C8+C13+C14</f>
        <v>1166749</v>
      </c>
      <c r="D4" s="170">
        <f>+D7+D8+D13+D14</f>
        <v>42501</v>
      </c>
      <c r="E4" s="170">
        <f>+E7+E8+E13+E14</f>
        <v>1209250</v>
      </c>
      <c r="F4" s="165"/>
      <c r="G4" s="165"/>
      <c r="H4" s="165"/>
      <c r="I4" s="165"/>
      <c r="J4" s="165"/>
      <c r="K4" s="165"/>
      <c r="L4" s="165"/>
      <c r="M4" s="165"/>
      <c r="N4" s="165"/>
    </row>
    <row r="5" spans="1:20" s="146" customFormat="1" ht="12" customHeight="1" x14ac:dyDescent="0.25">
      <c r="A5" s="108" t="s">
        <v>394</v>
      </c>
      <c r="B5" s="169" t="s">
        <v>331</v>
      </c>
      <c r="C5" s="106">
        <f>+'3.mell. Bevétel'!C11</f>
        <v>564793</v>
      </c>
      <c r="D5" s="106">
        <f>+'3.mell. Bevétel'!D11</f>
        <v>6941</v>
      </c>
      <c r="E5" s="106">
        <f>+'3.mell. Bevétel'!E11</f>
        <v>571734</v>
      </c>
      <c r="F5" s="102"/>
      <c r="G5" s="102"/>
      <c r="H5" s="102"/>
      <c r="I5" s="102"/>
      <c r="J5" s="102"/>
      <c r="K5" s="102"/>
      <c r="L5" s="102"/>
      <c r="M5" s="102"/>
      <c r="N5" s="102"/>
    </row>
    <row r="6" spans="1:20" s="146" customFormat="1" ht="24.75" customHeight="1" x14ac:dyDescent="0.25">
      <c r="A6" s="168" t="s">
        <v>395</v>
      </c>
      <c r="B6" s="169" t="s">
        <v>205</v>
      </c>
      <c r="C6" s="106">
        <f>+'3.mell. Bevétel'!C12+'6. mell. Int.összesen'!D4</f>
        <v>41972</v>
      </c>
      <c r="D6" s="106">
        <f>+'3.mell. Bevétel'!D12+'6. mell. Int.összesen'!E4</f>
        <v>1219</v>
      </c>
      <c r="E6" s="106">
        <f>+'3.mell. Bevétel'!E12+'6. mell. Int.összesen'!F4</f>
        <v>43191</v>
      </c>
      <c r="F6" s="102"/>
      <c r="G6" s="102"/>
      <c r="H6" s="102"/>
      <c r="I6" s="102"/>
      <c r="J6" s="102"/>
      <c r="K6" s="102"/>
      <c r="L6" s="102"/>
      <c r="M6" s="102"/>
      <c r="N6" s="102"/>
    </row>
    <row r="7" spans="1:20" s="167" customFormat="1" ht="12" customHeight="1" x14ac:dyDescent="0.25">
      <c r="A7" s="78" t="s">
        <v>308</v>
      </c>
      <c r="B7" s="66" t="s">
        <v>329</v>
      </c>
      <c r="C7" s="89">
        <f>+C5+C6</f>
        <v>606765</v>
      </c>
      <c r="D7" s="89">
        <f t="shared" ref="D7:E7" si="0">+D5+D6</f>
        <v>8160</v>
      </c>
      <c r="E7" s="89">
        <f t="shared" si="0"/>
        <v>614925</v>
      </c>
      <c r="F7" s="165"/>
      <c r="G7" s="165"/>
      <c r="H7" s="165"/>
      <c r="I7" s="165"/>
      <c r="J7" s="165"/>
      <c r="K7" s="165"/>
      <c r="L7" s="165"/>
      <c r="M7" s="165"/>
      <c r="N7" s="165"/>
    </row>
    <row r="8" spans="1:20" s="146" customFormat="1" ht="12" customHeight="1" x14ac:dyDescent="0.25">
      <c r="A8" s="158" t="s">
        <v>398</v>
      </c>
      <c r="B8" s="66" t="s">
        <v>335</v>
      </c>
      <c r="C8" s="89">
        <f>SUM(C9:C12)</f>
        <v>294479</v>
      </c>
      <c r="D8" s="89">
        <f t="shared" ref="D8:E8" si="1">SUM(D9:D12)</f>
        <v>0</v>
      </c>
      <c r="E8" s="89">
        <f t="shared" si="1"/>
        <v>294479</v>
      </c>
      <c r="F8" s="102"/>
      <c r="G8" s="102"/>
      <c r="H8" s="102"/>
      <c r="I8" s="102"/>
      <c r="J8" s="102"/>
      <c r="K8" s="102"/>
      <c r="L8" s="102"/>
      <c r="M8" s="102"/>
      <c r="N8" s="102"/>
    </row>
    <row r="9" spans="1:20" s="146" customFormat="1" ht="12" customHeight="1" x14ac:dyDescent="0.25">
      <c r="A9" s="108" t="s">
        <v>399</v>
      </c>
      <c r="B9" s="169" t="s">
        <v>333</v>
      </c>
      <c r="C9" s="89">
        <f>+'3.mell. Bevétel'!C40</f>
        <v>0</v>
      </c>
      <c r="D9" s="89">
        <f>+'3.mell. Bevétel'!D40</f>
        <v>0</v>
      </c>
      <c r="E9" s="89">
        <f>+'3.mell. Bevétel'!E40</f>
        <v>0</v>
      </c>
      <c r="F9" s="102"/>
      <c r="G9" s="102"/>
      <c r="H9" s="102"/>
      <c r="I9" s="102"/>
      <c r="J9" s="102"/>
      <c r="K9" s="102"/>
      <c r="L9" s="102"/>
      <c r="M9" s="102"/>
      <c r="N9" s="102"/>
    </row>
    <row r="10" spans="1:20" s="146" customFormat="1" ht="12" customHeight="1" x14ac:dyDescent="0.25">
      <c r="A10" s="168" t="s">
        <v>400</v>
      </c>
      <c r="B10" s="169" t="s">
        <v>220</v>
      </c>
      <c r="C10" s="89">
        <f>+'3.mell. Bevétel'!C43</f>
        <v>151397</v>
      </c>
      <c r="D10" s="89">
        <f>+'3.mell. Bevétel'!D43</f>
        <v>0</v>
      </c>
      <c r="E10" s="89">
        <f>+'3.mell. Bevétel'!E43</f>
        <v>151397</v>
      </c>
      <c r="F10" s="102"/>
      <c r="G10" s="102"/>
      <c r="H10" s="102"/>
      <c r="I10" s="102"/>
      <c r="J10" s="102"/>
      <c r="K10" s="102"/>
      <c r="L10" s="102"/>
      <c r="M10" s="102"/>
      <c r="N10" s="102"/>
    </row>
    <row r="11" spans="1:20" s="146" customFormat="1" ht="12" customHeight="1" x14ac:dyDescent="0.25">
      <c r="A11" s="108" t="s">
        <v>401</v>
      </c>
      <c r="B11" s="169" t="s">
        <v>334</v>
      </c>
      <c r="C11" s="89">
        <f>+'3.mell. Bevétel'!C52</f>
        <v>140082</v>
      </c>
      <c r="D11" s="89">
        <f>+'3.mell. Bevétel'!D52</f>
        <v>0</v>
      </c>
      <c r="E11" s="89">
        <f>+'3.mell. Bevétel'!E52</f>
        <v>140082</v>
      </c>
      <c r="F11" s="102"/>
      <c r="G11" s="102"/>
      <c r="H11" s="102"/>
      <c r="I11" s="102"/>
      <c r="J11" s="102"/>
      <c r="K11" s="102"/>
      <c r="L11" s="102"/>
      <c r="M11" s="102"/>
      <c r="N11" s="102"/>
    </row>
    <row r="12" spans="1:20" s="146" customFormat="1" ht="12" customHeight="1" x14ac:dyDescent="0.25">
      <c r="A12" s="168" t="s">
        <v>402</v>
      </c>
      <c r="B12" s="169" t="s">
        <v>233</v>
      </c>
      <c r="C12" s="89">
        <f>+'3.mell. Bevétel'!C53</f>
        <v>3000</v>
      </c>
      <c r="D12" s="89">
        <f>+'3.mell. Bevétel'!D53</f>
        <v>0</v>
      </c>
      <c r="E12" s="89">
        <f>+'3.mell. Bevétel'!E53</f>
        <v>3000</v>
      </c>
      <c r="F12" s="102"/>
      <c r="G12" s="102"/>
      <c r="H12" s="102"/>
      <c r="I12" s="102"/>
      <c r="J12" s="102"/>
      <c r="K12" s="102"/>
      <c r="L12" s="102"/>
      <c r="M12" s="102"/>
      <c r="N12" s="102"/>
    </row>
    <row r="13" spans="1:20" s="146" customFormat="1" ht="12" customHeight="1" x14ac:dyDescent="0.25">
      <c r="A13" s="78">
        <v>3</v>
      </c>
      <c r="B13" s="66" t="s">
        <v>280</v>
      </c>
      <c r="C13" s="89">
        <f>+'3.mell. Bevétel'!C66+'6. mell. Int.összesen'!D37</f>
        <v>260487</v>
      </c>
      <c r="D13" s="89">
        <f>+'3.mell. Bevétel'!D66+'6. mell. Int.összesen'!E37</f>
        <v>35074</v>
      </c>
      <c r="E13" s="89">
        <f>+'3.mell. Bevétel'!E66+'6. mell. Int.összesen'!F37</f>
        <v>295561</v>
      </c>
      <c r="F13" s="102"/>
      <c r="G13" s="102"/>
      <c r="H13" s="102"/>
      <c r="I13" s="102"/>
      <c r="J13" s="102"/>
      <c r="K13" s="102"/>
      <c r="L13" s="102"/>
      <c r="M13" s="102"/>
      <c r="N13" s="102"/>
    </row>
    <row r="14" spans="1:20" s="146" customFormat="1" ht="12" customHeight="1" x14ac:dyDescent="0.25">
      <c r="A14" s="158">
        <v>4</v>
      </c>
      <c r="B14" s="66" t="s">
        <v>278</v>
      </c>
      <c r="C14" s="89">
        <f>+'3.mell. Bevétel'!C70+'6. mell. Int.összesen'!D41</f>
        <v>5018</v>
      </c>
      <c r="D14" s="89">
        <f>+'3.mell. Bevétel'!D70+'6. mell. Int.összesen'!E41</f>
        <v>-733</v>
      </c>
      <c r="E14" s="89">
        <f>+'3.mell. Bevétel'!E70+'6. mell. Int.összesen'!F41</f>
        <v>4285</v>
      </c>
      <c r="F14" s="102"/>
      <c r="G14" s="102"/>
      <c r="H14" s="102"/>
      <c r="I14" s="102"/>
      <c r="J14" s="102"/>
      <c r="K14" s="102"/>
      <c r="L14" s="102"/>
      <c r="M14" s="102"/>
      <c r="N14" s="102"/>
    </row>
    <row r="15" spans="1:20" s="167" customFormat="1" ht="12" customHeight="1" x14ac:dyDescent="0.25">
      <c r="A15" s="79" t="s">
        <v>403</v>
      </c>
      <c r="B15" s="156" t="s">
        <v>279</v>
      </c>
      <c r="C15" s="93">
        <f>SUM(C16:C18)</f>
        <v>1325557</v>
      </c>
      <c r="D15" s="93">
        <f t="shared" ref="D15:E15" si="2">SUM(D16:D18)</f>
        <v>77864</v>
      </c>
      <c r="E15" s="93">
        <f t="shared" si="2"/>
        <v>1403421</v>
      </c>
      <c r="F15" s="165"/>
      <c r="G15" s="165"/>
      <c r="H15" s="165"/>
      <c r="I15" s="165"/>
      <c r="J15" s="165"/>
      <c r="K15" s="165"/>
      <c r="L15" s="165"/>
      <c r="M15" s="165"/>
      <c r="N15" s="165"/>
    </row>
    <row r="16" spans="1:20" s="146" customFormat="1" ht="12" customHeight="1" x14ac:dyDescent="0.25">
      <c r="A16" s="158">
        <v>1</v>
      </c>
      <c r="B16" s="66" t="s">
        <v>330</v>
      </c>
      <c r="C16" s="89">
        <f>+'3.mell. Bevétel'!C37+'6. mell. Int.összesen'!D16</f>
        <v>1325557</v>
      </c>
      <c r="D16" s="89">
        <f>+'3.mell. Bevétel'!D37+'6. mell. Int.összesen'!E16</f>
        <v>77864</v>
      </c>
      <c r="E16" s="89">
        <f>+'3.mell. Bevétel'!E37+'6. mell. Int.összesen'!F16</f>
        <v>1403421</v>
      </c>
      <c r="F16" s="102"/>
      <c r="G16" s="102"/>
      <c r="H16" s="102"/>
      <c r="I16" s="102"/>
      <c r="J16" s="102"/>
      <c r="K16" s="102"/>
      <c r="L16" s="102"/>
      <c r="M16" s="102"/>
      <c r="N16" s="102"/>
    </row>
    <row r="17" spans="1:20" s="146" customFormat="1" ht="12" customHeight="1" x14ac:dyDescent="0.25">
      <c r="A17" s="78">
        <v>2</v>
      </c>
      <c r="B17" s="66" t="s">
        <v>279</v>
      </c>
      <c r="C17" s="89">
        <f>+'3.mell. Bevétel'!C67</f>
        <v>0</v>
      </c>
      <c r="D17" s="89">
        <f>+'3.mell. Bevétel'!D67</f>
        <v>0</v>
      </c>
      <c r="E17" s="89">
        <f>+'3.mell. Bevétel'!E67</f>
        <v>0</v>
      </c>
      <c r="F17" s="102"/>
      <c r="G17" s="102"/>
      <c r="H17" s="102"/>
      <c r="I17" s="102"/>
      <c r="J17" s="102"/>
      <c r="K17" s="102"/>
      <c r="L17" s="102"/>
      <c r="M17" s="102"/>
      <c r="N17" s="102"/>
    </row>
    <row r="18" spans="1:20" s="146" customFormat="1" ht="12" customHeight="1" x14ac:dyDescent="0.25">
      <c r="A18" s="158">
        <v>3</v>
      </c>
      <c r="B18" s="66" t="s">
        <v>283</v>
      </c>
      <c r="C18" s="89">
        <f>+'3.mell. Bevétel'!C72</f>
        <v>0</v>
      </c>
      <c r="D18" s="89">
        <f>+'3.mell. Bevétel'!D72</f>
        <v>0</v>
      </c>
      <c r="E18" s="89">
        <f>+'3.mell. Bevétel'!E72</f>
        <v>0</v>
      </c>
      <c r="F18" s="102"/>
      <c r="G18" s="102"/>
      <c r="H18" s="102"/>
      <c r="I18" s="102"/>
      <c r="J18" s="102"/>
      <c r="K18" s="102"/>
      <c r="L18" s="102"/>
      <c r="M18" s="102"/>
      <c r="N18" s="102"/>
    </row>
    <row r="19" spans="1:20" s="146" customFormat="1" ht="12" customHeight="1" x14ac:dyDescent="0.25">
      <c r="A19" s="78"/>
      <c r="B19" s="67" t="s">
        <v>382</v>
      </c>
      <c r="C19" s="93">
        <f>+C15+C4</f>
        <v>2492306</v>
      </c>
      <c r="D19" s="93">
        <f t="shared" ref="D19:E19" si="3">+D15+D4</f>
        <v>120365</v>
      </c>
      <c r="E19" s="93">
        <f t="shared" si="3"/>
        <v>2612671</v>
      </c>
      <c r="F19" s="102"/>
      <c r="G19" s="102"/>
      <c r="H19" s="102"/>
      <c r="I19" s="102"/>
      <c r="J19" s="102"/>
      <c r="K19" s="102"/>
      <c r="L19" s="102"/>
      <c r="M19" s="102"/>
      <c r="N19" s="102"/>
    </row>
    <row r="20" spans="1:20" s="146" customFormat="1" ht="12" customHeight="1" x14ac:dyDescent="0.25">
      <c r="A20" s="164" t="s">
        <v>404</v>
      </c>
      <c r="B20" s="67" t="s">
        <v>286</v>
      </c>
      <c r="C20" s="93">
        <f>+C22+C21</f>
        <v>2024484</v>
      </c>
      <c r="D20" s="93">
        <f t="shared" ref="D20:E20" si="4">+D22+D21</f>
        <v>0</v>
      </c>
      <c r="E20" s="93">
        <f t="shared" si="4"/>
        <v>2024484</v>
      </c>
      <c r="F20" s="102"/>
      <c r="G20" s="102"/>
      <c r="H20" s="102"/>
      <c r="I20" s="102"/>
      <c r="J20" s="102"/>
      <c r="K20" s="102"/>
      <c r="L20" s="102"/>
      <c r="M20" s="102"/>
      <c r="N20" s="102"/>
    </row>
    <row r="21" spans="1:20" s="146" customFormat="1" ht="12" customHeight="1" x14ac:dyDescent="0.25">
      <c r="A21" s="78">
        <v>1</v>
      </c>
      <c r="B21" s="66" t="s">
        <v>823</v>
      </c>
      <c r="C21" s="89">
        <f>+'3.mell. Bevétel'!C76</f>
        <v>1130000</v>
      </c>
      <c r="D21" s="89">
        <f>+'3.mell. Bevétel'!D76</f>
        <v>0</v>
      </c>
      <c r="E21" s="89">
        <f>+'3.mell. Bevétel'!E76</f>
        <v>1130000</v>
      </c>
      <c r="F21" s="102"/>
      <c r="G21" s="102"/>
      <c r="H21" s="102"/>
      <c r="I21" s="102"/>
      <c r="J21" s="102"/>
      <c r="K21" s="102"/>
      <c r="L21" s="102"/>
      <c r="M21" s="102"/>
      <c r="N21" s="102"/>
    </row>
    <row r="22" spans="1:20" s="146" customFormat="1" ht="12" customHeight="1" x14ac:dyDescent="0.25">
      <c r="A22" s="158">
        <v>2</v>
      </c>
      <c r="B22" s="66" t="s">
        <v>336</v>
      </c>
      <c r="C22" s="89">
        <f>SUM(C23:C24)</f>
        <v>894484</v>
      </c>
      <c r="D22" s="89">
        <f t="shared" ref="D22:E22" si="5">SUM(D23:D24)</f>
        <v>0</v>
      </c>
      <c r="E22" s="89">
        <f t="shared" si="5"/>
        <v>894484</v>
      </c>
      <c r="F22" s="102"/>
      <c r="G22" s="102"/>
      <c r="H22" s="102"/>
      <c r="I22" s="102"/>
      <c r="J22" s="102"/>
      <c r="K22" s="102"/>
      <c r="L22" s="102"/>
      <c r="M22" s="102"/>
      <c r="N22" s="102"/>
    </row>
    <row r="23" spans="1:20" s="146" customFormat="1" ht="12" customHeight="1" x14ac:dyDescent="0.25">
      <c r="A23" s="78" t="s">
        <v>394</v>
      </c>
      <c r="B23" s="169" t="s">
        <v>380</v>
      </c>
      <c r="C23" s="106">
        <f>+'3.mell. Bevétel'!C78+'6. mell. Int.összesen'!D46</f>
        <v>7521</v>
      </c>
      <c r="D23" s="106">
        <f>+'3.mell. Bevétel'!D78+'6. mell. Int.összesen'!E46</f>
        <v>0</v>
      </c>
      <c r="E23" s="106">
        <f>+'3.mell. Bevétel'!E78+'6. mell. Int.összesen'!F46</f>
        <v>7521</v>
      </c>
      <c r="F23" s="102"/>
      <c r="G23" s="102"/>
      <c r="H23" s="102"/>
      <c r="I23" s="102"/>
      <c r="J23" s="102"/>
      <c r="K23" s="102"/>
      <c r="L23" s="102"/>
      <c r="M23" s="102"/>
      <c r="N23" s="102"/>
    </row>
    <row r="24" spans="1:20" s="146" customFormat="1" ht="12" customHeight="1" x14ac:dyDescent="0.25">
      <c r="A24" s="158" t="s">
        <v>395</v>
      </c>
      <c r="B24" s="169" t="s">
        <v>381</v>
      </c>
      <c r="C24" s="106">
        <f>+'3.mell. Bevétel'!C79+'6. mell. Int.összesen'!D47</f>
        <v>886963</v>
      </c>
      <c r="D24" s="106">
        <f>+'3.mell. Bevétel'!D79+'6. mell. Int.összesen'!E47</f>
        <v>0</v>
      </c>
      <c r="E24" s="106">
        <f>+'3.mell. Bevétel'!E79+'6. mell. Int.összesen'!F47</f>
        <v>886963</v>
      </c>
      <c r="F24" s="102"/>
      <c r="G24" s="102"/>
      <c r="H24" s="102"/>
      <c r="I24" s="102"/>
      <c r="J24" s="102"/>
      <c r="K24" s="102"/>
      <c r="L24" s="102"/>
      <c r="M24" s="102"/>
      <c r="N24" s="102"/>
    </row>
    <row r="25" spans="1:20" s="146" customFormat="1" ht="12.75" customHeight="1" x14ac:dyDescent="0.25">
      <c r="A25" s="801" t="s">
        <v>383</v>
      </c>
      <c r="B25" s="802"/>
      <c r="C25" s="171">
        <f>+C20+C15+C4</f>
        <v>4516790</v>
      </c>
      <c r="D25" s="171">
        <f t="shared" ref="D25:E25" si="6">+D20+D15+D4</f>
        <v>120365</v>
      </c>
      <c r="E25" s="171">
        <f t="shared" si="6"/>
        <v>4637155</v>
      </c>
      <c r="F25" s="102"/>
      <c r="G25" s="102"/>
      <c r="H25" s="102"/>
      <c r="I25" s="102"/>
      <c r="J25" s="102"/>
      <c r="K25" s="102"/>
      <c r="L25" s="102"/>
      <c r="M25" s="102"/>
      <c r="N25" s="102"/>
    </row>
    <row r="26" spans="1:20" s="146" customFormat="1" ht="12" customHeight="1" x14ac:dyDescent="0.25">
      <c r="A26" s="144"/>
      <c r="B26" s="92"/>
      <c r="C26" s="159"/>
      <c r="D26" s="92"/>
      <c r="E26" s="92"/>
      <c r="F26" s="102"/>
      <c r="G26" s="102"/>
      <c r="H26" s="102"/>
      <c r="I26" s="102"/>
      <c r="J26" s="102"/>
      <c r="K26" s="102"/>
      <c r="L26" s="102"/>
      <c r="M26" s="102"/>
      <c r="N26" s="102"/>
    </row>
    <row r="27" spans="1:20" s="146" customFormat="1" ht="16.5" customHeight="1" x14ac:dyDescent="0.25">
      <c r="A27" s="807" t="s">
        <v>309</v>
      </c>
      <c r="B27" s="808"/>
      <c r="C27" s="808"/>
      <c r="D27" s="808"/>
      <c r="E27" s="808"/>
      <c r="F27" s="102"/>
      <c r="G27" s="102"/>
      <c r="H27" s="102"/>
      <c r="I27" s="102"/>
      <c r="J27" s="102"/>
      <c r="K27" s="102"/>
      <c r="L27" s="102"/>
      <c r="M27" s="102"/>
      <c r="N27" s="102"/>
    </row>
    <row r="28" spans="1:20" s="146" customFormat="1" ht="15" customHeight="1" x14ac:dyDescent="0.3">
      <c r="A28" s="806" t="s">
        <v>310</v>
      </c>
      <c r="B28" s="806"/>
      <c r="C28" s="147"/>
      <c r="D28" s="147"/>
      <c r="E28" s="147"/>
      <c r="F28" s="102"/>
      <c r="G28" s="102"/>
      <c r="H28" s="102"/>
      <c r="I28" s="102"/>
      <c r="J28" s="102"/>
      <c r="K28" s="102"/>
      <c r="L28" s="102"/>
      <c r="M28" s="102"/>
      <c r="N28" s="102"/>
      <c r="O28" s="102"/>
      <c r="P28" s="102"/>
      <c r="Q28" s="102"/>
      <c r="R28" s="102"/>
      <c r="S28" s="102"/>
      <c r="T28" s="102"/>
    </row>
    <row r="29" spans="1:20" ht="26.25" customHeight="1" x14ac:dyDescent="0.3">
      <c r="A29" s="153"/>
      <c r="B29" s="153" t="s">
        <v>182</v>
      </c>
      <c r="C29" s="774" t="s">
        <v>889</v>
      </c>
      <c r="D29" s="774" t="s">
        <v>746</v>
      </c>
      <c r="E29" s="774" t="s">
        <v>1024</v>
      </c>
    </row>
    <row r="30" spans="1:20" ht="16.5" customHeight="1" x14ac:dyDescent="0.3">
      <c r="A30" s="164" t="s">
        <v>397</v>
      </c>
      <c r="B30" s="156" t="s">
        <v>408</v>
      </c>
      <c r="C30" s="170">
        <f>+C31+C32+C33+C34+C35+C36</f>
        <v>1358583</v>
      </c>
      <c r="D30" s="170">
        <f t="shared" ref="D30:E30" si="7">+D31+D32+D33+D34+D35+D36</f>
        <v>32651</v>
      </c>
      <c r="E30" s="170">
        <f t="shared" si="7"/>
        <v>1391234</v>
      </c>
    </row>
    <row r="31" spans="1:20" ht="13.5" customHeight="1" x14ac:dyDescent="0.3">
      <c r="A31" s="4">
        <v>1</v>
      </c>
      <c r="B31" s="138" t="s">
        <v>172</v>
      </c>
      <c r="C31" s="157">
        <f>+'5. mell. Önk.össz kiadás'!D5+'6. mell. Int.összesen'!D57</f>
        <v>294006</v>
      </c>
      <c r="D31" s="157">
        <f>+'5. mell. Önk.össz kiadás'!E5+'6. mell. Int.összesen'!E57</f>
        <v>5208</v>
      </c>
      <c r="E31" s="157">
        <f>+'5. mell. Önk.össz kiadás'!F5+'6. mell. Int.összesen'!F57</f>
        <v>299214</v>
      </c>
      <c r="O31" s="145"/>
      <c r="P31" s="145"/>
      <c r="Q31" s="145"/>
      <c r="R31" s="145"/>
      <c r="S31" s="145"/>
      <c r="T31" s="145"/>
    </row>
    <row r="32" spans="1:20" ht="12" customHeight="1" x14ac:dyDescent="0.3">
      <c r="A32" s="4">
        <v>2</v>
      </c>
      <c r="B32" s="138" t="s">
        <v>171</v>
      </c>
      <c r="C32" s="157">
        <f>+'5. mell. Önk.össz kiadás'!D7+'6. mell. Int.összesen'!D58</f>
        <v>70070</v>
      </c>
      <c r="D32" s="157">
        <f>+'5. mell. Önk.össz kiadás'!E7+'6. mell. Int.összesen'!E58</f>
        <v>2734</v>
      </c>
      <c r="E32" s="157">
        <f>+'5. mell. Önk.össz kiadás'!F7+'6. mell. Int.összesen'!F58</f>
        <v>72804</v>
      </c>
      <c r="O32" s="145"/>
      <c r="P32" s="145"/>
      <c r="Q32" s="145"/>
      <c r="R32" s="145"/>
      <c r="S32" s="145"/>
      <c r="T32" s="145"/>
    </row>
    <row r="33" spans="1:20" ht="12" customHeight="1" x14ac:dyDescent="0.3">
      <c r="A33" s="4">
        <v>3</v>
      </c>
      <c r="B33" s="138" t="s">
        <v>151</v>
      </c>
      <c r="C33" s="157">
        <f>+'5. mell. Önk.össz kiadás'!D14+'6. mell. Int.összesen'!D65</f>
        <v>548640</v>
      </c>
      <c r="D33" s="157">
        <f>+'5. mell. Önk.össz kiadás'!E14+'6. mell. Int.összesen'!E65</f>
        <v>31250</v>
      </c>
      <c r="E33" s="157">
        <f>+'5. mell. Önk.össz kiadás'!F14+'6. mell. Int.összesen'!F65</f>
        <v>579890</v>
      </c>
      <c r="O33" s="145"/>
      <c r="P33" s="145"/>
      <c r="Q33" s="145"/>
      <c r="R33" s="145"/>
      <c r="S33" s="145"/>
      <c r="T33" s="145"/>
    </row>
    <row r="34" spans="1:20" ht="12" customHeight="1" x14ac:dyDescent="0.3">
      <c r="A34" s="4">
        <v>4</v>
      </c>
      <c r="B34" s="139" t="s">
        <v>150</v>
      </c>
      <c r="C34" s="157">
        <f>+'5. mell. Önk.össz kiadás'!D16</f>
        <v>25030</v>
      </c>
      <c r="D34" s="157">
        <f>+'5. mell. Önk.össz kiadás'!E16</f>
        <v>1337</v>
      </c>
      <c r="E34" s="157">
        <f>+'5. mell. Önk.össz kiadás'!F16</f>
        <v>26367</v>
      </c>
      <c r="O34" s="145"/>
      <c r="P34" s="145"/>
      <c r="Q34" s="145"/>
      <c r="R34" s="145"/>
      <c r="S34" s="145"/>
      <c r="T34" s="145"/>
    </row>
    <row r="35" spans="1:20" ht="12" customHeight="1" x14ac:dyDescent="0.3">
      <c r="A35" s="4">
        <v>5</v>
      </c>
      <c r="B35" s="138" t="s">
        <v>163</v>
      </c>
      <c r="C35" s="157">
        <f>+'5. mell. Önk.össz kiadás'!D18+'6. mell. Int.összesen'!D70-C36</f>
        <v>358123</v>
      </c>
      <c r="D35" s="157">
        <f>+'5. mell. Önk.össz kiadás'!E18+'6. mell. Int.összesen'!E70-D36</f>
        <v>5132</v>
      </c>
      <c r="E35" s="157">
        <f>+'5. mell. Önk.össz kiadás'!F18+'6. mell. Int.összesen'!F70-E36</f>
        <v>363255</v>
      </c>
      <c r="F35" s="145"/>
      <c r="G35" s="145"/>
      <c r="H35" s="145"/>
      <c r="I35" s="145"/>
      <c r="J35" s="145"/>
      <c r="K35" s="145"/>
      <c r="L35" s="145"/>
      <c r="M35" s="145"/>
      <c r="N35" s="145"/>
      <c r="O35" s="145"/>
      <c r="P35" s="145"/>
      <c r="Q35" s="145"/>
      <c r="R35" s="145"/>
      <c r="S35" s="145"/>
      <c r="T35" s="145"/>
    </row>
    <row r="36" spans="1:20" ht="12" customHeight="1" x14ac:dyDescent="0.3">
      <c r="A36" s="4">
        <v>6</v>
      </c>
      <c r="B36" s="138" t="s">
        <v>418</v>
      </c>
      <c r="C36" s="157">
        <f>+'5. mell. Önk.össz kiadás'!D19</f>
        <v>62714</v>
      </c>
      <c r="D36" s="157">
        <f>+'5. mell. Önk.össz kiadás'!E19</f>
        <v>-13010</v>
      </c>
      <c r="E36" s="157">
        <f>+'5. mell. Önk.össz kiadás'!F19</f>
        <v>49704</v>
      </c>
      <c r="F36" s="145"/>
      <c r="G36" s="145"/>
      <c r="H36" s="145"/>
      <c r="I36" s="145"/>
      <c r="J36" s="145"/>
      <c r="K36" s="145"/>
      <c r="L36" s="145"/>
      <c r="M36" s="145"/>
      <c r="N36" s="145"/>
      <c r="O36" s="145"/>
      <c r="P36" s="145"/>
      <c r="Q36" s="145"/>
      <c r="R36" s="145"/>
      <c r="S36" s="145"/>
      <c r="T36" s="145"/>
    </row>
    <row r="37" spans="1:20" ht="12" customHeight="1" x14ac:dyDescent="0.3">
      <c r="A37" s="6" t="s">
        <v>409</v>
      </c>
      <c r="B37" s="156" t="s">
        <v>410</v>
      </c>
      <c r="C37" s="171">
        <f>+C38+C39+C40</f>
        <v>2209039</v>
      </c>
      <c r="D37" s="171">
        <f t="shared" ref="D37:E37" si="8">+D38+D39+D40</f>
        <v>87714</v>
      </c>
      <c r="E37" s="171">
        <f t="shared" si="8"/>
        <v>2296753</v>
      </c>
      <c r="F37" s="145"/>
      <c r="G37" s="145"/>
      <c r="H37" s="145"/>
      <c r="I37" s="145"/>
      <c r="J37" s="145"/>
      <c r="K37" s="145"/>
      <c r="L37" s="145"/>
      <c r="M37" s="145"/>
      <c r="N37" s="145"/>
      <c r="O37" s="145"/>
      <c r="P37" s="145"/>
      <c r="Q37" s="145"/>
      <c r="R37" s="145"/>
      <c r="S37" s="145"/>
      <c r="T37" s="145"/>
    </row>
    <row r="38" spans="1:20" ht="12" customHeight="1" x14ac:dyDescent="0.3">
      <c r="A38" s="4">
        <v>1</v>
      </c>
      <c r="B38" s="138" t="s">
        <v>161</v>
      </c>
      <c r="C38" s="157">
        <f>+'5. mell. Önk.össz kiadás'!D21+'6. mell. Int.összesen'!D72</f>
        <v>1986437</v>
      </c>
      <c r="D38" s="157">
        <f>+'5. mell. Önk.össz kiadás'!E21+'6. mell. Int.összesen'!E72</f>
        <v>15059</v>
      </c>
      <c r="E38" s="157">
        <f>+'5. mell. Önk.össz kiadás'!F21+'6. mell. Int.összesen'!F72</f>
        <v>2001496</v>
      </c>
      <c r="F38" s="145"/>
      <c r="G38" s="145"/>
      <c r="H38" s="145"/>
      <c r="I38" s="145"/>
      <c r="J38" s="145"/>
      <c r="K38" s="145"/>
      <c r="L38" s="145"/>
      <c r="M38" s="145"/>
      <c r="N38" s="145"/>
      <c r="O38" s="145"/>
      <c r="P38" s="145"/>
      <c r="Q38" s="145"/>
      <c r="R38" s="145"/>
      <c r="S38" s="145"/>
      <c r="T38" s="145"/>
    </row>
    <row r="39" spans="1:20" ht="12" customHeight="1" x14ac:dyDescent="0.3">
      <c r="A39" s="4">
        <v>2</v>
      </c>
      <c r="B39" s="138" t="s">
        <v>160</v>
      </c>
      <c r="C39" s="157">
        <f>+'5. mell. Önk.össz kiadás'!D23</f>
        <v>207075</v>
      </c>
      <c r="D39" s="157">
        <f>+'5. mell. Önk.össz kiadás'!E23</f>
        <v>72655</v>
      </c>
      <c r="E39" s="157">
        <f>+'5. mell. Önk.össz kiadás'!F23</f>
        <v>279730</v>
      </c>
      <c r="F39" s="145"/>
      <c r="G39" s="145"/>
      <c r="H39" s="145"/>
      <c r="I39" s="145"/>
      <c r="J39" s="145"/>
      <c r="K39" s="145"/>
      <c r="L39" s="145"/>
      <c r="M39" s="145"/>
      <c r="N39" s="145"/>
      <c r="O39" s="145"/>
      <c r="P39" s="145"/>
      <c r="Q39" s="145"/>
      <c r="R39" s="145"/>
      <c r="S39" s="145"/>
      <c r="T39" s="145"/>
    </row>
    <row r="40" spans="1:20" ht="12" customHeight="1" x14ac:dyDescent="0.3">
      <c r="A40" s="4">
        <v>3</v>
      </c>
      <c r="B40" s="138" t="s">
        <v>158</v>
      </c>
      <c r="C40" s="157">
        <f>+'5. mell. Önk.össz kiadás'!D25+'6. mell. Int.összesen'!D76</f>
        <v>15527</v>
      </c>
      <c r="D40" s="157">
        <f>+'5. mell. Önk.össz kiadás'!E25+'6. mell. Int.összesen'!E76</f>
        <v>0</v>
      </c>
      <c r="E40" s="157">
        <f>+'5. mell. Önk.össz kiadás'!F25+'6. mell. Int.összesen'!F76</f>
        <v>15527</v>
      </c>
      <c r="F40" s="145"/>
      <c r="G40" s="145"/>
      <c r="H40" s="145"/>
      <c r="I40" s="145"/>
      <c r="J40" s="145"/>
      <c r="K40" s="145"/>
      <c r="L40" s="145"/>
      <c r="M40" s="145"/>
      <c r="N40" s="145"/>
      <c r="O40" s="145"/>
      <c r="P40" s="145"/>
      <c r="Q40" s="145"/>
      <c r="R40" s="145"/>
      <c r="S40" s="145"/>
      <c r="T40" s="145"/>
    </row>
    <row r="41" spans="1:20" s="166" customFormat="1" ht="12" customHeight="1" x14ac:dyDescent="0.3">
      <c r="A41" s="6"/>
      <c r="B41" s="142" t="s">
        <v>406</v>
      </c>
      <c r="C41" s="171">
        <f>+C37+C30</f>
        <v>3567622</v>
      </c>
      <c r="D41" s="171">
        <f t="shared" ref="D41:E41" si="9">+D37+D30</f>
        <v>120365</v>
      </c>
      <c r="E41" s="171">
        <f t="shared" si="9"/>
        <v>3687987</v>
      </c>
    </row>
    <row r="42" spans="1:20" ht="12" customHeight="1" x14ac:dyDescent="0.3">
      <c r="A42" s="6" t="s">
        <v>411</v>
      </c>
      <c r="B42" s="172" t="s">
        <v>277</v>
      </c>
      <c r="C42" s="171">
        <f>+'5.g. mell. Egyéb tev.'!D102+'5.g. mell. Egyéb tev.'!D103</f>
        <v>949168</v>
      </c>
      <c r="D42" s="171">
        <f>+'5.g. mell. Egyéb tev.'!E102+'5.g. mell. Egyéb tev.'!E103</f>
        <v>0</v>
      </c>
      <c r="E42" s="171">
        <f>+'5.g. mell. Egyéb tev.'!F102+'5.g. mell. Egyéb tev.'!F103</f>
        <v>949168</v>
      </c>
      <c r="F42" s="145"/>
      <c r="G42" s="145"/>
      <c r="H42" s="145"/>
      <c r="I42" s="145"/>
      <c r="J42" s="145"/>
      <c r="K42" s="145"/>
      <c r="L42" s="145"/>
      <c r="M42" s="145"/>
      <c r="N42" s="145"/>
      <c r="O42" s="145"/>
      <c r="P42" s="145"/>
      <c r="Q42" s="145"/>
      <c r="R42" s="145"/>
      <c r="S42" s="145"/>
      <c r="T42" s="145"/>
    </row>
    <row r="43" spans="1:20" ht="12" customHeight="1" x14ac:dyDescent="0.3">
      <c r="A43" s="11">
        <v>1</v>
      </c>
      <c r="B43" s="680" t="s">
        <v>818</v>
      </c>
      <c r="C43" s="507">
        <f>+'5.g. mell. Egyéb tev.'!D102</f>
        <v>930000</v>
      </c>
      <c r="D43" s="507">
        <f>+'5.g. mell. Egyéb tev.'!E102</f>
        <v>0</v>
      </c>
      <c r="E43" s="507">
        <f>+'5.g. mell. Egyéb tev.'!F102</f>
        <v>930000</v>
      </c>
      <c r="F43" s="145"/>
      <c r="G43" s="145"/>
      <c r="H43" s="145"/>
      <c r="I43" s="145"/>
      <c r="J43" s="145"/>
      <c r="K43" s="145"/>
      <c r="L43" s="145"/>
      <c r="M43" s="145"/>
      <c r="N43" s="145"/>
      <c r="O43" s="145"/>
      <c r="P43" s="145"/>
      <c r="Q43" s="145"/>
      <c r="R43" s="145"/>
      <c r="S43" s="145"/>
      <c r="T43" s="145"/>
    </row>
    <row r="44" spans="1:20" ht="12" customHeight="1" x14ac:dyDescent="0.3">
      <c r="A44" s="11">
        <v>2</v>
      </c>
      <c r="B44" s="680" t="s">
        <v>814</v>
      </c>
      <c r="C44" s="507">
        <f>+'5.g. mell. Egyéb tev.'!D103</f>
        <v>19168</v>
      </c>
      <c r="D44" s="507">
        <f>+'5.g. mell. Egyéb tev.'!E103</f>
        <v>0</v>
      </c>
      <c r="E44" s="507">
        <f>+'5.g. mell. Egyéb tev.'!F103</f>
        <v>19168</v>
      </c>
      <c r="F44" s="145"/>
      <c r="G44" s="145"/>
      <c r="H44" s="145"/>
      <c r="I44" s="145"/>
      <c r="J44" s="145"/>
      <c r="K44" s="145"/>
      <c r="L44" s="145"/>
      <c r="M44" s="145"/>
      <c r="N44" s="145"/>
      <c r="O44" s="145"/>
      <c r="P44" s="145"/>
      <c r="Q44" s="145"/>
      <c r="R44" s="145"/>
      <c r="S44" s="145"/>
      <c r="T44" s="145"/>
    </row>
    <row r="45" spans="1:20" s="166" customFormat="1" ht="12" customHeight="1" x14ac:dyDescent="0.3">
      <c r="A45" s="803" t="s">
        <v>407</v>
      </c>
      <c r="B45" s="804"/>
      <c r="C45" s="171">
        <f>C42+C41</f>
        <v>4516790</v>
      </c>
      <c r="D45" s="171">
        <f t="shared" ref="D45:E45" si="10">D42+D41</f>
        <v>120365</v>
      </c>
      <c r="E45" s="171">
        <f t="shared" si="10"/>
        <v>4637155</v>
      </c>
    </row>
    <row r="46" spans="1:20" ht="15" customHeight="1" x14ac:dyDescent="0.3">
      <c r="A46" s="148"/>
      <c r="B46" s="102"/>
      <c r="C46" s="102"/>
      <c r="D46" s="102"/>
      <c r="E46" s="102"/>
      <c r="O46" s="145"/>
      <c r="P46" s="145"/>
      <c r="Q46" s="145"/>
      <c r="R46" s="145"/>
      <c r="S46" s="145"/>
      <c r="T46" s="145"/>
    </row>
    <row r="47" spans="1:20" s="146" customFormat="1" ht="15.75" customHeight="1" x14ac:dyDescent="0.3">
      <c r="A47" s="805" t="s">
        <v>315</v>
      </c>
      <c r="B47" s="805"/>
      <c r="C47" s="805"/>
      <c r="D47" s="805"/>
      <c r="E47" s="805"/>
      <c r="F47" s="102"/>
      <c r="G47" s="102"/>
      <c r="H47" s="102"/>
      <c r="I47" s="102"/>
      <c r="J47" s="102"/>
      <c r="K47" s="102"/>
      <c r="L47" s="102"/>
      <c r="M47" s="102"/>
      <c r="N47" s="102"/>
      <c r="O47" s="102"/>
      <c r="P47" s="102"/>
      <c r="Q47" s="102"/>
      <c r="R47" s="102"/>
      <c r="S47" s="102"/>
      <c r="T47" s="102"/>
    </row>
    <row r="48" spans="1:20" s="102" customFormat="1" x14ac:dyDescent="0.3">
      <c r="A48" s="149" t="s">
        <v>316</v>
      </c>
      <c r="B48" s="150"/>
      <c r="C48" s="145"/>
      <c r="D48" s="145"/>
      <c r="E48" s="145"/>
    </row>
    <row r="49" spans="1:20" x14ac:dyDescent="0.3">
      <c r="A49" s="154">
        <v>1</v>
      </c>
      <c r="B49" s="101" t="s">
        <v>412</v>
      </c>
      <c r="C49" s="98">
        <f>+C19-C41</f>
        <v>-1075316</v>
      </c>
      <c r="D49" s="98">
        <f t="shared" ref="D49:E49" si="11">+D19-D41</f>
        <v>0</v>
      </c>
      <c r="E49" s="98">
        <f t="shared" si="11"/>
        <v>-1075316</v>
      </c>
    </row>
    <row r="50" spans="1:20" x14ac:dyDescent="0.3">
      <c r="A50" s="148"/>
      <c r="B50" s="102"/>
      <c r="C50" s="102"/>
      <c r="D50" s="102"/>
      <c r="E50" s="102"/>
    </row>
    <row r="51" spans="1:20" x14ac:dyDescent="0.3">
      <c r="A51" s="805" t="s">
        <v>317</v>
      </c>
      <c r="B51" s="805"/>
      <c r="C51" s="805"/>
      <c r="D51" s="805"/>
      <c r="E51" s="805"/>
    </row>
    <row r="52" spans="1:20" x14ac:dyDescent="0.3">
      <c r="A52" s="149" t="s">
        <v>318</v>
      </c>
      <c r="B52" s="150"/>
    </row>
    <row r="53" spans="1:20" x14ac:dyDescent="0.3">
      <c r="A53" s="154" t="s">
        <v>308</v>
      </c>
      <c r="B53" s="101" t="s">
        <v>319</v>
      </c>
      <c r="C53" s="98">
        <f>+C54-C55</f>
        <v>1075316</v>
      </c>
      <c r="D53" s="98">
        <f t="shared" ref="D53:E53" si="12">+D54-D55</f>
        <v>0</v>
      </c>
      <c r="E53" s="98">
        <f t="shared" si="12"/>
        <v>1075316</v>
      </c>
    </row>
    <row r="54" spans="1:20" x14ac:dyDescent="0.3">
      <c r="A54" s="155" t="s">
        <v>312</v>
      </c>
      <c r="B54" s="99" t="s">
        <v>413</v>
      </c>
      <c r="C54" s="100">
        <f>+C20</f>
        <v>2024484</v>
      </c>
      <c r="D54" s="100">
        <f t="shared" ref="D54:E54" si="13">+D20</f>
        <v>0</v>
      </c>
      <c r="E54" s="100">
        <f t="shared" si="13"/>
        <v>2024484</v>
      </c>
    </row>
    <row r="55" spans="1:20" x14ac:dyDescent="0.3">
      <c r="A55" s="155" t="s">
        <v>313</v>
      </c>
      <c r="B55" s="99" t="s">
        <v>414</v>
      </c>
      <c r="C55" s="100">
        <f>+C42</f>
        <v>949168</v>
      </c>
      <c r="D55" s="100">
        <f t="shared" ref="D55:E55" si="14">+D42</f>
        <v>0</v>
      </c>
      <c r="E55" s="100">
        <f t="shared" si="14"/>
        <v>949168</v>
      </c>
      <c r="F55" s="145"/>
      <c r="G55" s="145"/>
      <c r="H55" s="145"/>
      <c r="I55" s="145"/>
      <c r="J55" s="145"/>
      <c r="K55" s="145"/>
      <c r="L55" s="145"/>
      <c r="M55" s="145"/>
      <c r="N55" s="145"/>
      <c r="O55" s="145"/>
      <c r="P55" s="145"/>
      <c r="Q55" s="145"/>
      <c r="R55" s="145"/>
      <c r="S55" s="145"/>
      <c r="T55" s="145"/>
    </row>
    <row r="56" spans="1:20" x14ac:dyDescent="0.3">
      <c r="A56" s="148"/>
      <c r="B56" s="102"/>
      <c r="C56" s="102"/>
      <c r="D56" s="102"/>
      <c r="E56" s="102"/>
      <c r="F56" s="145"/>
      <c r="G56" s="145"/>
      <c r="H56" s="145"/>
      <c r="I56" s="145"/>
      <c r="J56" s="145"/>
      <c r="K56" s="145"/>
      <c r="L56" s="145"/>
      <c r="M56" s="145"/>
      <c r="N56" s="145"/>
      <c r="O56" s="145"/>
      <c r="P56" s="145"/>
      <c r="Q56" s="145"/>
      <c r="R56" s="145"/>
      <c r="S56" s="145"/>
      <c r="T56" s="145"/>
    </row>
    <row r="57" spans="1:20" x14ac:dyDescent="0.3">
      <c r="A57" s="149" t="s">
        <v>320</v>
      </c>
      <c r="B57" s="150"/>
      <c r="F57" s="145"/>
      <c r="G57" s="145"/>
      <c r="H57" s="145"/>
      <c r="I57" s="145"/>
      <c r="J57" s="145"/>
      <c r="K57" s="145"/>
      <c r="L57" s="145"/>
      <c r="M57" s="145"/>
      <c r="N57" s="145"/>
      <c r="O57" s="145"/>
      <c r="P57" s="145"/>
      <c r="Q57" s="145"/>
      <c r="R57" s="145"/>
      <c r="S57" s="145"/>
      <c r="T57" s="145"/>
    </row>
    <row r="58" spans="1:20" x14ac:dyDescent="0.3">
      <c r="A58" s="125"/>
      <c r="B58" s="101" t="s">
        <v>585</v>
      </c>
      <c r="C58" s="98">
        <f>+C25-C45</f>
        <v>0</v>
      </c>
      <c r="D58" s="98">
        <f t="shared" ref="D58:E58" si="15">+D25-D45</f>
        <v>0</v>
      </c>
      <c r="E58" s="98">
        <f t="shared" si="15"/>
        <v>0</v>
      </c>
      <c r="F58" s="145"/>
      <c r="G58" s="145"/>
      <c r="H58" s="145"/>
      <c r="I58" s="145"/>
      <c r="J58" s="145"/>
      <c r="K58" s="145"/>
      <c r="L58" s="145"/>
      <c r="M58" s="145"/>
      <c r="N58" s="145"/>
      <c r="O58" s="145"/>
      <c r="P58" s="145"/>
      <c r="Q58" s="145"/>
      <c r="R58" s="145"/>
      <c r="S58" s="145"/>
      <c r="T58" s="145"/>
    </row>
    <row r="59" spans="1:20" x14ac:dyDescent="0.3">
      <c r="A59" s="148"/>
      <c r="B59" s="102"/>
      <c r="C59" s="102"/>
      <c r="D59" s="102"/>
      <c r="E59" s="102"/>
      <c r="F59" s="145"/>
      <c r="G59" s="145"/>
      <c r="H59" s="145"/>
      <c r="I59" s="145"/>
      <c r="J59" s="145"/>
      <c r="K59" s="145"/>
      <c r="L59" s="145"/>
      <c r="M59" s="145"/>
      <c r="N59" s="145"/>
      <c r="O59" s="145"/>
      <c r="P59" s="145"/>
      <c r="Q59" s="145"/>
      <c r="R59" s="145"/>
      <c r="S59" s="145"/>
      <c r="T59" s="145"/>
    </row>
    <row r="60" spans="1:20" x14ac:dyDescent="0.3">
      <c r="A60" s="148"/>
      <c r="B60" s="102"/>
      <c r="C60" s="102"/>
      <c r="D60" s="102"/>
      <c r="E60" s="102"/>
      <c r="F60" s="145"/>
      <c r="G60" s="145"/>
      <c r="H60" s="145"/>
      <c r="I60" s="145"/>
      <c r="J60" s="145"/>
      <c r="K60" s="145"/>
      <c r="L60" s="145"/>
      <c r="M60" s="145"/>
      <c r="N60" s="145"/>
      <c r="O60" s="145"/>
      <c r="P60" s="145"/>
      <c r="Q60" s="145"/>
      <c r="R60" s="145"/>
      <c r="S60" s="145"/>
      <c r="T60" s="145"/>
    </row>
    <row r="61" spans="1:20" x14ac:dyDescent="0.3">
      <c r="A61" s="148"/>
      <c r="B61" s="102"/>
      <c r="C61" s="102"/>
      <c r="D61" s="102"/>
      <c r="E61" s="102"/>
      <c r="F61" s="145"/>
      <c r="G61" s="145"/>
      <c r="H61" s="145"/>
      <c r="I61" s="145"/>
      <c r="J61" s="145"/>
      <c r="K61" s="145"/>
      <c r="L61" s="145"/>
      <c r="M61" s="145"/>
      <c r="N61" s="145"/>
      <c r="O61" s="145"/>
      <c r="P61" s="145"/>
      <c r="Q61" s="145"/>
      <c r="R61" s="145"/>
      <c r="S61" s="145"/>
      <c r="T61" s="145"/>
    </row>
    <row r="62" spans="1:20" x14ac:dyDescent="0.3">
      <c r="A62" s="148"/>
      <c r="B62" s="102"/>
      <c r="C62" s="102"/>
      <c r="D62" s="102"/>
      <c r="E62" s="102"/>
      <c r="F62" s="145"/>
      <c r="G62" s="145"/>
      <c r="H62" s="145"/>
      <c r="I62" s="145"/>
      <c r="J62" s="145"/>
      <c r="K62" s="145"/>
      <c r="L62" s="145"/>
      <c r="M62" s="145"/>
      <c r="N62" s="145"/>
      <c r="O62" s="145"/>
      <c r="P62" s="145"/>
      <c r="Q62" s="145"/>
      <c r="R62" s="145"/>
      <c r="S62" s="145"/>
      <c r="T62" s="145"/>
    </row>
    <row r="63" spans="1:20" x14ac:dyDescent="0.3">
      <c r="A63" s="148"/>
      <c r="B63" s="102"/>
      <c r="C63" s="102"/>
      <c r="D63" s="102"/>
      <c r="E63" s="102"/>
      <c r="F63" s="145"/>
      <c r="G63" s="145"/>
      <c r="H63" s="145"/>
      <c r="I63" s="145"/>
      <c r="J63" s="145"/>
      <c r="K63" s="145"/>
      <c r="L63" s="145"/>
      <c r="M63" s="145"/>
      <c r="N63" s="145"/>
      <c r="O63" s="145"/>
      <c r="P63" s="145"/>
      <c r="Q63" s="145"/>
      <c r="R63" s="145"/>
      <c r="S63" s="145"/>
      <c r="T63" s="145"/>
    </row>
    <row r="64" spans="1:20" x14ac:dyDescent="0.3">
      <c r="A64" s="148"/>
      <c r="B64" s="102"/>
      <c r="C64" s="102"/>
      <c r="D64" s="102"/>
      <c r="E64" s="102"/>
      <c r="F64" s="145"/>
      <c r="G64" s="145"/>
      <c r="H64" s="145"/>
      <c r="I64" s="145"/>
      <c r="J64" s="145"/>
      <c r="K64" s="145"/>
      <c r="L64" s="145"/>
      <c r="M64" s="145"/>
      <c r="N64" s="145"/>
      <c r="O64" s="145"/>
      <c r="P64" s="145"/>
      <c r="Q64" s="145"/>
      <c r="R64" s="145"/>
      <c r="S64" s="145"/>
      <c r="T64" s="145"/>
    </row>
    <row r="65" spans="1:20" x14ac:dyDescent="0.3">
      <c r="A65" s="148"/>
      <c r="B65" s="102"/>
      <c r="C65" s="102"/>
      <c r="D65" s="102"/>
      <c r="E65" s="102"/>
      <c r="F65" s="145"/>
      <c r="G65" s="145"/>
      <c r="H65" s="145"/>
      <c r="I65" s="145"/>
      <c r="J65" s="145"/>
      <c r="K65" s="145"/>
      <c r="L65" s="145"/>
      <c r="M65" s="145"/>
      <c r="N65" s="145"/>
      <c r="O65" s="145"/>
      <c r="P65" s="145"/>
      <c r="Q65" s="145"/>
      <c r="R65" s="145"/>
      <c r="S65" s="145"/>
      <c r="T65" s="145"/>
    </row>
    <row r="66" spans="1:20" x14ac:dyDescent="0.3">
      <c r="A66" s="148"/>
      <c r="B66" s="102"/>
      <c r="C66" s="102"/>
      <c r="D66" s="102"/>
      <c r="E66" s="102"/>
      <c r="F66" s="145"/>
      <c r="G66" s="145"/>
      <c r="H66" s="145"/>
      <c r="I66" s="145"/>
      <c r="J66" s="145"/>
      <c r="K66" s="145"/>
      <c r="L66" s="145"/>
      <c r="M66" s="145"/>
      <c r="N66" s="145"/>
      <c r="O66" s="145"/>
      <c r="P66" s="145"/>
      <c r="Q66" s="145"/>
      <c r="R66" s="145"/>
      <c r="S66" s="145"/>
      <c r="T66" s="145"/>
    </row>
    <row r="67" spans="1:20" x14ac:dyDescent="0.3">
      <c r="A67" s="148"/>
      <c r="B67" s="102"/>
      <c r="C67" s="102"/>
      <c r="D67" s="102"/>
      <c r="E67" s="102"/>
      <c r="F67" s="145"/>
      <c r="G67" s="145"/>
      <c r="H67" s="145"/>
      <c r="I67" s="145"/>
      <c r="J67" s="145"/>
      <c r="K67" s="145"/>
      <c r="L67" s="145"/>
      <c r="M67" s="145"/>
      <c r="N67" s="145"/>
      <c r="O67" s="145"/>
      <c r="P67" s="145"/>
      <c r="Q67" s="145"/>
      <c r="R67" s="145"/>
      <c r="S67" s="145"/>
      <c r="T67" s="145"/>
    </row>
    <row r="68" spans="1:20" x14ac:dyDescent="0.3">
      <c r="A68" s="148"/>
      <c r="B68" s="102"/>
      <c r="C68" s="102"/>
      <c r="D68" s="102"/>
      <c r="E68" s="102"/>
      <c r="F68" s="145"/>
      <c r="G68" s="145"/>
      <c r="H68" s="145"/>
      <c r="I68" s="145"/>
      <c r="J68" s="145"/>
      <c r="K68" s="145"/>
      <c r="L68" s="145"/>
      <c r="M68" s="145"/>
      <c r="N68" s="145"/>
      <c r="O68" s="145"/>
      <c r="P68" s="145"/>
      <c r="Q68" s="145"/>
      <c r="R68" s="145"/>
      <c r="S68" s="145"/>
      <c r="T68" s="145"/>
    </row>
    <row r="69" spans="1:20" x14ac:dyDescent="0.3">
      <c r="A69" s="148"/>
      <c r="B69" s="102"/>
      <c r="C69" s="102"/>
      <c r="D69" s="102"/>
      <c r="E69" s="102"/>
      <c r="F69" s="145"/>
      <c r="G69" s="145"/>
      <c r="H69" s="145"/>
      <c r="I69" s="145"/>
      <c r="J69" s="145"/>
      <c r="K69" s="145"/>
      <c r="L69" s="145"/>
      <c r="M69" s="145"/>
      <c r="N69" s="145"/>
      <c r="O69" s="145"/>
      <c r="P69" s="145"/>
      <c r="Q69" s="145"/>
      <c r="R69" s="145"/>
      <c r="S69" s="145"/>
      <c r="T69" s="145"/>
    </row>
    <row r="70" spans="1:20" x14ac:dyDescent="0.3">
      <c r="A70" s="148"/>
      <c r="B70" s="102"/>
      <c r="C70" s="102"/>
      <c r="D70" s="102"/>
      <c r="E70" s="102"/>
      <c r="F70" s="145"/>
      <c r="G70" s="145"/>
      <c r="H70" s="145"/>
      <c r="I70" s="145"/>
      <c r="J70" s="145"/>
      <c r="K70" s="145"/>
      <c r="L70" s="145"/>
      <c r="M70" s="145"/>
      <c r="N70" s="145"/>
      <c r="O70" s="145"/>
      <c r="P70" s="145"/>
      <c r="Q70" s="145"/>
      <c r="R70" s="145"/>
      <c r="S70" s="145"/>
      <c r="T70" s="145"/>
    </row>
    <row r="71" spans="1:20" x14ac:dyDescent="0.3">
      <c r="A71" s="148"/>
      <c r="B71" s="102"/>
      <c r="C71" s="102"/>
      <c r="D71" s="102"/>
      <c r="E71" s="102"/>
      <c r="F71" s="145"/>
      <c r="G71" s="145"/>
      <c r="H71" s="145"/>
      <c r="I71" s="145"/>
      <c r="J71" s="145"/>
      <c r="K71" s="145"/>
      <c r="L71" s="145"/>
      <c r="M71" s="145"/>
      <c r="N71" s="145"/>
      <c r="O71" s="145"/>
      <c r="P71" s="145"/>
      <c r="Q71" s="145"/>
      <c r="R71" s="145"/>
      <c r="S71" s="145"/>
      <c r="T71" s="145"/>
    </row>
    <row r="72" spans="1:20" x14ac:dyDescent="0.3">
      <c r="A72" s="148"/>
      <c r="B72" s="102"/>
      <c r="C72" s="102"/>
      <c r="D72" s="102"/>
      <c r="E72" s="102"/>
      <c r="F72" s="145"/>
      <c r="G72" s="145"/>
      <c r="H72" s="145"/>
      <c r="I72" s="145"/>
      <c r="J72" s="145"/>
      <c r="K72" s="145"/>
      <c r="L72" s="145"/>
      <c r="M72" s="145"/>
      <c r="N72" s="145"/>
      <c r="O72" s="145"/>
      <c r="P72" s="145"/>
      <c r="Q72" s="145"/>
      <c r="R72" s="145"/>
      <c r="S72" s="145"/>
      <c r="T72" s="145"/>
    </row>
    <row r="73" spans="1:20" x14ac:dyDescent="0.3">
      <c r="A73" s="148"/>
      <c r="B73" s="102"/>
      <c r="C73" s="102"/>
      <c r="D73" s="102"/>
      <c r="E73" s="102"/>
      <c r="F73" s="145"/>
      <c r="G73" s="145"/>
      <c r="H73" s="145"/>
      <c r="I73" s="145"/>
      <c r="J73" s="145"/>
      <c r="K73" s="145"/>
      <c r="L73" s="145"/>
      <c r="M73" s="145"/>
      <c r="N73" s="145"/>
      <c r="O73" s="145"/>
      <c r="P73" s="145"/>
      <c r="Q73" s="145"/>
      <c r="R73" s="145"/>
      <c r="S73" s="145"/>
      <c r="T73" s="145"/>
    </row>
    <row r="74" spans="1:20" x14ac:dyDescent="0.3">
      <c r="A74" s="148"/>
      <c r="B74" s="102"/>
      <c r="C74" s="102"/>
      <c r="D74" s="102"/>
      <c r="E74" s="102"/>
      <c r="F74" s="145"/>
      <c r="G74" s="145"/>
      <c r="H74" s="145"/>
      <c r="I74" s="145"/>
      <c r="J74" s="145"/>
      <c r="K74" s="145"/>
      <c r="L74" s="145"/>
      <c r="M74" s="145"/>
      <c r="N74" s="145"/>
      <c r="O74" s="145"/>
      <c r="P74" s="145"/>
      <c r="Q74" s="145"/>
      <c r="R74" s="145"/>
      <c r="S74" s="145"/>
      <c r="T74" s="145"/>
    </row>
    <row r="75" spans="1:20" x14ac:dyDescent="0.3">
      <c r="A75" s="148"/>
      <c r="B75" s="102"/>
      <c r="C75" s="102"/>
      <c r="D75" s="102"/>
      <c r="E75" s="102"/>
      <c r="F75" s="145"/>
      <c r="G75" s="145"/>
      <c r="H75" s="145"/>
      <c r="I75" s="145"/>
      <c r="J75" s="145"/>
      <c r="K75" s="145"/>
      <c r="L75" s="145"/>
      <c r="M75" s="145"/>
      <c r="N75" s="145"/>
      <c r="O75" s="145"/>
      <c r="P75" s="145"/>
      <c r="Q75" s="145"/>
      <c r="R75" s="145"/>
      <c r="S75" s="145"/>
      <c r="T75" s="145"/>
    </row>
    <row r="76" spans="1:20" x14ac:dyDescent="0.3">
      <c r="A76" s="148"/>
      <c r="B76" s="102"/>
      <c r="C76" s="102"/>
      <c r="D76" s="102"/>
      <c r="E76" s="102"/>
      <c r="F76" s="145"/>
      <c r="G76" s="145"/>
      <c r="H76" s="145"/>
      <c r="I76" s="145"/>
      <c r="J76" s="145"/>
      <c r="K76" s="145"/>
      <c r="L76" s="145"/>
      <c r="M76" s="145"/>
      <c r="N76" s="145"/>
      <c r="O76" s="145"/>
      <c r="P76" s="145"/>
      <c r="Q76" s="145"/>
      <c r="R76" s="145"/>
      <c r="S76" s="145"/>
      <c r="T76" s="145"/>
    </row>
    <row r="77" spans="1:20" x14ac:dyDescent="0.3">
      <c r="A77" s="148"/>
      <c r="B77" s="102"/>
      <c r="C77" s="102"/>
      <c r="D77" s="102"/>
      <c r="E77" s="102"/>
      <c r="F77" s="145"/>
      <c r="G77" s="145"/>
      <c r="H77" s="145"/>
      <c r="I77" s="145"/>
      <c r="J77" s="145"/>
      <c r="K77" s="145"/>
      <c r="L77" s="145"/>
      <c r="M77" s="145"/>
      <c r="N77" s="145"/>
      <c r="O77" s="145"/>
      <c r="P77" s="145"/>
      <c r="Q77" s="145"/>
      <c r="R77" s="145"/>
      <c r="S77" s="145"/>
      <c r="T77" s="145"/>
    </row>
    <row r="78" spans="1:20" x14ac:dyDescent="0.3">
      <c r="A78" s="148"/>
      <c r="B78" s="102"/>
      <c r="C78" s="102"/>
      <c r="D78" s="102"/>
      <c r="E78" s="102"/>
      <c r="F78" s="145"/>
      <c r="G78" s="145"/>
      <c r="H78" s="145"/>
      <c r="I78" s="145"/>
      <c r="J78" s="145"/>
      <c r="K78" s="145"/>
      <c r="L78" s="145"/>
      <c r="M78" s="145"/>
      <c r="N78" s="145"/>
      <c r="O78" s="145"/>
      <c r="P78" s="145"/>
      <c r="Q78" s="145"/>
      <c r="R78" s="145"/>
      <c r="S78" s="145"/>
      <c r="T78" s="145"/>
    </row>
    <row r="79" spans="1:20" x14ac:dyDescent="0.3">
      <c r="A79" s="148"/>
      <c r="B79" s="102"/>
      <c r="C79" s="102"/>
      <c r="D79" s="102"/>
      <c r="E79" s="102"/>
      <c r="F79" s="145"/>
      <c r="G79" s="145"/>
      <c r="H79" s="145"/>
      <c r="I79" s="145"/>
      <c r="J79" s="145"/>
      <c r="K79" s="145"/>
      <c r="L79" s="145"/>
      <c r="M79" s="145"/>
      <c r="N79" s="145"/>
      <c r="O79" s="145"/>
      <c r="P79" s="145"/>
      <c r="Q79" s="145"/>
      <c r="R79" s="145"/>
      <c r="S79" s="145"/>
      <c r="T79" s="145"/>
    </row>
    <row r="80" spans="1:20" x14ac:dyDescent="0.3">
      <c r="A80" s="148"/>
      <c r="B80" s="102"/>
      <c r="C80" s="102"/>
      <c r="D80" s="102"/>
      <c r="E80" s="102"/>
      <c r="F80" s="145"/>
      <c r="G80" s="145"/>
      <c r="H80" s="145"/>
      <c r="I80" s="145"/>
      <c r="J80" s="145"/>
      <c r="K80" s="145"/>
      <c r="L80" s="145"/>
      <c r="M80" s="145"/>
      <c r="N80" s="145"/>
      <c r="O80" s="145"/>
      <c r="P80" s="145"/>
      <c r="Q80" s="145"/>
      <c r="R80" s="145"/>
      <c r="S80" s="145"/>
      <c r="T80" s="145"/>
    </row>
    <row r="81" spans="1:20" x14ac:dyDescent="0.3">
      <c r="A81" s="148"/>
      <c r="B81" s="102"/>
      <c r="C81" s="102"/>
      <c r="D81" s="102"/>
      <c r="E81" s="102"/>
      <c r="F81" s="145"/>
      <c r="G81" s="145"/>
      <c r="H81" s="145"/>
      <c r="I81" s="145"/>
      <c r="J81" s="145"/>
      <c r="K81" s="145"/>
      <c r="L81" s="145"/>
      <c r="M81" s="145"/>
      <c r="N81" s="145"/>
      <c r="O81" s="145"/>
      <c r="P81" s="145"/>
      <c r="Q81" s="145"/>
      <c r="R81" s="145"/>
      <c r="S81" s="145"/>
      <c r="T81" s="145"/>
    </row>
    <row r="82" spans="1:20" x14ac:dyDescent="0.3">
      <c r="A82" s="148"/>
      <c r="B82" s="102"/>
      <c r="C82" s="102"/>
      <c r="D82" s="102"/>
      <c r="E82" s="102"/>
      <c r="F82" s="145"/>
      <c r="G82" s="145"/>
      <c r="H82" s="145"/>
      <c r="I82" s="145"/>
      <c r="J82" s="145"/>
      <c r="K82" s="145"/>
      <c r="L82" s="145"/>
      <c r="M82" s="145"/>
      <c r="N82" s="145"/>
      <c r="O82" s="145"/>
      <c r="P82" s="145"/>
      <c r="Q82" s="145"/>
      <c r="R82" s="145"/>
      <c r="S82" s="145"/>
      <c r="T82" s="145"/>
    </row>
    <row r="83" spans="1:20" x14ac:dyDescent="0.3">
      <c r="A83" s="148"/>
      <c r="B83" s="102"/>
      <c r="C83" s="102"/>
      <c r="D83" s="102"/>
      <c r="E83" s="102"/>
      <c r="F83" s="145"/>
      <c r="G83" s="145"/>
      <c r="H83" s="145"/>
      <c r="I83" s="145"/>
      <c r="J83" s="145"/>
      <c r="K83" s="145"/>
      <c r="L83" s="145"/>
      <c r="M83" s="145"/>
      <c r="N83" s="145"/>
      <c r="O83" s="145"/>
      <c r="P83" s="145"/>
      <c r="Q83" s="145"/>
      <c r="R83" s="145"/>
      <c r="S83" s="145"/>
      <c r="T83" s="145"/>
    </row>
    <row r="84" spans="1:20" x14ac:dyDescent="0.3">
      <c r="A84" s="148"/>
      <c r="B84" s="102"/>
      <c r="C84" s="102"/>
      <c r="D84" s="102"/>
      <c r="E84" s="102"/>
      <c r="F84" s="145"/>
      <c r="G84" s="145"/>
      <c r="H84" s="145"/>
      <c r="I84" s="145"/>
      <c r="J84" s="145"/>
      <c r="K84" s="145"/>
      <c r="L84" s="145"/>
      <c r="M84" s="145"/>
      <c r="N84" s="145"/>
      <c r="O84" s="145"/>
      <c r="P84" s="145"/>
      <c r="Q84" s="145"/>
      <c r="R84" s="145"/>
      <c r="S84" s="145"/>
      <c r="T84" s="145"/>
    </row>
    <row r="85" spans="1:20" x14ac:dyDescent="0.3">
      <c r="A85" s="148"/>
      <c r="B85" s="102"/>
      <c r="C85" s="102"/>
      <c r="D85" s="102"/>
      <c r="E85" s="102"/>
      <c r="F85" s="145"/>
      <c r="G85" s="145"/>
      <c r="H85" s="145"/>
      <c r="I85" s="145"/>
      <c r="J85" s="145"/>
      <c r="K85" s="145"/>
      <c r="L85" s="145"/>
      <c r="M85" s="145"/>
      <c r="N85" s="145"/>
      <c r="O85" s="145"/>
      <c r="P85" s="145"/>
      <c r="Q85" s="145"/>
      <c r="R85" s="145"/>
      <c r="S85" s="145"/>
      <c r="T85" s="145"/>
    </row>
    <row r="86" spans="1:20" x14ac:dyDescent="0.3">
      <c r="A86" s="148"/>
      <c r="B86" s="102"/>
      <c r="C86" s="102"/>
      <c r="D86" s="102"/>
      <c r="E86" s="102"/>
      <c r="F86" s="145"/>
      <c r="G86" s="145"/>
      <c r="H86" s="145"/>
      <c r="I86" s="145"/>
      <c r="J86" s="145"/>
      <c r="K86" s="145"/>
      <c r="L86" s="145"/>
      <c r="M86" s="145"/>
      <c r="N86" s="145"/>
      <c r="O86" s="145"/>
      <c r="P86" s="145"/>
      <c r="Q86" s="145"/>
      <c r="R86" s="145"/>
      <c r="S86" s="145"/>
      <c r="T86" s="145"/>
    </row>
    <row r="87" spans="1:20" x14ac:dyDescent="0.3">
      <c r="A87" s="148"/>
      <c r="B87" s="102"/>
      <c r="C87" s="102"/>
      <c r="D87" s="102"/>
      <c r="E87" s="102"/>
      <c r="F87" s="145"/>
      <c r="G87" s="145"/>
      <c r="H87" s="145"/>
      <c r="I87" s="145"/>
      <c r="J87" s="145"/>
      <c r="K87" s="145"/>
      <c r="L87" s="145"/>
      <c r="M87" s="145"/>
      <c r="N87" s="145"/>
      <c r="O87" s="145"/>
      <c r="P87" s="145"/>
      <c r="Q87" s="145"/>
      <c r="R87" s="145"/>
      <c r="S87" s="145"/>
      <c r="T87" s="145"/>
    </row>
    <row r="88" spans="1:20" x14ac:dyDescent="0.3">
      <c r="A88" s="148"/>
      <c r="B88" s="102"/>
      <c r="C88" s="102"/>
      <c r="D88" s="102"/>
      <c r="E88" s="102"/>
      <c r="F88" s="145"/>
      <c r="G88" s="145"/>
      <c r="H88" s="145"/>
      <c r="I88" s="145"/>
      <c r="J88" s="145"/>
      <c r="K88" s="145"/>
      <c r="L88" s="145"/>
      <c r="M88" s="145"/>
      <c r="N88" s="145"/>
      <c r="O88" s="145"/>
      <c r="P88" s="145"/>
      <c r="Q88" s="145"/>
      <c r="R88" s="145"/>
      <c r="S88" s="145"/>
      <c r="T88" s="145"/>
    </row>
    <row r="89" spans="1:20" x14ac:dyDescent="0.3">
      <c r="A89" s="148"/>
      <c r="B89" s="102"/>
      <c r="C89" s="102"/>
      <c r="D89" s="102"/>
      <c r="E89" s="102"/>
      <c r="F89" s="145"/>
      <c r="G89" s="145"/>
      <c r="H89" s="145"/>
      <c r="I89" s="145"/>
      <c r="J89" s="145"/>
      <c r="K89" s="145"/>
      <c r="L89" s="145"/>
      <c r="M89" s="145"/>
      <c r="N89" s="145"/>
      <c r="O89" s="145"/>
      <c r="P89" s="145"/>
      <c r="Q89" s="145"/>
      <c r="R89" s="145"/>
      <c r="S89" s="145"/>
      <c r="T89" s="145"/>
    </row>
    <row r="90" spans="1:20" x14ac:dyDescent="0.3">
      <c r="A90" s="148"/>
      <c r="B90" s="102"/>
      <c r="C90" s="102"/>
      <c r="D90" s="102"/>
      <c r="E90" s="102"/>
      <c r="F90" s="145"/>
      <c r="G90" s="145"/>
      <c r="H90" s="145"/>
      <c r="I90" s="145"/>
      <c r="J90" s="145"/>
      <c r="K90" s="145"/>
      <c r="L90" s="145"/>
      <c r="M90" s="145"/>
      <c r="N90" s="145"/>
      <c r="O90" s="145"/>
      <c r="P90" s="145"/>
      <c r="Q90" s="145"/>
      <c r="R90" s="145"/>
      <c r="S90" s="145"/>
      <c r="T90" s="145"/>
    </row>
    <row r="91" spans="1:20" x14ac:dyDescent="0.3">
      <c r="A91" s="148"/>
      <c r="B91" s="102"/>
      <c r="C91" s="102"/>
      <c r="D91" s="102"/>
      <c r="E91" s="102"/>
      <c r="F91" s="145"/>
      <c r="G91" s="145"/>
      <c r="H91" s="145"/>
      <c r="I91" s="145"/>
      <c r="J91" s="145"/>
      <c r="K91" s="145"/>
      <c r="L91" s="145"/>
      <c r="M91" s="145"/>
      <c r="N91" s="145"/>
      <c r="O91" s="145"/>
      <c r="P91" s="145"/>
      <c r="Q91" s="145"/>
      <c r="R91" s="145"/>
      <c r="S91" s="145"/>
      <c r="T91" s="145"/>
    </row>
    <row r="92" spans="1:20" x14ac:dyDescent="0.3">
      <c r="A92" s="148"/>
      <c r="B92" s="102"/>
      <c r="C92" s="102"/>
      <c r="D92" s="102"/>
      <c r="E92" s="102"/>
      <c r="F92" s="145"/>
      <c r="G92" s="145"/>
      <c r="H92" s="145"/>
      <c r="I92" s="145"/>
      <c r="J92" s="145"/>
      <c r="K92" s="145"/>
      <c r="L92" s="145"/>
      <c r="M92" s="145"/>
      <c r="N92" s="145"/>
      <c r="O92" s="145"/>
      <c r="P92" s="145"/>
      <c r="Q92" s="145"/>
      <c r="R92" s="145"/>
      <c r="S92" s="145"/>
      <c r="T92" s="145"/>
    </row>
    <row r="93" spans="1:20" x14ac:dyDescent="0.3">
      <c r="A93" s="148"/>
      <c r="B93" s="102"/>
      <c r="C93" s="102"/>
      <c r="D93" s="102"/>
      <c r="E93" s="102"/>
      <c r="F93" s="145"/>
      <c r="G93" s="145"/>
      <c r="H93" s="145"/>
      <c r="I93" s="145"/>
      <c r="J93" s="145"/>
      <c r="K93" s="145"/>
      <c r="L93" s="145"/>
      <c r="M93" s="145"/>
      <c r="N93" s="145"/>
      <c r="O93" s="145"/>
      <c r="P93" s="145"/>
      <c r="Q93" s="145"/>
      <c r="R93" s="145"/>
      <c r="S93" s="145"/>
      <c r="T93" s="145"/>
    </row>
    <row r="94" spans="1:20" x14ac:dyDescent="0.3">
      <c r="A94" s="148"/>
      <c r="B94" s="102"/>
      <c r="C94" s="102"/>
      <c r="D94" s="102"/>
      <c r="E94" s="102"/>
      <c r="F94" s="145"/>
      <c r="G94" s="145"/>
      <c r="H94" s="145"/>
      <c r="I94" s="145"/>
      <c r="J94" s="145"/>
      <c r="K94" s="145"/>
      <c r="L94" s="145"/>
      <c r="M94" s="145"/>
      <c r="N94" s="145"/>
      <c r="O94" s="145"/>
      <c r="P94" s="145"/>
      <c r="Q94" s="145"/>
      <c r="R94" s="145"/>
      <c r="S94" s="145"/>
      <c r="T94" s="145"/>
    </row>
    <row r="95" spans="1:20" x14ac:dyDescent="0.3">
      <c r="A95" s="148"/>
      <c r="B95" s="102"/>
      <c r="C95" s="102"/>
      <c r="D95" s="102"/>
      <c r="E95" s="102"/>
      <c r="F95" s="145"/>
      <c r="G95" s="145"/>
      <c r="H95" s="145"/>
      <c r="I95" s="145"/>
      <c r="J95" s="145"/>
      <c r="K95" s="145"/>
      <c r="L95" s="145"/>
      <c r="M95" s="145"/>
      <c r="N95" s="145"/>
      <c r="O95" s="145"/>
      <c r="P95" s="145"/>
      <c r="Q95" s="145"/>
      <c r="R95" s="145"/>
      <c r="S95" s="145"/>
      <c r="T95" s="145"/>
    </row>
    <row r="96" spans="1:20" x14ac:dyDescent="0.3">
      <c r="A96" s="148"/>
      <c r="B96" s="102"/>
      <c r="C96" s="102"/>
      <c r="D96" s="102"/>
      <c r="E96" s="102"/>
      <c r="F96" s="145"/>
      <c r="G96" s="145"/>
      <c r="H96" s="145"/>
      <c r="I96" s="145"/>
      <c r="J96" s="145"/>
      <c r="K96" s="145"/>
      <c r="L96" s="145"/>
      <c r="M96" s="145"/>
      <c r="N96" s="145"/>
      <c r="O96" s="145"/>
      <c r="P96" s="145"/>
      <c r="Q96" s="145"/>
      <c r="R96" s="145"/>
      <c r="S96" s="145"/>
      <c r="T96" s="145"/>
    </row>
    <row r="97" spans="1:20" x14ac:dyDescent="0.3">
      <c r="A97" s="148"/>
      <c r="B97" s="102"/>
      <c r="C97" s="102"/>
      <c r="D97" s="102"/>
      <c r="E97" s="102"/>
      <c r="F97" s="145"/>
      <c r="G97" s="145"/>
      <c r="H97" s="145"/>
      <c r="I97" s="145"/>
      <c r="J97" s="145"/>
      <c r="K97" s="145"/>
      <c r="L97" s="145"/>
      <c r="M97" s="145"/>
      <c r="N97" s="145"/>
      <c r="O97" s="145"/>
      <c r="P97" s="145"/>
      <c r="Q97" s="145"/>
      <c r="R97" s="145"/>
      <c r="S97" s="145"/>
      <c r="T97" s="145"/>
    </row>
    <row r="98" spans="1:20" x14ac:dyDescent="0.3">
      <c r="A98" s="148"/>
      <c r="B98" s="102"/>
      <c r="C98" s="102"/>
      <c r="D98" s="102"/>
      <c r="E98" s="102"/>
      <c r="F98" s="145"/>
      <c r="G98" s="145"/>
      <c r="H98" s="145"/>
      <c r="I98" s="145"/>
      <c r="J98" s="145"/>
      <c r="K98" s="145"/>
      <c r="L98" s="145"/>
      <c r="M98" s="145"/>
      <c r="N98" s="145"/>
      <c r="O98" s="145"/>
      <c r="P98" s="145"/>
      <c r="Q98" s="145"/>
      <c r="R98" s="145"/>
      <c r="S98" s="145"/>
      <c r="T98" s="145"/>
    </row>
    <row r="99" spans="1:20" x14ac:dyDescent="0.3">
      <c r="A99" s="148"/>
      <c r="B99" s="102"/>
      <c r="C99" s="102"/>
      <c r="D99" s="102"/>
      <c r="E99" s="102"/>
      <c r="F99" s="145"/>
      <c r="G99" s="145"/>
      <c r="H99" s="145"/>
      <c r="I99" s="145"/>
      <c r="J99" s="145"/>
      <c r="K99" s="145"/>
      <c r="L99" s="145"/>
      <c r="M99" s="145"/>
      <c r="N99" s="145"/>
      <c r="O99" s="145"/>
      <c r="P99" s="145"/>
      <c r="Q99" s="145"/>
      <c r="R99" s="145"/>
      <c r="S99" s="145"/>
      <c r="T99" s="145"/>
    </row>
    <row r="100" spans="1:20" x14ac:dyDescent="0.3">
      <c r="A100" s="148"/>
      <c r="B100" s="102"/>
      <c r="C100" s="102"/>
      <c r="D100" s="102"/>
      <c r="E100" s="102"/>
      <c r="F100" s="145"/>
      <c r="G100" s="145"/>
      <c r="H100" s="145"/>
      <c r="I100" s="145"/>
      <c r="J100" s="145"/>
      <c r="K100" s="145"/>
      <c r="L100" s="145"/>
      <c r="M100" s="145"/>
      <c r="N100" s="145"/>
      <c r="O100" s="145"/>
      <c r="P100" s="145"/>
      <c r="Q100" s="145"/>
      <c r="R100" s="145"/>
      <c r="S100" s="145"/>
      <c r="T100" s="145"/>
    </row>
    <row r="101" spans="1:20" x14ac:dyDescent="0.3">
      <c r="A101" s="148"/>
      <c r="B101" s="102"/>
      <c r="C101" s="102"/>
      <c r="D101" s="102"/>
      <c r="E101" s="102"/>
      <c r="F101" s="145"/>
      <c r="G101" s="145"/>
      <c r="H101" s="145"/>
      <c r="I101" s="145"/>
      <c r="J101" s="145"/>
      <c r="K101" s="145"/>
      <c r="L101" s="145"/>
      <c r="M101" s="145"/>
      <c r="N101" s="145"/>
      <c r="O101" s="145"/>
      <c r="P101" s="145"/>
      <c r="Q101" s="145"/>
      <c r="R101" s="145"/>
      <c r="S101" s="145"/>
      <c r="T101" s="145"/>
    </row>
    <row r="102" spans="1:20" x14ac:dyDescent="0.3">
      <c r="A102" s="148"/>
      <c r="B102" s="102"/>
      <c r="C102" s="102"/>
      <c r="D102" s="102"/>
      <c r="E102" s="102"/>
      <c r="F102" s="145"/>
      <c r="G102" s="145"/>
      <c r="H102" s="145"/>
      <c r="I102" s="145"/>
      <c r="J102" s="145"/>
      <c r="K102" s="145"/>
      <c r="L102" s="145"/>
      <c r="M102" s="145"/>
      <c r="N102" s="145"/>
      <c r="O102" s="145"/>
      <c r="P102" s="145"/>
      <c r="Q102" s="145"/>
      <c r="R102" s="145"/>
      <c r="S102" s="145"/>
      <c r="T102" s="145"/>
    </row>
    <row r="103" spans="1:20" x14ac:dyDescent="0.3">
      <c r="A103" s="148"/>
      <c r="B103" s="102"/>
      <c r="C103" s="102"/>
      <c r="D103" s="102"/>
      <c r="E103" s="102"/>
      <c r="F103" s="145"/>
      <c r="G103" s="145"/>
      <c r="H103" s="145"/>
      <c r="I103" s="145"/>
      <c r="J103" s="145"/>
      <c r="K103" s="145"/>
      <c r="L103" s="145"/>
      <c r="M103" s="145"/>
      <c r="N103" s="145"/>
      <c r="O103" s="145"/>
      <c r="P103" s="145"/>
      <c r="Q103" s="145"/>
      <c r="R103" s="145"/>
      <c r="S103" s="145"/>
      <c r="T103" s="145"/>
    </row>
    <row r="104" spans="1:20" x14ac:dyDescent="0.3">
      <c r="A104" s="148"/>
      <c r="B104" s="102"/>
      <c r="C104" s="102"/>
      <c r="D104" s="102"/>
      <c r="E104" s="102"/>
      <c r="F104" s="145"/>
      <c r="G104" s="145"/>
      <c r="H104" s="145"/>
      <c r="I104" s="145"/>
      <c r="J104" s="145"/>
      <c r="K104" s="145"/>
      <c r="L104" s="145"/>
      <c r="M104" s="145"/>
      <c r="N104" s="145"/>
      <c r="O104" s="145"/>
      <c r="P104" s="145"/>
      <c r="Q104" s="145"/>
      <c r="R104" s="145"/>
      <c r="S104" s="145"/>
      <c r="T104" s="145"/>
    </row>
    <row r="105" spans="1:20" x14ac:dyDescent="0.3">
      <c r="A105" s="148"/>
      <c r="B105" s="102"/>
      <c r="C105" s="102"/>
      <c r="D105" s="102"/>
      <c r="E105" s="102"/>
      <c r="F105" s="145"/>
      <c r="G105" s="145"/>
      <c r="H105" s="145"/>
      <c r="I105" s="145"/>
      <c r="J105" s="145"/>
      <c r="K105" s="145"/>
      <c r="L105" s="145"/>
      <c r="M105" s="145"/>
      <c r="N105" s="145"/>
      <c r="O105" s="145"/>
      <c r="P105" s="145"/>
      <c r="Q105" s="145"/>
      <c r="R105" s="145"/>
      <c r="S105" s="145"/>
      <c r="T105" s="145"/>
    </row>
    <row r="106" spans="1:20" x14ac:dyDescent="0.3">
      <c r="A106" s="148"/>
      <c r="B106" s="102"/>
      <c r="C106" s="102"/>
      <c r="D106" s="102"/>
      <c r="E106" s="102"/>
      <c r="F106" s="145"/>
      <c r="G106" s="145"/>
      <c r="H106" s="145"/>
      <c r="I106" s="145"/>
      <c r="J106" s="145"/>
      <c r="K106" s="145"/>
      <c r="L106" s="145"/>
      <c r="M106" s="145"/>
      <c r="N106" s="145"/>
      <c r="O106" s="145"/>
      <c r="P106" s="145"/>
      <c r="Q106" s="145"/>
      <c r="R106" s="145"/>
      <c r="S106" s="145"/>
      <c r="T106" s="145"/>
    </row>
    <row r="107" spans="1:20" x14ac:dyDescent="0.3">
      <c r="A107" s="148"/>
      <c r="B107" s="102"/>
      <c r="C107" s="102"/>
      <c r="D107" s="102"/>
      <c r="E107" s="102"/>
      <c r="F107" s="145"/>
      <c r="G107" s="145"/>
      <c r="H107" s="145"/>
      <c r="I107" s="145"/>
      <c r="J107" s="145"/>
      <c r="K107" s="145"/>
      <c r="L107" s="145"/>
      <c r="M107" s="145"/>
      <c r="N107" s="145"/>
      <c r="O107" s="145"/>
      <c r="P107" s="145"/>
      <c r="Q107" s="145"/>
      <c r="R107" s="145"/>
      <c r="S107" s="145"/>
      <c r="T107" s="145"/>
    </row>
    <row r="108" spans="1:20" x14ac:dyDescent="0.3">
      <c r="A108" s="148"/>
      <c r="B108" s="102"/>
      <c r="C108" s="102"/>
      <c r="D108" s="102"/>
      <c r="E108" s="102"/>
      <c r="F108" s="145"/>
      <c r="G108" s="145"/>
      <c r="H108" s="145"/>
      <c r="I108" s="145"/>
      <c r="J108" s="145"/>
      <c r="K108" s="145"/>
      <c r="L108" s="145"/>
      <c r="M108" s="145"/>
      <c r="N108" s="145"/>
      <c r="O108" s="145"/>
      <c r="P108" s="145"/>
      <c r="Q108" s="145"/>
      <c r="R108" s="145"/>
      <c r="S108" s="145"/>
      <c r="T108" s="145"/>
    </row>
    <row r="109" spans="1:20" x14ac:dyDescent="0.3">
      <c r="A109" s="148"/>
      <c r="B109" s="102"/>
      <c r="C109" s="102"/>
      <c r="D109" s="102"/>
      <c r="E109" s="102"/>
      <c r="F109" s="145"/>
      <c r="G109" s="145"/>
      <c r="H109" s="145"/>
      <c r="I109" s="145"/>
      <c r="J109" s="145"/>
      <c r="K109" s="145"/>
      <c r="L109" s="145"/>
      <c r="M109" s="145"/>
      <c r="N109" s="145"/>
      <c r="O109" s="145"/>
      <c r="P109" s="145"/>
      <c r="Q109" s="145"/>
      <c r="R109" s="145"/>
      <c r="S109" s="145"/>
      <c r="T109" s="145"/>
    </row>
    <row r="110" spans="1:20" x14ac:dyDescent="0.3">
      <c r="A110" s="148"/>
      <c r="B110" s="102"/>
      <c r="C110" s="102"/>
      <c r="D110" s="102"/>
      <c r="E110" s="102"/>
      <c r="F110" s="145"/>
      <c r="G110" s="145"/>
      <c r="H110" s="145"/>
      <c r="I110" s="145"/>
      <c r="J110" s="145"/>
      <c r="K110" s="145"/>
      <c r="L110" s="145"/>
      <c r="M110" s="145"/>
      <c r="N110" s="145"/>
      <c r="O110" s="145"/>
      <c r="P110" s="145"/>
      <c r="Q110" s="145"/>
      <c r="R110" s="145"/>
      <c r="S110" s="145"/>
      <c r="T110" s="145"/>
    </row>
    <row r="111" spans="1:20" x14ac:dyDescent="0.3">
      <c r="A111" s="148"/>
      <c r="B111" s="102"/>
      <c r="C111" s="102"/>
      <c r="D111" s="102"/>
      <c r="E111" s="102"/>
      <c r="F111" s="145"/>
      <c r="G111" s="145"/>
      <c r="H111" s="145"/>
      <c r="I111" s="145"/>
      <c r="J111" s="145"/>
      <c r="K111" s="145"/>
      <c r="L111" s="145"/>
      <c r="M111" s="145"/>
      <c r="N111" s="145"/>
      <c r="O111" s="145"/>
      <c r="P111" s="145"/>
      <c r="Q111" s="145"/>
      <c r="R111" s="145"/>
      <c r="S111" s="145"/>
      <c r="T111" s="145"/>
    </row>
    <row r="112" spans="1:20" x14ac:dyDescent="0.3">
      <c r="A112" s="148"/>
      <c r="B112" s="102"/>
      <c r="C112" s="102"/>
      <c r="D112" s="102"/>
      <c r="E112" s="102"/>
      <c r="F112" s="145"/>
      <c r="G112" s="145"/>
      <c r="H112" s="145"/>
      <c r="I112" s="145"/>
      <c r="J112" s="145"/>
      <c r="K112" s="145"/>
      <c r="L112" s="145"/>
      <c r="M112" s="145"/>
      <c r="N112" s="145"/>
      <c r="O112" s="145"/>
      <c r="P112" s="145"/>
      <c r="Q112" s="145"/>
      <c r="R112" s="145"/>
      <c r="S112" s="145"/>
      <c r="T112" s="145"/>
    </row>
    <row r="113" spans="1:20" x14ac:dyDescent="0.3">
      <c r="A113" s="148"/>
      <c r="B113" s="102"/>
      <c r="C113" s="102"/>
      <c r="D113" s="102"/>
      <c r="E113" s="102"/>
      <c r="F113" s="145"/>
      <c r="G113" s="145"/>
      <c r="H113" s="145"/>
      <c r="I113" s="145"/>
      <c r="J113" s="145"/>
      <c r="K113" s="145"/>
      <c r="L113" s="145"/>
      <c r="M113" s="145"/>
      <c r="N113" s="145"/>
      <c r="O113" s="145"/>
      <c r="P113" s="145"/>
      <c r="Q113" s="145"/>
      <c r="R113" s="145"/>
      <c r="S113" s="145"/>
      <c r="T113" s="145"/>
    </row>
    <row r="114" spans="1:20" x14ac:dyDescent="0.3">
      <c r="A114" s="148"/>
      <c r="B114" s="102"/>
      <c r="C114" s="102"/>
      <c r="D114" s="102"/>
      <c r="E114" s="102"/>
      <c r="F114" s="145"/>
      <c r="G114" s="145"/>
      <c r="H114" s="145"/>
      <c r="I114" s="145"/>
      <c r="J114" s="145"/>
      <c r="K114" s="145"/>
      <c r="L114" s="145"/>
      <c r="M114" s="145"/>
      <c r="N114" s="145"/>
      <c r="O114" s="145"/>
      <c r="P114" s="145"/>
      <c r="Q114" s="145"/>
      <c r="R114" s="145"/>
      <c r="S114" s="145"/>
      <c r="T114" s="145"/>
    </row>
    <row r="115" spans="1:20" x14ac:dyDescent="0.3">
      <c r="A115" s="148"/>
      <c r="B115" s="102"/>
      <c r="C115" s="102"/>
      <c r="D115" s="102"/>
      <c r="E115" s="102"/>
      <c r="F115" s="145"/>
      <c r="G115" s="145"/>
      <c r="H115" s="145"/>
      <c r="I115" s="145"/>
      <c r="J115" s="145"/>
      <c r="K115" s="145"/>
      <c r="L115" s="145"/>
      <c r="M115" s="145"/>
      <c r="N115" s="145"/>
      <c r="O115" s="145"/>
      <c r="P115" s="145"/>
      <c r="Q115" s="145"/>
      <c r="R115" s="145"/>
      <c r="S115" s="145"/>
      <c r="T115" s="145"/>
    </row>
    <row r="116" spans="1:20" x14ac:dyDescent="0.3">
      <c r="A116" s="148"/>
      <c r="B116" s="102"/>
      <c r="C116" s="102"/>
      <c r="D116" s="102"/>
      <c r="E116" s="102"/>
      <c r="F116" s="145"/>
      <c r="G116" s="145"/>
      <c r="H116" s="145"/>
      <c r="I116" s="145"/>
      <c r="J116" s="145"/>
      <c r="K116" s="145"/>
      <c r="L116" s="145"/>
      <c r="M116" s="145"/>
      <c r="N116" s="145"/>
      <c r="O116" s="145"/>
      <c r="P116" s="145"/>
      <c r="Q116" s="145"/>
      <c r="R116" s="145"/>
      <c r="S116" s="145"/>
      <c r="T116" s="145"/>
    </row>
    <row r="117" spans="1:20" x14ac:dyDescent="0.3">
      <c r="A117" s="148"/>
      <c r="B117" s="102"/>
      <c r="C117" s="102"/>
      <c r="D117" s="102"/>
      <c r="E117" s="102"/>
      <c r="F117" s="145"/>
      <c r="G117" s="145"/>
      <c r="H117" s="145"/>
      <c r="I117" s="145"/>
      <c r="J117" s="145"/>
      <c r="K117" s="145"/>
      <c r="L117" s="145"/>
      <c r="M117" s="145"/>
      <c r="N117" s="145"/>
      <c r="O117" s="145"/>
      <c r="P117" s="145"/>
      <c r="Q117" s="145"/>
      <c r="R117" s="145"/>
      <c r="S117" s="145"/>
      <c r="T117" s="145"/>
    </row>
    <row r="118" spans="1:20" x14ac:dyDescent="0.3">
      <c r="A118" s="148"/>
      <c r="B118" s="102"/>
      <c r="C118" s="102"/>
      <c r="D118" s="102"/>
      <c r="E118" s="102"/>
      <c r="F118" s="145"/>
      <c r="G118" s="145"/>
      <c r="H118" s="145"/>
      <c r="I118" s="145"/>
      <c r="J118" s="145"/>
      <c r="K118" s="145"/>
      <c r="L118" s="145"/>
      <c r="M118" s="145"/>
      <c r="N118" s="145"/>
      <c r="O118" s="145"/>
      <c r="P118" s="145"/>
      <c r="Q118" s="145"/>
      <c r="R118" s="145"/>
      <c r="S118" s="145"/>
      <c r="T118" s="145"/>
    </row>
    <row r="119" spans="1:20" s="102" customFormat="1" ht="10.199999999999999" x14ac:dyDescent="0.2">
      <c r="A119" s="148"/>
    </row>
    <row r="120" spans="1:20" s="102" customFormat="1" ht="10.199999999999999" x14ac:dyDescent="0.2">
      <c r="A120" s="148"/>
    </row>
    <row r="121" spans="1:20" s="102" customFormat="1" ht="10.199999999999999" x14ac:dyDescent="0.2">
      <c r="A121" s="148"/>
    </row>
    <row r="122" spans="1:20" s="102" customFormat="1" ht="10.199999999999999" x14ac:dyDescent="0.2">
      <c r="A122" s="148"/>
    </row>
    <row r="123" spans="1:20" s="102" customFormat="1" ht="10.199999999999999" x14ac:dyDescent="0.2">
      <c r="A123" s="148"/>
    </row>
    <row r="124" spans="1:20" s="102" customFormat="1" ht="10.199999999999999" x14ac:dyDescent="0.2">
      <c r="A124" s="148"/>
    </row>
    <row r="125" spans="1:20" s="102" customFormat="1" ht="10.199999999999999" x14ac:dyDescent="0.2">
      <c r="A125" s="148"/>
    </row>
    <row r="126" spans="1:20" s="102" customFormat="1" ht="10.199999999999999" x14ac:dyDescent="0.2">
      <c r="A126" s="148"/>
    </row>
    <row r="127" spans="1:20" s="102" customFormat="1" ht="10.199999999999999" x14ac:dyDescent="0.2">
      <c r="A127" s="148"/>
    </row>
    <row r="128" spans="1:20" s="102" customFormat="1" ht="10.199999999999999" x14ac:dyDescent="0.2">
      <c r="A128" s="148"/>
    </row>
    <row r="129" spans="1:5" s="102" customFormat="1" ht="10.199999999999999" x14ac:dyDescent="0.2">
      <c r="A129" s="148"/>
    </row>
    <row r="130" spans="1:5" s="102" customFormat="1" x14ac:dyDescent="0.3">
      <c r="A130" s="151"/>
      <c r="B130" s="145"/>
      <c r="C130" s="145"/>
      <c r="D130" s="145"/>
      <c r="E130" s="145"/>
    </row>
    <row r="131" spans="1:5" s="102" customFormat="1" x14ac:dyDescent="0.3">
      <c r="A131" s="151"/>
      <c r="B131" s="145"/>
      <c r="C131" s="145"/>
      <c r="D131" s="145"/>
      <c r="E131" s="145"/>
    </row>
  </sheetData>
  <mergeCells count="7">
    <mergeCell ref="A25:B25"/>
    <mergeCell ref="A45:B45"/>
    <mergeCell ref="A47:E47"/>
    <mergeCell ref="A51:E51"/>
    <mergeCell ref="A2:B2"/>
    <mergeCell ref="A27:E27"/>
    <mergeCell ref="A28:B28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8" orientation="portrait" r:id="rId1"/>
  <headerFooter>
    <oddHeader>&amp;C&amp;"Times New Roman,Félkövér"&amp;14Martonvásár Város Önkormányzat 
2017. évi költségvetésének pénzügyi mérlege&amp;R&amp;"Times New Roman,Félkövér"&amp;12 1. melléklet</oddHead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86"/>
  <sheetViews>
    <sheetView zoomScale="89" zoomScaleNormal="89" zoomScalePageLayoutView="70" workbookViewId="0">
      <pane xSplit="3" ySplit="4" topLeftCell="D29" activePane="bottomRight" state="frozen"/>
      <selection pane="topRight" activeCell="D1" sqref="D1"/>
      <selection pane="bottomLeft" activeCell="A5" sqref="A5"/>
      <selection pane="bottomRight" activeCell="B94" sqref="B94"/>
    </sheetView>
  </sheetViews>
  <sheetFormatPr defaultColWidth="8.6640625" defaultRowHeight="14.4" x14ac:dyDescent="0.3"/>
  <cols>
    <col min="1" max="1" width="7.109375" style="215" customWidth="1"/>
    <col min="2" max="2" width="7.109375" style="216" customWidth="1"/>
    <col min="3" max="3" width="19.6640625" style="216" customWidth="1"/>
    <col min="4" max="4" width="7.6640625" style="217" customWidth="1"/>
    <col min="5" max="5" width="7.109375" style="217" customWidth="1"/>
    <col min="6" max="7" width="7.6640625" style="217" customWidth="1"/>
    <col min="8" max="8" width="6.44140625" style="217" customWidth="1"/>
    <col min="9" max="9" width="6" style="217" customWidth="1"/>
    <col min="10" max="10" width="6.88671875" style="217" customWidth="1"/>
    <col min="11" max="11" width="7.6640625" style="217" customWidth="1"/>
    <col min="12" max="12" width="7.33203125" style="217" customWidth="1"/>
    <col min="13" max="13" width="7" style="217" customWidth="1"/>
    <col min="14" max="14" width="6.5546875" style="217" customWidth="1"/>
    <col min="15" max="18" width="7" style="217" customWidth="1"/>
    <col min="19" max="19" width="7.44140625" style="217" customWidth="1"/>
    <col min="20" max="20" width="7.33203125" style="217" customWidth="1"/>
    <col min="21" max="21" width="7" style="217" customWidth="1"/>
    <col min="22" max="16384" width="8.6640625" style="184"/>
  </cols>
  <sheetData>
    <row r="1" spans="1:21" x14ac:dyDescent="0.3">
      <c r="A1" s="185"/>
      <c r="B1" s="186"/>
      <c r="C1" s="186"/>
      <c r="D1" s="187"/>
      <c r="E1" s="187"/>
      <c r="F1" s="187"/>
      <c r="G1" s="187"/>
      <c r="H1" s="187"/>
      <c r="I1" s="187"/>
      <c r="J1" s="187"/>
      <c r="K1" s="187"/>
      <c r="L1" s="187"/>
      <c r="M1" s="187"/>
      <c r="N1" s="187"/>
      <c r="O1" s="187"/>
      <c r="P1" s="187"/>
      <c r="Q1" s="187"/>
      <c r="R1" s="187"/>
      <c r="S1" s="187"/>
      <c r="T1" s="187"/>
      <c r="U1" s="187"/>
    </row>
    <row r="2" spans="1:21" ht="42" customHeight="1" x14ac:dyDescent="0.3">
      <c r="A2" s="943" t="s">
        <v>0</v>
      </c>
      <c r="B2" s="946" t="s">
        <v>182</v>
      </c>
      <c r="C2" s="947"/>
      <c r="D2" s="958" t="s">
        <v>180</v>
      </c>
      <c r="E2" s="959"/>
      <c r="F2" s="960"/>
      <c r="G2" s="955" t="s">
        <v>296</v>
      </c>
      <c r="H2" s="956"/>
      <c r="I2" s="957"/>
      <c r="J2" s="955" t="s">
        <v>297</v>
      </c>
      <c r="K2" s="956"/>
      <c r="L2" s="957"/>
      <c r="M2" s="955" t="s">
        <v>298</v>
      </c>
      <c r="N2" s="956"/>
      <c r="O2" s="957"/>
      <c r="P2" s="955" t="s">
        <v>1020</v>
      </c>
      <c r="Q2" s="956"/>
      <c r="R2" s="957"/>
      <c r="S2" s="955" t="s">
        <v>299</v>
      </c>
      <c r="T2" s="956"/>
      <c r="U2" s="957"/>
    </row>
    <row r="3" spans="1:21" ht="15" customHeight="1" x14ac:dyDescent="0.3">
      <c r="A3" s="944"/>
      <c r="B3" s="948"/>
      <c r="C3" s="949"/>
      <c r="D3" s="961"/>
      <c r="E3" s="962"/>
      <c r="F3" s="963"/>
      <c r="G3" s="955" t="s">
        <v>189</v>
      </c>
      <c r="H3" s="956"/>
      <c r="I3" s="957"/>
      <c r="J3" s="955" t="s">
        <v>189</v>
      </c>
      <c r="K3" s="956"/>
      <c r="L3" s="957"/>
      <c r="M3" s="955" t="s">
        <v>189</v>
      </c>
      <c r="N3" s="956"/>
      <c r="O3" s="957"/>
      <c r="P3" s="955" t="s">
        <v>189</v>
      </c>
      <c r="Q3" s="956"/>
      <c r="R3" s="957"/>
      <c r="S3" s="955" t="s">
        <v>189</v>
      </c>
      <c r="T3" s="956"/>
      <c r="U3" s="957"/>
    </row>
    <row r="4" spans="1:21" s="188" customFormat="1" ht="25.5" customHeight="1" x14ac:dyDescent="0.3">
      <c r="A4" s="945"/>
      <c r="B4" s="950"/>
      <c r="C4" s="951"/>
      <c r="D4" s="774" t="s">
        <v>889</v>
      </c>
      <c r="E4" s="774" t="s">
        <v>746</v>
      </c>
      <c r="F4" s="774" t="s">
        <v>1024</v>
      </c>
      <c r="G4" s="774" t="s">
        <v>889</v>
      </c>
      <c r="H4" s="774" t="s">
        <v>746</v>
      </c>
      <c r="I4" s="774" t="s">
        <v>1024</v>
      </c>
      <c r="J4" s="774" t="s">
        <v>889</v>
      </c>
      <c r="K4" s="774" t="s">
        <v>746</v>
      </c>
      <c r="L4" s="774" t="s">
        <v>1024</v>
      </c>
      <c r="M4" s="774" t="s">
        <v>889</v>
      </c>
      <c r="N4" s="774" t="s">
        <v>746</v>
      </c>
      <c r="O4" s="774" t="s">
        <v>1024</v>
      </c>
      <c r="P4" s="774" t="s">
        <v>889</v>
      </c>
      <c r="Q4" s="774" t="s">
        <v>746</v>
      </c>
      <c r="R4" s="774" t="s">
        <v>1024</v>
      </c>
      <c r="S4" s="774" t="s">
        <v>889</v>
      </c>
      <c r="T4" s="774" t="s">
        <v>746</v>
      </c>
      <c r="U4" s="774" t="s">
        <v>1024</v>
      </c>
    </row>
    <row r="5" spans="1:21" ht="33" customHeight="1" x14ac:dyDescent="0.3">
      <c r="A5" s="189" t="s">
        <v>2</v>
      </c>
      <c r="B5" s="918" t="s">
        <v>1</v>
      </c>
      <c r="C5" s="919"/>
      <c r="D5" s="239">
        <f>+G5+J5+M5+S5</f>
        <v>19553</v>
      </c>
      <c r="E5" s="239">
        <f>+H5+K5+N5+T5</f>
        <v>217</v>
      </c>
      <c r="F5" s="239">
        <f>+I5+L5+O5+U5</f>
        <v>19770</v>
      </c>
      <c r="G5" s="239">
        <v>10789</v>
      </c>
      <c r="H5" s="239">
        <v>73</v>
      </c>
      <c r="I5" s="239">
        <f>+G5+H5</f>
        <v>10862</v>
      </c>
      <c r="J5" s="239">
        <v>4693</v>
      </c>
      <c r="K5" s="239">
        <v>100</v>
      </c>
      <c r="L5" s="239">
        <f>+J5+K5</f>
        <v>4793</v>
      </c>
      <c r="M5" s="239">
        <v>2066</v>
      </c>
      <c r="N5" s="239">
        <v>-13</v>
      </c>
      <c r="O5" s="239">
        <f>+M5+N5</f>
        <v>2053</v>
      </c>
      <c r="P5" s="239"/>
      <c r="Q5" s="239"/>
      <c r="R5" s="239"/>
      <c r="S5" s="239">
        <v>2005</v>
      </c>
      <c r="T5" s="239">
        <v>57</v>
      </c>
      <c r="U5" s="239">
        <f>+S5+T5</f>
        <v>2062</v>
      </c>
    </row>
    <row r="6" spans="1:21" ht="15" customHeight="1" x14ac:dyDescent="0.3">
      <c r="A6" s="189" t="s">
        <v>4</v>
      </c>
      <c r="B6" s="918" t="s">
        <v>3</v>
      </c>
      <c r="C6" s="919"/>
      <c r="D6" s="239">
        <f t="shared" ref="D6:D18" si="0">+G6+J6+M6+S6</f>
        <v>0</v>
      </c>
      <c r="E6" s="239">
        <f t="shared" ref="E6:E18" si="1">+H6+K6+N6+T6</f>
        <v>667</v>
      </c>
      <c r="F6" s="239">
        <f t="shared" ref="F6:F18" si="2">+I6+L6+O6+U6</f>
        <v>667</v>
      </c>
      <c r="G6" s="239">
        <v>0</v>
      </c>
      <c r="H6" s="239">
        <v>267</v>
      </c>
      <c r="I6" s="239">
        <f t="shared" ref="I6:I18" si="3">+G6+H6</f>
        <v>267</v>
      </c>
      <c r="J6" s="239">
        <v>0</v>
      </c>
      <c r="K6" s="239">
        <v>200</v>
      </c>
      <c r="L6" s="239">
        <f t="shared" ref="L6:L18" si="4">+J6+K6</f>
        <v>200</v>
      </c>
      <c r="M6" s="239">
        <v>0</v>
      </c>
      <c r="N6" s="239">
        <v>100</v>
      </c>
      <c r="O6" s="239">
        <f t="shared" ref="O6:O18" si="5">+M6+N6</f>
        <v>100</v>
      </c>
      <c r="P6" s="239"/>
      <c r="Q6" s="239"/>
      <c r="R6" s="239"/>
      <c r="S6" s="239">
        <v>0</v>
      </c>
      <c r="T6" s="239">
        <v>100</v>
      </c>
      <c r="U6" s="239">
        <f t="shared" ref="U6:U18" si="6">+S6+T6</f>
        <v>100</v>
      </c>
    </row>
    <row r="7" spans="1:21" ht="15" customHeight="1" x14ac:dyDescent="0.3">
      <c r="A7" s="189" t="s">
        <v>6</v>
      </c>
      <c r="B7" s="918" t="s">
        <v>5</v>
      </c>
      <c r="C7" s="919"/>
      <c r="D7" s="239">
        <f t="shared" si="0"/>
        <v>0</v>
      </c>
      <c r="E7" s="239">
        <f t="shared" si="1"/>
        <v>0</v>
      </c>
      <c r="F7" s="239">
        <f t="shared" si="2"/>
        <v>0</v>
      </c>
      <c r="G7" s="239">
        <v>0</v>
      </c>
      <c r="H7" s="239"/>
      <c r="I7" s="239">
        <f t="shared" si="3"/>
        <v>0</v>
      </c>
      <c r="J7" s="239">
        <v>0</v>
      </c>
      <c r="K7" s="239"/>
      <c r="L7" s="239">
        <f t="shared" si="4"/>
        <v>0</v>
      </c>
      <c r="M7" s="239">
        <v>0</v>
      </c>
      <c r="N7" s="239"/>
      <c r="O7" s="239">
        <f t="shared" si="5"/>
        <v>0</v>
      </c>
      <c r="P7" s="239"/>
      <c r="Q7" s="239"/>
      <c r="R7" s="239"/>
      <c r="S7" s="239">
        <v>0</v>
      </c>
      <c r="T7" s="239"/>
      <c r="U7" s="239">
        <f t="shared" si="6"/>
        <v>0</v>
      </c>
    </row>
    <row r="8" spans="1:21" ht="42.75" customHeight="1" x14ac:dyDescent="0.3">
      <c r="A8" s="189" t="s">
        <v>8</v>
      </c>
      <c r="B8" s="918" t="s">
        <v>7</v>
      </c>
      <c r="C8" s="919"/>
      <c r="D8" s="239">
        <f t="shared" si="0"/>
        <v>0</v>
      </c>
      <c r="E8" s="239">
        <f t="shared" si="1"/>
        <v>0</v>
      </c>
      <c r="F8" s="239">
        <f t="shared" si="2"/>
        <v>0</v>
      </c>
      <c r="G8" s="239">
        <v>0</v>
      </c>
      <c r="H8" s="239"/>
      <c r="I8" s="239">
        <f t="shared" si="3"/>
        <v>0</v>
      </c>
      <c r="J8" s="239">
        <v>0</v>
      </c>
      <c r="K8" s="239"/>
      <c r="L8" s="239">
        <f t="shared" si="4"/>
        <v>0</v>
      </c>
      <c r="M8" s="239">
        <v>0</v>
      </c>
      <c r="N8" s="239"/>
      <c r="O8" s="239">
        <f t="shared" si="5"/>
        <v>0</v>
      </c>
      <c r="P8" s="239"/>
      <c r="Q8" s="239"/>
      <c r="R8" s="239"/>
      <c r="S8" s="239">
        <v>0</v>
      </c>
      <c r="T8" s="239"/>
      <c r="U8" s="239">
        <f t="shared" si="6"/>
        <v>0</v>
      </c>
    </row>
    <row r="9" spans="1:21" ht="15" customHeight="1" x14ac:dyDescent="0.3">
      <c r="A9" s="189" t="s">
        <v>10</v>
      </c>
      <c r="B9" s="918" t="s">
        <v>9</v>
      </c>
      <c r="C9" s="919"/>
      <c r="D9" s="239">
        <f t="shared" si="0"/>
        <v>0</v>
      </c>
      <c r="E9" s="239">
        <f t="shared" si="1"/>
        <v>0</v>
      </c>
      <c r="F9" s="239">
        <f t="shared" si="2"/>
        <v>0</v>
      </c>
      <c r="G9" s="239">
        <v>0</v>
      </c>
      <c r="H9" s="239"/>
      <c r="I9" s="239">
        <f t="shared" si="3"/>
        <v>0</v>
      </c>
      <c r="J9" s="239">
        <v>0</v>
      </c>
      <c r="K9" s="239"/>
      <c r="L9" s="239">
        <f t="shared" si="4"/>
        <v>0</v>
      </c>
      <c r="M9" s="239">
        <v>0</v>
      </c>
      <c r="N9" s="239"/>
      <c r="O9" s="239">
        <f t="shared" si="5"/>
        <v>0</v>
      </c>
      <c r="P9" s="239"/>
      <c r="Q9" s="239"/>
      <c r="R9" s="239"/>
      <c r="S9" s="239">
        <v>0</v>
      </c>
      <c r="T9" s="239"/>
      <c r="U9" s="239">
        <f t="shared" si="6"/>
        <v>0</v>
      </c>
    </row>
    <row r="10" spans="1:21" ht="15" customHeight="1" x14ac:dyDescent="0.3">
      <c r="A10" s="189" t="s">
        <v>12</v>
      </c>
      <c r="B10" s="918" t="s">
        <v>11</v>
      </c>
      <c r="C10" s="919"/>
      <c r="D10" s="239">
        <f t="shared" si="0"/>
        <v>0</v>
      </c>
      <c r="E10" s="239">
        <f t="shared" si="1"/>
        <v>0</v>
      </c>
      <c r="F10" s="239">
        <f t="shared" si="2"/>
        <v>0</v>
      </c>
      <c r="G10" s="239">
        <v>0</v>
      </c>
      <c r="H10" s="239"/>
      <c r="I10" s="239">
        <f t="shared" si="3"/>
        <v>0</v>
      </c>
      <c r="J10" s="239">
        <v>0</v>
      </c>
      <c r="K10" s="239"/>
      <c r="L10" s="239">
        <f t="shared" si="4"/>
        <v>0</v>
      </c>
      <c r="M10" s="239">
        <v>0</v>
      </c>
      <c r="N10" s="239"/>
      <c r="O10" s="239">
        <f t="shared" si="5"/>
        <v>0</v>
      </c>
      <c r="P10" s="239"/>
      <c r="Q10" s="239"/>
      <c r="R10" s="239"/>
      <c r="S10" s="239">
        <v>0</v>
      </c>
      <c r="T10" s="239"/>
      <c r="U10" s="239">
        <f t="shared" si="6"/>
        <v>0</v>
      </c>
    </row>
    <row r="11" spans="1:21" ht="15" customHeight="1" x14ac:dyDescent="0.3">
      <c r="A11" s="189" t="s">
        <v>14</v>
      </c>
      <c r="B11" s="918" t="s">
        <v>13</v>
      </c>
      <c r="C11" s="919"/>
      <c r="D11" s="239">
        <f t="shared" si="0"/>
        <v>445</v>
      </c>
      <c r="E11" s="239">
        <f t="shared" si="1"/>
        <v>0</v>
      </c>
      <c r="F11" s="239">
        <f t="shared" si="2"/>
        <v>445</v>
      </c>
      <c r="G11" s="239">
        <v>265</v>
      </c>
      <c r="H11" s="239"/>
      <c r="I11" s="239">
        <f t="shared" si="3"/>
        <v>265</v>
      </c>
      <c r="J11" s="239">
        <v>120</v>
      </c>
      <c r="K11" s="239"/>
      <c r="L11" s="239">
        <f t="shared" si="4"/>
        <v>120</v>
      </c>
      <c r="M11" s="239">
        <v>0</v>
      </c>
      <c r="N11" s="239"/>
      <c r="O11" s="239">
        <f t="shared" si="5"/>
        <v>0</v>
      </c>
      <c r="P11" s="239"/>
      <c r="Q11" s="239"/>
      <c r="R11" s="239"/>
      <c r="S11" s="239">
        <v>60</v>
      </c>
      <c r="T11" s="239"/>
      <c r="U11" s="239">
        <f t="shared" si="6"/>
        <v>60</v>
      </c>
    </row>
    <row r="12" spans="1:21" ht="15" customHeight="1" x14ac:dyDescent="0.3">
      <c r="A12" s="189" t="s">
        <v>16</v>
      </c>
      <c r="B12" s="918" t="s">
        <v>15</v>
      </c>
      <c r="C12" s="919"/>
      <c r="D12" s="239">
        <f t="shared" si="0"/>
        <v>0</v>
      </c>
      <c r="E12" s="239">
        <f t="shared" si="1"/>
        <v>0</v>
      </c>
      <c r="F12" s="239">
        <f t="shared" si="2"/>
        <v>0</v>
      </c>
      <c r="G12" s="239">
        <v>0</v>
      </c>
      <c r="H12" s="239"/>
      <c r="I12" s="239">
        <f t="shared" si="3"/>
        <v>0</v>
      </c>
      <c r="J12" s="239">
        <v>0</v>
      </c>
      <c r="K12" s="239"/>
      <c r="L12" s="239">
        <f t="shared" si="4"/>
        <v>0</v>
      </c>
      <c r="M12" s="239">
        <v>0</v>
      </c>
      <c r="N12" s="239"/>
      <c r="O12" s="239">
        <f t="shared" si="5"/>
        <v>0</v>
      </c>
      <c r="P12" s="239"/>
      <c r="Q12" s="239"/>
      <c r="R12" s="239"/>
      <c r="S12" s="239">
        <v>0</v>
      </c>
      <c r="T12" s="239"/>
      <c r="U12" s="239">
        <f t="shared" si="6"/>
        <v>0</v>
      </c>
    </row>
    <row r="13" spans="1:21" ht="15" customHeight="1" x14ac:dyDescent="0.3">
      <c r="A13" s="189" t="s">
        <v>18</v>
      </c>
      <c r="B13" s="918" t="s">
        <v>17</v>
      </c>
      <c r="C13" s="919"/>
      <c r="D13" s="239">
        <f t="shared" si="0"/>
        <v>538</v>
      </c>
      <c r="E13" s="239">
        <f t="shared" si="1"/>
        <v>-43</v>
      </c>
      <c r="F13" s="239">
        <f t="shared" si="2"/>
        <v>495</v>
      </c>
      <c r="G13" s="239">
        <v>99</v>
      </c>
      <c r="H13" s="239"/>
      <c r="I13" s="239">
        <f t="shared" si="3"/>
        <v>99</v>
      </c>
      <c r="J13" s="239">
        <v>0</v>
      </c>
      <c r="K13" s="239"/>
      <c r="L13" s="239">
        <f t="shared" si="4"/>
        <v>0</v>
      </c>
      <c r="M13" s="239">
        <v>378</v>
      </c>
      <c r="N13" s="239"/>
      <c r="O13" s="239">
        <f t="shared" si="5"/>
        <v>378</v>
      </c>
      <c r="P13" s="239"/>
      <c r="Q13" s="239"/>
      <c r="R13" s="239"/>
      <c r="S13" s="239">
        <v>61</v>
      </c>
      <c r="T13" s="239">
        <v>-43</v>
      </c>
      <c r="U13" s="239">
        <f t="shared" si="6"/>
        <v>18</v>
      </c>
    </row>
    <row r="14" spans="1:21" ht="15" customHeight="1" x14ac:dyDescent="0.3">
      <c r="A14" s="189" t="s">
        <v>20</v>
      </c>
      <c r="B14" s="918" t="s">
        <v>19</v>
      </c>
      <c r="C14" s="919"/>
      <c r="D14" s="239">
        <f t="shared" si="0"/>
        <v>0</v>
      </c>
      <c r="E14" s="239">
        <f t="shared" si="1"/>
        <v>0</v>
      </c>
      <c r="F14" s="239">
        <f t="shared" si="2"/>
        <v>0</v>
      </c>
      <c r="G14" s="239">
        <v>0</v>
      </c>
      <c r="H14" s="239"/>
      <c r="I14" s="239">
        <f t="shared" si="3"/>
        <v>0</v>
      </c>
      <c r="J14" s="239">
        <v>0</v>
      </c>
      <c r="K14" s="239"/>
      <c r="L14" s="239">
        <f t="shared" si="4"/>
        <v>0</v>
      </c>
      <c r="M14" s="239">
        <v>0</v>
      </c>
      <c r="N14" s="239"/>
      <c r="O14" s="239">
        <f t="shared" si="5"/>
        <v>0</v>
      </c>
      <c r="P14" s="239"/>
      <c r="Q14" s="239"/>
      <c r="R14" s="239"/>
      <c r="S14" s="239">
        <v>0</v>
      </c>
      <c r="T14" s="239"/>
      <c r="U14" s="239">
        <f t="shared" si="6"/>
        <v>0</v>
      </c>
    </row>
    <row r="15" spans="1:21" ht="15" customHeight="1" x14ac:dyDescent="0.3">
      <c r="A15" s="189" t="s">
        <v>22</v>
      </c>
      <c r="B15" s="918" t="s">
        <v>21</v>
      </c>
      <c r="C15" s="919"/>
      <c r="D15" s="239">
        <f t="shared" si="0"/>
        <v>733</v>
      </c>
      <c r="E15" s="239">
        <f t="shared" si="1"/>
        <v>0</v>
      </c>
      <c r="F15" s="239">
        <f t="shared" si="2"/>
        <v>733</v>
      </c>
      <c r="G15" s="239">
        <v>733</v>
      </c>
      <c r="H15" s="239"/>
      <c r="I15" s="239">
        <f t="shared" si="3"/>
        <v>733</v>
      </c>
      <c r="J15" s="239">
        <v>0</v>
      </c>
      <c r="K15" s="239"/>
      <c r="L15" s="239">
        <f t="shared" si="4"/>
        <v>0</v>
      </c>
      <c r="M15" s="239">
        <v>0</v>
      </c>
      <c r="N15" s="239"/>
      <c r="O15" s="239">
        <f t="shared" si="5"/>
        <v>0</v>
      </c>
      <c r="P15" s="239"/>
      <c r="Q15" s="239"/>
      <c r="R15" s="239"/>
      <c r="S15" s="239">
        <v>0</v>
      </c>
      <c r="T15" s="239"/>
      <c r="U15" s="239">
        <f t="shared" si="6"/>
        <v>0</v>
      </c>
    </row>
    <row r="16" spans="1:21" ht="15" customHeight="1" x14ac:dyDescent="0.3">
      <c r="A16" s="189" t="s">
        <v>24</v>
      </c>
      <c r="B16" s="918" t="s">
        <v>23</v>
      </c>
      <c r="C16" s="919"/>
      <c r="D16" s="239">
        <f t="shared" si="0"/>
        <v>0</v>
      </c>
      <c r="E16" s="239">
        <f t="shared" si="1"/>
        <v>0</v>
      </c>
      <c r="F16" s="239">
        <f t="shared" si="2"/>
        <v>0</v>
      </c>
      <c r="G16" s="239">
        <v>0</v>
      </c>
      <c r="H16" s="239"/>
      <c r="I16" s="239">
        <f t="shared" si="3"/>
        <v>0</v>
      </c>
      <c r="J16" s="239">
        <v>0</v>
      </c>
      <c r="K16" s="239"/>
      <c r="L16" s="239">
        <f t="shared" si="4"/>
        <v>0</v>
      </c>
      <c r="M16" s="239">
        <v>0</v>
      </c>
      <c r="N16" s="239"/>
      <c r="O16" s="239">
        <f t="shared" si="5"/>
        <v>0</v>
      </c>
      <c r="P16" s="239"/>
      <c r="Q16" s="239"/>
      <c r="R16" s="239"/>
      <c r="S16" s="239">
        <v>0</v>
      </c>
      <c r="T16" s="239"/>
      <c r="U16" s="239">
        <f t="shared" si="6"/>
        <v>0</v>
      </c>
    </row>
    <row r="17" spans="1:21" ht="34.5" customHeight="1" x14ac:dyDescent="0.3">
      <c r="A17" s="189" t="s">
        <v>25</v>
      </c>
      <c r="B17" s="918" t="s">
        <v>175</v>
      </c>
      <c r="C17" s="919"/>
      <c r="D17" s="239">
        <f t="shared" si="0"/>
        <v>201</v>
      </c>
      <c r="E17" s="239">
        <f t="shared" si="1"/>
        <v>256</v>
      </c>
      <c r="F17" s="239">
        <f t="shared" si="2"/>
        <v>457</v>
      </c>
      <c r="G17" s="239">
        <v>87</v>
      </c>
      <c r="H17" s="239">
        <v>103</v>
      </c>
      <c r="I17" s="239">
        <f t="shared" si="3"/>
        <v>190</v>
      </c>
      <c r="J17" s="239">
        <v>66</v>
      </c>
      <c r="K17" s="239">
        <v>55</v>
      </c>
      <c r="L17" s="239">
        <f t="shared" si="4"/>
        <v>121</v>
      </c>
      <c r="M17" s="239">
        <v>25</v>
      </c>
      <c r="N17" s="239">
        <v>80</v>
      </c>
      <c r="O17" s="239">
        <f t="shared" si="5"/>
        <v>105</v>
      </c>
      <c r="P17" s="239"/>
      <c r="Q17" s="239"/>
      <c r="R17" s="239"/>
      <c r="S17" s="239">
        <v>23</v>
      </c>
      <c r="T17" s="239">
        <v>18</v>
      </c>
      <c r="U17" s="239">
        <f t="shared" si="6"/>
        <v>41</v>
      </c>
    </row>
    <row r="18" spans="1:21" ht="15" customHeight="1" x14ac:dyDescent="0.3">
      <c r="A18" s="189" t="s">
        <v>25</v>
      </c>
      <c r="B18" s="918" t="s">
        <v>26</v>
      </c>
      <c r="C18" s="919"/>
      <c r="D18" s="239">
        <f t="shared" si="0"/>
        <v>0</v>
      </c>
      <c r="E18" s="239">
        <f t="shared" si="1"/>
        <v>0</v>
      </c>
      <c r="F18" s="239">
        <f t="shared" si="2"/>
        <v>0</v>
      </c>
      <c r="G18" s="239">
        <v>0</v>
      </c>
      <c r="H18" s="239"/>
      <c r="I18" s="239">
        <f t="shared" si="3"/>
        <v>0</v>
      </c>
      <c r="J18" s="239">
        <v>0</v>
      </c>
      <c r="K18" s="239"/>
      <c r="L18" s="239">
        <f t="shared" si="4"/>
        <v>0</v>
      </c>
      <c r="M18" s="239">
        <v>0</v>
      </c>
      <c r="N18" s="239"/>
      <c r="O18" s="239">
        <f t="shared" si="5"/>
        <v>0</v>
      </c>
      <c r="P18" s="239"/>
      <c r="Q18" s="239"/>
      <c r="R18" s="239"/>
      <c r="S18" s="239">
        <v>0</v>
      </c>
      <c r="T18" s="239"/>
      <c r="U18" s="239">
        <f t="shared" si="6"/>
        <v>0</v>
      </c>
    </row>
    <row r="19" spans="1:21" s="243" customFormat="1" ht="26.25" customHeight="1" x14ac:dyDescent="0.3">
      <c r="A19" s="240" t="s">
        <v>27</v>
      </c>
      <c r="B19" s="941" t="s">
        <v>421</v>
      </c>
      <c r="C19" s="942"/>
      <c r="D19" s="241">
        <f>SUM(D5:D18)</f>
        <v>21470</v>
      </c>
      <c r="E19" s="241">
        <f t="shared" ref="E19:U19" si="7">SUM(E5:E18)</f>
        <v>1097</v>
      </c>
      <c r="F19" s="241">
        <f t="shared" si="7"/>
        <v>22567</v>
      </c>
      <c r="G19" s="241">
        <v>11973</v>
      </c>
      <c r="H19" s="241">
        <f t="shared" si="7"/>
        <v>443</v>
      </c>
      <c r="I19" s="241">
        <f t="shared" si="7"/>
        <v>12416</v>
      </c>
      <c r="J19" s="241">
        <v>4879</v>
      </c>
      <c r="K19" s="241">
        <f t="shared" si="7"/>
        <v>355</v>
      </c>
      <c r="L19" s="241">
        <f t="shared" si="7"/>
        <v>5234</v>
      </c>
      <c r="M19" s="241">
        <v>2469</v>
      </c>
      <c r="N19" s="241">
        <f t="shared" si="7"/>
        <v>167</v>
      </c>
      <c r="O19" s="241">
        <f t="shared" si="7"/>
        <v>2636</v>
      </c>
      <c r="P19" s="241"/>
      <c r="Q19" s="241"/>
      <c r="R19" s="241"/>
      <c r="S19" s="241">
        <v>2149</v>
      </c>
      <c r="T19" s="241">
        <f t="shared" si="7"/>
        <v>132</v>
      </c>
      <c r="U19" s="241">
        <f t="shared" si="7"/>
        <v>2281</v>
      </c>
    </row>
    <row r="20" spans="1:21" ht="29.25" customHeight="1" x14ac:dyDescent="0.3">
      <c r="A20" s="189" t="s">
        <v>29</v>
      </c>
      <c r="B20" s="918" t="s">
        <v>28</v>
      </c>
      <c r="C20" s="919"/>
      <c r="D20" s="239">
        <f>+G20+J20+M20+S20</f>
        <v>0</v>
      </c>
      <c r="E20" s="239">
        <f>+H20+K20+N20+T20</f>
        <v>0</v>
      </c>
      <c r="F20" s="239">
        <f>+I20+L20+O20+U20</f>
        <v>0</v>
      </c>
      <c r="G20" s="239">
        <v>0</v>
      </c>
      <c r="H20" s="239"/>
      <c r="I20" s="239">
        <f>+G20+H20</f>
        <v>0</v>
      </c>
      <c r="J20" s="239">
        <v>0</v>
      </c>
      <c r="K20" s="239"/>
      <c r="L20" s="239">
        <f>+J20+K20</f>
        <v>0</v>
      </c>
      <c r="M20" s="239">
        <v>0</v>
      </c>
      <c r="N20" s="239"/>
      <c r="O20" s="239">
        <f>+M20+N20</f>
        <v>0</v>
      </c>
      <c r="P20" s="239"/>
      <c r="Q20" s="239"/>
      <c r="R20" s="239"/>
      <c r="S20" s="239">
        <v>0</v>
      </c>
      <c r="T20" s="239"/>
      <c r="U20" s="239">
        <f>+S20+T20</f>
        <v>0</v>
      </c>
    </row>
    <row r="21" spans="1:21" ht="23.25" customHeight="1" x14ac:dyDescent="0.3">
      <c r="A21" s="189" t="s">
        <v>689</v>
      </c>
      <c r="B21" s="918" t="s">
        <v>30</v>
      </c>
      <c r="C21" s="919"/>
      <c r="D21" s="239">
        <f t="shared" ref="D21:D22" si="8">+G21+J21+M21+S21</f>
        <v>1122</v>
      </c>
      <c r="E21" s="239">
        <f t="shared" ref="E21:E22" si="9">+H21+K21+N21+T21</f>
        <v>149</v>
      </c>
      <c r="F21" s="239">
        <f t="shared" ref="F21:F22" si="10">+I21+L21+O21+U21</f>
        <v>1271</v>
      </c>
      <c r="G21" s="239">
        <v>1122</v>
      </c>
      <c r="H21" s="239">
        <v>149</v>
      </c>
      <c r="I21" s="239">
        <f t="shared" ref="I21:I22" si="11">+G21+H21</f>
        <v>1271</v>
      </c>
      <c r="J21" s="239">
        <v>0</v>
      </c>
      <c r="K21" s="239"/>
      <c r="L21" s="239">
        <f t="shared" ref="L21:L22" si="12">+J21+K21</f>
        <v>0</v>
      </c>
      <c r="M21" s="239">
        <v>0</v>
      </c>
      <c r="N21" s="239"/>
      <c r="O21" s="239">
        <f t="shared" ref="O21:O22" si="13">+M21+N21</f>
        <v>0</v>
      </c>
      <c r="P21" s="239"/>
      <c r="Q21" s="239"/>
      <c r="R21" s="239"/>
      <c r="S21" s="239">
        <v>0</v>
      </c>
      <c r="T21" s="239"/>
      <c r="U21" s="239">
        <f t="shared" ref="U21:U22" si="14">+S21+T21</f>
        <v>0</v>
      </c>
    </row>
    <row r="22" spans="1:21" ht="15" customHeight="1" x14ac:dyDescent="0.3">
      <c r="A22" s="189" t="s">
        <v>32</v>
      </c>
      <c r="B22" s="918" t="s">
        <v>31</v>
      </c>
      <c r="C22" s="919"/>
      <c r="D22" s="239">
        <f t="shared" si="8"/>
        <v>140</v>
      </c>
      <c r="E22" s="239">
        <f t="shared" si="9"/>
        <v>-67</v>
      </c>
      <c r="F22" s="239">
        <f t="shared" si="10"/>
        <v>73</v>
      </c>
      <c r="G22" s="239">
        <v>140</v>
      </c>
      <c r="H22" s="239">
        <v>-67</v>
      </c>
      <c r="I22" s="239">
        <f t="shared" si="11"/>
        <v>73</v>
      </c>
      <c r="J22" s="239">
        <v>0</v>
      </c>
      <c r="K22" s="239"/>
      <c r="L22" s="239">
        <f t="shared" si="12"/>
        <v>0</v>
      </c>
      <c r="M22" s="239">
        <v>0</v>
      </c>
      <c r="N22" s="239"/>
      <c r="O22" s="239">
        <f t="shared" si="13"/>
        <v>0</v>
      </c>
      <c r="P22" s="239"/>
      <c r="Q22" s="239"/>
      <c r="R22" s="239"/>
      <c r="S22" s="239">
        <v>0</v>
      </c>
      <c r="T22" s="239"/>
      <c r="U22" s="239">
        <f t="shared" si="14"/>
        <v>0</v>
      </c>
    </row>
    <row r="23" spans="1:21" s="243" customFormat="1" ht="15" customHeight="1" x14ac:dyDescent="0.3">
      <c r="A23" s="240" t="s">
        <v>33</v>
      </c>
      <c r="B23" s="941" t="s">
        <v>422</v>
      </c>
      <c r="C23" s="942"/>
      <c r="D23" s="241">
        <f>+D22+D21+D20</f>
        <v>1262</v>
      </c>
      <c r="E23" s="241">
        <f t="shared" ref="E23:U23" si="15">SUM(E20:E22)</f>
        <v>82</v>
      </c>
      <c r="F23" s="241">
        <f t="shared" si="15"/>
        <v>1344</v>
      </c>
      <c r="G23" s="241">
        <v>1262</v>
      </c>
      <c r="H23" s="241">
        <f t="shared" si="15"/>
        <v>82</v>
      </c>
      <c r="I23" s="241">
        <f t="shared" si="15"/>
        <v>1344</v>
      </c>
      <c r="J23" s="241">
        <v>0</v>
      </c>
      <c r="K23" s="241">
        <f t="shared" si="15"/>
        <v>0</v>
      </c>
      <c r="L23" s="241">
        <f t="shared" si="15"/>
        <v>0</v>
      </c>
      <c r="M23" s="241">
        <v>0</v>
      </c>
      <c r="N23" s="241">
        <f t="shared" si="15"/>
        <v>0</v>
      </c>
      <c r="O23" s="241">
        <f t="shared" si="15"/>
        <v>0</v>
      </c>
      <c r="P23" s="241"/>
      <c r="Q23" s="241"/>
      <c r="R23" s="241"/>
      <c r="S23" s="241">
        <v>0</v>
      </c>
      <c r="T23" s="241">
        <f t="shared" si="15"/>
        <v>0</v>
      </c>
      <c r="U23" s="241">
        <f t="shared" si="15"/>
        <v>0</v>
      </c>
    </row>
    <row r="24" spans="1:21" s="243" customFormat="1" ht="15" customHeight="1" x14ac:dyDescent="0.3">
      <c r="A24" s="240" t="s">
        <v>34</v>
      </c>
      <c r="B24" s="941" t="s">
        <v>423</v>
      </c>
      <c r="C24" s="942"/>
      <c r="D24" s="241">
        <f>+D23+D19</f>
        <v>22732</v>
      </c>
      <c r="E24" s="241">
        <f t="shared" ref="E24:U24" si="16">+E23+E19</f>
        <v>1179</v>
      </c>
      <c r="F24" s="241">
        <f t="shared" si="16"/>
        <v>23911</v>
      </c>
      <c r="G24" s="241">
        <v>13235</v>
      </c>
      <c r="H24" s="241">
        <f t="shared" si="16"/>
        <v>525</v>
      </c>
      <c r="I24" s="241">
        <f t="shared" si="16"/>
        <v>13760</v>
      </c>
      <c r="J24" s="241">
        <v>4879</v>
      </c>
      <c r="K24" s="241">
        <f t="shared" si="16"/>
        <v>355</v>
      </c>
      <c r="L24" s="241">
        <f t="shared" si="16"/>
        <v>5234</v>
      </c>
      <c r="M24" s="241">
        <v>2469</v>
      </c>
      <c r="N24" s="241">
        <f t="shared" si="16"/>
        <v>167</v>
      </c>
      <c r="O24" s="241">
        <f t="shared" si="16"/>
        <v>2636</v>
      </c>
      <c r="P24" s="241"/>
      <c r="Q24" s="241"/>
      <c r="R24" s="241"/>
      <c r="S24" s="241">
        <v>2149</v>
      </c>
      <c r="T24" s="241">
        <f t="shared" si="16"/>
        <v>132</v>
      </c>
      <c r="U24" s="241">
        <f t="shared" si="16"/>
        <v>2281</v>
      </c>
    </row>
    <row r="25" spans="1:21" x14ac:dyDescent="0.3">
      <c r="A25" s="190"/>
      <c r="B25" s="191"/>
      <c r="C25" s="191"/>
      <c r="D25" s="192"/>
      <c r="E25" s="192"/>
      <c r="F25" s="193"/>
      <c r="G25" s="194"/>
      <c r="H25" s="192"/>
      <c r="I25" s="193"/>
      <c r="J25" s="194"/>
      <c r="K25" s="192"/>
      <c r="L25" s="193"/>
      <c r="M25" s="194"/>
      <c r="N25" s="192"/>
      <c r="O25" s="193"/>
      <c r="P25" s="192"/>
      <c r="Q25" s="192"/>
      <c r="R25" s="192"/>
      <c r="S25" s="194"/>
      <c r="T25" s="192"/>
      <c r="U25" s="193"/>
    </row>
    <row r="26" spans="1:21" s="243" customFormat="1" ht="37.5" customHeight="1" x14ac:dyDescent="0.3">
      <c r="A26" s="240" t="s">
        <v>35</v>
      </c>
      <c r="B26" s="941" t="s">
        <v>424</v>
      </c>
      <c r="C26" s="942"/>
      <c r="D26" s="241">
        <f t="shared" ref="D26:F27" si="17">+G26+J26+M26+S26</f>
        <v>5255</v>
      </c>
      <c r="E26" s="241">
        <f t="shared" si="17"/>
        <v>226</v>
      </c>
      <c r="F26" s="241">
        <f t="shared" si="17"/>
        <v>5481</v>
      </c>
      <c r="G26" s="241">
        <v>3214</v>
      </c>
      <c r="H26" s="241">
        <f t="shared" ref="H26:U26" si="18">SUM(H27:H31)</f>
        <v>81</v>
      </c>
      <c r="I26" s="241">
        <f t="shared" si="18"/>
        <v>3295</v>
      </c>
      <c r="J26" s="241">
        <v>1087</v>
      </c>
      <c r="K26" s="241">
        <f t="shared" si="18"/>
        <v>92</v>
      </c>
      <c r="L26" s="241">
        <f t="shared" si="18"/>
        <v>1179</v>
      </c>
      <c r="M26" s="241">
        <v>460</v>
      </c>
      <c r="N26" s="241">
        <f t="shared" si="18"/>
        <v>36</v>
      </c>
      <c r="O26" s="241">
        <f t="shared" si="18"/>
        <v>496</v>
      </c>
      <c r="P26" s="241"/>
      <c r="Q26" s="241"/>
      <c r="R26" s="241"/>
      <c r="S26" s="241">
        <v>494</v>
      </c>
      <c r="T26" s="241">
        <f t="shared" si="18"/>
        <v>17</v>
      </c>
      <c r="U26" s="241">
        <f t="shared" si="18"/>
        <v>511</v>
      </c>
    </row>
    <row r="27" spans="1:21" ht="25.5" customHeight="1" x14ac:dyDescent="0.3">
      <c r="A27" s="195" t="s">
        <v>35</v>
      </c>
      <c r="B27" s="196"/>
      <c r="C27" s="197" t="s">
        <v>36</v>
      </c>
      <c r="D27" s="239">
        <f t="shared" si="17"/>
        <v>4937</v>
      </c>
      <c r="E27" s="239">
        <f t="shared" si="17"/>
        <v>286</v>
      </c>
      <c r="F27" s="239">
        <f t="shared" si="17"/>
        <v>5223</v>
      </c>
      <c r="G27" s="239">
        <v>3032</v>
      </c>
      <c r="H27" s="239">
        <v>118</v>
      </c>
      <c r="I27" s="239">
        <f>+G27+H27</f>
        <v>3150</v>
      </c>
      <c r="J27" s="239">
        <v>1046</v>
      </c>
      <c r="K27" s="239">
        <v>92</v>
      </c>
      <c r="L27" s="239">
        <f>+J27+K27</f>
        <v>1138</v>
      </c>
      <c r="M27" s="239">
        <v>409</v>
      </c>
      <c r="N27" s="239">
        <v>36</v>
      </c>
      <c r="O27" s="239">
        <f>+M27+N27</f>
        <v>445</v>
      </c>
      <c r="P27" s="239"/>
      <c r="Q27" s="239"/>
      <c r="R27" s="239"/>
      <c r="S27" s="239">
        <v>450</v>
      </c>
      <c r="T27" s="239">
        <v>40</v>
      </c>
      <c r="U27" s="239">
        <f>+S27+T27</f>
        <v>490</v>
      </c>
    </row>
    <row r="28" spans="1:21" ht="25.5" customHeight="1" x14ac:dyDescent="0.3">
      <c r="A28" s="195" t="s">
        <v>35</v>
      </c>
      <c r="B28" s="196"/>
      <c r="C28" s="197" t="s">
        <v>37</v>
      </c>
      <c r="D28" s="239">
        <f t="shared" ref="D28:D31" si="19">+G28+J28+M28+S28</f>
        <v>0</v>
      </c>
      <c r="E28" s="239">
        <f t="shared" ref="E28:F31" si="20">+H28+K28+N28+T28</f>
        <v>0</v>
      </c>
      <c r="F28" s="239">
        <f t="shared" si="20"/>
        <v>0</v>
      </c>
      <c r="G28" s="239">
        <v>0</v>
      </c>
      <c r="H28" s="239"/>
      <c r="I28" s="239">
        <f t="shared" ref="I28:I31" si="21">+G28+H28</f>
        <v>0</v>
      </c>
      <c r="J28" s="239">
        <v>0</v>
      </c>
      <c r="K28" s="239"/>
      <c r="L28" s="239">
        <f t="shared" ref="L28:L31" si="22">+J28+K28</f>
        <v>0</v>
      </c>
      <c r="M28" s="239">
        <v>0</v>
      </c>
      <c r="N28" s="239"/>
      <c r="O28" s="239">
        <f t="shared" ref="O28:O31" si="23">+M28+N28</f>
        <v>0</v>
      </c>
      <c r="P28" s="239"/>
      <c r="Q28" s="239"/>
      <c r="R28" s="239"/>
      <c r="S28" s="239">
        <v>0</v>
      </c>
      <c r="T28" s="239"/>
      <c r="U28" s="239">
        <f t="shared" ref="U28:U31" si="24">+S28+T28</f>
        <v>0</v>
      </c>
    </row>
    <row r="29" spans="1:21" ht="25.5" customHeight="1" x14ac:dyDescent="0.3">
      <c r="A29" s="195" t="s">
        <v>35</v>
      </c>
      <c r="B29" s="196"/>
      <c r="C29" s="197" t="s">
        <v>38</v>
      </c>
      <c r="D29" s="239">
        <f t="shared" si="19"/>
        <v>115</v>
      </c>
      <c r="E29" s="239">
        <f t="shared" si="20"/>
        <v>-22</v>
      </c>
      <c r="F29" s="239">
        <f t="shared" si="20"/>
        <v>93</v>
      </c>
      <c r="G29" s="239">
        <v>85</v>
      </c>
      <c r="H29" s="239">
        <v>-22</v>
      </c>
      <c r="I29" s="239">
        <f t="shared" si="21"/>
        <v>63</v>
      </c>
      <c r="J29" s="239">
        <v>20</v>
      </c>
      <c r="K29" s="239"/>
      <c r="L29" s="239">
        <f t="shared" si="22"/>
        <v>20</v>
      </c>
      <c r="M29" s="239">
        <v>0</v>
      </c>
      <c r="N29" s="239"/>
      <c r="O29" s="239">
        <f t="shared" si="23"/>
        <v>0</v>
      </c>
      <c r="P29" s="239"/>
      <c r="Q29" s="239"/>
      <c r="R29" s="239"/>
      <c r="S29" s="239">
        <v>10</v>
      </c>
      <c r="T29" s="239"/>
      <c r="U29" s="239">
        <f t="shared" si="24"/>
        <v>10</v>
      </c>
    </row>
    <row r="30" spans="1:21" ht="25.5" customHeight="1" x14ac:dyDescent="0.3">
      <c r="A30" s="195" t="s">
        <v>35</v>
      </c>
      <c r="B30" s="196"/>
      <c r="C30" s="197" t="s">
        <v>425</v>
      </c>
      <c r="D30" s="239">
        <f t="shared" si="19"/>
        <v>97</v>
      </c>
      <c r="E30" s="239">
        <f t="shared" si="20"/>
        <v>-23</v>
      </c>
      <c r="F30" s="239">
        <f t="shared" si="20"/>
        <v>74</v>
      </c>
      <c r="G30" s="239">
        <v>23</v>
      </c>
      <c r="H30" s="239"/>
      <c r="I30" s="239">
        <f t="shared" si="21"/>
        <v>23</v>
      </c>
      <c r="J30" s="239">
        <v>0</v>
      </c>
      <c r="K30" s="239"/>
      <c r="L30" s="239">
        <f t="shared" si="22"/>
        <v>0</v>
      </c>
      <c r="M30" s="239">
        <v>51</v>
      </c>
      <c r="N30" s="239"/>
      <c r="O30" s="239">
        <f t="shared" si="23"/>
        <v>51</v>
      </c>
      <c r="P30" s="239"/>
      <c r="Q30" s="239"/>
      <c r="R30" s="239"/>
      <c r="S30" s="239">
        <v>23</v>
      </c>
      <c r="T30" s="239">
        <v>-23</v>
      </c>
      <c r="U30" s="239">
        <f t="shared" si="24"/>
        <v>0</v>
      </c>
    </row>
    <row r="31" spans="1:21" ht="39.6" x14ac:dyDescent="0.3">
      <c r="A31" s="195" t="s">
        <v>35</v>
      </c>
      <c r="B31" s="196"/>
      <c r="C31" s="197" t="s">
        <v>40</v>
      </c>
      <c r="D31" s="239">
        <f t="shared" si="19"/>
        <v>106</v>
      </c>
      <c r="E31" s="239">
        <f t="shared" si="20"/>
        <v>-15</v>
      </c>
      <c r="F31" s="239">
        <f t="shared" si="20"/>
        <v>91</v>
      </c>
      <c r="G31" s="239">
        <v>74</v>
      </c>
      <c r="H31" s="239">
        <v>-15</v>
      </c>
      <c r="I31" s="239">
        <f t="shared" si="21"/>
        <v>59</v>
      </c>
      <c r="J31" s="239">
        <v>21</v>
      </c>
      <c r="K31" s="239"/>
      <c r="L31" s="239">
        <f t="shared" si="22"/>
        <v>21</v>
      </c>
      <c r="M31" s="239">
        <v>0</v>
      </c>
      <c r="N31" s="239"/>
      <c r="O31" s="239">
        <f t="shared" si="23"/>
        <v>0</v>
      </c>
      <c r="P31" s="239"/>
      <c r="Q31" s="239"/>
      <c r="R31" s="239"/>
      <c r="S31" s="239">
        <v>11</v>
      </c>
      <c r="T31" s="239"/>
      <c r="U31" s="239">
        <f t="shared" si="24"/>
        <v>11</v>
      </c>
    </row>
    <row r="32" spans="1:21" ht="9.75" customHeight="1" x14ac:dyDescent="0.3">
      <c r="A32" s="198"/>
      <c r="B32" s="199"/>
      <c r="C32" s="200"/>
      <c r="D32" s="201"/>
      <c r="E32" s="201"/>
      <c r="F32" s="201"/>
      <c r="G32" s="201"/>
      <c r="H32" s="201"/>
      <c r="I32" s="201"/>
      <c r="J32" s="201"/>
      <c r="K32" s="201"/>
      <c r="L32" s="201"/>
      <c r="M32" s="201"/>
      <c r="N32" s="201"/>
      <c r="O32" s="201"/>
      <c r="P32" s="201"/>
      <c r="Q32" s="201"/>
      <c r="R32" s="201"/>
      <c r="S32" s="201"/>
      <c r="T32" s="201"/>
      <c r="U32" s="201"/>
    </row>
    <row r="33" spans="1:21" ht="9" customHeight="1" x14ac:dyDescent="0.3">
      <c r="A33" s="202"/>
      <c r="B33" s="203"/>
      <c r="C33" s="204"/>
      <c r="D33" s="205"/>
      <c r="E33" s="205"/>
      <c r="F33" s="205"/>
      <c r="G33" s="205"/>
      <c r="H33" s="205"/>
      <c r="I33" s="205"/>
      <c r="J33" s="205"/>
      <c r="K33" s="205"/>
      <c r="L33" s="205"/>
      <c r="M33" s="205"/>
      <c r="N33" s="205"/>
      <c r="O33" s="205"/>
      <c r="P33" s="205"/>
      <c r="Q33" s="205"/>
      <c r="R33" s="205"/>
      <c r="S33" s="205"/>
      <c r="T33" s="205"/>
      <c r="U33" s="205"/>
    </row>
    <row r="34" spans="1:21" ht="15" customHeight="1" x14ac:dyDescent="0.3">
      <c r="A34" s="189" t="s">
        <v>42</v>
      </c>
      <c r="B34" s="918" t="s">
        <v>41</v>
      </c>
      <c r="C34" s="919"/>
      <c r="D34" s="239">
        <f>+G34+J34+M34+S34+P34</f>
        <v>1782</v>
      </c>
      <c r="E34" s="239">
        <f t="shared" ref="E34:F34" si="25">+H34+K34+N34+T34+Q34</f>
        <v>-195</v>
      </c>
      <c r="F34" s="239">
        <f t="shared" si="25"/>
        <v>1587</v>
      </c>
      <c r="G34" s="239">
        <v>946</v>
      </c>
      <c r="H34" s="239">
        <v>-192</v>
      </c>
      <c r="I34" s="239">
        <f>+G34+H34</f>
        <v>754</v>
      </c>
      <c r="J34" s="239">
        <v>122</v>
      </c>
      <c r="K34" s="239">
        <v>-17</v>
      </c>
      <c r="L34" s="239">
        <f>+J34+K34</f>
        <v>105</v>
      </c>
      <c r="M34" s="239"/>
      <c r="N34" s="239"/>
      <c r="O34" s="239"/>
      <c r="P34" s="239"/>
      <c r="Q34" s="239">
        <v>711</v>
      </c>
      <c r="R34" s="239">
        <f>+P34+Q34</f>
        <v>711</v>
      </c>
      <c r="S34" s="239">
        <v>714</v>
      </c>
      <c r="T34" s="239">
        <v>-697</v>
      </c>
      <c r="U34" s="239">
        <f>+S34+T34</f>
        <v>17</v>
      </c>
    </row>
    <row r="35" spans="1:21" ht="15" customHeight="1" x14ac:dyDescent="0.3">
      <c r="A35" s="189" t="s">
        <v>44</v>
      </c>
      <c r="B35" s="918" t="s">
        <v>43</v>
      </c>
      <c r="C35" s="919"/>
      <c r="D35" s="239">
        <f t="shared" ref="D35:D60" si="26">+G35+J35+M35+S35+P35</f>
        <v>685</v>
      </c>
      <c r="E35" s="239">
        <f t="shared" ref="E35:E60" si="27">+H35+K35+N35+T35+Q35</f>
        <v>97</v>
      </c>
      <c r="F35" s="239">
        <f t="shared" ref="F35:F60" si="28">+I35+L35+O35+U35+R35</f>
        <v>782</v>
      </c>
      <c r="G35" s="239">
        <v>555</v>
      </c>
      <c r="H35" s="239">
        <v>135</v>
      </c>
      <c r="I35" s="239">
        <f t="shared" ref="I35:I36" si="29">+G35+H35</f>
        <v>690</v>
      </c>
      <c r="J35" s="239">
        <v>130</v>
      </c>
      <c r="K35" s="239">
        <v>-38</v>
      </c>
      <c r="L35" s="239">
        <f>+J35+K35</f>
        <v>92</v>
      </c>
      <c r="M35" s="239"/>
      <c r="N35" s="239"/>
      <c r="O35" s="239"/>
      <c r="P35" s="239"/>
      <c r="Q35" s="239"/>
      <c r="R35" s="239"/>
      <c r="S35" s="239">
        <v>0</v>
      </c>
      <c r="T35" s="239"/>
      <c r="U35" s="239">
        <f t="shared" ref="U35:U36" si="30">+S35+T35</f>
        <v>0</v>
      </c>
    </row>
    <row r="36" spans="1:21" ht="15" customHeight="1" x14ac:dyDescent="0.3">
      <c r="A36" s="189" t="s">
        <v>46</v>
      </c>
      <c r="B36" s="918" t="s">
        <v>45</v>
      </c>
      <c r="C36" s="919"/>
      <c r="D36" s="239">
        <f t="shared" si="26"/>
        <v>0</v>
      </c>
      <c r="E36" s="239">
        <f t="shared" si="27"/>
        <v>0</v>
      </c>
      <c r="F36" s="239">
        <f t="shared" si="28"/>
        <v>0</v>
      </c>
      <c r="G36" s="239">
        <v>0</v>
      </c>
      <c r="H36" s="239"/>
      <c r="I36" s="239">
        <f t="shared" si="29"/>
        <v>0</v>
      </c>
      <c r="J36" s="239">
        <v>0</v>
      </c>
      <c r="K36" s="239"/>
      <c r="L36" s="239">
        <f>+J36+K36</f>
        <v>0</v>
      </c>
      <c r="M36" s="239"/>
      <c r="N36" s="239"/>
      <c r="O36" s="239"/>
      <c r="P36" s="239"/>
      <c r="Q36" s="239"/>
      <c r="R36" s="239"/>
      <c r="S36" s="239">
        <v>0</v>
      </c>
      <c r="T36" s="239"/>
      <c r="U36" s="239">
        <f t="shared" si="30"/>
        <v>0</v>
      </c>
    </row>
    <row r="37" spans="1:21" s="243" customFormat="1" ht="15" customHeight="1" x14ac:dyDescent="0.3">
      <c r="A37" s="240" t="s">
        <v>47</v>
      </c>
      <c r="B37" s="941" t="s">
        <v>426</v>
      </c>
      <c r="C37" s="942"/>
      <c r="D37" s="241">
        <f t="shared" si="26"/>
        <v>2467</v>
      </c>
      <c r="E37" s="241">
        <f t="shared" si="27"/>
        <v>-98</v>
      </c>
      <c r="F37" s="241">
        <f t="shared" si="28"/>
        <v>2369</v>
      </c>
      <c r="G37" s="241">
        <v>1501</v>
      </c>
      <c r="H37" s="241">
        <f t="shared" ref="H37:U37" si="31">SUM(H34:H36)</f>
        <v>-57</v>
      </c>
      <c r="I37" s="241">
        <f t="shared" si="31"/>
        <v>1444</v>
      </c>
      <c r="J37" s="241">
        <v>252</v>
      </c>
      <c r="K37" s="241">
        <f t="shared" si="31"/>
        <v>-55</v>
      </c>
      <c r="L37" s="241">
        <f t="shared" si="31"/>
        <v>197</v>
      </c>
      <c r="M37" s="241">
        <v>0</v>
      </c>
      <c r="N37" s="241">
        <f t="shared" si="31"/>
        <v>0</v>
      </c>
      <c r="O37" s="241">
        <f t="shared" si="31"/>
        <v>0</v>
      </c>
      <c r="P37" s="241">
        <f t="shared" si="31"/>
        <v>0</v>
      </c>
      <c r="Q37" s="241">
        <f t="shared" si="31"/>
        <v>711</v>
      </c>
      <c r="R37" s="241">
        <f t="shared" si="31"/>
        <v>711</v>
      </c>
      <c r="S37" s="241">
        <v>714</v>
      </c>
      <c r="T37" s="241">
        <f t="shared" si="31"/>
        <v>-697</v>
      </c>
      <c r="U37" s="241">
        <f t="shared" si="31"/>
        <v>17</v>
      </c>
    </row>
    <row r="38" spans="1:21" ht="26.25" customHeight="1" x14ac:dyDescent="0.3">
      <c r="A38" s="189" t="s">
        <v>49</v>
      </c>
      <c r="B38" s="918" t="s">
        <v>48</v>
      </c>
      <c r="C38" s="919"/>
      <c r="D38" s="239">
        <f t="shared" si="26"/>
        <v>263</v>
      </c>
      <c r="E38" s="239">
        <f t="shared" si="27"/>
        <v>41</v>
      </c>
      <c r="F38" s="239">
        <f t="shared" si="28"/>
        <v>304</v>
      </c>
      <c r="G38" s="239">
        <v>168</v>
      </c>
      <c r="H38" s="239">
        <v>45</v>
      </c>
      <c r="I38" s="239">
        <f>+G38+H38</f>
        <v>213</v>
      </c>
      <c r="J38" s="239">
        <v>0</v>
      </c>
      <c r="K38" s="239"/>
      <c r="L38" s="239">
        <f>+J38+K38</f>
        <v>0</v>
      </c>
      <c r="M38" s="239"/>
      <c r="N38" s="239"/>
      <c r="O38" s="239"/>
      <c r="P38" s="239"/>
      <c r="Q38" s="239"/>
      <c r="R38" s="239"/>
      <c r="S38" s="239">
        <v>95</v>
      </c>
      <c r="T38" s="239">
        <v>-4</v>
      </c>
      <c r="U38" s="239">
        <f>+S38+T38</f>
        <v>91</v>
      </c>
    </row>
    <row r="39" spans="1:21" ht="29.25" customHeight="1" x14ac:dyDescent="0.3">
      <c r="A39" s="189" t="s">
        <v>51</v>
      </c>
      <c r="B39" s="918" t="s">
        <v>50</v>
      </c>
      <c r="C39" s="919"/>
      <c r="D39" s="239">
        <f t="shared" si="26"/>
        <v>307</v>
      </c>
      <c r="E39" s="239">
        <f t="shared" si="27"/>
        <v>8</v>
      </c>
      <c r="F39" s="239">
        <f t="shared" si="28"/>
        <v>315</v>
      </c>
      <c r="G39" s="239">
        <v>192</v>
      </c>
      <c r="H39" s="239">
        <v>-15</v>
      </c>
      <c r="I39" s="239">
        <f>+G39+H39</f>
        <v>177</v>
      </c>
      <c r="J39" s="239">
        <v>54</v>
      </c>
      <c r="K39" s="239">
        <v>8</v>
      </c>
      <c r="L39" s="239">
        <f>+J39+K39</f>
        <v>62</v>
      </c>
      <c r="M39" s="239"/>
      <c r="N39" s="239"/>
      <c r="O39" s="239"/>
      <c r="P39" s="239"/>
      <c r="Q39" s="239"/>
      <c r="R39" s="239"/>
      <c r="S39" s="239">
        <v>61</v>
      </c>
      <c r="T39" s="239">
        <v>15</v>
      </c>
      <c r="U39" s="239">
        <f>+S39+T39</f>
        <v>76</v>
      </c>
    </row>
    <row r="40" spans="1:21" s="243" customFormat="1" ht="27" customHeight="1" x14ac:dyDescent="0.3">
      <c r="A40" s="240" t="s">
        <v>52</v>
      </c>
      <c r="B40" s="941" t="s">
        <v>427</v>
      </c>
      <c r="C40" s="942"/>
      <c r="D40" s="241">
        <f t="shared" si="26"/>
        <v>570</v>
      </c>
      <c r="E40" s="241">
        <f t="shared" si="27"/>
        <v>49</v>
      </c>
      <c r="F40" s="241">
        <f t="shared" si="28"/>
        <v>619</v>
      </c>
      <c r="G40" s="241">
        <v>360</v>
      </c>
      <c r="H40" s="241">
        <f t="shared" ref="H40:U40" si="32">SUM(H38:H39)</f>
        <v>30</v>
      </c>
      <c r="I40" s="241">
        <f t="shared" si="32"/>
        <v>390</v>
      </c>
      <c r="J40" s="241">
        <v>54</v>
      </c>
      <c r="K40" s="241">
        <f t="shared" si="32"/>
        <v>8</v>
      </c>
      <c r="L40" s="241">
        <f t="shared" si="32"/>
        <v>62</v>
      </c>
      <c r="M40" s="241">
        <v>0</v>
      </c>
      <c r="N40" s="241">
        <f t="shared" si="32"/>
        <v>0</v>
      </c>
      <c r="O40" s="241">
        <f t="shared" si="32"/>
        <v>0</v>
      </c>
      <c r="P40" s="241"/>
      <c r="Q40" s="241"/>
      <c r="R40" s="241"/>
      <c r="S40" s="241">
        <v>156</v>
      </c>
      <c r="T40" s="241">
        <f t="shared" si="32"/>
        <v>11</v>
      </c>
      <c r="U40" s="241">
        <f t="shared" si="32"/>
        <v>167</v>
      </c>
    </row>
    <row r="41" spans="1:21" ht="15" customHeight="1" x14ac:dyDescent="0.3">
      <c r="A41" s="189" t="s">
        <v>54</v>
      </c>
      <c r="B41" s="918" t="s">
        <v>53</v>
      </c>
      <c r="C41" s="919"/>
      <c r="D41" s="239">
        <f t="shared" si="26"/>
        <v>0</v>
      </c>
      <c r="E41" s="239">
        <f t="shared" si="27"/>
        <v>0</v>
      </c>
      <c r="F41" s="239">
        <f t="shared" si="28"/>
        <v>0</v>
      </c>
      <c r="G41" s="239">
        <v>0</v>
      </c>
      <c r="H41" s="239"/>
      <c r="I41" s="239">
        <f>+G41+H41</f>
        <v>0</v>
      </c>
      <c r="J41" s="239">
        <v>0</v>
      </c>
      <c r="K41" s="239"/>
      <c r="L41" s="239">
        <f>+J41+K41</f>
        <v>0</v>
      </c>
      <c r="M41" s="239">
        <v>0</v>
      </c>
      <c r="N41" s="239"/>
      <c r="O41" s="239">
        <f>+M41+N41</f>
        <v>0</v>
      </c>
      <c r="P41" s="239"/>
      <c r="Q41" s="239"/>
      <c r="R41" s="239"/>
      <c r="S41" s="239">
        <v>0</v>
      </c>
      <c r="T41" s="239"/>
      <c r="U41" s="239">
        <f>+S41+T41</f>
        <v>0</v>
      </c>
    </row>
    <row r="42" spans="1:21" ht="15" customHeight="1" x14ac:dyDescent="0.3">
      <c r="A42" s="189" t="s">
        <v>56</v>
      </c>
      <c r="B42" s="918" t="s">
        <v>55</v>
      </c>
      <c r="C42" s="919"/>
      <c r="D42" s="239">
        <f t="shared" si="26"/>
        <v>778</v>
      </c>
      <c r="E42" s="239">
        <f t="shared" si="27"/>
        <v>170</v>
      </c>
      <c r="F42" s="239">
        <f t="shared" si="28"/>
        <v>948</v>
      </c>
      <c r="G42" s="239">
        <v>778</v>
      </c>
      <c r="H42" s="239">
        <v>80</v>
      </c>
      <c r="I42" s="239">
        <f t="shared" ref="I42:I49" si="33">+G42+H42</f>
        <v>858</v>
      </c>
      <c r="J42" s="239">
        <v>0</v>
      </c>
      <c r="K42" s="239"/>
      <c r="L42" s="239">
        <f t="shared" ref="L42:L49" si="34">+J42+K42</f>
        <v>0</v>
      </c>
      <c r="M42" s="239">
        <v>0</v>
      </c>
      <c r="N42" s="239">
        <v>90</v>
      </c>
      <c r="O42" s="239">
        <f t="shared" ref="O42:O49" si="35">+M42+N42</f>
        <v>90</v>
      </c>
      <c r="P42" s="239"/>
      <c r="Q42" s="239"/>
      <c r="R42" s="239"/>
      <c r="S42" s="239">
        <v>0</v>
      </c>
      <c r="T42" s="239"/>
      <c r="U42" s="239">
        <f t="shared" ref="U42:U49" si="36">+S42+T42</f>
        <v>0</v>
      </c>
    </row>
    <row r="43" spans="1:21" ht="15" customHeight="1" x14ac:dyDescent="0.3">
      <c r="A43" s="189" t="s">
        <v>57</v>
      </c>
      <c r="B43" s="918" t="s">
        <v>428</v>
      </c>
      <c r="C43" s="919"/>
      <c r="D43" s="239">
        <f t="shared" si="26"/>
        <v>2438</v>
      </c>
      <c r="E43" s="239">
        <f t="shared" si="27"/>
        <v>234</v>
      </c>
      <c r="F43" s="239">
        <f t="shared" si="28"/>
        <v>2672</v>
      </c>
      <c r="G43" s="239">
        <v>2438</v>
      </c>
      <c r="H43" s="239">
        <v>234</v>
      </c>
      <c r="I43" s="239">
        <f t="shared" si="33"/>
        <v>2672</v>
      </c>
      <c r="J43" s="239">
        <v>0</v>
      </c>
      <c r="K43" s="239"/>
      <c r="L43" s="239">
        <f t="shared" si="34"/>
        <v>0</v>
      </c>
      <c r="M43" s="239">
        <v>0</v>
      </c>
      <c r="N43" s="239"/>
      <c r="O43" s="239">
        <f t="shared" si="35"/>
        <v>0</v>
      </c>
      <c r="P43" s="239"/>
      <c r="Q43" s="239"/>
      <c r="R43" s="239"/>
      <c r="S43" s="239">
        <v>0</v>
      </c>
      <c r="T43" s="239"/>
      <c r="U43" s="239">
        <f t="shared" si="36"/>
        <v>0</v>
      </c>
    </row>
    <row r="44" spans="1:21" ht="27" customHeight="1" x14ac:dyDescent="0.3">
      <c r="A44" s="189" t="s">
        <v>59</v>
      </c>
      <c r="B44" s="918" t="s">
        <v>58</v>
      </c>
      <c r="C44" s="919"/>
      <c r="D44" s="239">
        <f t="shared" si="26"/>
        <v>38</v>
      </c>
      <c r="E44" s="239">
        <f t="shared" si="27"/>
        <v>112</v>
      </c>
      <c r="F44" s="239">
        <f t="shared" si="28"/>
        <v>150</v>
      </c>
      <c r="G44" s="239">
        <v>38</v>
      </c>
      <c r="H44" s="239">
        <v>112</v>
      </c>
      <c r="I44" s="239">
        <f t="shared" si="33"/>
        <v>150</v>
      </c>
      <c r="J44" s="239">
        <v>0</v>
      </c>
      <c r="K44" s="239"/>
      <c r="L44" s="239">
        <f t="shared" si="34"/>
        <v>0</v>
      </c>
      <c r="M44" s="239">
        <v>0</v>
      </c>
      <c r="N44" s="239"/>
      <c r="O44" s="239">
        <f t="shared" si="35"/>
        <v>0</v>
      </c>
      <c r="P44" s="239"/>
      <c r="Q44" s="239"/>
      <c r="R44" s="239"/>
      <c r="S44" s="239">
        <v>0</v>
      </c>
      <c r="T44" s="239"/>
      <c r="U44" s="239">
        <f t="shared" si="36"/>
        <v>0</v>
      </c>
    </row>
    <row r="45" spans="1:21" ht="15" customHeight="1" x14ac:dyDescent="0.3">
      <c r="A45" s="189" t="s">
        <v>60</v>
      </c>
      <c r="B45" s="918" t="s">
        <v>166</v>
      </c>
      <c r="C45" s="919"/>
      <c r="D45" s="239">
        <f t="shared" si="26"/>
        <v>91</v>
      </c>
      <c r="E45" s="239">
        <f t="shared" si="27"/>
        <v>0</v>
      </c>
      <c r="F45" s="239">
        <f t="shared" si="28"/>
        <v>91</v>
      </c>
      <c r="G45" s="239">
        <v>91</v>
      </c>
      <c r="H45" s="239"/>
      <c r="I45" s="239">
        <f t="shared" si="33"/>
        <v>91</v>
      </c>
      <c r="J45" s="239">
        <v>0</v>
      </c>
      <c r="K45" s="239"/>
      <c r="L45" s="239">
        <f t="shared" si="34"/>
        <v>0</v>
      </c>
      <c r="M45" s="239">
        <v>0</v>
      </c>
      <c r="N45" s="239"/>
      <c r="O45" s="239">
        <f t="shared" si="35"/>
        <v>0</v>
      </c>
      <c r="P45" s="239"/>
      <c r="Q45" s="239"/>
      <c r="R45" s="239"/>
      <c r="S45" s="239">
        <v>0</v>
      </c>
      <c r="T45" s="239"/>
      <c r="U45" s="239">
        <f t="shared" si="36"/>
        <v>0</v>
      </c>
    </row>
    <row r="46" spans="1:21" ht="25.5" customHeight="1" x14ac:dyDescent="0.3">
      <c r="A46" s="195" t="s">
        <v>60</v>
      </c>
      <c r="B46" s="196"/>
      <c r="C46" s="197" t="s">
        <v>61</v>
      </c>
      <c r="D46" s="239">
        <f t="shared" si="26"/>
        <v>0</v>
      </c>
      <c r="E46" s="239">
        <f t="shared" si="27"/>
        <v>0</v>
      </c>
      <c r="F46" s="239">
        <f t="shared" si="28"/>
        <v>0</v>
      </c>
      <c r="G46" s="239">
        <v>0</v>
      </c>
      <c r="H46" s="239"/>
      <c r="I46" s="239">
        <f t="shared" si="33"/>
        <v>0</v>
      </c>
      <c r="J46" s="239">
        <v>0</v>
      </c>
      <c r="K46" s="239"/>
      <c r="L46" s="239">
        <f t="shared" si="34"/>
        <v>0</v>
      </c>
      <c r="M46" s="239">
        <v>0</v>
      </c>
      <c r="N46" s="239"/>
      <c r="O46" s="239">
        <f t="shared" si="35"/>
        <v>0</v>
      </c>
      <c r="P46" s="239"/>
      <c r="Q46" s="239"/>
      <c r="R46" s="239"/>
      <c r="S46" s="239">
        <v>0</v>
      </c>
      <c r="T46" s="239"/>
      <c r="U46" s="239">
        <f t="shared" si="36"/>
        <v>0</v>
      </c>
    </row>
    <row r="47" spans="1:21" ht="25.5" customHeight="1" x14ac:dyDescent="0.3">
      <c r="A47" s="195" t="s">
        <v>60</v>
      </c>
      <c r="B47" s="196"/>
      <c r="C47" s="197" t="s">
        <v>168</v>
      </c>
      <c r="D47" s="239">
        <f t="shared" si="26"/>
        <v>91</v>
      </c>
      <c r="E47" s="239">
        <f t="shared" si="27"/>
        <v>0</v>
      </c>
      <c r="F47" s="239">
        <f t="shared" si="28"/>
        <v>91</v>
      </c>
      <c r="G47" s="239">
        <v>91</v>
      </c>
      <c r="H47" s="239"/>
      <c r="I47" s="239">
        <f t="shared" si="33"/>
        <v>91</v>
      </c>
      <c r="J47" s="239">
        <v>0</v>
      </c>
      <c r="K47" s="239"/>
      <c r="L47" s="239">
        <f t="shared" si="34"/>
        <v>0</v>
      </c>
      <c r="M47" s="239">
        <v>0</v>
      </c>
      <c r="N47" s="239"/>
      <c r="O47" s="239">
        <f t="shared" si="35"/>
        <v>0</v>
      </c>
      <c r="P47" s="239"/>
      <c r="Q47" s="239"/>
      <c r="R47" s="239"/>
      <c r="S47" s="239">
        <v>0</v>
      </c>
      <c r="T47" s="239"/>
      <c r="U47" s="239">
        <f t="shared" si="36"/>
        <v>0</v>
      </c>
    </row>
    <row r="48" spans="1:21" ht="28.5" customHeight="1" x14ac:dyDescent="0.3">
      <c r="A48" s="189" t="s">
        <v>63</v>
      </c>
      <c r="B48" s="918" t="s">
        <v>429</v>
      </c>
      <c r="C48" s="919"/>
      <c r="D48" s="239">
        <f t="shared" si="26"/>
        <v>250</v>
      </c>
      <c r="E48" s="239">
        <f t="shared" si="27"/>
        <v>0</v>
      </c>
      <c r="F48" s="239">
        <f t="shared" si="28"/>
        <v>250</v>
      </c>
      <c r="G48" s="239">
        <v>250</v>
      </c>
      <c r="H48" s="239"/>
      <c r="I48" s="239">
        <f t="shared" si="33"/>
        <v>250</v>
      </c>
      <c r="J48" s="239">
        <v>0</v>
      </c>
      <c r="K48" s="239"/>
      <c r="L48" s="239">
        <f t="shared" si="34"/>
        <v>0</v>
      </c>
      <c r="M48" s="239">
        <v>0</v>
      </c>
      <c r="N48" s="239"/>
      <c r="O48" s="239">
        <f t="shared" si="35"/>
        <v>0</v>
      </c>
      <c r="P48" s="239"/>
      <c r="Q48" s="239"/>
      <c r="R48" s="239"/>
      <c r="S48" s="239">
        <v>0</v>
      </c>
      <c r="T48" s="239"/>
      <c r="U48" s="239">
        <f t="shared" si="36"/>
        <v>0</v>
      </c>
    </row>
    <row r="49" spans="1:21" ht="15" customHeight="1" x14ac:dyDescent="0.3">
      <c r="A49" s="189" t="s">
        <v>65</v>
      </c>
      <c r="B49" s="918" t="s">
        <v>430</v>
      </c>
      <c r="C49" s="919"/>
      <c r="D49" s="239">
        <f t="shared" si="26"/>
        <v>17403</v>
      </c>
      <c r="E49" s="239">
        <f t="shared" si="27"/>
        <v>243</v>
      </c>
      <c r="F49" s="239">
        <f t="shared" si="28"/>
        <v>17646</v>
      </c>
      <c r="G49" s="239">
        <v>15934</v>
      </c>
      <c r="H49" s="239">
        <v>241</v>
      </c>
      <c r="I49" s="239">
        <f t="shared" si="33"/>
        <v>16175</v>
      </c>
      <c r="J49" s="239">
        <v>205</v>
      </c>
      <c r="K49" s="239">
        <v>68</v>
      </c>
      <c r="L49" s="239">
        <f t="shared" si="34"/>
        <v>273</v>
      </c>
      <c r="M49" s="239">
        <v>1084</v>
      </c>
      <c r="N49" s="239">
        <v>-90</v>
      </c>
      <c r="O49" s="239">
        <f t="shared" si="35"/>
        <v>994</v>
      </c>
      <c r="P49" s="239"/>
      <c r="Q49" s="239"/>
      <c r="R49" s="239"/>
      <c r="S49" s="239">
        <v>180</v>
      </c>
      <c r="T49" s="239">
        <v>24</v>
      </c>
      <c r="U49" s="239">
        <f t="shared" si="36"/>
        <v>204</v>
      </c>
    </row>
    <row r="50" spans="1:21" s="243" customFormat="1" ht="15" customHeight="1" x14ac:dyDescent="0.3">
      <c r="A50" s="240" t="s">
        <v>66</v>
      </c>
      <c r="B50" s="941" t="s">
        <v>431</v>
      </c>
      <c r="C50" s="942"/>
      <c r="D50" s="241">
        <f t="shared" si="26"/>
        <v>20998</v>
      </c>
      <c r="E50" s="241">
        <f t="shared" si="27"/>
        <v>759</v>
      </c>
      <c r="F50" s="241">
        <f t="shared" si="28"/>
        <v>21757</v>
      </c>
      <c r="G50" s="241">
        <v>19529</v>
      </c>
      <c r="H50" s="241">
        <f t="shared" ref="H50:I50" si="37">+H41+H42+H43+H44+H45+H48+H49</f>
        <v>667</v>
      </c>
      <c r="I50" s="241">
        <f t="shared" si="37"/>
        <v>20196</v>
      </c>
      <c r="J50" s="241">
        <v>205</v>
      </c>
      <c r="K50" s="241">
        <f t="shared" ref="K50:U50" si="38">SUM(K41:K49)</f>
        <v>68</v>
      </c>
      <c r="L50" s="241">
        <f t="shared" si="38"/>
        <v>273</v>
      </c>
      <c r="M50" s="241">
        <v>1084</v>
      </c>
      <c r="N50" s="241">
        <f t="shared" si="38"/>
        <v>0</v>
      </c>
      <c r="O50" s="241">
        <f t="shared" si="38"/>
        <v>1084</v>
      </c>
      <c r="P50" s="241"/>
      <c r="Q50" s="241"/>
      <c r="R50" s="241"/>
      <c r="S50" s="241">
        <v>180</v>
      </c>
      <c r="T50" s="241">
        <f t="shared" si="38"/>
        <v>24</v>
      </c>
      <c r="U50" s="241">
        <f t="shared" si="38"/>
        <v>204</v>
      </c>
    </row>
    <row r="51" spans="1:21" ht="15" customHeight="1" x14ac:dyDescent="0.3">
      <c r="A51" s="189" t="s">
        <v>68</v>
      </c>
      <c r="B51" s="918" t="s">
        <v>67</v>
      </c>
      <c r="C51" s="919"/>
      <c r="D51" s="239">
        <f t="shared" si="26"/>
        <v>236</v>
      </c>
      <c r="E51" s="239">
        <f t="shared" si="27"/>
        <v>-14</v>
      </c>
      <c r="F51" s="239">
        <f t="shared" si="28"/>
        <v>222</v>
      </c>
      <c r="G51" s="239">
        <v>200</v>
      </c>
      <c r="H51" s="239"/>
      <c r="I51" s="239">
        <f>+G51+H51</f>
        <v>200</v>
      </c>
      <c r="J51" s="239">
        <v>11</v>
      </c>
      <c r="K51" s="239">
        <v>7</v>
      </c>
      <c r="L51" s="239">
        <f>+J51+K51</f>
        <v>18</v>
      </c>
      <c r="M51" s="239"/>
      <c r="N51" s="239"/>
      <c r="O51" s="239"/>
      <c r="P51" s="239"/>
      <c r="Q51" s="239"/>
      <c r="R51" s="239"/>
      <c r="S51" s="239">
        <v>25</v>
      </c>
      <c r="T51" s="239">
        <v>-21</v>
      </c>
      <c r="U51" s="239">
        <f>+S51+T51</f>
        <v>4</v>
      </c>
    </row>
    <row r="52" spans="1:21" ht="15" customHeight="1" x14ac:dyDescent="0.3">
      <c r="A52" s="189" t="s">
        <v>70</v>
      </c>
      <c r="B52" s="918" t="s">
        <v>69</v>
      </c>
      <c r="C52" s="919"/>
      <c r="D52" s="239">
        <f t="shared" si="26"/>
        <v>2483</v>
      </c>
      <c r="E52" s="239">
        <f t="shared" si="27"/>
        <v>-372</v>
      </c>
      <c r="F52" s="239">
        <f t="shared" si="28"/>
        <v>2111</v>
      </c>
      <c r="G52" s="239">
        <v>2483</v>
      </c>
      <c r="H52" s="239">
        <v>-372</v>
      </c>
      <c r="I52" s="239">
        <f>+G52+H52</f>
        <v>2111</v>
      </c>
      <c r="J52" s="239">
        <v>0</v>
      </c>
      <c r="K52" s="239"/>
      <c r="L52" s="239">
        <f>+J52+K52</f>
        <v>0</v>
      </c>
      <c r="M52" s="239"/>
      <c r="N52" s="239"/>
      <c r="O52" s="239"/>
      <c r="P52" s="239"/>
      <c r="Q52" s="239"/>
      <c r="R52" s="239"/>
      <c r="S52" s="239">
        <v>0</v>
      </c>
      <c r="T52" s="239"/>
      <c r="U52" s="239">
        <f>+S52+T52</f>
        <v>0</v>
      </c>
    </row>
    <row r="53" spans="1:21" s="243" customFormat="1" ht="30" customHeight="1" x14ac:dyDescent="0.3">
      <c r="A53" s="240" t="s">
        <v>71</v>
      </c>
      <c r="B53" s="941" t="s">
        <v>155</v>
      </c>
      <c r="C53" s="942"/>
      <c r="D53" s="241">
        <f t="shared" si="26"/>
        <v>2719</v>
      </c>
      <c r="E53" s="241">
        <f t="shared" si="27"/>
        <v>-386</v>
      </c>
      <c r="F53" s="241">
        <f t="shared" si="28"/>
        <v>2333</v>
      </c>
      <c r="G53" s="241">
        <v>2683</v>
      </c>
      <c r="H53" s="241">
        <f t="shared" ref="H53:U53" si="39">SUM(H51:H52)</f>
        <v>-372</v>
      </c>
      <c r="I53" s="241">
        <f t="shared" si="39"/>
        <v>2311</v>
      </c>
      <c r="J53" s="241">
        <v>11</v>
      </c>
      <c r="K53" s="241">
        <f t="shared" si="39"/>
        <v>7</v>
      </c>
      <c r="L53" s="241">
        <f t="shared" si="39"/>
        <v>18</v>
      </c>
      <c r="M53" s="241">
        <v>0</v>
      </c>
      <c r="N53" s="241">
        <f t="shared" si="39"/>
        <v>0</v>
      </c>
      <c r="O53" s="241">
        <f t="shared" si="39"/>
        <v>0</v>
      </c>
      <c r="P53" s="241"/>
      <c r="Q53" s="241"/>
      <c r="R53" s="241"/>
      <c r="S53" s="241">
        <v>25</v>
      </c>
      <c r="T53" s="241">
        <f t="shared" si="39"/>
        <v>-21</v>
      </c>
      <c r="U53" s="241">
        <f t="shared" si="39"/>
        <v>4</v>
      </c>
    </row>
    <row r="54" spans="1:21" ht="40.5" customHeight="1" x14ac:dyDescent="0.3">
      <c r="A54" s="189" t="s">
        <v>73</v>
      </c>
      <c r="B54" s="918" t="s">
        <v>72</v>
      </c>
      <c r="C54" s="919"/>
      <c r="D54" s="239">
        <f t="shared" si="26"/>
        <v>4813</v>
      </c>
      <c r="E54" s="239">
        <f t="shared" si="27"/>
        <v>-133</v>
      </c>
      <c r="F54" s="239">
        <f t="shared" si="28"/>
        <v>4680</v>
      </c>
      <c r="G54" s="239">
        <v>4261</v>
      </c>
      <c r="H54" s="239">
        <v>-86</v>
      </c>
      <c r="I54" s="239">
        <f>+G54+H54</f>
        <v>4175</v>
      </c>
      <c r="J54" s="239">
        <v>97</v>
      </c>
      <c r="K54" s="239">
        <v>2</v>
      </c>
      <c r="L54" s="239">
        <f>+J54+K54</f>
        <v>99</v>
      </c>
      <c r="M54" s="239">
        <v>293</v>
      </c>
      <c r="N54" s="239">
        <v>-27</v>
      </c>
      <c r="O54" s="239">
        <f>+M54+N54</f>
        <v>266</v>
      </c>
      <c r="P54" s="239"/>
      <c r="Q54" s="239">
        <v>35</v>
      </c>
      <c r="R54" s="239">
        <f>+P54+Q54</f>
        <v>35</v>
      </c>
      <c r="S54" s="239">
        <v>162</v>
      </c>
      <c r="T54" s="239">
        <v>-57</v>
      </c>
      <c r="U54" s="239">
        <f>+S54+T54</f>
        <v>105</v>
      </c>
    </row>
    <row r="55" spans="1:21" ht="15" customHeight="1" x14ac:dyDescent="0.3">
      <c r="A55" s="189" t="s">
        <v>75</v>
      </c>
      <c r="B55" s="918" t="s">
        <v>432</v>
      </c>
      <c r="C55" s="919"/>
      <c r="D55" s="239">
        <f t="shared" si="26"/>
        <v>1148</v>
      </c>
      <c r="E55" s="239">
        <f t="shared" si="27"/>
        <v>1203</v>
      </c>
      <c r="F55" s="239">
        <f t="shared" si="28"/>
        <v>2351</v>
      </c>
      <c r="G55" s="239">
        <v>714</v>
      </c>
      <c r="H55" s="239">
        <v>1011</v>
      </c>
      <c r="I55" s="239">
        <f t="shared" ref="I55:I58" si="40">+G55+H55</f>
        <v>1725</v>
      </c>
      <c r="J55" s="239">
        <v>374</v>
      </c>
      <c r="K55" s="239">
        <v>147</v>
      </c>
      <c r="L55" s="239">
        <f t="shared" ref="L55:L58" si="41">+J55+K55</f>
        <v>521</v>
      </c>
      <c r="M55" s="239">
        <v>0</v>
      </c>
      <c r="N55" s="239"/>
      <c r="O55" s="239">
        <f t="shared" ref="O55:O58" si="42">+M55+N55</f>
        <v>0</v>
      </c>
      <c r="P55" s="239"/>
      <c r="Q55" s="239"/>
      <c r="R55" s="239"/>
      <c r="S55" s="239">
        <v>60</v>
      </c>
      <c r="T55" s="239">
        <v>45</v>
      </c>
      <c r="U55" s="239">
        <f t="shared" ref="U55:U58" si="43">+S55+T55</f>
        <v>105</v>
      </c>
    </row>
    <row r="56" spans="1:21" ht="15" customHeight="1" x14ac:dyDescent="0.3">
      <c r="A56" s="189" t="s">
        <v>76</v>
      </c>
      <c r="B56" s="918" t="s">
        <v>433</v>
      </c>
      <c r="C56" s="919"/>
      <c r="D56" s="239">
        <f t="shared" si="26"/>
        <v>0</v>
      </c>
      <c r="E56" s="239">
        <f t="shared" si="27"/>
        <v>0</v>
      </c>
      <c r="F56" s="239">
        <f t="shared" si="28"/>
        <v>0</v>
      </c>
      <c r="G56" s="239">
        <v>0</v>
      </c>
      <c r="H56" s="239"/>
      <c r="I56" s="239">
        <f t="shared" si="40"/>
        <v>0</v>
      </c>
      <c r="J56" s="239">
        <v>0</v>
      </c>
      <c r="K56" s="239"/>
      <c r="L56" s="239">
        <f t="shared" si="41"/>
        <v>0</v>
      </c>
      <c r="M56" s="239">
        <v>0</v>
      </c>
      <c r="N56" s="239"/>
      <c r="O56" s="239">
        <f t="shared" si="42"/>
        <v>0</v>
      </c>
      <c r="P56" s="239"/>
      <c r="Q56" s="239"/>
      <c r="R56" s="239"/>
      <c r="S56" s="239">
        <v>0</v>
      </c>
      <c r="T56" s="239"/>
      <c r="U56" s="239">
        <f t="shared" si="43"/>
        <v>0</v>
      </c>
    </row>
    <row r="57" spans="1:21" ht="33" customHeight="1" x14ac:dyDescent="0.3">
      <c r="A57" s="189" t="s">
        <v>77</v>
      </c>
      <c r="B57" s="918" t="s">
        <v>434</v>
      </c>
      <c r="C57" s="919"/>
      <c r="D57" s="239">
        <f t="shared" si="26"/>
        <v>0</v>
      </c>
      <c r="E57" s="239">
        <f t="shared" si="27"/>
        <v>0</v>
      </c>
      <c r="F57" s="239">
        <f t="shared" si="28"/>
        <v>0</v>
      </c>
      <c r="G57" s="239">
        <v>0</v>
      </c>
      <c r="H57" s="239"/>
      <c r="I57" s="239">
        <f t="shared" si="40"/>
        <v>0</v>
      </c>
      <c r="J57" s="239">
        <v>0</v>
      </c>
      <c r="K57" s="239"/>
      <c r="L57" s="239">
        <f t="shared" si="41"/>
        <v>0</v>
      </c>
      <c r="M57" s="239">
        <v>0</v>
      </c>
      <c r="N57" s="239"/>
      <c r="O57" s="239">
        <f t="shared" si="42"/>
        <v>0</v>
      </c>
      <c r="P57" s="239"/>
      <c r="Q57" s="239"/>
      <c r="R57" s="239"/>
      <c r="S57" s="239">
        <v>0</v>
      </c>
      <c r="T57" s="239"/>
      <c r="U57" s="239">
        <f t="shared" si="43"/>
        <v>0</v>
      </c>
    </row>
    <row r="58" spans="1:21" ht="15" customHeight="1" x14ac:dyDescent="0.3">
      <c r="A58" s="189" t="s">
        <v>79</v>
      </c>
      <c r="B58" s="918" t="s">
        <v>78</v>
      </c>
      <c r="C58" s="919"/>
      <c r="D58" s="239">
        <f t="shared" si="26"/>
        <v>109</v>
      </c>
      <c r="E58" s="239">
        <f t="shared" si="27"/>
        <v>147</v>
      </c>
      <c r="F58" s="239">
        <f t="shared" si="28"/>
        <v>256</v>
      </c>
      <c r="G58" s="239">
        <v>84</v>
      </c>
      <c r="H58" s="239">
        <v>147</v>
      </c>
      <c r="I58" s="239">
        <f t="shared" si="40"/>
        <v>231</v>
      </c>
      <c r="J58" s="239">
        <v>0</v>
      </c>
      <c r="K58" s="239"/>
      <c r="L58" s="239">
        <f t="shared" si="41"/>
        <v>0</v>
      </c>
      <c r="M58" s="239">
        <v>0</v>
      </c>
      <c r="N58" s="239"/>
      <c r="O58" s="239">
        <f t="shared" si="42"/>
        <v>0</v>
      </c>
      <c r="P58" s="239"/>
      <c r="Q58" s="239"/>
      <c r="R58" s="239"/>
      <c r="S58" s="239">
        <v>25</v>
      </c>
      <c r="T58" s="239"/>
      <c r="U58" s="239">
        <f t="shared" si="43"/>
        <v>25</v>
      </c>
    </row>
    <row r="59" spans="1:21" ht="27.75" customHeight="1" x14ac:dyDescent="0.3">
      <c r="A59" s="240" t="s">
        <v>80</v>
      </c>
      <c r="B59" s="941" t="s">
        <v>152</v>
      </c>
      <c r="C59" s="942"/>
      <c r="D59" s="241">
        <f t="shared" si="26"/>
        <v>6070</v>
      </c>
      <c r="E59" s="241">
        <f t="shared" si="27"/>
        <v>1217</v>
      </c>
      <c r="F59" s="241">
        <f t="shared" si="28"/>
        <v>7287</v>
      </c>
      <c r="G59" s="241">
        <v>5059</v>
      </c>
      <c r="H59" s="241">
        <f t="shared" ref="H59:U59" si="44">SUM(H54:H58)</f>
        <v>1072</v>
      </c>
      <c r="I59" s="241">
        <f t="shared" si="44"/>
        <v>6131</v>
      </c>
      <c r="J59" s="241">
        <v>471</v>
      </c>
      <c r="K59" s="241">
        <f t="shared" si="44"/>
        <v>149</v>
      </c>
      <c r="L59" s="241">
        <f t="shared" si="44"/>
        <v>620</v>
      </c>
      <c r="M59" s="241">
        <v>293</v>
      </c>
      <c r="N59" s="241">
        <f t="shared" si="44"/>
        <v>-27</v>
      </c>
      <c r="O59" s="241">
        <f>SUM(O54:O58)</f>
        <v>266</v>
      </c>
      <c r="P59" s="241">
        <f t="shared" ref="P59:R59" si="45">SUM(P54:P58)</f>
        <v>0</v>
      </c>
      <c r="Q59" s="241">
        <f t="shared" si="45"/>
        <v>35</v>
      </c>
      <c r="R59" s="241">
        <f t="shared" si="45"/>
        <v>35</v>
      </c>
      <c r="S59" s="241">
        <v>247</v>
      </c>
      <c r="T59" s="241">
        <f t="shared" si="44"/>
        <v>-12</v>
      </c>
      <c r="U59" s="241">
        <f t="shared" si="44"/>
        <v>235</v>
      </c>
    </row>
    <row r="60" spans="1:21" ht="15" customHeight="1" x14ac:dyDescent="0.3">
      <c r="A60" s="240" t="s">
        <v>81</v>
      </c>
      <c r="B60" s="941" t="s">
        <v>343</v>
      </c>
      <c r="C60" s="942"/>
      <c r="D60" s="241">
        <f t="shared" si="26"/>
        <v>32824</v>
      </c>
      <c r="E60" s="241">
        <f t="shared" si="27"/>
        <v>1541</v>
      </c>
      <c r="F60" s="241">
        <f t="shared" si="28"/>
        <v>34365</v>
      </c>
      <c r="G60" s="241">
        <v>29132</v>
      </c>
      <c r="H60" s="241">
        <f t="shared" ref="H60:U60" si="46">+H59+H53+H50+H40+H37</f>
        <v>1340</v>
      </c>
      <c r="I60" s="241">
        <f t="shared" si="46"/>
        <v>30472</v>
      </c>
      <c r="J60" s="241">
        <v>993</v>
      </c>
      <c r="K60" s="241">
        <f t="shared" si="46"/>
        <v>177</v>
      </c>
      <c r="L60" s="241">
        <f t="shared" si="46"/>
        <v>1170</v>
      </c>
      <c r="M60" s="241">
        <v>1377</v>
      </c>
      <c r="N60" s="241">
        <f t="shared" si="46"/>
        <v>-27</v>
      </c>
      <c r="O60" s="241">
        <f t="shared" si="46"/>
        <v>1350</v>
      </c>
      <c r="P60" s="241">
        <f t="shared" si="46"/>
        <v>0</v>
      </c>
      <c r="Q60" s="241">
        <f t="shared" si="46"/>
        <v>746</v>
      </c>
      <c r="R60" s="241">
        <f t="shared" si="46"/>
        <v>746</v>
      </c>
      <c r="S60" s="241">
        <v>1322</v>
      </c>
      <c r="T60" s="241">
        <f t="shared" si="46"/>
        <v>-695</v>
      </c>
      <c r="U60" s="241">
        <f t="shared" si="46"/>
        <v>627</v>
      </c>
    </row>
    <row r="61" spans="1:21" x14ac:dyDescent="0.3">
      <c r="A61" s="190"/>
      <c r="B61" s="952"/>
      <c r="C61" s="952"/>
      <c r="D61" s="192"/>
      <c r="E61" s="192"/>
      <c r="F61" s="193"/>
      <c r="G61" s="194"/>
      <c r="H61" s="192"/>
      <c r="I61" s="193"/>
      <c r="J61" s="194"/>
      <c r="K61" s="192"/>
      <c r="L61" s="193"/>
      <c r="M61" s="194"/>
      <c r="N61" s="192"/>
      <c r="O61" s="193"/>
      <c r="P61" s="192"/>
      <c r="Q61" s="192"/>
      <c r="R61" s="192"/>
      <c r="S61" s="194"/>
      <c r="T61" s="192"/>
      <c r="U61" s="193"/>
    </row>
    <row r="62" spans="1:21" ht="26.25" customHeight="1" x14ac:dyDescent="0.3">
      <c r="A62" s="674" t="s">
        <v>101</v>
      </c>
      <c r="B62" s="964" t="s">
        <v>843</v>
      </c>
      <c r="C62" s="919"/>
      <c r="D62" s="239">
        <f>+G62</f>
        <v>437</v>
      </c>
      <c r="E62" s="239">
        <f t="shared" ref="E62:F62" si="47">+H62</f>
        <v>0</v>
      </c>
      <c r="F62" s="239">
        <f t="shared" si="47"/>
        <v>437</v>
      </c>
      <c r="G62" s="239">
        <v>437</v>
      </c>
      <c r="H62" s="239"/>
      <c r="I62" s="239">
        <f>+G62+H62</f>
        <v>437</v>
      </c>
      <c r="J62" s="239">
        <v>0</v>
      </c>
      <c r="K62" s="239"/>
      <c r="L62" s="239">
        <f>+J62+K62</f>
        <v>0</v>
      </c>
      <c r="M62" s="239"/>
      <c r="N62" s="239"/>
      <c r="O62" s="239"/>
      <c r="P62" s="239"/>
      <c r="Q62" s="239"/>
      <c r="R62" s="239"/>
      <c r="S62" s="239">
        <v>0</v>
      </c>
      <c r="T62" s="239"/>
      <c r="U62" s="239">
        <f>+S62+T62</f>
        <v>0</v>
      </c>
    </row>
    <row r="63" spans="1:21" ht="43.5" customHeight="1" x14ac:dyDescent="0.3">
      <c r="A63" s="189" t="s">
        <v>107</v>
      </c>
      <c r="B63" s="918" t="s">
        <v>164</v>
      </c>
      <c r="C63" s="919"/>
      <c r="D63" s="239">
        <f>(((+G63+J63)+M63)+S63)+E66</f>
        <v>17778</v>
      </c>
      <c r="E63" s="239">
        <f>(((+H63+K63)+N63)+T63)+F66</f>
        <v>0</v>
      </c>
      <c r="F63" s="239">
        <f>(((+I63+L63)+O63)+U63)+G66</f>
        <v>17778</v>
      </c>
      <c r="G63" s="239">
        <v>12961</v>
      </c>
      <c r="H63" s="239"/>
      <c r="I63" s="239">
        <f t="shared" ref="I63:I64" si="48">+G63+H63</f>
        <v>12961</v>
      </c>
      <c r="J63" s="239">
        <v>43</v>
      </c>
      <c r="K63" s="239"/>
      <c r="L63" s="239">
        <f t="shared" ref="L63:L64" si="49">+J63+K63</f>
        <v>43</v>
      </c>
      <c r="M63" s="239"/>
      <c r="N63" s="239"/>
      <c r="O63" s="239"/>
      <c r="P63" s="239"/>
      <c r="Q63" s="239"/>
      <c r="R63" s="239"/>
      <c r="S63" s="239">
        <v>4774</v>
      </c>
      <c r="T63" s="239"/>
      <c r="U63" s="239">
        <f t="shared" ref="U63:U64" si="50">+S63+T63</f>
        <v>4774</v>
      </c>
    </row>
    <row r="64" spans="1:21" ht="38.25" customHeight="1" x14ac:dyDescent="0.3">
      <c r="A64" s="206" t="s">
        <v>107</v>
      </c>
      <c r="B64" s="196"/>
      <c r="C64" s="207" t="s">
        <v>104</v>
      </c>
      <c r="D64" s="239">
        <f>(((+G64+J64)+M64)+S64)+E67</f>
        <v>17778</v>
      </c>
      <c r="E64" s="239">
        <f t="shared" ref="E64" si="51">(((+H64+K64)+N64)+T64)+F67</f>
        <v>0</v>
      </c>
      <c r="F64" s="239">
        <f t="shared" ref="F64" si="52">(((+I64+L64)+O64)+U64)+G67</f>
        <v>17778</v>
      </c>
      <c r="G64" s="239">
        <v>12961</v>
      </c>
      <c r="H64" s="239"/>
      <c r="I64" s="239">
        <f t="shared" si="48"/>
        <v>12961</v>
      </c>
      <c r="J64" s="239">
        <v>43</v>
      </c>
      <c r="K64" s="239"/>
      <c r="L64" s="239">
        <f t="shared" si="49"/>
        <v>43</v>
      </c>
      <c r="M64" s="239"/>
      <c r="N64" s="239"/>
      <c r="O64" s="239"/>
      <c r="P64" s="239"/>
      <c r="Q64" s="239"/>
      <c r="R64" s="239"/>
      <c r="S64" s="239">
        <v>4774</v>
      </c>
      <c r="T64" s="239"/>
      <c r="U64" s="239">
        <f t="shared" si="50"/>
        <v>4774</v>
      </c>
    </row>
    <row r="65" spans="1:21" ht="15" customHeight="1" x14ac:dyDescent="0.3">
      <c r="A65" s="240" t="s">
        <v>108</v>
      </c>
      <c r="B65" s="941" t="s">
        <v>163</v>
      </c>
      <c r="C65" s="942"/>
      <c r="D65" s="241">
        <f>+D63+D62</f>
        <v>18215</v>
      </c>
      <c r="E65" s="241">
        <f t="shared" ref="E65:F65" si="53">+E63+E62</f>
        <v>0</v>
      </c>
      <c r="F65" s="241">
        <f t="shared" si="53"/>
        <v>18215</v>
      </c>
      <c r="G65" s="241">
        <v>13398</v>
      </c>
      <c r="H65" s="241">
        <f t="shared" ref="H65:I65" si="54">+H63+H62</f>
        <v>0</v>
      </c>
      <c r="I65" s="241">
        <f t="shared" si="54"/>
        <v>13398</v>
      </c>
      <c r="J65" s="241">
        <v>43</v>
      </c>
      <c r="K65" s="241">
        <f t="shared" ref="K65:U65" si="55">+K63</f>
        <v>0</v>
      </c>
      <c r="L65" s="241">
        <f t="shared" si="55"/>
        <v>43</v>
      </c>
      <c r="M65" s="241">
        <v>0</v>
      </c>
      <c r="N65" s="241">
        <f t="shared" si="55"/>
        <v>0</v>
      </c>
      <c r="O65" s="241">
        <f t="shared" si="55"/>
        <v>0</v>
      </c>
      <c r="P65" s="241"/>
      <c r="Q65" s="241"/>
      <c r="R65" s="241"/>
      <c r="S65" s="241">
        <v>4774</v>
      </c>
      <c r="T65" s="241">
        <f t="shared" si="55"/>
        <v>0</v>
      </c>
      <c r="U65" s="241">
        <f t="shared" si="55"/>
        <v>4774</v>
      </c>
    </row>
    <row r="66" spans="1:21" ht="27.75" customHeight="1" x14ac:dyDescent="0.3">
      <c r="A66" s="208"/>
      <c r="B66" s="209"/>
      <c r="C66" s="209"/>
      <c r="D66" s="210"/>
      <c r="E66" s="210"/>
      <c r="F66" s="210"/>
      <c r="G66" s="210"/>
      <c r="H66" s="210"/>
      <c r="I66" s="210"/>
      <c r="J66" s="210"/>
      <c r="K66" s="210"/>
      <c r="L66" s="210"/>
      <c r="M66" s="210"/>
      <c r="N66" s="210"/>
      <c r="O66" s="210"/>
      <c r="P66" s="210"/>
      <c r="Q66" s="210"/>
      <c r="R66" s="210"/>
      <c r="S66" s="210"/>
      <c r="T66" s="210"/>
      <c r="U66" s="210"/>
    </row>
    <row r="67" spans="1:21" ht="21.75" customHeight="1" x14ac:dyDescent="0.3">
      <c r="A67" s="211"/>
      <c r="B67" s="212"/>
      <c r="C67" s="212"/>
      <c r="D67" s="205"/>
      <c r="E67" s="205"/>
      <c r="F67" s="205"/>
      <c r="G67" s="205"/>
      <c r="H67" s="205"/>
      <c r="I67" s="205"/>
      <c r="J67" s="205"/>
      <c r="K67" s="205"/>
      <c r="L67" s="205"/>
      <c r="M67" s="205"/>
      <c r="N67" s="205"/>
      <c r="O67" s="205"/>
      <c r="P67" s="205"/>
      <c r="Q67" s="205"/>
      <c r="R67" s="205"/>
      <c r="S67" s="205"/>
      <c r="T67" s="205"/>
      <c r="U67" s="205"/>
    </row>
    <row r="68" spans="1:21" ht="24" customHeight="1" x14ac:dyDescent="0.3">
      <c r="A68" s="189" t="s">
        <v>110</v>
      </c>
      <c r="B68" s="918" t="s">
        <v>109</v>
      </c>
      <c r="C68" s="919"/>
      <c r="D68" s="239">
        <f>+G68+J68+M68+S68</f>
        <v>0</v>
      </c>
      <c r="E68" s="239">
        <f>+H68+K68+N68+T68</f>
        <v>0</v>
      </c>
      <c r="F68" s="239">
        <f>+I68+L68+O68+U68</f>
        <v>0</v>
      </c>
      <c r="G68" s="239">
        <v>0</v>
      </c>
      <c r="H68" s="239"/>
      <c r="I68" s="239">
        <f>+G68+H68</f>
        <v>0</v>
      </c>
      <c r="J68" s="239">
        <v>0</v>
      </c>
      <c r="K68" s="239"/>
      <c r="L68" s="239">
        <f>+J68+K68</f>
        <v>0</v>
      </c>
      <c r="M68" s="239"/>
      <c r="N68" s="239"/>
      <c r="O68" s="239"/>
      <c r="P68" s="239"/>
      <c r="Q68" s="239"/>
      <c r="R68" s="239"/>
      <c r="S68" s="239"/>
      <c r="T68" s="239"/>
      <c r="U68" s="239"/>
    </row>
    <row r="69" spans="1:21" ht="15" customHeight="1" x14ac:dyDescent="0.3">
      <c r="A69" s="189" t="s">
        <v>111</v>
      </c>
      <c r="B69" s="918" t="s">
        <v>435</v>
      </c>
      <c r="C69" s="919"/>
      <c r="D69" s="239">
        <f t="shared" ref="D69:D75" si="56">+G69+J69+M69+S69</f>
        <v>0</v>
      </c>
      <c r="E69" s="239">
        <f t="shared" ref="E69:E75" si="57">+H69+K69+N69+T69</f>
        <v>0</v>
      </c>
      <c r="F69" s="239">
        <f t="shared" ref="F69:F75" si="58">+I69+L69+O69+U69</f>
        <v>0</v>
      </c>
      <c r="G69" s="239">
        <v>0</v>
      </c>
      <c r="H69" s="239"/>
      <c r="I69" s="239">
        <f t="shared" ref="I69:I75" si="59">+G69+H69</f>
        <v>0</v>
      </c>
      <c r="J69" s="239">
        <v>0</v>
      </c>
      <c r="K69" s="239"/>
      <c r="L69" s="239">
        <f t="shared" ref="L69:L75" si="60">+J69+K69</f>
        <v>0</v>
      </c>
      <c r="M69" s="239"/>
      <c r="N69" s="239"/>
      <c r="O69" s="239"/>
      <c r="P69" s="239"/>
      <c r="Q69" s="239"/>
      <c r="R69" s="239"/>
      <c r="S69" s="239"/>
      <c r="T69" s="239"/>
      <c r="U69" s="239"/>
    </row>
    <row r="70" spans="1:21" ht="25.5" customHeight="1" x14ac:dyDescent="0.3">
      <c r="A70" s="195" t="s">
        <v>111</v>
      </c>
      <c r="B70" s="196"/>
      <c r="C70" s="207" t="s">
        <v>112</v>
      </c>
      <c r="D70" s="239">
        <f t="shared" si="56"/>
        <v>0</v>
      </c>
      <c r="E70" s="239">
        <f t="shared" si="57"/>
        <v>0</v>
      </c>
      <c r="F70" s="239">
        <f t="shared" si="58"/>
        <v>0</v>
      </c>
      <c r="G70" s="239">
        <v>0</v>
      </c>
      <c r="H70" s="239"/>
      <c r="I70" s="239">
        <f t="shared" si="59"/>
        <v>0</v>
      </c>
      <c r="J70" s="239">
        <v>0</v>
      </c>
      <c r="K70" s="239"/>
      <c r="L70" s="239">
        <f t="shared" si="60"/>
        <v>0</v>
      </c>
      <c r="M70" s="239"/>
      <c r="N70" s="239"/>
      <c r="O70" s="239"/>
      <c r="P70" s="239"/>
      <c r="Q70" s="239"/>
      <c r="R70" s="239"/>
      <c r="S70" s="239"/>
      <c r="T70" s="239"/>
      <c r="U70" s="239"/>
    </row>
    <row r="71" spans="1:21" ht="26.25" customHeight="1" x14ac:dyDescent="0.3">
      <c r="A71" s="189" t="s">
        <v>114</v>
      </c>
      <c r="B71" s="918" t="s">
        <v>113</v>
      </c>
      <c r="C71" s="919"/>
      <c r="D71" s="239">
        <f t="shared" si="56"/>
        <v>0</v>
      </c>
      <c r="E71" s="239">
        <f t="shared" si="57"/>
        <v>0</v>
      </c>
      <c r="F71" s="239">
        <f t="shared" si="58"/>
        <v>0</v>
      </c>
      <c r="G71" s="239">
        <v>0</v>
      </c>
      <c r="H71" s="239"/>
      <c r="I71" s="239">
        <f t="shared" si="59"/>
        <v>0</v>
      </c>
      <c r="J71" s="239">
        <v>0</v>
      </c>
      <c r="K71" s="239"/>
      <c r="L71" s="239">
        <f t="shared" si="60"/>
        <v>0</v>
      </c>
      <c r="M71" s="239"/>
      <c r="N71" s="239"/>
      <c r="O71" s="239"/>
      <c r="P71" s="239"/>
      <c r="Q71" s="239"/>
      <c r="R71" s="239"/>
      <c r="S71" s="239"/>
      <c r="T71" s="239"/>
      <c r="U71" s="239"/>
    </row>
    <row r="72" spans="1:21" ht="33" customHeight="1" x14ac:dyDescent="0.3">
      <c r="A72" s="189" t="s">
        <v>116</v>
      </c>
      <c r="B72" s="918" t="s">
        <v>115</v>
      </c>
      <c r="C72" s="919"/>
      <c r="D72" s="239">
        <f t="shared" si="56"/>
        <v>340</v>
      </c>
      <c r="E72" s="239">
        <f t="shared" si="57"/>
        <v>0</v>
      </c>
      <c r="F72" s="239">
        <f t="shared" si="58"/>
        <v>340</v>
      </c>
      <c r="G72" s="239">
        <v>79</v>
      </c>
      <c r="H72" s="239"/>
      <c r="I72" s="239">
        <f t="shared" si="59"/>
        <v>79</v>
      </c>
      <c r="J72" s="239">
        <v>261</v>
      </c>
      <c r="K72" s="239"/>
      <c r="L72" s="239">
        <f t="shared" si="60"/>
        <v>261</v>
      </c>
      <c r="M72" s="239"/>
      <c r="N72" s="239"/>
      <c r="O72" s="239"/>
      <c r="P72" s="239"/>
      <c r="Q72" s="239"/>
      <c r="R72" s="239"/>
      <c r="S72" s="239"/>
      <c r="T72" s="239"/>
      <c r="U72" s="239"/>
    </row>
    <row r="73" spans="1:21" ht="15" customHeight="1" x14ac:dyDescent="0.3">
      <c r="A73" s="189" t="s">
        <v>118</v>
      </c>
      <c r="B73" s="918" t="s">
        <v>117</v>
      </c>
      <c r="C73" s="919"/>
      <c r="D73" s="239">
        <f t="shared" si="56"/>
        <v>0</v>
      </c>
      <c r="E73" s="239">
        <f t="shared" si="57"/>
        <v>0</v>
      </c>
      <c r="F73" s="239">
        <f t="shared" si="58"/>
        <v>0</v>
      </c>
      <c r="G73" s="239">
        <v>0</v>
      </c>
      <c r="H73" s="239"/>
      <c r="I73" s="239">
        <f t="shared" si="59"/>
        <v>0</v>
      </c>
      <c r="J73" s="239">
        <v>0</v>
      </c>
      <c r="K73" s="239"/>
      <c r="L73" s="239">
        <f t="shared" si="60"/>
        <v>0</v>
      </c>
      <c r="M73" s="239"/>
      <c r="N73" s="239"/>
      <c r="O73" s="239"/>
      <c r="P73" s="239"/>
      <c r="Q73" s="239"/>
      <c r="R73" s="239"/>
      <c r="S73" s="239"/>
      <c r="T73" s="239"/>
      <c r="U73" s="239"/>
    </row>
    <row r="74" spans="1:21" ht="30" customHeight="1" x14ac:dyDescent="0.3">
      <c r="A74" s="189" t="s">
        <v>120</v>
      </c>
      <c r="B74" s="918" t="s">
        <v>119</v>
      </c>
      <c r="C74" s="919"/>
      <c r="D74" s="239">
        <f t="shared" si="56"/>
        <v>0</v>
      </c>
      <c r="E74" s="239">
        <f t="shared" si="57"/>
        <v>0</v>
      </c>
      <c r="F74" s="239">
        <f t="shared" si="58"/>
        <v>0</v>
      </c>
      <c r="G74" s="239">
        <v>0</v>
      </c>
      <c r="H74" s="239"/>
      <c r="I74" s="239">
        <f t="shared" si="59"/>
        <v>0</v>
      </c>
      <c r="J74" s="239">
        <v>0</v>
      </c>
      <c r="K74" s="239"/>
      <c r="L74" s="239">
        <f t="shared" si="60"/>
        <v>0</v>
      </c>
      <c r="M74" s="239"/>
      <c r="N74" s="239"/>
      <c r="O74" s="239"/>
      <c r="P74" s="239"/>
      <c r="Q74" s="239"/>
      <c r="R74" s="239"/>
      <c r="S74" s="239"/>
      <c r="T74" s="239"/>
      <c r="U74" s="239"/>
    </row>
    <row r="75" spans="1:21" ht="24.75" customHeight="1" x14ac:dyDescent="0.3">
      <c r="A75" s="189" t="s">
        <v>122</v>
      </c>
      <c r="B75" s="918" t="s">
        <v>121</v>
      </c>
      <c r="C75" s="919"/>
      <c r="D75" s="239">
        <f t="shared" si="56"/>
        <v>92</v>
      </c>
      <c r="E75" s="239">
        <f t="shared" si="57"/>
        <v>0</v>
      </c>
      <c r="F75" s="239">
        <f t="shared" si="58"/>
        <v>92</v>
      </c>
      <c r="G75" s="239">
        <v>21</v>
      </c>
      <c r="H75" s="239"/>
      <c r="I75" s="239">
        <f t="shared" si="59"/>
        <v>21</v>
      </c>
      <c r="J75" s="239">
        <v>71</v>
      </c>
      <c r="K75" s="239"/>
      <c r="L75" s="239">
        <f t="shared" si="60"/>
        <v>71</v>
      </c>
      <c r="M75" s="239"/>
      <c r="N75" s="239"/>
      <c r="O75" s="239"/>
      <c r="P75" s="239"/>
      <c r="Q75" s="239"/>
      <c r="R75" s="239"/>
      <c r="S75" s="239"/>
      <c r="T75" s="239"/>
      <c r="U75" s="239"/>
    </row>
    <row r="76" spans="1:21" ht="15" customHeight="1" x14ac:dyDescent="0.3">
      <c r="A76" s="240" t="s">
        <v>123</v>
      </c>
      <c r="B76" s="941" t="s">
        <v>161</v>
      </c>
      <c r="C76" s="942"/>
      <c r="D76" s="241">
        <f>SUM(D68:D75)</f>
        <v>432</v>
      </c>
      <c r="E76" s="241">
        <f t="shared" ref="E76:U76" si="61">SUM(E68:E75)</f>
        <v>0</v>
      </c>
      <c r="F76" s="241">
        <f t="shared" si="61"/>
        <v>432</v>
      </c>
      <c r="G76" s="241">
        <v>100</v>
      </c>
      <c r="H76" s="241">
        <f t="shared" si="61"/>
        <v>0</v>
      </c>
      <c r="I76" s="241">
        <f t="shared" si="61"/>
        <v>100</v>
      </c>
      <c r="J76" s="241">
        <v>332</v>
      </c>
      <c r="K76" s="241">
        <f t="shared" si="61"/>
        <v>0</v>
      </c>
      <c r="L76" s="241">
        <f t="shared" si="61"/>
        <v>332</v>
      </c>
      <c r="M76" s="241">
        <v>0</v>
      </c>
      <c r="N76" s="241">
        <f t="shared" si="61"/>
        <v>0</v>
      </c>
      <c r="O76" s="241">
        <f t="shared" si="61"/>
        <v>0</v>
      </c>
      <c r="P76" s="241"/>
      <c r="Q76" s="241"/>
      <c r="R76" s="241"/>
      <c r="S76" s="241">
        <v>0</v>
      </c>
      <c r="T76" s="241">
        <f t="shared" si="61"/>
        <v>0</v>
      </c>
      <c r="U76" s="241">
        <f t="shared" si="61"/>
        <v>0</v>
      </c>
    </row>
    <row r="77" spans="1:21" s="523" customFormat="1" x14ac:dyDescent="0.3">
      <c r="A77" s="190"/>
      <c r="B77" s="191"/>
      <c r="C77" s="191"/>
      <c r="D77" s="192"/>
      <c r="E77" s="192"/>
      <c r="F77" s="192"/>
      <c r="G77" s="192"/>
      <c r="H77" s="192"/>
      <c r="I77" s="192"/>
      <c r="J77" s="192"/>
      <c r="K77" s="192"/>
      <c r="L77" s="192"/>
      <c r="M77" s="192"/>
      <c r="N77" s="192"/>
      <c r="O77" s="192"/>
      <c r="P77" s="192"/>
      <c r="Q77" s="192"/>
      <c r="R77" s="192"/>
      <c r="S77" s="192"/>
      <c r="T77" s="192"/>
      <c r="U77" s="192"/>
    </row>
    <row r="78" spans="1:21" ht="15" hidden="1" customHeight="1" x14ac:dyDescent="0.3">
      <c r="A78" s="189" t="s">
        <v>125</v>
      </c>
      <c r="B78" s="918" t="s">
        <v>124</v>
      </c>
      <c r="C78" s="919"/>
      <c r="D78" s="239">
        <f>(((+G78+J78)+M78)+S78)</f>
        <v>0</v>
      </c>
      <c r="E78" s="239">
        <f>(((+H78+K78)+N78)+T78)</f>
        <v>0</v>
      </c>
      <c r="F78" s="239">
        <f>(((+I78+L78)+O78)+U78)</f>
        <v>0</v>
      </c>
      <c r="G78" s="239"/>
      <c r="H78" s="239"/>
      <c r="I78" s="239"/>
      <c r="J78" s="239"/>
      <c r="K78" s="239"/>
      <c r="L78" s="239"/>
      <c r="M78" s="239"/>
      <c r="N78" s="239"/>
      <c r="O78" s="239"/>
      <c r="P78" s="239"/>
      <c r="Q78" s="239"/>
      <c r="R78" s="239"/>
      <c r="S78" s="239"/>
      <c r="T78" s="239"/>
      <c r="U78" s="239"/>
    </row>
    <row r="79" spans="1:21" ht="15" hidden="1" customHeight="1" x14ac:dyDescent="0.3">
      <c r="A79" s="189" t="s">
        <v>127</v>
      </c>
      <c r="B79" s="918" t="s">
        <v>126</v>
      </c>
      <c r="C79" s="919"/>
      <c r="D79" s="239">
        <f t="shared" ref="D79:D81" si="62">(((+G79+J79)+M79)+S79)</f>
        <v>0</v>
      </c>
      <c r="E79" s="239">
        <f t="shared" ref="E79:E81" si="63">(((+H79+K79)+N79)+T79)</f>
        <v>0</v>
      </c>
      <c r="F79" s="239">
        <f t="shared" ref="F79:F81" si="64">(((+I79+L79)+O79)+U79)</f>
        <v>0</v>
      </c>
      <c r="G79" s="239"/>
      <c r="H79" s="239"/>
      <c r="I79" s="239"/>
      <c r="J79" s="239"/>
      <c r="K79" s="239"/>
      <c r="L79" s="239"/>
      <c r="M79" s="239"/>
      <c r="N79" s="239"/>
      <c r="O79" s="239"/>
      <c r="P79" s="239"/>
      <c r="Q79" s="239"/>
      <c r="R79" s="239"/>
      <c r="S79" s="239"/>
      <c r="T79" s="239"/>
      <c r="U79" s="239"/>
    </row>
    <row r="80" spans="1:21" ht="15" hidden="1" customHeight="1" x14ac:dyDescent="0.3">
      <c r="A80" s="189" t="s">
        <v>129</v>
      </c>
      <c r="B80" s="918" t="s">
        <v>436</v>
      </c>
      <c r="C80" s="919"/>
      <c r="D80" s="239">
        <f t="shared" si="62"/>
        <v>0</v>
      </c>
      <c r="E80" s="239">
        <f t="shared" si="63"/>
        <v>0</v>
      </c>
      <c r="F80" s="239">
        <f t="shared" si="64"/>
        <v>0</v>
      </c>
      <c r="G80" s="239"/>
      <c r="H80" s="239"/>
      <c r="I80" s="239"/>
      <c r="J80" s="239"/>
      <c r="K80" s="239"/>
      <c r="L80" s="239"/>
      <c r="M80" s="239"/>
      <c r="N80" s="239"/>
      <c r="O80" s="239"/>
      <c r="P80" s="239"/>
      <c r="Q80" s="239"/>
      <c r="R80" s="239"/>
      <c r="S80" s="239"/>
      <c r="T80" s="239"/>
      <c r="U80" s="239"/>
    </row>
    <row r="81" spans="1:21" ht="15" hidden="1" customHeight="1" x14ac:dyDescent="0.3">
      <c r="A81" s="189" t="s">
        <v>131</v>
      </c>
      <c r="B81" s="918" t="s">
        <v>130</v>
      </c>
      <c r="C81" s="919"/>
      <c r="D81" s="239">
        <f t="shared" si="62"/>
        <v>0</v>
      </c>
      <c r="E81" s="239">
        <f t="shared" si="63"/>
        <v>0</v>
      </c>
      <c r="F81" s="239">
        <f t="shared" si="64"/>
        <v>0</v>
      </c>
      <c r="G81" s="239"/>
      <c r="H81" s="239"/>
      <c r="I81" s="239"/>
      <c r="J81" s="239"/>
      <c r="K81" s="239"/>
      <c r="L81" s="239"/>
      <c r="M81" s="239"/>
      <c r="N81" s="239"/>
      <c r="O81" s="239"/>
      <c r="P81" s="239"/>
      <c r="Q81" s="239"/>
      <c r="R81" s="239"/>
      <c r="S81" s="239"/>
      <c r="T81" s="239"/>
      <c r="U81" s="239"/>
    </row>
    <row r="82" spans="1:21" ht="15" customHeight="1" x14ac:dyDescent="0.3">
      <c r="A82" s="240" t="s">
        <v>132</v>
      </c>
      <c r="B82" s="941" t="s">
        <v>314</v>
      </c>
      <c r="C82" s="942"/>
      <c r="D82" s="241">
        <f t="shared" ref="D82:U82" si="65">SUM(D78:D81)</f>
        <v>0</v>
      </c>
      <c r="E82" s="241">
        <f t="shared" si="65"/>
        <v>0</v>
      </c>
      <c r="F82" s="241">
        <f t="shared" si="65"/>
        <v>0</v>
      </c>
      <c r="G82" s="241">
        <v>0</v>
      </c>
      <c r="H82" s="241">
        <f t="shared" si="65"/>
        <v>0</v>
      </c>
      <c r="I82" s="241">
        <f t="shared" si="65"/>
        <v>0</v>
      </c>
      <c r="J82" s="241">
        <v>0</v>
      </c>
      <c r="K82" s="241">
        <f t="shared" si="65"/>
        <v>0</v>
      </c>
      <c r="L82" s="241">
        <f t="shared" si="65"/>
        <v>0</v>
      </c>
      <c r="M82" s="241">
        <v>0</v>
      </c>
      <c r="N82" s="241">
        <f t="shared" si="65"/>
        <v>0</v>
      </c>
      <c r="O82" s="241">
        <f t="shared" si="65"/>
        <v>0</v>
      </c>
      <c r="P82" s="241"/>
      <c r="Q82" s="241"/>
      <c r="R82" s="241"/>
      <c r="S82" s="241">
        <v>0</v>
      </c>
      <c r="T82" s="241">
        <f t="shared" si="65"/>
        <v>0</v>
      </c>
      <c r="U82" s="241">
        <f t="shared" si="65"/>
        <v>0</v>
      </c>
    </row>
    <row r="83" spans="1:21" s="523" customFormat="1" x14ac:dyDescent="0.3">
      <c r="A83" s="190"/>
      <c r="B83" s="191"/>
      <c r="C83" s="191"/>
      <c r="D83" s="192"/>
      <c r="E83" s="192"/>
      <c r="F83" s="192"/>
      <c r="G83" s="192"/>
      <c r="H83" s="192"/>
      <c r="I83" s="192"/>
      <c r="J83" s="192"/>
      <c r="K83" s="192"/>
      <c r="L83" s="192"/>
      <c r="M83" s="192"/>
      <c r="N83" s="192"/>
      <c r="O83" s="192"/>
      <c r="P83" s="192"/>
      <c r="Q83" s="192"/>
      <c r="R83" s="192"/>
      <c r="S83" s="192"/>
      <c r="T83" s="192"/>
      <c r="U83" s="192"/>
    </row>
    <row r="84" spans="1:21" ht="27" customHeight="1" x14ac:dyDescent="0.3">
      <c r="A84" s="240" t="s">
        <v>134</v>
      </c>
      <c r="B84" s="941" t="s">
        <v>158</v>
      </c>
      <c r="C84" s="942"/>
      <c r="D84" s="239"/>
      <c r="E84" s="239"/>
      <c r="F84" s="239"/>
      <c r="G84" s="239"/>
      <c r="H84" s="239"/>
      <c r="I84" s="239"/>
      <c r="J84" s="239"/>
      <c r="K84" s="239"/>
      <c r="L84" s="239"/>
      <c r="M84" s="239"/>
      <c r="N84" s="239"/>
      <c r="O84" s="239"/>
      <c r="P84" s="239"/>
      <c r="Q84" s="239"/>
      <c r="R84" s="239"/>
      <c r="S84" s="239"/>
      <c r="T84" s="239"/>
      <c r="U84" s="239"/>
    </row>
    <row r="85" spans="1:21" s="523" customFormat="1" ht="15" thickBot="1" x14ac:dyDescent="0.35">
      <c r="A85" s="190"/>
      <c r="B85" s="191"/>
      <c r="C85" s="191"/>
      <c r="D85" s="192"/>
      <c r="E85" s="192"/>
      <c r="F85" s="192"/>
      <c r="G85" s="192"/>
      <c r="H85" s="192"/>
      <c r="I85" s="192"/>
      <c r="J85" s="192"/>
      <c r="K85" s="192"/>
      <c r="L85" s="192"/>
      <c r="M85" s="192"/>
      <c r="N85" s="192"/>
      <c r="O85" s="192"/>
      <c r="P85" s="192"/>
      <c r="Q85" s="192"/>
      <c r="R85" s="192"/>
      <c r="S85" s="192"/>
      <c r="T85" s="192"/>
      <c r="U85" s="192"/>
    </row>
    <row r="86" spans="1:21" ht="15.75" customHeight="1" thickBot="1" x14ac:dyDescent="0.35">
      <c r="A86" s="213" t="s">
        <v>135</v>
      </c>
      <c r="B86" s="939" t="s">
        <v>437</v>
      </c>
      <c r="C86" s="940"/>
      <c r="D86" s="214">
        <f>+D84+D82+D76+D65+D60+D26+D24</f>
        <v>79458</v>
      </c>
      <c r="E86" s="214">
        <f t="shared" ref="E86:U86" si="66">+E84+E82+E76+E65+E60+E26+E24</f>
        <v>2946</v>
      </c>
      <c r="F86" s="214">
        <f t="shared" si="66"/>
        <v>82404</v>
      </c>
      <c r="G86" s="214">
        <v>59079</v>
      </c>
      <c r="H86" s="214">
        <f t="shared" si="66"/>
        <v>1946</v>
      </c>
      <c r="I86" s="214">
        <f t="shared" si="66"/>
        <v>61025</v>
      </c>
      <c r="J86" s="214">
        <v>7334</v>
      </c>
      <c r="K86" s="214">
        <f t="shared" si="66"/>
        <v>624</v>
      </c>
      <c r="L86" s="214">
        <f t="shared" si="66"/>
        <v>7958</v>
      </c>
      <c r="M86" s="214">
        <v>4306</v>
      </c>
      <c r="N86" s="214">
        <f t="shared" si="66"/>
        <v>176</v>
      </c>
      <c r="O86" s="214">
        <f t="shared" si="66"/>
        <v>4482</v>
      </c>
      <c r="P86" s="214"/>
      <c r="Q86" s="214"/>
      <c r="R86" s="214"/>
      <c r="S86" s="214">
        <v>8739</v>
      </c>
      <c r="T86" s="214">
        <f t="shared" si="66"/>
        <v>-546</v>
      </c>
      <c r="U86" s="214">
        <f t="shared" si="66"/>
        <v>8193</v>
      </c>
    </row>
  </sheetData>
  <mergeCells count="78">
    <mergeCell ref="B62:C62"/>
    <mergeCell ref="B40:C40"/>
    <mergeCell ref="B20:C20"/>
    <mergeCell ref="B16:C16"/>
    <mergeCell ref="B14:C14"/>
    <mergeCell ref="B15:C15"/>
    <mergeCell ref="B24:C24"/>
    <mergeCell ref="B55:C55"/>
    <mergeCell ref="B56:C56"/>
    <mergeCell ref="B45:C45"/>
    <mergeCell ref="B34:C34"/>
    <mergeCell ref="B39:C39"/>
    <mergeCell ref="B35:C35"/>
    <mergeCell ref="B36:C36"/>
    <mergeCell ref="B37:C37"/>
    <mergeCell ref="B38:C38"/>
    <mergeCell ref="A2:A4"/>
    <mergeCell ref="D2:F3"/>
    <mergeCell ref="B2:C4"/>
    <mergeCell ref="G2:I2"/>
    <mergeCell ref="J2:L2"/>
    <mergeCell ref="G3:I3"/>
    <mergeCell ref="M2:O2"/>
    <mergeCell ref="S2:U2"/>
    <mergeCell ref="J3:L3"/>
    <mergeCell ref="M3:O3"/>
    <mergeCell ref="S3:U3"/>
    <mergeCell ref="P2:R2"/>
    <mergeCell ref="P3:R3"/>
    <mergeCell ref="B5:C5"/>
    <mergeCell ref="B17:C17"/>
    <mergeCell ref="B18:C18"/>
    <mergeCell ref="B19:C19"/>
    <mergeCell ref="B12:C12"/>
    <mergeCell ref="B13:C13"/>
    <mergeCell ref="B10:C10"/>
    <mergeCell ref="B11:C11"/>
    <mergeCell ref="B9:C9"/>
    <mergeCell ref="B6:C6"/>
    <mergeCell ref="B7:C7"/>
    <mergeCell ref="B8:C8"/>
    <mergeCell ref="B22:C22"/>
    <mergeCell ref="B26:C26"/>
    <mergeCell ref="B21:C21"/>
    <mergeCell ref="B23:C23"/>
    <mergeCell ref="B63:C63"/>
    <mergeCell ref="B57:C57"/>
    <mergeCell ref="B58:C58"/>
    <mergeCell ref="B59:C59"/>
    <mergeCell ref="B60:C60"/>
    <mergeCell ref="B61:C61"/>
    <mergeCell ref="B49:C49"/>
    <mergeCell ref="B50:C50"/>
    <mergeCell ref="B53:C53"/>
    <mergeCell ref="B54:C54"/>
    <mergeCell ref="B52:C52"/>
    <mergeCell ref="B51:C51"/>
    <mergeCell ref="B65:C65"/>
    <mergeCell ref="B68:C68"/>
    <mergeCell ref="B78:C78"/>
    <mergeCell ref="B71:C71"/>
    <mergeCell ref="B86:C86"/>
    <mergeCell ref="B76:C76"/>
    <mergeCell ref="B69:C69"/>
    <mergeCell ref="B84:C84"/>
    <mergeCell ref="B79:C79"/>
    <mergeCell ref="B80:C80"/>
    <mergeCell ref="B82:C82"/>
    <mergeCell ref="B73:C73"/>
    <mergeCell ref="B75:C75"/>
    <mergeCell ref="B74:C74"/>
    <mergeCell ref="B72:C72"/>
    <mergeCell ref="B81:C81"/>
    <mergeCell ref="B41:C41"/>
    <mergeCell ref="B42:C42"/>
    <mergeCell ref="B43:C43"/>
    <mergeCell ref="B44:C44"/>
    <mergeCell ref="B48:C48"/>
  </mergeCells>
  <printOptions horizontalCentered="1"/>
  <pageMargins left="0.31496062992125984" right="0.11811023622047245" top="0.74803149606299213" bottom="0.74803149606299213" header="0.31496062992125984" footer="0.31496062992125984"/>
  <pageSetup paperSize="9" scale="70" orientation="landscape" cellComments="asDisplayed" r:id="rId1"/>
  <headerFooter>
    <oddHeader>&amp;C&amp;"Times New Roman,Félkövér"&amp;12Martonvásár Város Önkormányzatának kiadásai 2017
Brunszvik-Beehtoven Kulturális Központ&amp;R
&amp;"Times New Roman,Félkövér"&amp;12 6.c melléklet</oddHeader>
  </headerFooter>
  <rowBreaks count="2" manualBreakCount="2">
    <brk id="31" max="16383" man="1"/>
    <brk id="66" max="16383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01"/>
  <sheetViews>
    <sheetView topLeftCell="A76" workbookViewId="0">
      <selection activeCell="C16" sqref="C16"/>
    </sheetView>
  </sheetViews>
  <sheetFormatPr defaultColWidth="9.109375" defaultRowHeight="13.2" x14ac:dyDescent="0.3"/>
  <cols>
    <col min="1" max="1" width="6.88671875" style="175" customWidth="1"/>
    <col min="2" max="2" width="50.109375" style="175" customWidth="1"/>
    <col min="3" max="3" width="10.44140625" style="175" customWidth="1"/>
    <col min="4" max="5" width="9.5546875" style="177" bestFit="1" customWidth="1"/>
    <col min="6" max="16384" width="9.109375" style="175"/>
  </cols>
  <sheetData>
    <row r="1" spans="1:5" ht="14.25" customHeight="1" thickBot="1" x14ac:dyDescent="0.35">
      <c r="B1" s="176"/>
    </row>
    <row r="2" spans="1:5" s="176" customFormat="1" ht="27" thickBot="1" x14ac:dyDescent="0.35">
      <c r="A2" s="529" t="s">
        <v>348</v>
      </c>
      <c r="B2" s="530" t="s">
        <v>349</v>
      </c>
      <c r="C2" s="786" t="s">
        <v>889</v>
      </c>
      <c r="D2" s="786" t="s">
        <v>746</v>
      </c>
      <c r="E2" s="787" t="s">
        <v>1024</v>
      </c>
    </row>
    <row r="3" spans="1:5" ht="12.75" customHeight="1" x14ac:dyDescent="0.3">
      <c r="A3" s="514">
        <v>1</v>
      </c>
      <c r="B3" s="527"/>
      <c r="C3" s="528"/>
      <c r="D3" s="528"/>
      <c r="E3" s="528"/>
    </row>
    <row r="4" spans="1:5" s="178" customFormat="1" ht="12.75" customHeight="1" x14ac:dyDescent="0.3">
      <c r="A4" s="498">
        <v>2</v>
      </c>
      <c r="B4" s="173" t="s">
        <v>420</v>
      </c>
      <c r="C4" s="174"/>
      <c r="D4" s="174"/>
      <c r="E4" s="174"/>
    </row>
    <row r="5" spans="1:5" ht="12.75" customHeight="1" x14ac:dyDescent="0.3">
      <c r="A5" s="498">
        <v>3</v>
      </c>
      <c r="B5" s="129"/>
      <c r="C5" s="130"/>
      <c r="D5" s="134"/>
      <c r="E5" s="134"/>
    </row>
    <row r="6" spans="1:5" s="178" customFormat="1" ht="12.75" customHeight="1" x14ac:dyDescent="0.3">
      <c r="A6" s="498">
        <v>4</v>
      </c>
      <c r="B6" s="179" t="s">
        <v>350</v>
      </c>
      <c r="C6" s="174"/>
      <c r="D6" s="174"/>
      <c r="E6" s="174"/>
    </row>
    <row r="7" spans="1:5" s="178" customFormat="1" ht="12.75" customHeight="1" x14ac:dyDescent="0.3">
      <c r="A7" s="498">
        <v>5</v>
      </c>
      <c r="B7" s="518"/>
      <c r="C7" s="174"/>
      <c r="D7" s="174"/>
      <c r="E7" s="174"/>
    </row>
    <row r="8" spans="1:5" ht="12.75" customHeight="1" x14ac:dyDescent="0.3">
      <c r="A8" s="498">
        <v>6</v>
      </c>
      <c r="B8" s="136" t="s">
        <v>419</v>
      </c>
      <c r="C8" s="130"/>
      <c r="D8" s="135"/>
      <c r="E8" s="135"/>
    </row>
    <row r="9" spans="1:5" ht="12.75" customHeight="1" x14ac:dyDescent="0.3">
      <c r="A9" s="498">
        <v>7</v>
      </c>
      <c r="B9" s="136"/>
      <c r="C9" s="130"/>
      <c r="D9" s="135"/>
      <c r="E9" s="135"/>
    </row>
    <row r="10" spans="1:5" ht="12.75" customHeight="1" x14ac:dyDescent="0.3">
      <c r="A10" s="498">
        <v>8</v>
      </c>
      <c r="B10" s="173" t="s">
        <v>352</v>
      </c>
      <c r="C10" s="130"/>
      <c r="D10" s="135"/>
      <c r="E10" s="135"/>
    </row>
    <row r="11" spans="1:5" ht="12.75" customHeight="1" x14ac:dyDescent="0.3">
      <c r="A11" s="498">
        <v>9</v>
      </c>
      <c r="B11" s="180"/>
      <c r="C11" s="133"/>
      <c r="D11" s="134"/>
      <c r="E11" s="134"/>
    </row>
    <row r="12" spans="1:5" ht="12.75" customHeight="1" x14ac:dyDescent="0.3">
      <c r="A12" s="498">
        <v>10</v>
      </c>
      <c r="B12" s="136" t="s">
        <v>353</v>
      </c>
      <c r="C12" s="130"/>
      <c r="D12" s="174"/>
      <c r="E12" s="174"/>
    </row>
    <row r="13" spans="1:5" ht="12.75" customHeight="1" thickBot="1" x14ac:dyDescent="0.35">
      <c r="A13" s="513">
        <v>11</v>
      </c>
      <c r="B13" s="524"/>
      <c r="C13" s="531"/>
      <c r="D13" s="532"/>
      <c r="E13" s="532"/>
    </row>
    <row r="14" spans="1:5" ht="25.5" customHeight="1" x14ac:dyDescent="0.3">
      <c r="A14" s="533">
        <v>12</v>
      </c>
      <c r="B14" s="534" t="s">
        <v>710</v>
      </c>
      <c r="C14" s="535"/>
      <c r="D14" s="536"/>
      <c r="E14" s="536"/>
    </row>
    <row r="15" spans="1:5" ht="12" customHeight="1" x14ac:dyDescent="0.3">
      <c r="A15" s="498">
        <v>13</v>
      </c>
      <c r="B15" s="173"/>
      <c r="C15" s="130"/>
      <c r="D15" s="135"/>
      <c r="E15" s="135"/>
    </row>
    <row r="16" spans="1:5" ht="12" customHeight="1" x14ac:dyDescent="0.3">
      <c r="A16" s="498">
        <v>14</v>
      </c>
      <c r="B16" s="136" t="s">
        <v>711</v>
      </c>
      <c r="C16" s="130"/>
      <c r="D16" s="135"/>
      <c r="E16" s="673"/>
    </row>
    <row r="17" spans="1:5" ht="12" customHeight="1" x14ac:dyDescent="0.3">
      <c r="A17" s="498">
        <v>15</v>
      </c>
      <c r="B17" s="132" t="s">
        <v>712</v>
      </c>
      <c r="C17" s="130">
        <v>252812</v>
      </c>
      <c r="D17" s="673"/>
      <c r="E17" s="673">
        <f>+C17+D17</f>
        <v>252812</v>
      </c>
    </row>
    <row r="18" spans="1:5" ht="12" customHeight="1" x14ac:dyDescent="0.3">
      <c r="A18" s="498">
        <v>16</v>
      </c>
      <c r="B18" s="132" t="s">
        <v>713</v>
      </c>
      <c r="C18" s="130">
        <v>2362</v>
      </c>
      <c r="D18" s="673"/>
      <c r="E18" s="673">
        <f t="shared" ref="E18:E37" si="0">+C18+D18</f>
        <v>2362</v>
      </c>
    </row>
    <row r="19" spans="1:5" ht="12" customHeight="1" x14ac:dyDescent="0.3">
      <c r="A19" s="498">
        <v>17</v>
      </c>
      <c r="B19" s="132" t="s">
        <v>714</v>
      </c>
      <c r="C19" s="130">
        <v>1482</v>
      </c>
      <c r="D19" s="673"/>
      <c r="E19" s="673">
        <f t="shared" si="0"/>
        <v>1482</v>
      </c>
    </row>
    <row r="20" spans="1:5" ht="12" customHeight="1" x14ac:dyDescent="0.3">
      <c r="A20" s="498">
        <v>18</v>
      </c>
      <c r="B20" s="136"/>
      <c r="C20" s="130">
        <v>0</v>
      </c>
      <c r="D20" s="673"/>
      <c r="E20" s="673">
        <f t="shared" si="0"/>
        <v>0</v>
      </c>
    </row>
    <row r="21" spans="1:5" ht="12" customHeight="1" x14ac:dyDescent="0.3">
      <c r="A21" s="498">
        <v>19</v>
      </c>
      <c r="B21" s="136" t="s">
        <v>715</v>
      </c>
      <c r="C21" s="130">
        <v>0</v>
      </c>
      <c r="D21" s="673"/>
      <c r="E21" s="673">
        <f t="shared" si="0"/>
        <v>0</v>
      </c>
    </row>
    <row r="22" spans="1:5" ht="12.75" customHeight="1" x14ac:dyDescent="0.3">
      <c r="A22" s="498">
        <v>20</v>
      </c>
      <c r="B22" s="132" t="s">
        <v>716</v>
      </c>
      <c r="C22" s="130">
        <v>0</v>
      </c>
      <c r="D22" s="673"/>
      <c r="E22" s="673">
        <f t="shared" si="0"/>
        <v>0</v>
      </c>
    </row>
    <row r="23" spans="1:5" ht="12.75" customHeight="1" x14ac:dyDescent="0.3">
      <c r="A23" s="498">
        <v>21</v>
      </c>
      <c r="B23" s="132" t="s">
        <v>712</v>
      </c>
      <c r="C23" s="130">
        <v>126841</v>
      </c>
      <c r="D23" s="673"/>
      <c r="E23" s="673">
        <f t="shared" si="0"/>
        <v>126841</v>
      </c>
    </row>
    <row r="24" spans="1:5" ht="12.75" customHeight="1" x14ac:dyDescent="0.3">
      <c r="A24" s="498">
        <v>22</v>
      </c>
      <c r="B24" s="132" t="s">
        <v>714</v>
      </c>
      <c r="C24" s="133">
        <v>14759</v>
      </c>
      <c r="D24" s="134"/>
      <c r="E24" s="673">
        <f t="shared" si="0"/>
        <v>14759</v>
      </c>
    </row>
    <row r="25" spans="1:5" ht="12.75" customHeight="1" x14ac:dyDescent="0.3">
      <c r="A25" s="498">
        <v>23</v>
      </c>
      <c r="B25" s="131"/>
      <c r="C25" s="133">
        <v>0</v>
      </c>
      <c r="D25" s="134"/>
      <c r="E25" s="673">
        <f t="shared" si="0"/>
        <v>0</v>
      </c>
    </row>
    <row r="26" spans="1:5" ht="12.75" customHeight="1" x14ac:dyDescent="0.3">
      <c r="A26" s="498">
        <v>24</v>
      </c>
      <c r="B26" s="136" t="s">
        <v>725</v>
      </c>
      <c r="C26" s="133">
        <v>0</v>
      </c>
      <c r="D26" s="134"/>
      <c r="E26" s="673">
        <f t="shared" si="0"/>
        <v>0</v>
      </c>
    </row>
    <row r="27" spans="1:5" ht="12.75" customHeight="1" x14ac:dyDescent="0.3">
      <c r="A27" s="498">
        <v>25</v>
      </c>
      <c r="B27" s="132" t="s">
        <v>716</v>
      </c>
      <c r="C27" s="133">
        <v>0</v>
      </c>
      <c r="D27" s="134"/>
      <c r="E27" s="673">
        <f t="shared" si="0"/>
        <v>0</v>
      </c>
    </row>
    <row r="28" spans="1:5" ht="12.75" customHeight="1" x14ac:dyDescent="0.3">
      <c r="A28" s="498">
        <v>26</v>
      </c>
      <c r="B28" s="132" t="s">
        <v>712</v>
      </c>
      <c r="C28" s="133">
        <v>80378</v>
      </c>
      <c r="D28" s="134"/>
      <c r="E28" s="673">
        <f t="shared" si="0"/>
        <v>80378</v>
      </c>
    </row>
    <row r="29" spans="1:5" ht="12.75" customHeight="1" x14ac:dyDescent="0.3">
      <c r="A29" s="498">
        <v>27</v>
      </c>
      <c r="B29" s="132" t="s">
        <v>713</v>
      </c>
      <c r="C29" s="133">
        <v>21986</v>
      </c>
      <c r="D29" s="134"/>
      <c r="E29" s="673">
        <f t="shared" si="0"/>
        <v>21986</v>
      </c>
    </row>
    <row r="30" spans="1:5" ht="12.75" customHeight="1" x14ac:dyDescent="0.3">
      <c r="A30" s="498">
        <v>28</v>
      </c>
      <c r="B30" s="132" t="s">
        <v>714</v>
      </c>
      <c r="C30" s="133">
        <v>7802</v>
      </c>
      <c r="D30" s="134"/>
      <c r="E30" s="673">
        <f t="shared" si="0"/>
        <v>7802</v>
      </c>
    </row>
    <row r="31" spans="1:5" ht="12.75" customHeight="1" x14ac:dyDescent="0.3">
      <c r="A31" s="498">
        <v>29</v>
      </c>
      <c r="B31" s="136"/>
      <c r="C31" s="133">
        <v>0</v>
      </c>
      <c r="D31" s="134"/>
      <c r="E31" s="673">
        <f t="shared" si="0"/>
        <v>0</v>
      </c>
    </row>
    <row r="32" spans="1:5" ht="12.75" customHeight="1" x14ac:dyDescent="0.3">
      <c r="A32" s="498">
        <v>30</v>
      </c>
      <c r="B32" s="136" t="s">
        <v>726</v>
      </c>
      <c r="C32" s="133">
        <v>0</v>
      </c>
      <c r="D32" s="134"/>
      <c r="E32" s="673">
        <f t="shared" si="0"/>
        <v>0</v>
      </c>
    </row>
    <row r="33" spans="1:5" ht="12.75" customHeight="1" x14ac:dyDescent="0.3">
      <c r="A33" s="498">
        <v>31</v>
      </c>
      <c r="B33" s="132" t="s">
        <v>716</v>
      </c>
      <c r="C33" s="133">
        <v>0</v>
      </c>
      <c r="D33" s="134"/>
      <c r="E33" s="673">
        <f t="shared" si="0"/>
        <v>0</v>
      </c>
    </row>
    <row r="34" spans="1:5" ht="12.75" customHeight="1" x14ac:dyDescent="0.3">
      <c r="A34" s="498">
        <v>32</v>
      </c>
      <c r="B34" s="132" t="s">
        <v>712</v>
      </c>
      <c r="C34" s="133">
        <v>11412</v>
      </c>
      <c r="D34" s="134"/>
      <c r="E34" s="673">
        <f t="shared" si="0"/>
        <v>11412</v>
      </c>
    </row>
    <row r="35" spans="1:5" ht="12.75" customHeight="1" x14ac:dyDescent="0.3">
      <c r="A35" s="498">
        <v>33</v>
      </c>
      <c r="B35" s="132" t="s">
        <v>714</v>
      </c>
      <c r="C35" s="133">
        <v>3083</v>
      </c>
      <c r="D35" s="134"/>
      <c r="E35" s="673">
        <f t="shared" si="0"/>
        <v>3083</v>
      </c>
    </row>
    <row r="36" spans="1:5" ht="12.75" customHeight="1" thickBot="1" x14ac:dyDescent="0.35">
      <c r="A36" s="513">
        <v>34</v>
      </c>
      <c r="B36" s="788"/>
      <c r="C36" s="789">
        <v>0</v>
      </c>
      <c r="D36" s="790"/>
      <c r="E36" s="710">
        <f t="shared" si="0"/>
        <v>0</v>
      </c>
    </row>
    <row r="37" spans="1:5" ht="25.5" customHeight="1" thickBot="1" x14ac:dyDescent="0.35">
      <c r="A37" s="515">
        <v>35</v>
      </c>
      <c r="B37" s="792" t="s">
        <v>721</v>
      </c>
      <c r="C37" s="793">
        <v>522917</v>
      </c>
      <c r="D37" s="793">
        <f>SUM(D17:D36)</f>
        <v>0</v>
      </c>
      <c r="E37" s="794">
        <f t="shared" si="0"/>
        <v>522917</v>
      </c>
    </row>
    <row r="38" spans="1:5" ht="12.75" customHeight="1" x14ac:dyDescent="0.3">
      <c r="A38" s="514">
        <v>36</v>
      </c>
      <c r="B38" s="791" t="s">
        <v>851</v>
      </c>
      <c r="C38" s="528">
        <v>953</v>
      </c>
      <c r="D38" s="528"/>
      <c r="E38" s="528">
        <f t="shared" ref="E38:E79" si="1">+C38+D38</f>
        <v>953</v>
      </c>
    </row>
    <row r="39" spans="1:5" ht="12.75" customHeight="1" x14ac:dyDescent="0.3">
      <c r="A39" s="498">
        <v>37</v>
      </c>
      <c r="B39" s="132" t="s">
        <v>838</v>
      </c>
      <c r="C39" s="133">
        <v>1897</v>
      </c>
      <c r="D39" s="133"/>
      <c r="E39" s="133">
        <f t="shared" si="1"/>
        <v>1897</v>
      </c>
    </row>
    <row r="40" spans="1:5" ht="12.75" customHeight="1" x14ac:dyDescent="0.3">
      <c r="A40" s="498">
        <v>38</v>
      </c>
      <c r="B40" s="132" t="s">
        <v>839</v>
      </c>
      <c r="C40" s="133">
        <v>0</v>
      </c>
      <c r="D40" s="133"/>
      <c r="E40" s="133">
        <f t="shared" si="1"/>
        <v>0</v>
      </c>
    </row>
    <row r="41" spans="1:5" ht="12.75" customHeight="1" x14ac:dyDescent="0.3">
      <c r="A41" s="498">
        <v>39</v>
      </c>
      <c r="B41" s="132" t="s">
        <v>852</v>
      </c>
      <c r="C41" s="133">
        <v>52</v>
      </c>
      <c r="D41" s="133"/>
      <c r="E41" s="133">
        <f t="shared" si="1"/>
        <v>52</v>
      </c>
    </row>
    <row r="42" spans="1:5" ht="12.75" customHeight="1" x14ac:dyDescent="0.3">
      <c r="A42" s="498">
        <v>40</v>
      </c>
      <c r="B42" s="132" t="s">
        <v>853</v>
      </c>
      <c r="C42" s="133">
        <v>0</v>
      </c>
      <c r="D42" s="133"/>
      <c r="E42" s="133">
        <f t="shared" si="1"/>
        <v>0</v>
      </c>
    </row>
    <row r="43" spans="1:5" ht="12.75" customHeight="1" x14ac:dyDescent="0.3">
      <c r="A43" s="498">
        <v>41</v>
      </c>
      <c r="B43" s="132" t="s">
        <v>868</v>
      </c>
      <c r="C43" s="133">
        <v>270</v>
      </c>
      <c r="D43" s="133"/>
      <c r="E43" s="133">
        <f t="shared" si="1"/>
        <v>270</v>
      </c>
    </row>
    <row r="44" spans="1:5" ht="12.75" customHeight="1" x14ac:dyDescent="0.3">
      <c r="A44" s="498">
        <v>42</v>
      </c>
      <c r="B44" s="132" t="s">
        <v>854</v>
      </c>
      <c r="C44" s="133">
        <v>45</v>
      </c>
      <c r="D44" s="133"/>
      <c r="E44" s="133">
        <f t="shared" si="1"/>
        <v>45</v>
      </c>
    </row>
    <row r="45" spans="1:5" ht="12.75" customHeight="1" x14ac:dyDescent="0.3">
      <c r="A45" s="498">
        <v>43</v>
      </c>
      <c r="B45" s="132" t="s">
        <v>855</v>
      </c>
      <c r="C45" s="133">
        <v>500</v>
      </c>
      <c r="D45" s="133"/>
      <c r="E45" s="133">
        <f t="shared" si="1"/>
        <v>500</v>
      </c>
    </row>
    <row r="46" spans="1:5" ht="12.75" customHeight="1" x14ac:dyDescent="0.3">
      <c r="A46" s="498">
        <v>44</v>
      </c>
      <c r="B46" s="132" t="s">
        <v>835</v>
      </c>
      <c r="C46" s="133">
        <v>300</v>
      </c>
      <c r="D46" s="133"/>
      <c r="E46" s="133">
        <f t="shared" si="1"/>
        <v>300</v>
      </c>
    </row>
    <row r="47" spans="1:5" ht="12.75" customHeight="1" x14ac:dyDescent="0.3">
      <c r="A47" s="498">
        <v>45</v>
      </c>
      <c r="B47" s="132" t="s">
        <v>836</v>
      </c>
      <c r="C47" s="133">
        <v>3471</v>
      </c>
      <c r="D47" s="133"/>
      <c r="E47" s="133">
        <f t="shared" si="1"/>
        <v>3471</v>
      </c>
    </row>
    <row r="48" spans="1:5" ht="12.75" customHeight="1" x14ac:dyDescent="0.3">
      <c r="A48" s="498">
        <v>46</v>
      </c>
      <c r="B48" s="132" t="s">
        <v>837</v>
      </c>
      <c r="C48" s="133">
        <v>572</v>
      </c>
      <c r="D48" s="133"/>
      <c r="E48" s="133">
        <f t="shared" si="1"/>
        <v>572</v>
      </c>
    </row>
    <row r="49" spans="1:5" ht="12.75" customHeight="1" x14ac:dyDescent="0.3">
      <c r="A49" s="498">
        <v>47</v>
      </c>
      <c r="B49" s="132" t="s">
        <v>856</v>
      </c>
      <c r="C49" s="133">
        <v>35</v>
      </c>
      <c r="D49" s="133"/>
      <c r="E49" s="133">
        <f t="shared" si="1"/>
        <v>35</v>
      </c>
    </row>
    <row r="50" spans="1:5" ht="12.75" customHeight="1" x14ac:dyDescent="0.3">
      <c r="A50" s="498">
        <v>48</v>
      </c>
      <c r="B50" s="132" t="s">
        <v>857</v>
      </c>
      <c r="C50" s="133">
        <v>70</v>
      </c>
      <c r="D50" s="133"/>
      <c r="E50" s="133">
        <f t="shared" si="1"/>
        <v>70</v>
      </c>
    </row>
    <row r="51" spans="1:5" ht="12.75" customHeight="1" x14ac:dyDescent="0.3">
      <c r="A51" s="498">
        <v>49</v>
      </c>
      <c r="B51" s="132" t="s">
        <v>858</v>
      </c>
      <c r="C51" s="133">
        <v>497</v>
      </c>
      <c r="D51" s="133">
        <f>-120-254</f>
        <v>-374</v>
      </c>
      <c r="E51" s="133">
        <f t="shared" si="1"/>
        <v>123</v>
      </c>
    </row>
    <row r="52" spans="1:5" ht="12.75" customHeight="1" x14ac:dyDescent="0.3">
      <c r="A52" s="498">
        <v>50</v>
      </c>
      <c r="B52" s="132" t="s">
        <v>859</v>
      </c>
      <c r="C52" s="133">
        <v>49</v>
      </c>
      <c r="D52" s="133"/>
      <c r="E52" s="133">
        <f t="shared" si="1"/>
        <v>49</v>
      </c>
    </row>
    <row r="53" spans="1:5" ht="12.75" customHeight="1" x14ac:dyDescent="0.3">
      <c r="A53" s="498">
        <v>51</v>
      </c>
      <c r="B53" s="132" t="s">
        <v>831</v>
      </c>
      <c r="C53" s="133">
        <v>233</v>
      </c>
      <c r="D53" s="133"/>
      <c r="E53" s="133">
        <f t="shared" si="1"/>
        <v>233</v>
      </c>
    </row>
    <row r="54" spans="1:5" ht="12.75" customHeight="1" x14ac:dyDescent="0.3">
      <c r="A54" s="498">
        <v>52</v>
      </c>
      <c r="B54" s="132" t="s">
        <v>832</v>
      </c>
      <c r="C54" s="133">
        <v>440</v>
      </c>
      <c r="D54" s="133"/>
      <c r="E54" s="133">
        <f t="shared" si="1"/>
        <v>440</v>
      </c>
    </row>
    <row r="55" spans="1:5" ht="12.75" customHeight="1" x14ac:dyDescent="0.3">
      <c r="A55" s="498">
        <v>53</v>
      </c>
      <c r="B55" s="132" t="s">
        <v>833</v>
      </c>
      <c r="C55" s="133">
        <v>175</v>
      </c>
      <c r="D55" s="133"/>
      <c r="E55" s="133">
        <f t="shared" si="1"/>
        <v>175</v>
      </c>
    </row>
    <row r="56" spans="1:5" ht="12.75" customHeight="1" x14ac:dyDescent="0.3">
      <c r="A56" s="498">
        <v>54</v>
      </c>
      <c r="B56" s="132" t="s">
        <v>834</v>
      </c>
      <c r="C56" s="133">
        <v>135</v>
      </c>
      <c r="D56" s="133"/>
      <c r="E56" s="133">
        <f t="shared" si="1"/>
        <v>135</v>
      </c>
    </row>
    <row r="57" spans="1:5" ht="12.75" customHeight="1" x14ac:dyDescent="0.3">
      <c r="A57" s="498">
        <v>55</v>
      </c>
      <c r="B57" s="132" t="s">
        <v>821</v>
      </c>
      <c r="C57" s="133">
        <v>43</v>
      </c>
      <c r="D57" s="133"/>
      <c r="E57" s="133">
        <f t="shared" si="1"/>
        <v>43</v>
      </c>
    </row>
    <row r="58" spans="1:5" ht="12.75" customHeight="1" x14ac:dyDescent="0.3">
      <c r="A58" s="498">
        <v>56</v>
      </c>
      <c r="B58" s="132" t="s">
        <v>840</v>
      </c>
      <c r="C58" s="133">
        <v>2882</v>
      </c>
      <c r="D58" s="133"/>
      <c r="E58" s="133">
        <f t="shared" si="1"/>
        <v>2882</v>
      </c>
    </row>
    <row r="59" spans="1:5" ht="12.75" customHeight="1" x14ac:dyDescent="0.3">
      <c r="A59" s="498">
        <v>57</v>
      </c>
      <c r="B59" s="132" t="s">
        <v>872</v>
      </c>
      <c r="C59" s="133">
        <v>2060</v>
      </c>
      <c r="D59" s="133"/>
      <c r="E59" s="133">
        <f t="shared" si="1"/>
        <v>2060</v>
      </c>
    </row>
    <row r="60" spans="1:5" ht="12.75" customHeight="1" x14ac:dyDescent="0.3">
      <c r="A60" s="498">
        <v>58</v>
      </c>
      <c r="B60" s="132" t="s">
        <v>873</v>
      </c>
      <c r="C60" s="133">
        <v>534</v>
      </c>
      <c r="D60" s="133"/>
      <c r="E60" s="133">
        <f t="shared" si="1"/>
        <v>534</v>
      </c>
    </row>
    <row r="61" spans="1:5" ht="12.75" customHeight="1" x14ac:dyDescent="0.3">
      <c r="A61" s="498">
        <v>59</v>
      </c>
      <c r="B61" s="132" t="s">
        <v>874</v>
      </c>
      <c r="C61" s="133">
        <v>80</v>
      </c>
      <c r="D61" s="133"/>
      <c r="E61" s="133">
        <f t="shared" si="1"/>
        <v>80</v>
      </c>
    </row>
    <row r="62" spans="1:5" ht="12.75" customHeight="1" x14ac:dyDescent="0.3">
      <c r="A62" s="498">
        <v>60</v>
      </c>
      <c r="B62" s="132" t="s">
        <v>897</v>
      </c>
      <c r="C62" s="133">
        <v>771</v>
      </c>
      <c r="D62" s="133"/>
      <c r="E62" s="133">
        <f t="shared" si="1"/>
        <v>771</v>
      </c>
    </row>
    <row r="63" spans="1:5" ht="12.75" customHeight="1" x14ac:dyDescent="0.3">
      <c r="A63" s="498">
        <v>61</v>
      </c>
      <c r="B63" s="132" t="s">
        <v>898</v>
      </c>
      <c r="C63" s="133">
        <v>39</v>
      </c>
      <c r="D63" s="133"/>
      <c r="E63" s="133">
        <f t="shared" si="1"/>
        <v>39</v>
      </c>
    </row>
    <row r="64" spans="1:5" ht="12.75" customHeight="1" x14ac:dyDescent="0.3">
      <c r="A64" s="498">
        <v>62</v>
      </c>
      <c r="B64" s="132" t="s">
        <v>899</v>
      </c>
      <c r="C64" s="133">
        <v>269</v>
      </c>
      <c r="D64" s="133"/>
      <c r="E64" s="133">
        <f t="shared" si="1"/>
        <v>269</v>
      </c>
    </row>
    <row r="65" spans="1:5" ht="12.75" customHeight="1" x14ac:dyDescent="0.3">
      <c r="A65" s="498">
        <v>63</v>
      </c>
      <c r="B65" s="132" t="s">
        <v>900</v>
      </c>
      <c r="C65" s="133">
        <v>81904</v>
      </c>
      <c r="D65" s="133">
        <v>3524</v>
      </c>
      <c r="E65" s="133">
        <f t="shared" si="1"/>
        <v>85428</v>
      </c>
    </row>
    <row r="66" spans="1:5" ht="12.75" customHeight="1" x14ac:dyDescent="0.3">
      <c r="A66" s="498">
        <v>64</v>
      </c>
      <c r="B66" s="132" t="s">
        <v>882</v>
      </c>
      <c r="C66" s="133">
        <v>288</v>
      </c>
      <c r="D66" s="133"/>
      <c r="E66" s="133">
        <f t="shared" si="1"/>
        <v>288</v>
      </c>
    </row>
    <row r="67" spans="1:5" ht="26.25" customHeight="1" x14ac:dyDescent="0.3">
      <c r="A67" s="498">
        <v>65</v>
      </c>
      <c r="B67" s="132" t="s">
        <v>884</v>
      </c>
      <c r="C67" s="133">
        <v>74000</v>
      </c>
      <c r="D67" s="133"/>
      <c r="E67" s="133">
        <f t="shared" si="1"/>
        <v>74000</v>
      </c>
    </row>
    <row r="68" spans="1:5" ht="12.75" customHeight="1" x14ac:dyDescent="0.3">
      <c r="A68" s="498">
        <v>66</v>
      </c>
      <c r="B68" s="132" t="s">
        <v>885</v>
      </c>
      <c r="C68" s="133">
        <v>20000</v>
      </c>
      <c r="D68" s="133"/>
      <c r="E68" s="133">
        <f t="shared" si="1"/>
        <v>20000</v>
      </c>
    </row>
    <row r="69" spans="1:5" ht="12.75" customHeight="1" x14ac:dyDescent="0.3">
      <c r="A69" s="498">
        <v>67</v>
      </c>
      <c r="B69" s="132" t="s">
        <v>886</v>
      </c>
      <c r="C69" s="133">
        <v>48000</v>
      </c>
      <c r="D69" s="133"/>
      <c r="E69" s="133">
        <f t="shared" si="1"/>
        <v>48000</v>
      </c>
    </row>
    <row r="70" spans="1:5" ht="12.75" customHeight="1" x14ac:dyDescent="0.3">
      <c r="A70" s="498">
        <v>68</v>
      </c>
      <c r="B70" s="132" t="s">
        <v>888</v>
      </c>
      <c r="C70" s="133">
        <v>14180</v>
      </c>
      <c r="D70" s="133">
        <v>-575</v>
      </c>
      <c r="E70" s="133">
        <f t="shared" si="1"/>
        <v>13605</v>
      </c>
    </row>
    <row r="71" spans="1:5" ht="12.75" customHeight="1" x14ac:dyDescent="0.3">
      <c r="A71" s="498">
        <v>69</v>
      </c>
      <c r="B71" s="132" t="s">
        <v>901</v>
      </c>
      <c r="C71" s="133">
        <v>421403</v>
      </c>
      <c r="D71" s="133">
        <v>2791</v>
      </c>
      <c r="E71" s="133">
        <f t="shared" si="1"/>
        <v>424194</v>
      </c>
    </row>
    <row r="72" spans="1:5" ht="12.75" customHeight="1" x14ac:dyDescent="0.3">
      <c r="A72" s="498">
        <v>70</v>
      </c>
      <c r="B72" s="132" t="s">
        <v>902</v>
      </c>
      <c r="C72" s="133">
        <v>661750</v>
      </c>
      <c r="D72" s="133"/>
      <c r="E72" s="133">
        <f t="shared" si="1"/>
        <v>661750</v>
      </c>
    </row>
    <row r="73" spans="1:5" ht="12.75" customHeight="1" x14ac:dyDescent="0.3">
      <c r="A73" s="498">
        <v>71</v>
      </c>
      <c r="B73" s="132" t="s">
        <v>903</v>
      </c>
      <c r="C73" s="133">
        <v>120060</v>
      </c>
      <c r="D73" s="133"/>
      <c r="E73" s="133">
        <f t="shared" si="1"/>
        <v>120060</v>
      </c>
    </row>
    <row r="74" spans="1:5" ht="12.75" customHeight="1" x14ac:dyDescent="0.3">
      <c r="A74" s="498">
        <v>72</v>
      </c>
      <c r="B74" s="132" t="s">
        <v>730</v>
      </c>
      <c r="C74" s="133">
        <v>108</v>
      </c>
      <c r="D74" s="134">
        <v>169</v>
      </c>
      <c r="E74" s="133">
        <f t="shared" si="1"/>
        <v>277</v>
      </c>
    </row>
    <row r="75" spans="1:5" ht="12.75" customHeight="1" x14ac:dyDescent="0.3">
      <c r="A75" s="498">
        <v>73</v>
      </c>
      <c r="B75" s="132" t="s">
        <v>922</v>
      </c>
      <c r="C75" s="133"/>
      <c r="D75" s="134">
        <v>309</v>
      </c>
      <c r="E75" s="133">
        <f t="shared" si="1"/>
        <v>309</v>
      </c>
    </row>
    <row r="76" spans="1:5" ht="12.75" customHeight="1" x14ac:dyDescent="0.3">
      <c r="A76" s="498">
        <v>74</v>
      </c>
      <c r="B76" s="132" t="s">
        <v>959</v>
      </c>
      <c r="C76" s="133"/>
      <c r="D76" s="134">
        <v>7710</v>
      </c>
      <c r="E76" s="133">
        <f t="shared" si="1"/>
        <v>7710</v>
      </c>
    </row>
    <row r="77" spans="1:5" ht="12.75" customHeight="1" x14ac:dyDescent="0.3">
      <c r="A77" s="498">
        <v>75</v>
      </c>
      <c r="B77" s="132" t="s">
        <v>977</v>
      </c>
      <c r="C77" s="133"/>
      <c r="D77" s="134">
        <v>1016</v>
      </c>
      <c r="E77" s="133">
        <f t="shared" si="1"/>
        <v>1016</v>
      </c>
    </row>
    <row r="78" spans="1:5" ht="12.75" customHeight="1" x14ac:dyDescent="0.3">
      <c r="A78" s="498">
        <v>76</v>
      </c>
      <c r="B78" s="132" t="s">
        <v>1022</v>
      </c>
      <c r="C78" s="133"/>
      <c r="D78" s="134">
        <v>300</v>
      </c>
      <c r="E78" s="133">
        <f t="shared" si="1"/>
        <v>300</v>
      </c>
    </row>
    <row r="79" spans="1:5" ht="12.75" customHeight="1" x14ac:dyDescent="0.3">
      <c r="A79" s="498">
        <v>81</v>
      </c>
      <c r="B79" s="132"/>
      <c r="C79" s="133">
        <v>0</v>
      </c>
      <c r="D79" s="134"/>
      <c r="E79" s="528">
        <f t="shared" si="1"/>
        <v>0</v>
      </c>
    </row>
    <row r="80" spans="1:5" s="178" customFormat="1" ht="12.75" customHeight="1" thickBot="1" x14ac:dyDescent="0.35">
      <c r="A80" s="513">
        <v>82</v>
      </c>
      <c r="B80" s="538" t="s">
        <v>351</v>
      </c>
      <c r="C80" s="539">
        <v>1458065</v>
      </c>
      <c r="D80" s="539">
        <f>SUM(D38:D79)</f>
        <v>14870</v>
      </c>
      <c r="E80" s="539">
        <f>SUM(E38:E79)</f>
        <v>1472935</v>
      </c>
    </row>
    <row r="81" spans="1:5" s="178" customFormat="1" ht="12.75" customHeight="1" thickBot="1" x14ac:dyDescent="0.35">
      <c r="A81" s="695">
        <v>83</v>
      </c>
      <c r="B81" s="694"/>
      <c r="C81" s="517"/>
      <c r="D81" s="517"/>
      <c r="E81" s="517"/>
    </row>
    <row r="82" spans="1:5" ht="12.75" customHeight="1" x14ac:dyDescent="0.3">
      <c r="A82" s="533">
        <v>84</v>
      </c>
      <c r="B82" s="542" t="s">
        <v>578</v>
      </c>
      <c r="C82" s="535"/>
      <c r="D82" s="536"/>
      <c r="E82" s="536"/>
    </row>
    <row r="83" spans="1:5" ht="12.75" customHeight="1" x14ac:dyDescent="0.3">
      <c r="A83" s="498">
        <v>85</v>
      </c>
      <c r="B83" s="132" t="s">
        <v>728</v>
      </c>
      <c r="C83" s="133">
        <v>1133</v>
      </c>
      <c r="D83" s="134"/>
      <c r="E83" s="134">
        <f t="shared" ref="E83:E97" si="2">+C83+D83</f>
        <v>1133</v>
      </c>
    </row>
    <row r="84" spans="1:5" ht="12.75" customHeight="1" x14ac:dyDescent="0.3">
      <c r="A84" s="498">
        <v>86</v>
      </c>
      <c r="B84" s="132" t="s">
        <v>860</v>
      </c>
      <c r="C84" s="133">
        <v>310</v>
      </c>
      <c r="D84" s="134"/>
      <c r="E84" s="134">
        <f t="shared" si="2"/>
        <v>310</v>
      </c>
    </row>
    <row r="85" spans="1:5" ht="12.75" customHeight="1" x14ac:dyDescent="0.3">
      <c r="A85" s="498">
        <v>87</v>
      </c>
      <c r="B85" s="132" t="s">
        <v>861</v>
      </c>
      <c r="C85" s="133">
        <v>317</v>
      </c>
      <c r="D85" s="134"/>
      <c r="E85" s="134">
        <f t="shared" si="2"/>
        <v>317</v>
      </c>
    </row>
    <row r="86" spans="1:5" ht="12.75" customHeight="1" x14ac:dyDescent="0.3">
      <c r="A86" s="498">
        <v>88</v>
      </c>
      <c r="B86" s="132" t="s">
        <v>862</v>
      </c>
      <c r="C86" s="133">
        <v>308</v>
      </c>
      <c r="D86" s="134"/>
      <c r="E86" s="134">
        <f t="shared" si="2"/>
        <v>308</v>
      </c>
    </row>
    <row r="87" spans="1:5" ht="12.75" customHeight="1" x14ac:dyDescent="0.3">
      <c r="A87" s="498">
        <v>89</v>
      </c>
      <c r="B87" s="132" t="s">
        <v>863</v>
      </c>
      <c r="C87" s="133">
        <v>29</v>
      </c>
      <c r="D87" s="134"/>
      <c r="E87" s="134">
        <f t="shared" si="2"/>
        <v>29</v>
      </c>
    </row>
    <row r="88" spans="1:5" ht="12.75" customHeight="1" x14ac:dyDescent="0.3">
      <c r="A88" s="498">
        <v>90</v>
      </c>
      <c r="B88" s="132" t="s">
        <v>1023</v>
      </c>
      <c r="C88" s="133">
        <v>0</v>
      </c>
      <c r="D88" s="134">
        <v>300</v>
      </c>
      <c r="E88" s="134">
        <f t="shared" si="2"/>
        <v>300</v>
      </c>
    </row>
    <row r="89" spans="1:5" ht="12.75" customHeight="1" x14ac:dyDescent="0.3">
      <c r="A89" s="498">
        <v>91</v>
      </c>
      <c r="B89" s="132" t="s">
        <v>864</v>
      </c>
      <c r="C89" s="133">
        <v>599</v>
      </c>
      <c r="D89" s="134"/>
      <c r="E89" s="134">
        <f t="shared" si="2"/>
        <v>599</v>
      </c>
    </row>
    <row r="90" spans="1:5" ht="12.75" customHeight="1" x14ac:dyDescent="0.3">
      <c r="A90" s="498">
        <v>92</v>
      </c>
      <c r="B90" s="132" t="s">
        <v>865</v>
      </c>
      <c r="C90" s="133">
        <v>10</v>
      </c>
      <c r="D90" s="134"/>
      <c r="E90" s="134">
        <f t="shared" si="2"/>
        <v>10</v>
      </c>
    </row>
    <row r="91" spans="1:5" ht="12.75" customHeight="1" x14ac:dyDescent="0.3">
      <c r="A91" s="498">
        <v>93</v>
      </c>
      <c r="B91" s="132" t="s">
        <v>802</v>
      </c>
      <c r="C91" s="133">
        <v>30</v>
      </c>
      <c r="D91" s="134"/>
      <c r="E91" s="134">
        <f t="shared" si="2"/>
        <v>30</v>
      </c>
    </row>
    <row r="92" spans="1:5" ht="12.75" customHeight="1" x14ac:dyDescent="0.3">
      <c r="A92" s="498">
        <v>94</v>
      </c>
      <c r="B92" s="132" t="s">
        <v>866</v>
      </c>
      <c r="C92" s="133">
        <v>34</v>
      </c>
      <c r="D92" s="134"/>
      <c r="E92" s="134">
        <f t="shared" si="2"/>
        <v>34</v>
      </c>
    </row>
    <row r="93" spans="1:5" ht="12.75" customHeight="1" x14ac:dyDescent="0.3">
      <c r="A93" s="498">
        <v>95</v>
      </c>
      <c r="B93" s="132" t="s">
        <v>867</v>
      </c>
      <c r="C93" s="133">
        <v>40</v>
      </c>
      <c r="D93" s="134"/>
      <c r="E93" s="134">
        <f t="shared" si="2"/>
        <v>40</v>
      </c>
    </row>
    <row r="94" spans="1:5" ht="12.75" customHeight="1" x14ac:dyDescent="0.3">
      <c r="A94" s="498">
        <v>96</v>
      </c>
      <c r="B94" s="132" t="s">
        <v>875</v>
      </c>
      <c r="C94" s="133">
        <v>191</v>
      </c>
      <c r="D94" s="134"/>
      <c r="E94" s="134">
        <f t="shared" si="2"/>
        <v>191</v>
      </c>
    </row>
    <row r="95" spans="1:5" ht="12.75" customHeight="1" x14ac:dyDescent="0.3">
      <c r="A95" s="498">
        <v>97</v>
      </c>
      <c r="B95" s="132" t="s">
        <v>906</v>
      </c>
      <c r="C95" s="133">
        <v>1596</v>
      </c>
      <c r="D95" s="134"/>
      <c r="E95" s="134">
        <f t="shared" si="2"/>
        <v>1596</v>
      </c>
    </row>
    <row r="96" spans="1:5" ht="12.75" customHeight="1" x14ac:dyDescent="0.3">
      <c r="A96" s="498">
        <v>98</v>
      </c>
      <c r="B96" s="132" t="s">
        <v>731</v>
      </c>
      <c r="C96" s="133">
        <v>432</v>
      </c>
      <c r="D96" s="134"/>
      <c r="E96" s="134">
        <f t="shared" si="2"/>
        <v>432</v>
      </c>
    </row>
    <row r="97" spans="1:5" ht="12.75" customHeight="1" x14ac:dyDescent="0.3">
      <c r="A97" s="498">
        <v>99</v>
      </c>
      <c r="B97" s="132" t="s">
        <v>727</v>
      </c>
      <c r="C97" s="133">
        <v>426</v>
      </c>
      <c r="D97" s="134">
        <v>-111</v>
      </c>
      <c r="E97" s="134">
        <f t="shared" si="2"/>
        <v>315</v>
      </c>
    </row>
    <row r="98" spans="1:5" ht="12.75" customHeight="1" x14ac:dyDescent="0.3">
      <c r="A98" s="498">
        <v>100</v>
      </c>
      <c r="B98" s="132"/>
      <c r="C98" s="133"/>
      <c r="D98" s="134"/>
      <c r="E98" s="134"/>
    </row>
    <row r="99" spans="1:5" s="178" customFormat="1" ht="12.75" customHeight="1" thickBot="1" x14ac:dyDescent="0.35">
      <c r="A99" s="537">
        <v>101</v>
      </c>
      <c r="B99" s="538" t="s">
        <v>354</v>
      </c>
      <c r="C99" s="539">
        <v>5455</v>
      </c>
      <c r="D99" s="539">
        <f>SUM(D83:D98)</f>
        <v>189</v>
      </c>
      <c r="E99" s="539">
        <f>SUM(E83:E98)</f>
        <v>5644</v>
      </c>
    </row>
    <row r="100" spans="1:5" s="178" customFormat="1" ht="13.5" customHeight="1" thickBot="1" x14ac:dyDescent="0.35">
      <c r="A100" s="515">
        <v>102</v>
      </c>
      <c r="B100" s="525" t="s">
        <v>355</v>
      </c>
      <c r="C100" s="526">
        <v>1986437</v>
      </c>
      <c r="D100" s="526">
        <f>+D99+D80+D37</f>
        <v>15059</v>
      </c>
      <c r="E100" s="526">
        <f>+E99+E80+E37</f>
        <v>2001496</v>
      </c>
    </row>
    <row r="101" spans="1:5" ht="13.5" customHeight="1" x14ac:dyDescent="0.3">
      <c r="B101" s="137"/>
      <c r="C101" s="181"/>
      <c r="D101" s="182"/>
      <c r="E101" s="182"/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scale="71" orientation="portrait" r:id="rId1"/>
  <headerFooter>
    <oddHeader>&amp;C&amp;"Times New Roman,Félkövér"&amp;12Martonvásár Város Önkormányzat beruházási (felhalmozási) célú kiadásai
előirányzata feladatonként    &amp;"Times New Roman,Normál"
&amp;R&amp;"Times New Roman,Félkövér"&amp;10 7. melléklet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4"/>
  <sheetViews>
    <sheetView workbookViewId="0">
      <selection activeCell="C3" sqref="C3:E3"/>
    </sheetView>
  </sheetViews>
  <sheetFormatPr defaultColWidth="53.109375" defaultRowHeight="14.4" x14ac:dyDescent="0.3"/>
  <cols>
    <col min="1" max="1" width="5.5546875" style="112" customWidth="1"/>
    <col min="2" max="2" width="53.109375" style="113" customWidth="1"/>
    <col min="3" max="3" width="13.6640625" style="112" customWidth="1"/>
    <col min="4" max="4" width="13.44140625" style="112" customWidth="1"/>
    <col min="5" max="5" width="13.33203125" style="112" customWidth="1"/>
    <col min="6" max="16384" width="53.109375" style="112"/>
  </cols>
  <sheetData>
    <row r="1" spans="1:5" ht="12.75" customHeight="1" x14ac:dyDescent="0.3"/>
    <row r="2" spans="1:5" ht="12.75" customHeight="1" thickBot="1" x14ac:dyDescent="0.35"/>
    <row r="3" spans="1:5" s="114" customFormat="1" ht="39.75" customHeight="1" thickBot="1" x14ac:dyDescent="0.35">
      <c r="A3" s="545" t="s">
        <v>733</v>
      </c>
      <c r="B3" s="546" t="s">
        <v>717</v>
      </c>
      <c r="C3" s="786" t="s">
        <v>889</v>
      </c>
      <c r="D3" s="786" t="s">
        <v>746</v>
      </c>
      <c r="E3" s="787" t="s">
        <v>1024</v>
      </c>
    </row>
    <row r="4" spans="1:5" s="115" customFormat="1" ht="12.75" customHeight="1" x14ac:dyDescent="0.3">
      <c r="A4" s="776">
        <v>1</v>
      </c>
      <c r="B4" s="547"/>
      <c r="C4" s="541"/>
      <c r="D4" s="541"/>
      <c r="E4" s="541">
        <f>+D4+C4</f>
        <v>0</v>
      </c>
    </row>
    <row r="5" spans="1:5" s="115" customFormat="1" ht="12.75" customHeight="1" x14ac:dyDescent="0.3">
      <c r="A5" s="777">
        <v>2</v>
      </c>
      <c r="B5" s="778"/>
      <c r="C5" s="133"/>
      <c r="D5" s="133"/>
      <c r="E5" s="133">
        <f t="shared" ref="E5:E10" si="0">+D5+C5</f>
        <v>0</v>
      </c>
    </row>
    <row r="6" spans="1:5" s="115" customFormat="1" ht="12.75" customHeight="1" x14ac:dyDescent="0.3">
      <c r="A6" s="777">
        <v>3</v>
      </c>
      <c r="B6" s="778" t="s">
        <v>1021</v>
      </c>
      <c r="C6" s="133"/>
      <c r="D6" s="133">
        <v>72167</v>
      </c>
      <c r="E6" s="133">
        <f t="shared" si="0"/>
        <v>72167</v>
      </c>
    </row>
    <row r="7" spans="1:5" s="115" customFormat="1" ht="12.75" customHeight="1" x14ac:dyDescent="0.3">
      <c r="A7" s="498">
        <v>4</v>
      </c>
      <c r="B7" s="543" t="s">
        <v>718</v>
      </c>
      <c r="C7" s="174">
        <f>SUM(C4:C6)</f>
        <v>0</v>
      </c>
      <c r="D7" s="174">
        <f t="shared" ref="D7:E7" si="1">SUM(D4:D6)</f>
        <v>72167</v>
      </c>
      <c r="E7" s="174">
        <f t="shared" si="1"/>
        <v>72167</v>
      </c>
    </row>
    <row r="8" spans="1:5" ht="13.5" customHeight="1" x14ac:dyDescent="0.3">
      <c r="A8" s="498">
        <v>5</v>
      </c>
      <c r="B8" s="544"/>
      <c r="C8" s="130"/>
      <c r="D8" s="134"/>
      <c r="E8" s="134">
        <f t="shared" si="0"/>
        <v>0</v>
      </c>
    </row>
    <row r="9" spans="1:5" ht="12.75" customHeight="1" x14ac:dyDescent="0.3">
      <c r="A9" s="498">
        <v>6</v>
      </c>
      <c r="B9" s="544" t="s">
        <v>350</v>
      </c>
      <c r="C9" s="174"/>
      <c r="D9" s="174"/>
      <c r="E9" s="174">
        <f t="shared" si="0"/>
        <v>0</v>
      </c>
    </row>
    <row r="10" spans="1:5" ht="12.75" customHeight="1" x14ac:dyDescent="0.3">
      <c r="A10" s="498">
        <v>7</v>
      </c>
      <c r="B10" s="518"/>
      <c r="C10" s="174"/>
      <c r="D10" s="174"/>
      <c r="E10" s="174">
        <f t="shared" si="0"/>
        <v>0</v>
      </c>
    </row>
    <row r="11" spans="1:5" ht="12.75" customHeight="1" thickBot="1" x14ac:dyDescent="0.35">
      <c r="A11" s="779">
        <v>8</v>
      </c>
      <c r="B11" s="538" t="s">
        <v>356</v>
      </c>
      <c r="C11" s="539">
        <f>SUM(C7+C9)</f>
        <v>0</v>
      </c>
      <c r="D11" s="539">
        <f t="shared" ref="D11:E11" si="2">SUM(D7+D9)</f>
        <v>72167</v>
      </c>
      <c r="E11" s="539">
        <f t="shared" si="2"/>
        <v>72167</v>
      </c>
    </row>
    <row r="12" spans="1:5" ht="12.75" customHeight="1" x14ac:dyDescent="0.3">
      <c r="A12" s="533">
        <v>9</v>
      </c>
      <c r="B12" s="542"/>
      <c r="C12" s="535"/>
      <c r="D12" s="536"/>
      <c r="E12" s="536"/>
    </row>
    <row r="13" spans="1:5" ht="12.75" customHeight="1" x14ac:dyDescent="0.3">
      <c r="A13" s="498">
        <v>10</v>
      </c>
      <c r="B13" s="543" t="s">
        <v>352</v>
      </c>
      <c r="C13" s="130"/>
      <c r="D13" s="135"/>
      <c r="E13" s="135"/>
    </row>
    <row r="14" spans="1:5" ht="12.75" customHeight="1" x14ac:dyDescent="0.3">
      <c r="A14" s="498">
        <v>11</v>
      </c>
      <c r="B14" s="180"/>
      <c r="C14" s="133"/>
      <c r="D14" s="134"/>
      <c r="E14" s="134"/>
    </row>
    <row r="15" spans="1:5" ht="12.75" customHeight="1" thickBot="1" x14ac:dyDescent="0.35">
      <c r="A15" s="779">
        <v>12</v>
      </c>
      <c r="B15" s="538" t="s">
        <v>353</v>
      </c>
      <c r="C15" s="548"/>
      <c r="D15" s="539"/>
      <c r="E15" s="539"/>
    </row>
    <row r="16" spans="1:5" ht="12.75" customHeight="1" thickBot="1" x14ac:dyDescent="0.35">
      <c r="A16" s="540">
        <v>13</v>
      </c>
      <c r="B16" s="516"/>
      <c r="C16" s="512"/>
      <c r="D16" s="517"/>
      <c r="E16" s="517"/>
    </row>
    <row r="17" spans="1:5" s="175" customFormat="1" ht="25.5" customHeight="1" x14ac:dyDescent="0.3">
      <c r="A17" s="780">
        <v>14</v>
      </c>
      <c r="B17" s="542" t="s">
        <v>720</v>
      </c>
      <c r="C17" s="535"/>
      <c r="D17" s="536"/>
      <c r="E17" s="536"/>
    </row>
    <row r="18" spans="1:5" ht="12.75" customHeight="1" x14ac:dyDescent="0.3">
      <c r="A18" s="498">
        <v>15</v>
      </c>
      <c r="B18" s="136"/>
      <c r="C18" s="130"/>
      <c r="D18" s="135"/>
      <c r="E18" s="135"/>
    </row>
    <row r="19" spans="1:5" ht="12.75" customHeight="1" x14ac:dyDescent="0.3">
      <c r="A19" s="781">
        <v>16</v>
      </c>
      <c r="B19" s="136" t="s">
        <v>715</v>
      </c>
      <c r="C19" s="130"/>
      <c r="D19" s="135"/>
      <c r="E19" s="135"/>
    </row>
    <row r="20" spans="1:5" ht="12.75" customHeight="1" x14ac:dyDescent="0.3">
      <c r="A20" s="498">
        <v>17</v>
      </c>
      <c r="B20" s="131" t="s">
        <v>719</v>
      </c>
      <c r="C20" s="130">
        <v>111809</v>
      </c>
      <c r="D20" s="673"/>
      <c r="E20" s="673">
        <f>+C20+D20</f>
        <v>111809</v>
      </c>
    </row>
    <row r="21" spans="1:5" ht="12.75" customHeight="1" x14ac:dyDescent="0.3">
      <c r="A21" s="498">
        <v>18</v>
      </c>
      <c r="B21" s="131" t="s">
        <v>729</v>
      </c>
      <c r="C21" s="130">
        <v>30772</v>
      </c>
      <c r="D21" s="673"/>
      <c r="E21" s="673">
        <f t="shared" ref="E21" si="3">+C21+D21</f>
        <v>30772</v>
      </c>
    </row>
    <row r="22" spans="1:5" s="175" customFormat="1" ht="25.5" customHeight="1" thickBot="1" x14ac:dyDescent="0.35">
      <c r="A22" s="779">
        <v>19</v>
      </c>
      <c r="B22" s="538" t="s">
        <v>724</v>
      </c>
      <c r="C22" s="539">
        <f>SUM(C20:C21)</f>
        <v>142581</v>
      </c>
      <c r="D22" s="539">
        <f t="shared" ref="D22:E22" si="4">SUM(D20:D21)</f>
        <v>0</v>
      </c>
      <c r="E22" s="539">
        <f t="shared" si="4"/>
        <v>142581</v>
      </c>
    </row>
    <row r="23" spans="1:5" s="116" customFormat="1" ht="12.75" customHeight="1" x14ac:dyDescent="0.3">
      <c r="A23" s="533">
        <v>20</v>
      </c>
      <c r="B23" s="551"/>
      <c r="C23" s="541"/>
      <c r="D23" s="552"/>
      <c r="E23" s="552"/>
    </row>
    <row r="24" spans="1:5" s="116" customFormat="1" ht="12.75" customHeight="1" x14ac:dyDescent="0.3">
      <c r="A24" s="498">
        <v>21</v>
      </c>
      <c r="B24" s="129" t="s">
        <v>841</v>
      </c>
      <c r="C24" s="133">
        <v>1800</v>
      </c>
      <c r="D24" s="133"/>
      <c r="E24" s="133">
        <f>+D24+C24</f>
        <v>1800</v>
      </c>
    </row>
    <row r="25" spans="1:5" x14ac:dyDescent="0.3">
      <c r="A25" s="498">
        <v>22</v>
      </c>
      <c r="B25" s="129" t="s">
        <v>842</v>
      </c>
      <c r="C25" s="133">
        <v>586</v>
      </c>
      <c r="D25" s="134"/>
      <c r="E25" s="133">
        <f t="shared" ref="E25:E28" si="5">+D25+C25</f>
        <v>586</v>
      </c>
    </row>
    <row r="26" spans="1:5" x14ac:dyDescent="0.3">
      <c r="A26" s="498">
        <v>23</v>
      </c>
      <c r="B26" s="129" t="s">
        <v>904</v>
      </c>
      <c r="C26" s="130">
        <v>437</v>
      </c>
      <c r="D26" s="673">
        <v>234</v>
      </c>
      <c r="E26" s="133">
        <f t="shared" si="5"/>
        <v>671</v>
      </c>
    </row>
    <row r="27" spans="1:5" x14ac:dyDescent="0.25">
      <c r="A27" s="513">
        <v>24</v>
      </c>
      <c r="B27" s="600" t="s">
        <v>887</v>
      </c>
      <c r="C27" s="531">
        <v>59870</v>
      </c>
      <c r="D27" s="710"/>
      <c r="E27" s="133">
        <f t="shared" si="5"/>
        <v>59870</v>
      </c>
    </row>
    <row r="28" spans="1:5" x14ac:dyDescent="0.25">
      <c r="A28" s="513">
        <v>25</v>
      </c>
      <c r="B28" s="711" t="s">
        <v>905</v>
      </c>
      <c r="C28" s="531">
        <v>1801</v>
      </c>
      <c r="D28" s="710">
        <v>254</v>
      </c>
      <c r="E28" s="133">
        <f t="shared" si="5"/>
        <v>2055</v>
      </c>
    </row>
    <row r="29" spans="1:5" ht="12.75" customHeight="1" thickBot="1" x14ac:dyDescent="0.35">
      <c r="A29" s="779">
        <v>26</v>
      </c>
      <c r="B29" s="538" t="s">
        <v>357</v>
      </c>
      <c r="C29" s="539">
        <f>SUM(C24:C28)</f>
        <v>64494</v>
      </c>
      <c r="D29" s="539">
        <f>SUM(D24:D28)</f>
        <v>488</v>
      </c>
      <c r="E29" s="539">
        <f>SUM(E24:E28)</f>
        <v>64982</v>
      </c>
    </row>
    <row r="30" spans="1:5" x14ac:dyDescent="0.3">
      <c r="A30" s="782">
        <v>27</v>
      </c>
      <c r="B30" s="549"/>
      <c r="C30" s="549"/>
      <c r="D30" s="550"/>
      <c r="E30" s="550"/>
    </row>
    <row r="31" spans="1:5" x14ac:dyDescent="0.3">
      <c r="A31" s="781">
        <v>28</v>
      </c>
      <c r="B31" s="136" t="s">
        <v>722</v>
      </c>
      <c r="C31" s="130"/>
      <c r="D31" s="135"/>
      <c r="E31" s="135"/>
    </row>
    <row r="32" spans="1:5" x14ac:dyDescent="0.3">
      <c r="A32" s="781">
        <v>29</v>
      </c>
      <c r="B32" s="132"/>
      <c r="C32" s="133"/>
      <c r="D32" s="134"/>
      <c r="E32" s="134"/>
    </row>
    <row r="33" spans="1:5" x14ac:dyDescent="0.3">
      <c r="A33" s="781">
        <v>30</v>
      </c>
      <c r="B33" s="136" t="s">
        <v>358</v>
      </c>
      <c r="C33" s="174">
        <f t="shared" ref="C33" si="6">SUM(C32:C32)</f>
        <v>0</v>
      </c>
      <c r="D33" s="174"/>
      <c r="E33" s="174"/>
    </row>
    <row r="34" spans="1:5" ht="15" thickBot="1" x14ac:dyDescent="0.35">
      <c r="A34" s="779">
        <v>31</v>
      </c>
      <c r="B34" s="397" t="s">
        <v>723</v>
      </c>
      <c r="C34" s="398">
        <f>+C22+C29+C11</f>
        <v>207075</v>
      </c>
      <c r="D34" s="398">
        <f t="shared" ref="D34:E34" si="7">+D22+D29+D11</f>
        <v>72655</v>
      </c>
      <c r="E34" s="398">
        <f t="shared" si="7"/>
        <v>279730</v>
      </c>
    </row>
  </sheetData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>&amp;C&amp;"Times New Roman,Félkövér"&amp;12Martonvásár Város Önkormányzat felújítási (felhalmozási) célú kiadásai
előirányzata feladatonként      &amp;"Times New Roman,Normál"
&amp;R&amp;"Times New Roman,Félkövér"&amp;10 8. melléklet</oddHead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6"/>
  <sheetViews>
    <sheetView view="pageLayout" workbookViewId="0">
      <selection activeCell="F4" sqref="F4"/>
    </sheetView>
  </sheetViews>
  <sheetFormatPr defaultRowHeight="14.4" x14ac:dyDescent="0.3"/>
  <cols>
    <col min="1" max="1" width="7.88671875" bestFit="1" customWidth="1"/>
    <col min="2" max="2" width="29.5546875" customWidth="1"/>
    <col min="3" max="3" width="13" customWidth="1"/>
    <col min="4" max="4" width="13.5546875" customWidth="1"/>
    <col min="5" max="5" width="13.6640625" customWidth="1"/>
  </cols>
  <sheetData>
    <row r="1" spans="1:5" ht="15" thickBot="1" x14ac:dyDescent="0.35"/>
    <row r="2" spans="1:5" ht="15" customHeight="1" x14ac:dyDescent="0.3">
      <c r="A2" s="965" t="s">
        <v>359</v>
      </c>
      <c r="B2" s="968" t="s">
        <v>282</v>
      </c>
      <c r="C2" s="971" t="s">
        <v>747</v>
      </c>
      <c r="D2" s="971" t="s">
        <v>746</v>
      </c>
      <c r="E2" s="974" t="s">
        <v>748</v>
      </c>
    </row>
    <row r="3" spans="1:5" x14ac:dyDescent="0.3">
      <c r="A3" s="966"/>
      <c r="B3" s="969"/>
      <c r="C3" s="972"/>
      <c r="D3" s="972"/>
      <c r="E3" s="975"/>
    </row>
    <row r="4" spans="1:5" x14ac:dyDescent="0.3">
      <c r="A4" s="966"/>
      <c r="B4" s="969"/>
      <c r="C4" s="972"/>
      <c r="D4" s="972"/>
      <c r="E4" s="975"/>
    </row>
    <row r="5" spans="1:5" ht="15" thickBot="1" x14ac:dyDescent="0.35">
      <c r="A5" s="967"/>
      <c r="B5" s="970"/>
      <c r="C5" s="973"/>
      <c r="D5" s="973"/>
      <c r="E5" s="976"/>
    </row>
    <row r="6" spans="1:5" x14ac:dyDescent="0.3">
      <c r="A6" s="583" t="s">
        <v>304</v>
      </c>
      <c r="B6" s="584" t="s">
        <v>311</v>
      </c>
      <c r="C6" s="585" t="s">
        <v>305</v>
      </c>
      <c r="D6" s="585" t="s">
        <v>306</v>
      </c>
      <c r="E6" s="586" t="s">
        <v>307</v>
      </c>
    </row>
    <row r="7" spans="1:5" x14ac:dyDescent="0.3">
      <c r="A7" s="117">
        <v>1</v>
      </c>
      <c r="B7" s="118" t="s">
        <v>264</v>
      </c>
      <c r="C7" s="118">
        <v>1</v>
      </c>
      <c r="D7" s="118"/>
      <c r="E7" s="119">
        <v>1</v>
      </c>
    </row>
    <row r="8" spans="1:5" x14ac:dyDescent="0.3">
      <c r="A8" s="117">
        <v>2</v>
      </c>
      <c r="B8" s="118" t="s">
        <v>360</v>
      </c>
      <c r="C8" s="118"/>
      <c r="D8" s="118"/>
      <c r="E8" s="119"/>
    </row>
    <row r="9" spans="1:5" x14ac:dyDescent="0.3">
      <c r="A9" s="117">
        <v>3</v>
      </c>
      <c r="B9" s="120" t="s">
        <v>292</v>
      </c>
      <c r="C9" s="120">
        <v>35</v>
      </c>
      <c r="D9" s="120"/>
      <c r="E9" s="121">
        <v>35</v>
      </c>
    </row>
    <row r="10" spans="1:5" x14ac:dyDescent="0.3">
      <c r="A10" s="117">
        <v>4</v>
      </c>
      <c r="B10" s="120" t="s">
        <v>361</v>
      </c>
      <c r="C10" s="120">
        <v>8</v>
      </c>
      <c r="D10" s="120"/>
      <c r="E10" s="121">
        <v>8</v>
      </c>
    </row>
    <row r="11" spans="1:5" x14ac:dyDescent="0.3">
      <c r="A11" s="117">
        <v>5</v>
      </c>
      <c r="B11" s="118" t="s">
        <v>362</v>
      </c>
      <c r="C11" s="122">
        <f t="shared" ref="C11:E11" si="0">SUM(C9:C10)</f>
        <v>43</v>
      </c>
      <c r="D11" s="122"/>
      <c r="E11" s="580">
        <f t="shared" si="0"/>
        <v>43</v>
      </c>
    </row>
    <row r="12" spans="1:5" x14ac:dyDescent="0.3">
      <c r="A12" s="117">
        <v>6</v>
      </c>
      <c r="B12" s="118" t="s">
        <v>384</v>
      </c>
      <c r="C12" s="579" t="s">
        <v>688</v>
      </c>
      <c r="D12" s="118"/>
      <c r="E12" s="499" t="s">
        <v>688</v>
      </c>
    </row>
    <row r="13" spans="1:5" x14ac:dyDescent="0.3">
      <c r="A13" s="117"/>
      <c r="B13" s="118" t="s">
        <v>614</v>
      </c>
      <c r="C13" s="118"/>
      <c r="D13" s="118"/>
      <c r="E13" s="119"/>
    </row>
    <row r="14" spans="1:5" x14ac:dyDescent="0.3">
      <c r="A14" s="117">
        <v>7</v>
      </c>
      <c r="B14" s="118" t="s">
        <v>363</v>
      </c>
      <c r="C14" s="118">
        <v>3</v>
      </c>
      <c r="D14" s="118"/>
      <c r="E14" s="119">
        <v>3</v>
      </c>
    </row>
    <row r="15" spans="1:5" x14ac:dyDescent="0.3">
      <c r="A15" s="117">
        <v>8</v>
      </c>
      <c r="B15" s="118" t="s">
        <v>364</v>
      </c>
      <c r="C15" s="118">
        <v>1</v>
      </c>
      <c r="D15" s="118"/>
      <c r="E15" s="119">
        <v>1</v>
      </c>
    </row>
    <row r="16" spans="1:5" ht="15" thickBot="1" x14ac:dyDescent="0.35">
      <c r="A16" s="123">
        <v>9</v>
      </c>
      <c r="B16" s="581" t="s">
        <v>365</v>
      </c>
      <c r="C16" s="124">
        <f>SUM(C11:C15)+C7</f>
        <v>48</v>
      </c>
      <c r="D16" s="124"/>
      <c r="E16" s="582">
        <f>SUM(E11:E15)+E7</f>
        <v>48</v>
      </c>
    </row>
  </sheetData>
  <mergeCells count="5">
    <mergeCell ref="A2:A5"/>
    <mergeCell ref="B2:B5"/>
    <mergeCell ref="C2:C5"/>
    <mergeCell ref="D2:D5"/>
    <mergeCell ref="E2:E5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&amp;C&amp;"Times New Roman,Félkövér"&amp;12Martonvásár Város Önkormányzata és Intézményei  
2017. évi létszámkerete     &amp;"Times New Roman,Normál"
&amp;R&amp;"Times New Roman,Félkövér"&amp;10
 9. melléklet</oddHead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7"/>
  <sheetViews>
    <sheetView workbookViewId="0">
      <selection activeCell="J7" sqref="J7"/>
    </sheetView>
  </sheetViews>
  <sheetFormatPr defaultColWidth="9.109375" defaultRowHeight="14.4" x14ac:dyDescent="0.3"/>
  <cols>
    <col min="1" max="1" width="5.88671875" style="256" customWidth="1"/>
    <col min="2" max="2" width="42.5546875" style="257" customWidth="1"/>
    <col min="3" max="8" width="11" style="257" customWidth="1"/>
    <col min="9" max="9" width="12.109375" style="257" customWidth="1"/>
    <col min="10" max="10" width="13.33203125" style="257" customWidth="1"/>
    <col min="11" max="16384" width="9.109375" style="257"/>
  </cols>
  <sheetData>
    <row r="1" spans="1:11" s="290" customFormat="1" ht="26.25" customHeight="1" thickBot="1" x14ac:dyDescent="0.35">
      <c r="A1" s="256"/>
      <c r="B1" s="257"/>
      <c r="C1" s="257"/>
      <c r="D1" s="257"/>
      <c r="E1" s="257"/>
      <c r="F1" s="257"/>
      <c r="G1" s="257"/>
      <c r="H1" s="257"/>
      <c r="I1" s="257"/>
      <c r="J1" s="289" t="s">
        <v>453</v>
      </c>
    </row>
    <row r="2" spans="1:11" s="291" customFormat="1" ht="32.25" customHeight="1" thickBot="1" x14ac:dyDescent="0.35">
      <c r="A2" s="984" t="s">
        <v>468</v>
      </c>
      <c r="B2" s="986" t="s">
        <v>469</v>
      </c>
      <c r="C2" s="984" t="s">
        <v>470</v>
      </c>
      <c r="D2" s="984" t="s">
        <v>471</v>
      </c>
      <c r="E2" s="977" t="s">
        <v>472</v>
      </c>
      <c r="F2" s="978"/>
      <c r="G2" s="978"/>
      <c r="H2" s="978"/>
      <c r="I2" s="979"/>
      <c r="J2" s="980" t="s">
        <v>180</v>
      </c>
    </row>
    <row r="3" spans="1:11" s="295" customFormat="1" ht="37.5" customHeight="1" thickBot="1" x14ac:dyDescent="0.35">
      <c r="A3" s="985"/>
      <c r="B3" s="987"/>
      <c r="C3" s="981"/>
      <c r="D3" s="985"/>
      <c r="E3" s="292" t="s">
        <v>473</v>
      </c>
      <c r="F3" s="293" t="s">
        <v>474</v>
      </c>
      <c r="G3" s="293" t="s">
        <v>475</v>
      </c>
      <c r="H3" s="293" t="s">
        <v>476</v>
      </c>
      <c r="I3" s="294" t="s">
        <v>581</v>
      </c>
      <c r="J3" s="981"/>
    </row>
    <row r="4" spans="1:11" ht="20.100000000000001" customHeight="1" x14ac:dyDescent="0.3">
      <c r="A4" s="296">
        <v>1</v>
      </c>
      <c r="B4" s="297">
        <v>2</v>
      </c>
      <c r="C4" s="296">
        <v>3</v>
      </c>
      <c r="D4" s="296">
        <v>4</v>
      </c>
      <c r="E4" s="298">
        <v>5</v>
      </c>
      <c r="F4" s="299">
        <v>6</v>
      </c>
      <c r="G4" s="299">
        <v>7</v>
      </c>
      <c r="H4" s="299">
        <v>8</v>
      </c>
      <c r="I4" s="300">
        <v>9</v>
      </c>
      <c r="J4" s="296" t="s">
        <v>477</v>
      </c>
    </row>
    <row r="5" spans="1:11" s="309" customFormat="1" ht="20.100000000000001" customHeight="1" x14ac:dyDescent="0.3">
      <c r="A5" s="301" t="s">
        <v>308</v>
      </c>
      <c r="B5" s="302" t="s">
        <v>478</v>
      </c>
      <c r="C5" s="303"/>
      <c r="D5" s="304"/>
      <c r="E5" s="305">
        <f>SUM(E6:E6)</f>
        <v>0</v>
      </c>
      <c r="F5" s="306"/>
      <c r="G5" s="306"/>
      <c r="H5" s="306"/>
      <c r="I5" s="307"/>
      <c r="J5" s="308"/>
    </row>
    <row r="6" spans="1:11" ht="20.100000000000001" customHeight="1" x14ac:dyDescent="0.3">
      <c r="A6" s="301" t="s">
        <v>398</v>
      </c>
      <c r="B6" s="310"/>
      <c r="C6" s="311"/>
      <c r="D6" s="312"/>
      <c r="E6" s="313"/>
      <c r="F6" s="314"/>
      <c r="G6" s="314"/>
      <c r="H6" s="314"/>
      <c r="I6" s="315"/>
      <c r="J6" s="308"/>
    </row>
    <row r="7" spans="1:11" ht="20.100000000000001" customHeight="1" x14ac:dyDescent="0.3">
      <c r="A7" s="301" t="s">
        <v>454</v>
      </c>
      <c r="B7" s="316"/>
      <c r="C7" s="317"/>
      <c r="D7" s="312"/>
      <c r="E7" s="313"/>
      <c r="F7" s="314"/>
      <c r="G7" s="314"/>
      <c r="H7" s="314"/>
      <c r="I7" s="315"/>
      <c r="J7" s="308"/>
    </row>
    <row r="8" spans="1:11" ht="20.100000000000001" customHeight="1" x14ac:dyDescent="0.3">
      <c r="A8" s="301" t="s">
        <v>455</v>
      </c>
      <c r="B8" s="316"/>
      <c r="C8" s="317"/>
      <c r="D8" s="312"/>
      <c r="E8" s="313"/>
      <c r="F8" s="314"/>
      <c r="G8" s="314"/>
      <c r="H8" s="314"/>
      <c r="I8" s="315"/>
      <c r="J8" s="308"/>
    </row>
    <row r="9" spans="1:11" s="309" customFormat="1" ht="20.100000000000001" customHeight="1" x14ac:dyDescent="0.3">
      <c r="A9" s="301" t="s">
        <v>456</v>
      </c>
      <c r="B9" s="318" t="s">
        <v>479</v>
      </c>
      <c r="C9" s="319"/>
      <c r="D9" s="304">
        <f t="shared" ref="D9:J9" si="0">SUM(D10:D11)</f>
        <v>0</v>
      </c>
      <c r="E9" s="305">
        <f t="shared" si="0"/>
        <v>0</v>
      </c>
      <c r="F9" s="306">
        <f t="shared" si="0"/>
        <v>0</v>
      </c>
      <c r="G9" s="306">
        <f t="shared" si="0"/>
        <v>0</v>
      </c>
      <c r="H9" s="306">
        <f t="shared" si="0"/>
        <v>0</v>
      </c>
      <c r="I9" s="307">
        <f t="shared" si="0"/>
        <v>0</v>
      </c>
      <c r="J9" s="304">
        <f t="shared" si="0"/>
        <v>0</v>
      </c>
    </row>
    <row r="10" spans="1:11" ht="20.100000000000001" customHeight="1" x14ac:dyDescent="0.3">
      <c r="A10" s="301" t="s">
        <v>457</v>
      </c>
      <c r="B10" s="310"/>
      <c r="C10" s="311"/>
      <c r="D10" s="312">
        <v>0</v>
      </c>
      <c r="E10" s="313">
        <v>0</v>
      </c>
      <c r="F10" s="314">
        <v>0</v>
      </c>
      <c r="G10" s="314">
        <v>0</v>
      </c>
      <c r="H10" s="314">
        <v>0</v>
      </c>
      <c r="I10" s="315">
        <v>0</v>
      </c>
      <c r="J10" s="308">
        <f>SUM(D10:I10)</f>
        <v>0</v>
      </c>
    </row>
    <row r="11" spans="1:11" ht="20.100000000000001" customHeight="1" x14ac:dyDescent="0.3">
      <c r="A11" s="301" t="s">
        <v>458</v>
      </c>
      <c r="B11" s="310"/>
      <c r="C11" s="311"/>
      <c r="D11" s="312"/>
      <c r="E11" s="313"/>
      <c r="F11" s="314"/>
      <c r="G11" s="314"/>
      <c r="H11" s="314"/>
      <c r="I11" s="315"/>
      <c r="J11" s="308">
        <f>SUM(D11:I11)</f>
        <v>0</v>
      </c>
      <c r="K11" s="320"/>
    </row>
    <row r="12" spans="1:11" ht="19.5" customHeight="1" x14ac:dyDescent="0.3">
      <c r="A12" s="301" t="s">
        <v>459</v>
      </c>
      <c r="B12" s="310"/>
      <c r="C12" s="311"/>
      <c r="D12" s="312"/>
      <c r="E12" s="313"/>
      <c r="F12" s="314"/>
      <c r="G12" s="314"/>
      <c r="H12" s="314"/>
      <c r="I12" s="315"/>
      <c r="J12" s="308"/>
    </row>
    <row r="13" spans="1:11" ht="20.100000000000001" customHeight="1" x14ac:dyDescent="0.3">
      <c r="A13" s="301" t="s">
        <v>460</v>
      </c>
      <c r="B13" s="321"/>
      <c r="C13" s="322"/>
      <c r="D13" s="323"/>
      <c r="E13" s="324"/>
      <c r="F13" s="325"/>
      <c r="G13" s="325"/>
      <c r="H13" s="325"/>
      <c r="I13" s="326"/>
      <c r="J13" s="308"/>
    </row>
    <row r="14" spans="1:11" s="309" customFormat="1" ht="13.2" x14ac:dyDescent="0.3">
      <c r="A14" s="301" t="s">
        <v>461</v>
      </c>
      <c r="B14" s="327" t="s">
        <v>480</v>
      </c>
      <c r="C14" s="319"/>
      <c r="D14" s="328">
        <f>+D15+D16</f>
        <v>0</v>
      </c>
      <c r="E14" s="328">
        <f t="shared" ref="E14:J14" si="1">+E15+E16</f>
        <v>0</v>
      </c>
      <c r="F14" s="328">
        <f t="shared" si="1"/>
        <v>0</v>
      </c>
      <c r="G14" s="328">
        <f t="shared" si="1"/>
        <v>0</v>
      </c>
      <c r="H14" s="328">
        <f t="shared" si="1"/>
        <v>0</v>
      </c>
      <c r="I14" s="328">
        <f t="shared" si="1"/>
        <v>0</v>
      </c>
      <c r="J14" s="328">
        <f t="shared" si="1"/>
        <v>0</v>
      </c>
    </row>
    <row r="15" spans="1:11" s="333" customFormat="1" x14ac:dyDescent="0.3">
      <c r="A15" s="301"/>
      <c r="B15" s="484"/>
      <c r="C15" s="329"/>
      <c r="D15" s="330"/>
      <c r="E15" s="331"/>
      <c r="F15" s="258"/>
      <c r="G15" s="258"/>
      <c r="H15" s="258"/>
      <c r="I15" s="332"/>
      <c r="J15" s="308"/>
    </row>
    <row r="16" spans="1:11" ht="15" thickBot="1" x14ac:dyDescent="0.35">
      <c r="A16" s="334"/>
      <c r="B16" s="484"/>
      <c r="C16" s="329"/>
      <c r="D16" s="335"/>
      <c r="E16" s="336"/>
      <c r="F16" s="337"/>
      <c r="G16" s="337"/>
      <c r="H16" s="337"/>
      <c r="I16" s="338"/>
      <c r="J16" s="308"/>
    </row>
    <row r="17" spans="1:10" s="309" customFormat="1" ht="13.8" thickBot="1" x14ac:dyDescent="0.35">
      <c r="A17" s="982" t="s">
        <v>481</v>
      </c>
      <c r="B17" s="983"/>
      <c r="C17" s="339"/>
      <c r="D17" s="340">
        <f>+D14+D9</f>
        <v>0</v>
      </c>
      <c r="E17" s="341">
        <f t="shared" ref="E17:J17" si="2">+E14+E9</f>
        <v>0</v>
      </c>
      <c r="F17" s="342">
        <f t="shared" si="2"/>
        <v>0</v>
      </c>
      <c r="G17" s="342">
        <f t="shared" si="2"/>
        <v>0</v>
      </c>
      <c r="H17" s="342">
        <f t="shared" si="2"/>
        <v>0</v>
      </c>
      <c r="I17" s="343">
        <f t="shared" si="2"/>
        <v>0</v>
      </c>
      <c r="J17" s="340">
        <f t="shared" si="2"/>
        <v>0</v>
      </c>
    </row>
  </sheetData>
  <mergeCells count="7">
    <mergeCell ref="E2:I2"/>
    <mergeCell ref="J2:J3"/>
    <mergeCell ref="A17:B17"/>
    <mergeCell ref="A2:A3"/>
    <mergeCell ref="B2:B3"/>
    <mergeCell ref="C2:C3"/>
    <mergeCell ref="D2:D3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93" orientation="landscape" r:id="rId1"/>
  <headerFooter>
    <oddHeader>&amp;C&amp;"Times New Roman,Félkövér"&amp;12Többéves kihatással járó döntésekből származó kötelezettségek célok szerint, évenkénti bontásban         &amp;"Times New Roman,Normál"
&amp;R&amp;"Times New Roman,Félkövér"&amp;12
10. melléklet</oddHead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P41"/>
  <sheetViews>
    <sheetView zoomScaleNormal="100" workbookViewId="0">
      <selection activeCell="R36" sqref="R36"/>
    </sheetView>
  </sheetViews>
  <sheetFormatPr defaultColWidth="9.109375" defaultRowHeight="13.2" x14ac:dyDescent="0.25"/>
  <cols>
    <col min="1" max="1" width="31.44140625" style="260" customWidth="1"/>
    <col min="2" max="2" width="8.88671875" style="260" bestFit="1" customWidth="1"/>
    <col min="3" max="3" width="8.6640625" style="260" customWidth="1"/>
    <col min="4" max="4" width="8.88671875" style="260" bestFit="1" customWidth="1"/>
    <col min="5" max="5" width="9" style="260" customWidth="1"/>
    <col min="6" max="6" width="8.6640625" style="260" customWidth="1"/>
    <col min="7" max="8" width="8.88671875" style="260" bestFit="1" customWidth="1"/>
    <col min="9" max="9" width="8.5546875" style="260" customWidth="1"/>
    <col min="10" max="10" width="8.88671875" style="260" bestFit="1" customWidth="1"/>
    <col min="11" max="11" width="10.44140625" style="260" customWidth="1"/>
    <col min="12" max="12" width="8.88671875" style="260" bestFit="1" customWidth="1"/>
    <col min="13" max="13" width="8.5546875" style="260" customWidth="1"/>
    <col min="14" max="14" width="9.109375" style="260" customWidth="1"/>
    <col min="15" max="15" width="10.88671875" style="259" customWidth="1"/>
    <col min="16" max="16384" width="9.109375" style="260"/>
  </cols>
  <sheetData>
    <row r="1" spans="1:16" ht="13.8" thickBot="1" x14ac:dyDescent="0.3">
      <c r="O1" s="261" t="s">
        <v>463</v>
      </c>
    </row>
    <row r="2" spans="1:16" s="259" customFormat="1" ht="26.4" x14ac:dyDescent="0.25">
      <c r="A2" s="262" t="s">
        <v>282</v>
      </c>
      <c r="B2" s="263" t="s">
        <v>464</v>
      </c>
      <c r="C2" s="262" t="s">
        <v>440</v>
      </c>
      <c r="D2" s="262" t="s">
        <v>441</v>
      </c>
      <c r="E2" s="262" t="s">
        <v>442</v>
      </c>
      <c r="F2" s="262" t="s">
        <v>443</v>
      </c>
      <c r="G2" s="262" t="s">
        <v>444</v>
      </c>
      <c r="H2" s="262" t="s">
        <v>445</v>
      </c>
      <c r="I2" s="262" t="s">
        <v>446</v>
      </c>
      <c r="J2" s="262" t="s">
        <v>465</v>
      </c>
      <c r="K2" s="262" t="s">
        <v>447</v>
      </c>
      <c r="L2" s="262" t="s">
        <v>448</v>
      </c>
      <c r="M2" s="262" t="s">
        <v>449</v>
      </c>
      <c r="N2" s="262" t="s">
        <v>450</v>
      </c>
      <c r="O2" s="264" t="s">
        <v>462</v>
      </c>
    </row>
    <row r="3" spans="1:16" s="259" customFormat="1" ht="13.8" thickBot="1" x14ac:dyDescent="0.3">
      <c r="A3" s="683"/>
      <c r="B3" s="684"/>
      <c r="C3" s="685"/>
      <c r="D3" s="686"/>
      <c r="E3" s="686"/>
      <c r="F3" s="686"/>
      <c r="G3" s="686"/>
      <c r="H3" s="686"/>
      <c r="I3" s="686"/>
      <c r="J3" s="686"/>
      <c r="K3" s="686"/>
      <c r="L3" s="686"/>
      <c r="M3" s="686"/>
      <c r="N3" s="686"/>
      <c r="O3" s="687"/>
    </row>
    <row r="4" spans="1:16" ht="13.8" thickBot="1" x14ac:dyDescent="0.3">
      <c r="A4" s="286" t="s">
        <v>869</v>
      </c>
      <c r="B4" s="287"/>
      <c r="C4" s="287"/>
      <c r="D4" s="287">
        <f t="shared" ref="D4:N4" si="0">+C40</f>
        <v>253881</v>
      </c>
      <c r="E4" s="287">
        <f t="shared" si="0"/>
        <v>222854.91666666663</v>
      </c>
      <c r="F4" s="287">
        <f t="shared" si="0"/>
        <v>221437.23333333328</v>
      </c>
      <c r="G4" s="287">
        <f t="shared" si="0"/>
        <v>287318.14999999991</v>
      </c>
      <c r="H4" s="287">
        <f t="shared" si="0"/>
        <v>302099.06666666653</v>
      </c>
      <c r="I4" s="287">
        <f t="shared" si="0"/>
        <v>259072.98333333316</v>
      </c>
      <c r="J4" s="287">
        <f t="shared" si="0"/>
        <v>436708.89999999979</v>
      </c>
      <c r="K4" s="287">
        <f t="shared" si="0"/>
        <v>903799.81666666642</v>
      </c>
      <c r="L4" s="287">
        <f t="shared" si="0"/>
        <v>1246297.7333333329</v>
      </c>
      <c r="M4" s="287">
        <f t="shared" si="0"/>
        <v>906355.64999999967</v>
      </c>
      <c r="N4" s="287">
        <f t="shared" si="0"/>
        <v>822535.56666666642</v>
      </c>
      <c r="O4" s="288"/>
      <c r="P4" s="268"/>
    </row>
    <row r="5" spans="1:16" s="265" customFormat="1" ht="15" customHeight="1" x14ac:dyDescent="0.3">
      <c r="A5" s="988" t="s">
        <v>338</v>
      </c>
      <c r="B5" s="988"/>
      <c r="C5" s="988"/>
      <c r="D5" s="988"/>
      <c r="E5" s="988"/>
      <c r="F5" s="988"/>
      <c r="G5" s="988"/>
      <c r="H5" s="988"/>
      <c r="I5" s="988"/>
      <c r="J5" s="988"/>
      <c r="K5" s="988"/>
      <c r="L5" s="988"/>
      <c r="M5" s="988"/>
      <c r="N5" s="988"/>
      <c r="O5" s="988"/>
      <c r="P5" s="268"/>
    </row>
    <row r="6" spans="1:16" s="268" customFormat="1" ht="15" customHeight="1" x14ac:dyDescent="0.3">
      <c r="A6" s="66" t="s">
        <v>331</v>
      </c>
      <c r="B6" s="89">
        <f>+'1.mell. Mérleg'!E5</f>
        <v>571734</v>
      </c>
      <c r="C6" s="266">
        <f>+$B$6/12</f>
        <v>47644.5</v>
      </c>
      <c r="D6" s="266">
        <f t="shared" ref="D6:N6" si="1">+$B$6/12</f>
        <v>47644.5</v>
      </c>
      <c r="E6" s="266">
        <f t="shared" si="1"/>
        <v>47644.5</v>
      </c>
      <c r="F6" s="266">
        <f t="shared" si="1"/>
        <v>47644.5</v>
      </c>
      <c r="G6" s="266">
        <f t="shared" si="1"/>
        <v>47644.5</v>
      </c>
      <c r="H6" s="266">
        <f t="shared" si="1"/>
        <v>47644.5</v>
      </c>
      <c r="I6" s="266">
        <f t="shared" si="1"/>
        <v>47644.5</v>
      </c>
      <c r="J6" s="266">
        <f t="shared" si="1"/>
        <v>47644.5</v>
      </c>
      <c r="K6" s="266">
        <f t="shared" si="1"/>
        <v>47644.5</v>
      </c>
      <c r="L6" s="266">
        <f t="shared" si="1"/>
        <v>47644.5</v>
      </c>
      <c r="M6" s="266">
        <f t="shared" si="1"/>
        <v>47644.5</v>
      </c>
      <c r="N6" s="266">
        <f t="shared" si="1"/>
        <v>47644.5</v>
      </c>
      <c r="O6" s="267">
        <f>SUM(C6:N6)</f>
        <v>571734</v>
      </c>
    </row>
    <row r="7" spans="1:16" s="268" customFormat="1" ht="26.4" x14ac:dyDescent="0.3">
      <c r="A7" s="66" t="s">
        <v>205</v>
      </c>
      <c r="B7" s="89">
        <f>+'1.mell. Mérleg'!E6</f>
        <v>43191</v>
      </c>
      <c r="C7" s="266">
        <f>+$B$7/12</f>
        <v>3599.25</v>
      </c>
      <c r="D7" s="266">
        <f t="shared" ref="D7:N7" si="2">+$B$7/12</f>
        <v>3599.25</v>
      </c>
      <c r="E7" s="266">
        <f t="shared" si="2"/>
        <v>3599.25</v>
      </c>
      <c r="F7" s="266">
        <f t="shared" si="2"/>
        <v>3599.25</v>
      </c>
      <c r="G7" s="266">
        <f t="shared" si="2"/>
        <v>3599.25</v>
      </c>
      <c r="H7" s="266">
        <f t="shared" si="2"/>
        <v>3599.25</v>
      </c>
      <c r="I7" s="266">
        <f t="shared" si="2"/>
        <v>3599.25</v>
      </c>
      <c r="J7" s="266">
        <f t="shared" si="2"/>
        <v>3599.25</v>
      </c>
      <c r="K7" s="266">
        <f t="shared" si="2"/>
        <v>3599.25</v>
      </c>
      <c r="L7" s="266">
        <f t="shared" si="2"/>
        <v>3599.25</v>
      </c>
      <c r="M7" s="266">
        <f t="shared" si="2"/>
        <v>3599.25</v>
      </c>
      <c r="N7" s="266">
        <f t="shared" si="2"/>
        <v>3599.25</v>
      </c>
      <c r="O7" s="267">
        <f>SUM(C7:N7)</f>
        <v>43191</v>
      </c>
    </row>
    <row r="8" spans="1:16" s="271" customFormat="1" ht="26.4" x14ac:dyDescent="0.3">
      <c r="A8" s="67" t="s">
        <v>329</v>
      </c>
      <c r="B8" s="93">
        <f>+B6+B7</f>
        <v>614925</v>
      </c>
      <c r="C8" s="269">
        <f>SUM(C6:C7)</f>
        <v>51243.75</v>
      </c>
      <c r="D8" s="269">
        <f t="shared" ref="D8:O8" si="3">SUM(D6:D7)</f>
        <v>51243.75</v>
      </c>
      <c r="E8" s="269">
        <f t="shared" si="3"/>
        <v>51243.75</v>
      </c>
      <c r="F8" s="269">
        <f t="shared" si="3"/>
        <v>51243.75</v>
      </c>
      <c r="G8" s="269">
        <f t="shared" si="3"/>
        <v>51243.75</v>
      </c>
      <c r="H8" s="269">
        <f t="shared" si="3"/>
        <v>51243.75</v>
      </c>
      <c r="I8" s="269">
        <f t="shared" si="3"/>
        <v>51243.75</v>
      </c>
      <c r="J8" s="269">
        <f t="shared" si="3"/>
        <v>51243.75</v>
      </c>
      <c r="K8" s="269">
        <f t="shared" si="3"/>
        <v>51243.75</v>
      </c>
      <c r="L8" s="269">
        <f t="shared" si="3"/>
        <v>51243.75</v>
      </c>
      <c r="M8" s="269">
        <f t="shared" si="3"/>
        <v>51243.75</v>
      </c>
      <c r="N8" s="269">
        <f t="shared" si="3"/>
        <v>51243.75</v>
      </c>
      <c r="O8" s="270">
        <f t="shared" si="3"/>
        <v>614925</v>
      </c>
      <c r="P8" s="268"/>
    </row>
    <row r="9" spans="1:16" s="268" customFormat="1" x14ac:dyDescent="0.3">
      <c r="A9" s="66" t="s">
        <v>220</v>
      </c>
      <c r="B9" s="89">
        <f>+'1.mell. Mérleg'!E10</f>
        <v>151397</v>
      </c>
      <c r="C9" s="266">
        <v>3785</v>
      </c>
      <c r="D9" s="266">
        <v>3785</v>
      </c>
      <c r="E9" s="266">
        <f>+B9*0.2</f>
        <v>30279.4</v>
      </c>
      <c r="F9" s="266">
        <v>30279</v>
      </c>
      <c r="G9" s="266">
        <v>3786</v>
      </c>
      <c r="H9" s="266">
        <v>3785</v>
      </c>
      <c r="I9" s="266">
        <v>3785</v>
      </c>
      <c r="J9" s="266">
        <v>3785</v>
      </c>
      <c r="K9" s="266">
        <v>30279</v>
      </c>
      <c r="L9" s="266">
        <v>30279</v>
      </c>
      <c r="M9" s="266">
        <v>3785</v>
      </c>
      <c r="N9" s="266">
        <v>3785</v>
      </c>
      <c r="O9" s="267">
        <f t="shared" ref="O9:O14" si="4">SUM(C9:N9)</f>
        <v>151397.4</v>
      </c>
    </row>
    <row r="10" spans="1:16" s="268" customFormat="1" x14ac:dyDescent="0.3">
      <c r="A10" s="66" t="s">
        <v>334</v>
      </c>
      <c r="B10" s="89">
        <f>+'1.mell. Mérleg'!E11</f>
        <v>140082</v>
      </c>
      <c r="C10" s="266">
        <v>3502</v>
      </c>
      <c r="D10" s="266">
        <v>3502</v>
      </c>
      <c r="E10" s="266">
        <f>4120+996</f>
        <v>5116</v>
      </c>
      <c r="F10" s="266">
        <v>5116</v>
      </c>
      <c r="G10" s="266">
        <f>515+47793</f>
        <v>48308</v>
      </c>
      <c r="H10" s="266">
        <v>3502</v>
      </c>
      <c r="I10" s="266">
        <v>3502</v>
      </c>
      <c r="J10" s="266">
        <v>3502</v>
      </c>
      <c r="K10" s="266">
        <f>4120+47793</f>
        <v>51913</v>
      </c>
      <c r="L10" s="266">
        <v>5116</v>
      </c>
      <c r="M10" s="266">
        <v>3502</v>
      </c>
      <c r="N10" s="266">
        <v>3501</v>
      </c>
      <c r="O10" s="267">
        <f t="shared" si="4"/>
        <v>140082</v>
      </c>
    </row>
    <row r="11" spans="1:16" s="268" customFormat="1" x14ac:dyDescent="0.3">
      <c r="A11" s="66" t="s">
        <v>233</v>
      </c>
      <c r="B11" s="89">
        <f>+'1.mell. Mérleg'!E12</f>
        <v>3000</v>
      </c>
      <c r="C11" s="266">
        <v>250</v>
      </c>
      <c r="D11" s="266">
        <v>250</v>
      </c>
      <c r="E11" s="266">
        <v>250</v>
      </c>
      <c r="F11" s="266">
        <v>250</v>
      </c>
      <c r="G11" s="266">
        <v>250</v>
      </c>
      <c r="H11" s="266">
        <v>250</v>
      </c>
      <c r="I11" s="266">
        <v>250</v>
      </c>
      <c r="J11" s="266">
        <v>250</v>
      </c>
      <c r="K11" s="266">
        <v>250</v>
      </c>
      <c r="L11" s="266">
        <v>250</v>
      </c>
      <c r="M11" s="266">
        <v>250</v>
      </c>
      <c r="N11" s="266">
        <v>250</v>
      </c>
      <c r="O11" s="267">
        <f t="shared" si="4"/>
        <v>3000</v>
      </c>
    </row>
    <row r="12" spans="1:16" s="271" customFormat="1" x14ac:dyDescent="0.3">
      <c r="A12" s="67" t="s">
        <v>335</v>
      </c>
      <c r="B12" s="93">
        <f>SUM(B9:B11)</f>
        <v>294479</v>
      </c>
      <c r="C12" s="269">
        <f>SUM(C9:C11)</f>
        <v>7537</v>
      </c>
      <c r="D12" s="269">
        <f t="shared" ref="D12:O12" si="5">SUM(D9:D11)</f>
        <v>7537</v>
      </c>
      <c r="E12" s="269">
        <f t="shared" si="5"/>
        <v>35645.4</v>
      </c>
      <c r="F12" s="269">
        <f t="shared" si="5"/>
        <v>35645</v>
      </c>
      <c r="G12" s="269">
        <f t="shared" si="5"/>
        <v>52344</v>
      </c>
      <c r="H12" s="269">
        <f t="shared" si="5"/>
        <v>7537</v>
      </c>
      <c r="I12" s="269">
        <f t="shared" si="5"/>
        <v>7537</v>
      </c>
      <c r="J12" s="269">
        <f t="shared" si="5"/>
        <v>7537</v>
      </c>
      <c r="K12" s="269">
        <f t="shared" si="5"/>
        <v>82442</v>
      </c>
      <c r="L12" s="269">
        <f t="shared" si="5"/>
        <v>35645</v>
      </c>
      <c r="M12" s="269">
        <f t="shared" si="5"/>
        <v>7537</v>
      </c>
      <c r="N12" s="269">
        <f t="shared" si="5"/>
        <v>7536</v>
      </c>
      <c r="O12" s="270">
        <f t="shared" si="5"/>
        <v>294479.40000000002</v>
      </c>
      <c r="P12" s="268"/>
    </row>
    <row r="13" spans="1:16" s="268" customFormat="1" x14ac:dyDescent="0.3">
      <c r="A13" s="66" t="s">
        <v>280</v>
      </c>
      <c r="B13" s="89">
        <f>+'1.mell. Mérleg'!E13</f>
        <v>295561</v>
      </c>
      <c r="C13" s="266">
        <f>+$B$13/12</f>
        <v>24630.083333333332</v>
      </c>
      <c r="D13" s="266">
        <f t="shared" ref="D13:N13" si="6">+$B$13/12</f>
        <v>24630.083333333332</v>
      </c>
      <c r="E13" s="266">
        <f t="shared" si="6"/>
        <v>24630.083333333332</v>
      </c>
      <c r="F13" s="266">
        <f t="shared" si="6"/>
        <v>24630.083333333332</v>
      </c>
      <c r="G13" s="266">
        <f t="shared" si="6"/>
        <v>24630.083333333332</v>
      </c>
      <c r="H13" s="266">
        <f t="shared" si="6"/>
        <v>24630.083333333332</v>
      </c>
      <c r="I13" s="266">
        <f t="shared" si="6"/>
        <v>24630.083333333332</v>
      </c>
      <c r="J13" s="266">
        <f t="shared" si="6"/>
        <v>24630.083333333332</v>
      </c>
      <c r="K13" s="266">
        <f t="shared" si="6"/>
        <v>24630.083333333332</v>
      </c>
      <c r="L13" s="266">
        <f t="shared" si="6"/>
        <v>24630.083333333332</v>
      </c>
      <c r="M13" s="266">
        <f t="shared" si="6"/>
        <v>24630.083333333332</v>
      </c>
      <c r="N13" s="266">
        <f t="shared" si="6"/>
        <v>24630.083333333332</v>
      </c>
      <c r="O13" s="267">
        <f t="shared" si="4"/>
        <v>295561</v>
      </c>
    </row>
    <row r="14" spans="1:16" s="268" customFormat="1" x14ac:dyDescent="0.3">
      <c r="A14" s="66" t="s">
        <v>278</v>
      </c>
      <c r="B14" s="89">
        <f>+'1.mell. Mérleg'!E14</f>
        <v>4285</v>
      </c>
      <c r="C14" s="266">
        <f>+$B$14/12</f>
        <v>357.08333333333331</v>
      </c>
      <c r="D14" s="266">
        <f t="shared" ref="D14:N14" si="7">+$B$14/12</f>
        <v>357.08333333333331</v>
      </c>
      <c r="E14" s="266">
        <f t="shared" si="7"/>
        <v>357.08333333333331</v>
      </c>
      <c r="F14" s="266">
        <f t="shared" si="7"/>
        <v>357.08333333333331</v>
      </c>
      <c r="G14" s="266">
        <f t="shared" si="7"/>
        <v>357.08333333333331</v>
      </c>
      <c r="H14" s="266">
        <f t="shared" si="7"/>
        <v>357.08333333333331</v>
      </c>
      <c r="I14" s="266">
        <f t="shared" si="7"/>
        <v>357.08333333333331</v>
      </c>
      <c r="J14" s="266">
        <f t="shared" si="7"/>
        <v>357.08333333333331</v>
      </c>
      <c r="K14" s="266">
        <f t="shared" si="7"/>
        <v>357.08333333333331</v>
      </c>
      <c r="L14" s="266">
        <f t="shared" si="7"/>
        <v>357.08333333333331</v>
      </c>
      <c r="M14" s="266">
        <f t="shared" si="7"/>
        <v>357.08333333333331</v>
      </c>
      <c r="N14" s="266">
        <f t="shared" si="7"/>
        <v>357.08333333333331</v>
      </c>
      <c r="O14" s="267">
        <f t="shared" si="4"/>
        <v>4285.0000000000009</v>
      </c>
    </row>
    <row r="15" spans="1:16" s="271" customFormat="1" x14ac:dyDescent="0.3">
      <c r="A15" s="272" t="s">
        <v>396</v>
      </c>
      <c r="B15" s="273">
        <f>+B14+B13+B12+B8</f>
        <v>1209250</v>
      </c>
      <c r="C15" s="273">
        <f t="shared" ref="C15:O15" si="8">+C14+C13+C12+C8</f>
        <v>83767.916666666657</v>
      </c>
      <c r="D15" s="273">
        <f t="shared" si="8"/>
        <v>83767.916666666657</v>
      </c>
      <c r="E15" s="273">
        <f t="shared" si="8"/>
        <v>111876.31666666667</v>
      </c>
      <c r="F15" s="273">
        <f t="shared" si="8"/>
        <v>111875.91666666666</v>
      </c>
      <c r="G15" s="273">
        <f t="shared" si="8"/>
        <v>128574.91666666666</v>
      </c>
      <c r="H15" s="273">
        <f t="shared" si="8"/>
        <v>83767.916666666657</v>
      </c>
      <c r="I15" s="273">
        <f t="shared" si="8"/>
        <v>83767.916666666657</v>
      </c>
      <c r="J15" s="273">
        <f t="shared" si="8"/>
        <v>83767.916666666657</v>
      </c>
      <c r="K15" s="273">
        <f t="shared" si="8"/>
        <v>158672.91666666666</v>
      </c>
      <c r="L15" s="273">
        <f t="shared" si="8"/>
        <v>111875.91666666666</v>
      </c>
      <c r="M15" s="273">
        <f t="shared" si="8"/>
        <v>83767.916666666657</v>
      </c>
      <c r="N15" s="273">
        <f t="shared" si="8"/>
        <v>83766.916666666657</v>
      </c>
      <c r="O15" s="274">
        <f t="shared" si="8"/>
        <v>1209250.3999999999</v>
      </c>
      <c r="P15" s="268"/>
    </row>
    <row r="16" spans="1:16" s="268" customFormat="1" ht="26.4" x14ac:dyDescent="0.3">
      <c r="A16" s="66" t="s">
        <v>330</v>
      </c>
      <c r="B16" s="89">
        <f>+'1.mell. Mérleg'!E16</f>
        <v>1403421</v>
      </c>
      <c r="C16" s="266"/>
      <c r="D16" s="266"/>
      <c r="E16" s="266"/>
      <c r="F16" s="266"/>
      <c r="G16" s="266"/>
      <c r="H16" s="266"/>
      <c r="I16" s="266"/>
      <c r="J16" s="266">
        <f>87750+500+448500</f>
        <v>536750</v>
      </c>
      <c r="K16" s="266">
        <v>330875</v>
      </c>
      <c r="L16" s="266"/>
      <c r="M16" s="266">
        <v>77864</v>
      </c>
      <c r="N16" s="266">
        <v>457932</v>
      </c>
      <c r="O16" s="270">
        <f>SUM(C16:N16)</f>
        <v>1403421</v>
      </c>
    </row>
    <row r="17" spans="1:16" s="268" customFormat="1" ht="14.1" customHeight="1" x14ac:dyDescent="0.3">
      <c r="A17" s="66" t="s">
        <v>279</v>
      </c>
      <c r="B17" s="89">
        <v>0</v>
      </c>
      <c r="C17" s="266"/>
      <c r="D17" s="266">
        <v>0</v>
      </c>
      <c r="E17" s="266"/>
      <c r="F17" s="266"/>
      <c r="G17" s="266"/>
      <c r="H17" s="266"/>
      <c r="I17" s="266"/>
      <c r="J17" s="266"/>
      <c r="K17" s="266"/>
      <c r="L17" s="266"/>
      <c r="M17" s="266"/>
      <c r="N17" s="266"/>
      <c r="O17" s="270">
        <f>SUM(C17:N17)</f>
        <v>0</v>
      </c>
    </row>
    <row r="18" spans="1:16" s="268" customFormat="1" ht="14.1" customHeight="1" x14ac:dyDescent="0.3">
      <c r="A18" s="66" t="s">
        <v>283</v>
      </c>
      <c r="B18" s="89">
        <f>+'[5]1.mell. Mérleg'!C18</f>
        <v>0</v>
      </c>
      <c r="C18" s="266"/>
      <c r="D18" s="266"/>
      <c r="E18" s="266"/>
      <c r="F18" s="266"/>
      <c r="G18" s="266"/>
      <c r="H18" s="266"/>
      <c r="I18" s="266"/>
      <c r="J18" s="266"/>
      <c r="K18" s="266"/>
      <c r="L18" s="266"/>
      <c r="M18" s="266"/>
      <c r="N18" s="266"/>
      <c r="O18" s="270">
        <f>SUM(C18:N18)</f>
        <v>0</v>
      </c>
    </row>
    <row r="19" spans="1:16" s="268" customFormat="1" ht="14.1" customHeight="1" x14ac:dyDescent="0.3">
      <c r="A19" s="272" t="s">
        <v>279</v>
      </c>
      <c r="B19" s="273">
        <f>+B18+B17+B16</f>
        <v>1403421</v>
      </c>
      <c r="C19" s="273">
        <f t="shared" ref="C19:O19" si="9">+C18+C17+C16</f>
        <v>0</v>
      </c>
      <c r="D19" s="273">
        <f t="shared" si="9"/>
        <v>0</v>
      </c>
      <c r="E19" s="273">
        <f t="shared" si="9"/>
        <v>0</v>
      </c>
      <c r="F19" s="273">
        <f t="shared" si="9"/>
        <v>0</v>
      </c>
      <c r="G19" s="273">
        <f t="shared" si="9"/>
        <v>0</v>
      </c>
      <c r="H19" s="273">
        <f t="shared" si="9"/>
        <v>0</v>
      </c>
      <c r="I19" s="273">
        <f t="shared" si="9"/>
        <v>0</v>
      </c>
      <c r="J19" s="273">
        <f t="shared" si="9"/>
        <v>536750</v>
      </c>
      <c r="K19" s="273">
        <f t="shared" si="9"/>
        <v>330875</v>
      </c>
      <c r="L19" s="273">
        <f t="shared" si="9"/>
        <v>0</v>
      </c>
      <c r="M19" s="273">
        <f t="shared" si="9"/>
        <v>77864</v>
      </c>
      <c r="N19" s="273">
        <f t="shared" si="9"/>
        <v>457932</v>
      </c>
      <c r="O19" s="274">
        <f t="shared" si="9"/>
        <v>1403421</v>
      </c>
    </row>
    <row r="20" spans="1:16" s="268" customFormat="1" ht="14.1" customHeight="1" x14ac:dyDescent="0.3">
      <c r="A20" s="66" t="s">
        <v>870</v>
      </c>
      <c r="B20" s="89">
        <v>1130000</v>
      </c>
      <c r="C20" s="266">
        <v>200000</v>
      </c>
      <c r="D20" s="266"/>
      <c r="E20" s="266"/>
      <c r="F20" s="266"/>
      <c r="G20" s="266"/>
      <c r="H20" s="266"/>
      <c r="I20" s="266">
        <v>650000</v>
      </c>
      <c r="J20" s="266"/>
      <c r="K20" s="266"/>
      <c r="L20" s="266"/>
      <c r="M20" s="266"/>
      <c r="N20" s="266">
        <v>280000</v>
      </c>
      <c r="O20" s="270">
        <f>SUM(C20:N20)</f>
        <v>1130000</v>
      </c>
    </row>
    <row r="21" spans="1:16" s="268" customFormat="1" ht="14.1" customHeight="1" x14ac:dyDescent="0.3">
      <c r="A21" s="66" t="s">
        <v>380</v>
      </c>
      <c r="B21" s="89">
        <v>7521</v>
      </c>
      <c r="C21" s="266">
        <v>5835</v>
      </c>
      <c r="D21" s="266"/>
      <c r="E21" s="266"/>
      <c r="F21" s="266">
        <v>1686</v>
      </c>
      <c r="G21" s="266"/>
      <c r="H21" s="266"/>
      <c r="I21" s="266"/>
      <c r="J21" s="266"/>
      <c r="K21" s="266"/>
      <c r="L21" s="266"/>
      <c r="M21" s="266"/>
      <c r="N21" s="266"/>
      <c r="O21" s="270">
        <f>SUM(C21:N21)</f>
        <v>7521</v>
      </c>
    </row>
    <row r="22" spans="1:16" s="268" customFormat="1" ht="14.1" customHeight="1" x14ac:dyDescent="0.3">
      <c r="A22" s="66" t="s">
        <v>381</v>
      </c>
      <c r="B22" s="89">
        <v>886963</v>
      </c>
      <c r="C22" s="266">
        <f>1022350-200000</f>
        <v>822350</v>
      </c>
      <c r="D22" s="266"/>
      <c r="E22" s="266"/>
      <c r="F22" s="266">
        <v>64613</v>
      </c>
      <c r="G22" s="266"/>
      <c r="H22" s="266"/>
      <c r="I22" s="266"/>
      <c r="J22" s="266"/>
      <c r="K22" s="266"/>
      <c r="L22" s="266"/>
      <c r="M22" s="266"/>
      <c r="N22" s="266"/>
      <c r="O22" s="270">
        <f>SUM(C22:N22)</f>
        <v>886963</v>
      </c>
    </row>
    <row r="23" spans="1:16" s="271" customFormat="1" ht="14.1" customHeight="1" x14ac:dyDescent="0.3">
      <c r="A23" s="67"/>
      <c r="B23" s="93">
        <f>+B22+B21</f>
        <v>894484</v>
      </c>
      <c r="C23" s="93">
        <f t="shared" ref="C23:O23" si="10">+C22+C21</f>
        <v>828185</v>
      </c>
      <c r="D23" s="93">
        <f t="shared" si="10"/>
        <v>0</v>
      </c>
      <c r="E23" s="93">
        <f t="shared" si="10"/>
        <v>0</v>
      </c>
      <c r="F23" s="93">
        <f t="shared" si="10"/>
        <v>66299</v>
      </c>
      <c r="G23" s="93">
        <f t="shared" si="10"/>
        <v>0</v>
      </c>
      <c r="H23" s="93">
        <f t="shared" si="10"/>
        <v>0</v>
      </c>
      <c r="I23" s="93">
        <f t="shared" si="10"/>
        <v>0</v>
      </c>
      <c r="J23" s="93">
        <f t="shared" si="10"/>
        <v>0</v>
      </c>
      <c r="K23" s="93">
        <f t="shared" si="10"/>
        <v>0</v>
      </c>
      <c r="L23" s="93">
        <f t="shared" si="10"/>
        <v>0</v>
      </c>
      <c r="M23" s="93">
        <f t="shared" si="10"/>
        <v>0</v>
      </c>
      <c r="N23" s="93">
        <f t="shared" si="10"/>
        <v>0</v>
      </c>
      <c r="O23" s="275">
        <f t="shared" si="10"/>
        <v>894484</v>
      </c>
      <c r="P23" s="268"/>
    </row>
    <row r="24" spans="1:16" s="268" customFormat="1" ht="14.1" customHeight="1" x14ac:dyDescent="0.3">
      <c r="A24" s="276" t="s">
        <v>286</v>
      </c>
      <c r="B24" s="273">
        <f>+B23+B20</f>
        <v>2024484</v>
      </c>
      <c r="C24" s="273">
        <f t="shared" ref="C24:O24" si="11">+C23+C20</f>
        <v>1028185</v>
      </c>
      <c r="D24" s="273">
        <f t="shared" si="11"/>
        <v>0</v>
      </c>
      <c r="E24" s="273">
        <f t="shared" si="11"/>
        <v>0</v>
      </c>
      <c r="F24" s="273">
        <f t="shared" si="11"/>
        <v>66299</v>
      </c>
      <c r="G24" s="273">
        <f t="shared" si="11"/>
        <v>0</v>
      </c>
      <c r="H24" s="273">
        <f t="shared" si="11"/>
        <v>0</v>
      </c>
      <c r="I24" s="273">
        <f t="shared" si="11"/>
        <v>650000</v>
      </c>
      <c r="J24" s="273">
        <f t="shared" si="11"/>
        <v>0</v>
      </c>
      <c r="K24" s="273">
        <f t="shared" si="11"/>
        <v>0</v>
      </c>
      <c r="L24" s="273">
        <f t="shared" si="11"/>
        <v>0</v>
      </c>
      <c r="M24" s="273">
        <f t="shared" si="11"/>
        <v>0</v>
      </c>
      <c r="N24" s="273">
        <f t="shared" si="11"/>
        <v>280000</v>
      </c>
      <c r="O24" s="273">
        <f t="shared" si="11"/>
        <v>2024484</v>
      </c>
    </row>
    <row r="25" spans="1:16" s="265" customFormat="1" ht="15.9" customHeight="1" thickBot="1" x14ac:dyDescent="0.35">
      <c r="A25" s="277" t="s">
        <v>383</v>
      </c>
      <c r="B25" s="278">
        <f>+B24+B19+B15</f>
        <v>4637155</v>
      </c>
      <c r="C25" s="278">
        <f t="shared" ref="C25:O25" si="12">+C24+C19+C15</f>
        <v>1111952.9166666667</v>
      </c>
      <c r="D25" s="278">
        <f t="shared" si="12"/>
        <v>83767.916666666657</v>
      </c>
      <c r="E25" s="278">
        <f t="shared" si="12"/>
        <v>111876.31666666667</v>
      </c>
      <c r="F25" s="278">
        <f t="shared" si="12"/>
        <v>178174.91666666666</v>
      </c>
      <c r="G25" s="278">
        <f t="shared" si="12"/>
        <v>128574.91666666666</v>
      </c>
      <c r="H25" s="278">
        <f t="shared" si="12"/>
        <v>83767.916666666657</v>
      </c>
      <c r="I25" s="278">
        <f t="shared" si="12"/>
        <v>733767.91666666663</v>
      </c>
      <c r="J25" s="278">
        <f t="shared" si="12"/>
        <v>620517.91666666663</v>
      </c>
      <c r="K25" s="278">
        <f t="shared" si="12"/>
        <v>489547.91666666663</v>
      </c>
      <c r="L25" s="278">
        <f t="shared" si="12"/>
        <v>111875.91666666666</v>
      </c>
      <c r="M25" s="278">
        <f t="shared" si="12"/>
        <v>161631.91666666666</v>
      </c>
      <c r="N25" s="278">
        <f t="shared" si="12"/>
        <v>821698.91666666663</v>
      </c>
      <c r="O25" s="279">
        <f t="shared" si="12"/>
        <v>4637155.4000000004</v>
      </c>
      <c r="P25" s="268"/>
    </row>
    <row r="26" spans="1:16" s="265" customFormat="1" ht="15" customHeight="1" x14ac:dyDescent="0.3">
      <c r="A26" s="988" t="s">
        <v>339</v>
      </c>
      <c r="B26" s="988"/>
      <c r="C26" s="988"/>
      <c r="D26" s="988"/>
      <c r="E26" s="988"/>
      <c r="F26" s="988"/>
      <c r="G26" s="988"/>
      <c r="H26" s="988"/>
      <c r="I26" s="988"/>
      <c r="J26" s="988"/>
      <c r="K26" s="988"/>
      <c r="L26" s="988"/>
      <c r="M26" s="988"/>
      <c r="N26" s="988"/>
      <c r="O26" s="988"/>
      <c r="P26" s="268"/>
    </row>
    <row r="27" spans="1:16" s="268" customFormat="1" ht="14.1" customHeight="1" x14ac:dyDescent="0.25">
      <c r="A27" s="681" t="s">
        <v>172</v>
      </c>
      <c r="B27" s="157">
        <f>+'1.mell. Mérleg'!E31</f>
        <v>299214</v>
      </c>
      <c r="C27" s="266">
        <f>+$B$27/12</f>
        <v>24934.5</v>
      </c>
      <c r="D27" s="266">
        <f t="shared" ref="D27:N27" si="13">+$B$27/12</f>
        <v>24934.5</v>
      </c>
      <c r="E27" s="266">
        <f t="shared" si="13"/>
        <v>24934.5</v>
      </c>
      <c r="F27" s="266">
        <f t="shared" si="13"/>
        <v>24934.5</v>
      </c>
      <c r="G27" s="266">
        <f t="shared" si="13"/>
        <v>24934.5</v>
      </c>
      <c r="H27" s="266">
        <f t="shared" si="13"/>
        <v>24934.5</v>
      </c>
      <c r="I27" s="266">
        <f t="shared" si="13"/>
        <v>24934.5</v>
      </c>
      <c r="J27" s="266">
        <f t="shared" si="13"/>
        <v>24934.5</v>
      </c>
      <c r="K27" s="266">
        <f t="shared" si="13"/>
        <v>24934.5</v>
      </c>
      <c r="L27" s="266">
        <f t="shared" si="13"/>
        <v>24934.5</v>
      </c>
      <c r="M27" s="266">
        <f t="shared" si="13"/>
        <v>24934.5</v>
      </c>
      <c r="N27" s="266">
        <f t="shared" si="13"/>
        <v>24934.5</v>
      </c>
      <c r="O27" s="267">
        <f t="shared" ref="O27:O31" si="14">SUM(C27:N27)</f>
        <v>299214</v>
      </c>
    </row>
    <row r="28" spans="1:16" s="268" customFormat="1" ht="14.1" customHeight="1" x14ac:dyDescent="0.25">
      <c r="A28" s="681" t="s">
        <v>171</v>
      </c>
      <c r="B28" s="157">
        <f>+'1.mell. Mérleg'!E32</f>
        <v>72804</v>
      </c>
      <c r="C28" s="266">
        <f>+$B$28/12</f>
        <v>6067</v>
      </c>
      <c r="D28" s="266">
        <f t="shared" ref="D28:N28" si="15">+$B$28/12</f>
        <v>6067</v>
      </c>
      <c r="E28" s="266">
        <f t="shared" si="15"/>
        <v>6067</v>
      </c>
      <c r="F28" s="266">
        <f t="shared" si="15"/>
        <v>6067</v>
      </c>
      <c r="G28" s="266">
        <f t="shared" si="15"/>
        <v>6067</v>
      </c>
      <c r="H28" s="266">
        <f t="shared" si="15"/>
        <v>6067</v>
      </c>
      <c r="I28" s="266">
        <f t="shared" si="15"/>
        <v>6067</v>
      </c>
      <c r="J28" s="266">
        <f t="shared" si="15"/>
        <v>6067</v>
      </c>
      <c r="K28" s="266">
        <f t="shared" si="15"/>
        <v>6067</v>
      </c>
      <c r="L28" s="266">
        <f t="shared" si="15"/>
        <v>6067</v>
      </c>
      <c r="M28" s="266">
        <f t="shared" si="15"/>
        <v>6067</v>
      </c>
      <c r="N28" s="266">
        <f t="shared" si="15"/>
        <v>6067</v>
      </c>
      <c r="O28" s="267">
        <f t="shared" si="14"/>
        <v>72804</v>
      </c>
    </row>
    <row r="29" spans="1:16" s="268" customFormat="1" ht="14.1" customHeight="1" x14ac:dyDescent="0.25">
      <c r="A29" s="681" t="s">
        <v>151</v>
      </c>
      <c r="B29" s="157">
        <f>+'1.mell. Mérleg'!E33</f>
        <v>579890</v>
      </c>
      <c r="C29" s="266">
        <v>48324</v>
      </c>
      <c r="D29" s="266">
        <v>48324</v>
      </c>
      <c r="E29" s="266">
        <v>48324</v>
      </c>
      <c r="F29" s="266">
        <v>48324</v>
      </c>
      <c r="G29" s="266">
        <v>48324</v>
      </c>
      <c r="H29" s="266">
        <v>48324</v>
      </c>
      <c r="I29" s="266">
        <v>48324</v>
      </c>
      <c r="J29" s="266">
        <v>48324</v>
      </c>
      <c r="K29" s="266">
        <v>48324</v>
      </c>
      <c r="L29" s="266">
        <v>48324</v>
      </c>
      <c r="M29" s="266">
        <v>48324</v>
      </c>
      <c r="N29" s="266">
        <v>48326</v>
      </c>
      <c r="O29" s="267">
        <f t="shared" si="14"/>
        <v>579890</v>
      </c>
    </row>
    <row r="30" spans="1:16" s="268" customFormat="1" ht="14.1" customHeight="1" x14ac:dyDescent="0.25">
      <c r="A30" s="682" t="s">
        <v>150</v>
      </c>
      <c r="B30" s="157">
        <f>+'1.mell. Mérleg'!E34</f>
        <v>26367</v>
      </c>
      <c r="C30" s="266">
        <f>+$B$30/12</f>
        <v>2197.25</v>
      </c>
      <c r="D30" s="266">
        <f t="shared" ref="D30:N30" si="16">+$B$30/12</f>
        <v>2197.25</v>
      </c>
      <c r="E30" s="266">
        <f t="shared" si="16"/>
        <v>2197.25</v>
      </c>
      <c r="F30" s="266">
        <f t="shared" si="16"/>
        <v>2197.25</v>
      </c>
      <c r="G30" s="266">
        <f t="shared" si="16"/>
        <v>2197.25</v>
      </c>
      <c r="H30" s="266">
        <f t="shared" si="16"/>
        <v>2197.25</v>
      </c>
      <c r="I30" s="266">
        <f t="shared" si="16"/>
        <v>2197.25</v>
      </c>
      <c r="J30" s="266">
        <f t="shared" si="16"/>
        <v>2197.25</v>
      </c>
      <c r="K30" s="266">
        <f t="shared" si="16"/>
        <v>2197.25</v>
      </c>
      <c r="L30" s="266">
        <f t="shared" si="16"/>
        <v>2197.25</v>
      </c>
      <c r="M30" s="266">
        <f t="shared" si="16"/>
        <v>2197.25</v>
      </c>
      <c r="N30" s="266">
        <f t="shared" si="16"/>
        <v>2197.25</v>
      </c>
      <c r="O30" s="267">
        <f t="shared" si="14"/>
        <v>26367</v>
      </c>
    </row>
    <row r="31" spans="1:16" s="268" customFormat="1" ht="14.1" customHeight="1" x14ac:dyDescent="0.25">
      <c r="A31" s="681" t="s">
        <v>163</v>
      </c>
      <c r="B31" s="157">
        <f>+'1.mell. Mérleg'!E35</f>
        <v>363255</v>
      </c>
      <c r="C31" s="266">
        <f>+$B$31/12</f>
        <v>30271.25</v>
      </c>
      <c r="D31" s="266">
        <f t="shared" ref="D31:N31" si="17">+$B$31/12</f>
        <v>30271.25</v>
      </c>
      <c r="E31" s="266">
        <f t="shared" si="17"/>
        <v>30271.25</v>
      </c>
      <c r="F31" s="266">
        <f t="shared" si="17"/>
        <v>30271.25</v>
      </c>
      <c r="G31" s="266">
        <f t="shared" si="17"/>
        <v>30271.25</v>
      </c>
      <c r="H31" s="266">
        <f t="shared" si="17"/>
        <v>30271.25</v>
      </c>
      <c r="I31" s="266">
        <f t="shared" si="17"/>
        <v>30271.25</v>
      </c>
      <c r="J31" s="266">
        <f t="shared" si="17"/>
        <v>30271.25</v>
      </c>
      <c r="K31" s="266">
        <f t="shared" si="17"/>
        <v>30271.25</v>
      </c>
      <c r="L31" s="266">
        <f t="shared" si="17"/>
        <v>30271.25</v>
      </c>
      <c r="M31" s="266">
        <f t="shared" si="17"/>
        <v>30271.25</v>
      </c>
      <c r="N31" s="266">
        <f t="shared" si="17"/>
        <v>30271.25</v>
      </c>
      <c r="O31" s="267">
        <f t="shared" si="14"/>
        <v>363255</v>
      </c>
    </row>
    <row r="32" spans="1:16" s="268" customFormat="1" ht="14.1" customHeight="1" x14ac:dyDescent="0.25">
      <c r="A32" s="681" t="s">
        <v>418</v>
      </c>
      <c r="B32" s="157">
        <f>+'1.mell. Mérleg'!E36</f>
        <v>49704</v>
      </c>
      <c r="C32" s="266">
        <v>49704</v>
      </c>
      <c r="D32" s="266"/>
      <c r="E32" s="266"/>
      <c r="F32" s="266"/>
      <c r="G32" s="266"/>
      <c r="H32" s="266"/>
      <c r="I32" s="266"/>
      <c r="J32" s="266"/>
      <c r="K32" s="266"/>
      <c r="L32" s="266"/>
      <c r="M32" s="266"/>
      <c r="O32" s="267">
        <f>SUM(C32:M32)</f>
        <v>49704</v>
      </c>
    </row>
    <row r="33" spans="1:16" s="268" customFormat="1" ht="14.1" customHeight="1" x14ac:dyDescent="0.3">
      <c r="A33" s="272" t="s">
        <v>408</v>
      </c>
      <c r="B33" s="280">
        <f>SUM(B27:B32)</f>
        <v>1391234</v>
      </c>
      <c r="C33" s="280">
        <f>SUM(C27:C32)</f>
        <v>161498</v>
      </c>
      <c r="D33" s="280">
        <f t="shared" ref="D33:O33" si="18">SUM(D27:D32)</f>
        <v>111794</v>
      </c>
      <c r="E33" s="280">
        <f t="shared" si="18"/>
        <v>111794</v>
      </c>
      <c r="F33" s="280">
        <f t="shared" si="18"/>
        <v>111794</v>
      </c>
      <c r="G33" s="280">
        <f t="shared" si="18"/>
        <v>111794</v>
      </c>
      <c r="H33" s="280">
        <f t="shared" si="18"/>
        <v>111794</v>
      </c>
      <c r="I33" s="280">
        <f t="shared" si="18"/>
        <v>111794</v>
      </c>
      <c r="J33" s="280">
        <f t="shared" si="18"/>
        <v>111794</v>
      </c>
      <c r="K33" s="280">
        <f t="shared" si="18"/>
        <v>111794</v>
      </c>
      <c r="L33" s="280">
        <f t="shared" si="18"/>
        <v>111794</v>
      </c>
      <c r="M33" s="280">
        <f t="shared" si="18"/>
        <v>111794</v>
      </c>
      <c r="N33" s="280">
        <f t="shared" si="18"/>
        <v>111796</v>
      </c>
      <c r="O33" s="281">
        <f t="shared" si="18"/>
        <v>1391234</v>
      </c>
    </row>
    <row r="34" spans="1:16" s="268" customFormat="1" ht="14.1" customHeight="1" x14ac:dyDescent="0.25">
      <c r="A34" s="681" t="s">
        <v>161</v>
      </c>
      <c r="B34" s="157">
        <f>+'1.mell. Mérleg'!E38</f>
        <v>2001496</v>
      </c>
      <c r="C34" s="266">
        <v>2000</v>
      </c>
      <c r="D34" s="266">
        <v>3000</v>
      </c>
      <c r="E34" s="266">
        <v>1500</v>
      </c>
      <c r="F34" s="266">
        <v>500</v>
      </c>
      <c r="G34" s="266">
        <v>2000</v>
      </c>
      <c r="H34" s="266">
        <v>15000</v>
      </c>
      <c r="I34" s="266">
        <v>108439</v>
      </c>
      <c r="J34" s="266">
        <v>41633</v>
      </c>
      <c r="K34" s="266">
        <v>29500</v>
      </c>
      <c r="L34" s="266">
        <v>314933</v>
      </c>
      <c r="M34" s="266">
        <v>73230</v>
      </c>
      <c r="N34" s="266">
        <f>16087+1378615+15059</f>
        <v>1409761</v>
      </c>
      <c r="O34" s="267">
        <f>SUM(C34:N34)</f>
        <v>2001496</v>
      </c>
    </row>
    <row r="35" spans="1:16" s="268" customFormat="1" ht="14.1" customHeight="1" x14ac:dyDescent="0.25">
      <c r="A35" s="681" t="s">
        <v>160</v>
      </c>
      <c r="B35" s="157">
        <f>+'1.mell. Mérleg'!E39</f>
        <v>279730</v>
      </c>
      <c r="C35" s="266"/>
      <c r="D35" s="266"/>
      <c r="E35" s="266"/>
      <c r="F35" s="266"/>
      <c r="G35" s="266"/>
      <c r="H35" s="266"/>
      <c r="I35" s="266">
        <f>6389+49510</f>
        <v>55899</v>
      </c>
      <c r="J35" s="266"/>
      <c r="K35" s="266">
        <v>5756</v>
      </c>
      <c r="L35" s="266">
        <v>24564</v>
      </c>
      <c r="M35" s="266">
        <v>60428</v>
      </c>
      <c r="N35" s="266">
        <f>60428+72655</f>
        <v>133083</v>
      </c>
      <c r="O35" s="267">
        <f>SUM(C35:N35)</f>
        <v>279730</v>
      </c>
    </row>
    <row r="36" spans="1:16" s="268" customFormat="1" ht="14.1" customHeight="1" x14ac:dyDescent="0.25">
      <c r="A36" s="681" t="s">
        <v>158</v>
      </c>
      <c r="B36" s="157">
        <f>+'1.mell. Mérleg'!E40</f>
        <v>15527</v>
      </c>
      <c r="C36" s="266">
        <v>15000</v>
      </c>
      <c r="D36" s="266"/>
      <c r="E36" s="266"/>
      <c r="F36" s="266"/>
      <c r="G36" s="266"/>
      <c r="H36" s="266"/>
      <c r="I36" s="266"/>
      <c r="J36" s="266"/>
      <c r="K36" s="266"/>
      <c r="L36" s="266">
        <v>527</v>
      </c>
      <c r="M36" s="266"/>
      <c r="N36" s="266"/>
      <c r="O36" s="267">
        <f>SUM(C36:N36)</f>
        <v>15527</v>
      </c>
    </row>
    <row r="37" spans="1:16" s="268" customFormat="1" ht="14.1" customHeight="1" x14ac:dyDescent="0.25">
      <c r="A37" s="272" t="s">
        <v>410</v>
      </c>
      <c r="B37" s="282">
        <f>SUM(B34:B36)</f>
        <v>2296753</v>
      </c>
      <c r="C37" s="282">
        <f t="shared" ref="C37:O37" si="19">SUM(C34:C36)</f>
        <v>17000</v>
      </c>
      <c r="D37" s="282">
        <f t="shared" si="19"/>
        <v>3000</v>
      </c>
      <c r="E37" s="282">
        <f t="shared" si="19"/>
        <v>1500</v>
      </c>
      <c r="F37" s="282">
        <f t="shared" si="19"/>
        <v>500</v>
      </c>
      <c r="G37" s="282">
        <f t="shared" si="19"/>
        <v>2000</v>
      </c>
      <c r="H37" s="282">
        <f t="shared" si="19"/>
        <v>15000</v>
      </c>
      <c r="I37" s="282">
        <f t="shared" si="19"/>
        <v>164338</v>
      </c>
      <c r="J37" s="282">
        <f t="shared" si="19"/>
        <v>41633</v>
      </c>
      <c r="K37" s="282">
        <f t="shared" si="19"/>
        <v>35256</v>
      </c>
      <c r="L37" s="282">
        <f t="shared" si="19"/>
        <v>340024</v>
      </c>
      <c r="M37" s="282">
        <f t="shared" si="19"/>
        <v>133658</v>
      </c>
      <c r="N37" s="282">
        <f t="shared" si="19"/>
        <v>1542844</v>
      </c>
      <c r="O37" s="283">
        <f t="shared" si="19"/>
        <v>2296753</v>
      </c>
    </row>
    <row r="38" spans="1:16" s="271" customFormat="1" ht="14.1" customHeight="1" x14ac:dyDescent="0.25">
      <c r="A38" s="284" t="s">
        <v>277</v>
      </c>
      <c r="B38" s="282">
        <v>949168</v>
      </c>
      <c r="C38" s="688">
        <v>669168</v>
      </c>
      <c r="D38" s="688"/>
      <c r="E38" s="688"/>
      <c r="F38" s="688"/>
      <c r="G38" s="688"/>
      <c r="H38" s="688"/>
      <c r="I38" s="688">
        <v>280000</v>
      </c>
      <c r="J38" s="688"/>
      <c r="K38" s="688"/>
      <c r="L38" s="688"/>
      <c r="M38" s="688"/>
      <c r="N38" s="688"/>
      <c r="O38" s="285">
        <f>SUM(C38:N38)</f>
        <v>949168</v>
      </c>
      <c r="P38" s="268"/>
    </row>
    <row r="39" spans="1:16" s="265" customFormat="1" ht="15.9" customHeight="1" thickBot="1" x14ac:dyDescent="0.35">
      <c r="A39" s="278" t="s">
        <v>407</v>
      </c>
      <c r="B39" s="278">
        <f>+B38+B37+B33</f>
        <v>4637155</v>
      </c>
      <c r="C39" s="278">
        <f>+C38+C37+C33</f>
        <v>847666</v>
      </c>
      <c r="D39" s="278">
        <f t="shared" ref="D39:O39" si="20">+D38+D37+D33</f>
        <v>114794</v>
      </c>
      <c r="E39" s="278">
        <f t="shared" si="20"/>
        <v>113294</v>
      </c>
      <c r="F39" s="278">
        <f t="shared" si="20"/>
        <v>112294</v>
      </c>
      <c r="G39" s="278">
        <f t="shared" si="20"/>
        <v>113794</v>
      </c>
      <c r="H39" s="278">
        <f t="shared" si="20"/>
        <v>126794</v>
      </c>
      <c r="I39" s="278">
        <f t="shared" si="20"/>
        <v>556132</v>
      </c>
      <c r="J39" s="278">
        <f t="shared" si="20"/>
        <v>153427</v>
      </c>
      <c r="K39" s="278">
        <f t="shared" si="20"/>
        <v>147050</v>
      </c>
      <c r="L39" s="278">
        <f t="shared" si="20"/>
        <v>451818</v>
      </c>
      <c r="M39" s="278">
        <f t="shared" si="20"/>
        <v>245452</v>
      </c>
      <c r="N39" s="278">
        <f t="shared" si="20"/>
        <v>1654640</v>
      </c>
      <c r="O39" s="279">
        <f t="shared" si="20"/>
        <v>4637155</v>
      </c>
      <c r="P39" s="268"/>
    </row>
    <row r="40" spans="1:16" ht="13.8" thickBot="1" x14ac:dyDescent="0.3">
      <c r="A40" s="286" t="s">
        <v>466</v>
      </c>
      <c r="B40" s="287">
        <f>+B25-B39</f>
        <v>0</v>
      </c>
      <c r="C40" s="287">
        <v>253881</v>
      </c>
      <c r="D40" s="287">
        <f>+D4+D25-D39</f>
        <v>222854.91666666663</v>
      </c>
      <c r="E40" s="287">
        <f t="shared" ref="E40:N40" si="21">+E4+E25-E39</f>
        <v>221437.23333333328</v>
      </c>
      <c r="F40" s="287">
        <f t="shared" si="21"/>
        <v>287318.14999999991</v>
      </c>
      <c r="G40" s="287">
        <f t="shared" si="21"/>
        <v>302099.06666666653</v>
      </c>
      <c r="H40" s="287">
        <f t="shared" si="21"/>
        <v>259072.98333333316</v>
      </c>
      <c r="I40" s="287">
        <f t="shared" si="21"/>
        <v>436708.89999999979</v>
      </c>
      <c r="J40" s="287">
        <f t="shared" si="21"/>
        <v>903799.81666666642</v>
      </c>
      <c r="K40" s="287">
        <f t="shared" si="21"/>
        <v>1246297.7333333329</v>
      </c>
      <c r="L40" s="287">
        <f t="shared" si="21"/>
        <v>906355.64999999967</v>
      </c>
      <c r="M40" s="287">
        <f t="shared" si="21"/>
        <v>822535.56666666642</v>
      </c>
      <c r="N40" s="287">
        <f t="shared" si="21"/>
        <v>-10405.51666666707</v>
      </c>
      <c r="O40" s="288">
        <f t="shared" ref="O40" si="22">+O25-O39</f>
        <v>0.40000000037252903</v>
      </c>
      <c r="P40" s="268"/>
    </row>
    <row r="41" spans="1:16" x14ac:dyDescent="0.25">
      <c r="P41" s="268"/>
    </row>
  </sheetData>
  <mergeCells count="2">
    <mergeCell ref="A5:O5"/>
    <mergeCell ref="A26:O26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2" orientation="landscape" r:id="rId1"/>
  <headerFooter>
    <oddHeader>&amp;C&amp;"Times New Roman,Félkövér"&amp;12Előirányzat-felhasználási ütemterv 2017. évre 
&amp;"Times New Roman,Normál"(tervezett adatok alapján)  &amp;"Times New Roman,Félkövér"             
&amp;R&amp;"Times New Roman,Félkövér"&amp;12&amp;K000000 11. melléklet</oddHeader>
  </headerFooter>
  <legacy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51"/>
  <sheetViews>
    <sheetView tabSelected="1" zoomScaleSheetLayoutView="90" workbookViewId="0">
      <pane xSplit="3" ySplit="4" topLeftCell="D14" activePane="bottomRight" state="frozen"/>
      <selection pane="topRight" activeCell="C1" sqref="C1"/>
      <selection pane="bottomLeft" activeCell="A5" sqref="A5"/>
      <selection pane="bottomRight" activeCell="K18" sqref="K18"/>
    </sheetView>
  </sheetViews>
  <sheetFormatPr defaultColWidth="9.109375" defaultRowHeight="13.2" x14ac:dyDescent="0.25"/>
  <cols>
    <col min="1" max="1" width="4.44140625" style="587" customWidth="1"/>
    <col min="2" max="2" width="11.33203125" style="587" customWidth="1"/>
    <col min="3" max="3" width="45.5546875" style="587" customWidth="1"/>
    <col min="4" max="4" width="7.6640625" style="587" customWidth="1"/>
    <col min="5" max="5" width="7.5546875" style="587" customWidth="1"/>
    <col min="6" max="6" width="8.33203125" style="588" customWidth="1"/>
    <col min="7" max="7" width="7.44140625" style="587" customWidth="1"/>
    <col min="8" max="8" width="7.88671875" style="587" customWidth="1"/>
    <col min="9" max="9" width="6.5546875" style="587" customWidth="1"/>
    <col min="10" max="10" width="9.44140625" style="587" customWidth="1"/>
    <col min="11" max="11" width="10.5546875" style="771" bestFit="1" customWidth="1"/>
    <col min="12" max="12" width="9.109375" style="587" customWidth="1"/>
    <col min="13" max="13" width="7.33203125" style="587" customWidth="1"/>
    <col min="14" max="14" width="8.109375" style="587" customWidth="1"/>
    <col min="15" max="15" width="7.33203125" style="587" customWidth="1"/>
    <col min="16" max="16" width="9.33203125" style="588" customWidth="1"/>
    <col min="17" max="17" width="8.44140625" style="588" customWidth="1"/>
    <col min="18" max="19" width="9.88671875" style="588" customWidth="1"/>
    <col min="20" max="20" width="9.88671875" style="587" customWidth="1"/>
    <col min="21" max="22" width="8" style="587" customWidth="1"/>
    <col min="23" max="23" width="10.109375" style="587" customWidth="1"/>
    <col min="24" max="24" width="9" style="588" customWidth="1"/>
    <col min="25" max="25" width="7.88671875" style="587" customWidth="1"/>
    <col min="26" max="26" width="10.5546875" style="587" customWidth="1"/>
    <col min="27" max="27" width="8.6640625" style="587" customWidth="1"/>
    <col min="28" max="28" width="9.109375" style="587" customWidth="1"/>
    <col min="29" max="29" width="9.6640625" style="587" customWidth="1"/>
    <col min="30" max="30" width="11.44140625" style="587" customWidth="1"/>
    <col min="31" max="31" width="9.5546875" style="587" customWidth="1"/>
    <col min="32" max="33" width="9.33203125" style="587" customWidth="1"/>
    <col min="34" max="34" width="9" style="587" customWidth="1"/>
    <col min="35" max="35" width="11.109375" style="587" customWidth="1"/>
    <col min="36" max="40" width="9.109375" style="587" customWidth="1"/>
    <col min="41" max="16384" width="9.109375" style="587"/>
  </cols>
  <sheetData>
    <row r="1" spans="1:40" ht="13.8" thickBot="1" x14ac:dyDescent="0.3">
      <c r="A1" s="989"/>
      <c r="B1" s="989"/>
      <c r="C1" s="989"/>
      <c r="D1" s="989"/>
      <c r="E1" s="989"/>
      <c r="F1" s="989"/>
      <c r="G1" s="989"/>
      <c r="H1" s="989"/>
      <c r="I1" s="989"/>
      <c r="J1" s="989"/>
      <c r="K1" s="989"/>
      <c r="L1" s="989"/>
      <c r="M1" s="989"/>
      <c r="N1" s="989"/>
      <c r="O1" s="989"/>
      <c r="P1" s="989"/>
      <c r="Q1" s="989"/>
      <c r="R1" s="989"/>
      <c r="S1" s="989"/>
      <c r="T1" s="989"/>
      <c r="U1" s="989"/>
      <c r="V1" s="989"/>
      <c r="W1" s="989"/>
      <c r="AG1" s="990" t="s">
        <v>388</v>
      </c>
      <c r="AH1" s="990"/>
      <c r="AI1" s="990"/>
    </row>
    <row r="2" spans="1:40" ht="16.5" customHeight="1" x14ac:dyDescent="0.25">
      <c r="A2" s="991" t="s">
        <v>733</v>
      </c>
      <c r="B2" s="1005"/>
      <c r="C2" s="993" t="s">
        <v>749</v>
      </c>
      <c r="D2" s="995" t="s">
        <v>309</v>
      </c>
      <c r="E2" s="995"/>
      <c r="F2" s="995"/>
      <c r="G2" s="995"/>
      <c r="H2" s="995"/>
      <c r="I2" s="995"/>
      <c r="J2" s="995"/>
      <c r="K2" s="995"/>
      <c r="L2" s="995"/>
      <c r="M2" s="995"/>
      <c r="N2" s="995"/>
      <c r="O2" s="995"/>
      <c r="P2" s="995"/>
      <c r="Q2" s="995"/>
      <c r="R2" s="995"/>
      <c r="S2" s="995"/>
      <c r="T2" s="995"/>
      <c r="U2" s="996"/>
      <c r="V2" s="703"/>
      <c r="W2" s="997" t="s">
        <v>288</v>
      </c>
      <c r="X2" s="995" t="s">
        <v>302</v>
      </c>
      <c r="Y2" s="995"/>
      <c r="Z2" s="995"/>
      <c r="AA2" s="995"/>
      <c r="AB2" s="995"/>
      <c r="AC2" s="995"/>
      <c r="AD2" s="995"/>
      <c r="AE2" s="995"/>
      <c r="AF2" s="995"/>
      <c r="AG2" s="995"/>
      <c r="AH2" s="995"/>
      <c r="AI2" s="999" t="s">
        <v>750</v>
      </c>
      <c r="AN2" s="589"/>
    </row>
    <row r="3" spans="1:40" ht="25.5" customHeight="1" x14ac:dyDescent="0.25">
      <c r="A3" s="992"/>
      <c r="B3" s="1006"/>
      <c r="C3" s="994"/>
      <c r="D3" s="994" t="s">
        <v>751</v>
      </c>
      <c r="E3" s="994" t="s">
        <v>752</v>
      </c>
      <c r="F3" s="1001" t="s">
        <v>151</v>
      </c>
      <c r="G3" s="994" t="s">
        <v>753</v>
      </c>
      <c r="H3" s="994" t="s">
        <v>163</v>
      </c>
      <c r="I3" s="1002"/>
      <c r="J3" s="994" t="s">
        <v>754</v>
      </c>
      <c r="K3" s="1003" t="s">
        <v>755</v>
      </c>
      <c r="L3" s="994" t="s">
        <v>756</v>
      </c>
      <c r="M3" s="994" t="s">
        <v>757</v>
      </c>
      <c r="N3" s="994" t="s">
        <v>758</v>
      </c>
      <c r="O3" s="994" t="s">
        <v>759</v>
      </c>
      <c r="P3" s="1001" t="s">
        <v>636</v>
      </c>
      <c r="Q3" s="1001" t="s">
        <v>760</v>
      </c>
      <c r="R3" s="1001" t="s">
        <v>761</v>
      </c>
      <c r="S3" s="1001" t="s">
        <v>762</v>
      </c>
      <c r="T3" s="1008" t="s">
        <v>800</v>
      </c>
      <c r="U3" s="994" t="s">
        <v>763</v>
      </c>
      <c r="V3" s="994" t="s">
        <v>908</v>
      </c>
      <c r="W3" s="998"/>
      <c r="X3" s="994" t="s">
        <v>764</v>
      </c>
      <c r="Y3" s="994" t="s">
        <v>765</v>
      </c>
      <c r="Z3" s="994" t="s">
        <v>766</v>
      </c>
      <c r="AA3" s="994" t="s">
        <v>767</v>
      </c>
      <c r="AB3" s="994" t="s">
        <v>768</v>
      </c>
      <c r="AC3" s="994" t="s">
        <v>667</v>
      </c>
      <c r="AD3" s="994" t="s">
        <v>769</v>
      </c>
      <c r="AE3" s="994" t="s">
        <v>770</v>
      </c>
      <c r="AF3" s="994" t="s">
        <v>771</v>
      </c>
      <c r="AG3" s="994" t="s">
        <v>881</v>
      </c>
      <c r="AH3" s="994" t="s">
        <v>772</v>
      </c>
      <c r="AI3" s="1000"/>
    </row>
    <row r="4" spans="1:40" ht="35.25" customHeight="1" x14ac:dyDescent="0.25">
      <c r="A4" s="992"/>
      <c r="B4" s="1007"/>
      <c r="C4" s="994"/>
      <c r="D4" s="994"/>
      <c r="E4" s="994"/>
      <c r="F4" s="1001"/>
      <c r="G4" s="994"/>
      <c r="H4" s="590" t="s">
        <v>773</v>
      </c>
      <c r="I4" s="590" t="s">
        <v>774</v>
      </c>
      <c r="J4" s="994"/>
      <c r="K4" s="1003"/>
      <c r="L4" s="994"/>
      <c r="M4" s="1004"/>
      <c r="N4" s="994"/>
      <c r="O4" s="994"/>
      <c r="P4" s="1001"/>
      <c r="Q4" s="1001"/>
      <c r="R4" s="1001"/>
      <c r="S4" s="1010"/>
      <c r="T4" s="1009"/>
      <c r="U4" s="1004"/>
      <c r="V4" s="994"/>
      <c r="W4" s="998"/>
      <c r="X4" s="994"/>
      <c r="Y4" s="994"/>
      <c r="Z4" s="1002"/>
      <c r="AA4" s="1002"/>
      <c r="AB4" s="994"/>
      <c r="AC4" s="1002"/>
      <c r="AD4" s="1002"/>
      <c r="AE4" s="1002"/>
      <c r="AF4" s="994"/>
      <c r="AG4" s="994"/>
      <c r="AH4" s="994"/>
      <c r="AI4" s="1000"/>
    </row>
    <row r="5" spans="1:40" s="588" customFormat="1" ht="12.75" customHeight="1" x14ac:dyDescent="0.25">
      <c r="A5" s="591">
        <v>1</v>
      </c>
      <c r="B5" s="700" t="s">
        <v>919</v>
      </c>
      <c r="C5" s="592" t="s">
        <v>920</v>
      </c>
      <c r="D5" s="592"/>
      <c r="E5" s="592"/>
      <c r="F5" s="592">
        <v>98</v>
      </c>
      <c r="G5" s="593"/>
      <c r="H5" s="593"/>
      <c r="I5" s="593"/>
      <c r="J5" s="593"/>
      <c r="K5" s="768"/>
      <c r="L5" s="594"/>
      <c r="M5" s="594"/>
      <c r="N5" s="593"/>
      <c r="O5" s="594"/>
      <c r="P5" s="593"/>
      <c r="Q5" s="594"/>
      <c r="R5" s="593">
        <v>-98</v>
      </c>
      <c r="S5" s="593"/>
      <c r="T5" s="593"/>
      <c r="U5" s="594"/>
      <c r="V5" s="594"/>
      <c r="W5" s="595">
        <f>SUM(D5:V5)</f>
        <v>0</v>
      </c>
      <c r="X5" s="596"/>
      <c r="Y5" s="598"/>
      <c r="Z5" s="598"/>
      <c r="AA5" s="597"/>
      <c r="AB5" s="597"/>
      <c r="AC5" s="597"/>
      <c r="AD5" s="597"/>
      <c r="AE5" s="597"/>
      <c r="AF5" s="597"/>
      <c r="AG5" s="597"/>
      <c r="AH5" s="598"/>
      <c r="AI5" s="599">
        <f>SUM(X5:AH5)</f>
        <v>0</v>
      </c>
    </row>
    <row r="6" spans="1:40" s="588" customFormat="1" ht="12.75" customHeight="1" x14ac:dyDescent="0.25">
      <c r="A6" s="591">
        <v>2</v>
      </c>
      <c r="B6" s="700" t="s">
        <v>921</v>
      </c>
      <c r="C6" s="600" t="s">
        <v>922</v>
      </c>
      <c r="D6" s="593"/>
      <c r="E6" s="593"/>
      <c r="F6" s="593"/>
      <c r="G6" s="593"/>
      <c r="H6" s="593"/>
      <c r="I6" s="593"/>
      <c r="J6" s="593">
        <v>309</v>
      </c>
      <c r="K6" s="768"/>
      <c r="L6" s="594"/>
      <c r="M6" s="594"/>
      <c r="N6" s="593"/>
      <c r="O6" s="594"/>
      <c r="P6" s="593"/>
      <c r="Q6" s="594"/>
      <c r="R6" s="593">
        <v>-309</v>
      </c>
      <c r="S6" s="593"/>
      <c r="T6" s="593"/>
      <c r="U6" s="594"/>
      <c r="V6" s="594"/>
      <c r="W6" s="595">
        <f t="shared" ref="W6:W50" si="0">SUM(D6:V6)</f>
        <v>0</v>
      </c>
      <c r="X6" s="596"/>
      <c r="Y6" s="598"/>
      <c r="Z6" s="598"/>
      <c r="AA6" s="597"/>
      <c r="AB6" s="597"/>
      <c r="AC6" s="597"/>
      <c r="AD6" s="597"/>
      <c r="AE6" s="597"/>
      <c r="AF6" s="597"/>
      <c r="AG6" s="597"/>
      <c r="AH6" s="597"/>
      <c r="AI6" s="599">
        <f t="shared" ref="AI6:AI50" si="1">SUM(X6:AH6)</f>
        <v>0</v>
      </c>
    </row>
    <row r="7" spans="1:40" s="588" customFormat="1" x14ac:dyDescent="0.25">
      <c r="A7" s="591">
        <v>3</v>
      </c>
      <c r="B7" s="700" t="s">
        <v>921</v>
      </c>
      <c r="C7" s="607" t="s">
        <v>923</v>
      </c>
      <c r="D7" s="593"/>
      <c r="E7" s="593"/>
      <c r="F7" s="593">
        <f>361+89</f>
        <v>450</v>
      </c>
      <c r="G7" s="593"/>
      <c r="H7" s="593"/>
      <c r="I7" s="593"/>
      <c r="J7" s="593"/>
      <c r="K7" s="768"/>
      <c r="L7" s="594"/>
      <c r="M7" s="594"/>
      <c r="N7" s="593"/>
      <c r="O7" s="594"/>
      <c r="P7" s="593"/>
      <c r="Q7" s="594"/>
      <c r="R7" s="593">
        <v>-450</v>
      </c>
      <c r="S7" s="593"/>
      <c r="T7" s="593"/>
      <c r="U7" s="594"/>
      <c r="V7" s="594"/>
      <c r="W7" s="595">
        <f t="shared" si="0"/>
        <v>0</v>
      </c>
      <c r="X7" s="596"/>
      <c r="Y7" s="598"/>
      <c r="Z7" s="598"/>
      <c r="AA7" s="597"/>
      <c r="AB7" s="597"/>
      <c r="AC7" s="597"/>
      <c r="AD7" s="597"/>
      <c r="AE7" s="597"/>
      <c r="AF7" s="597"/>
      <c r="AG7" s="597"/>
      <c r="AH7" s="597"/>
      <c r="AI7" s="599">
        <f t="shared" si="1"/>
        <v>0</v>
      </c>
    </row>
    <row r="8" spans="1:40" s="588" customFormat="1" ht="26.4" x14ac:dyDescent="0.25">
      <c r="A8" s="591">
        <v>4</v>
      </c>
      <c r="B8" s="700" t="s">
        <v>924</v>
      </c>
      <c r="C8" s="607" t="s">
        <v>925</v>
      </c>
      <c r="D8" s="593"/>
      <c r="E8" s="593"/>
      <c r="F8" s="593"/>
      <c r="G8" s="593"/>
      <c r="H8" s="593"/>
      <c r="I8" s="593"/>
      <c r="J8" s="593"/>
      <c r="K8" s="768"/>
      <c r="L8" s="594"/>
      <c r="M8" s="594"/>
      <c r="N8" s="593">
        <v>300</v>
      </c>
      <c r="O8" s="594"/>
      <c r="P8" s="593"/>
      <c r="Q8" s="594"/>
      <c r="R8" s="593"/>
      <c r="S8" s="593"/>
      <c r="T8" s="593">
        <v>-300</v>
      </c>
      <c r="U8" s="594"/>
      <c r="V8" s="594"/>
      <c r="W8" s="595">
        <f t="shared" si="0"/>
        <v>0</v>
      </c>
      <c r="X8" s="596"/>
      <c r="Y8" s="598"/>
      <c r="Z8" s="598"/>
      <c r="AA8" s="597"/>
      <c r="AB8" s="597"/>
      <c r="AC8" s="597"/>
      <c r="AD8" s="597"/>
      <c r="AE8" s="597"/>
      <c r="AF8" s="597"/>
      <c r="AG8" s="597"/>
      <c r="AH8" s="597"/>
      <c r="AI8" s="599">
        <f t="shared" si="1"/>
        <v>0</v>
      </c>
    </row>
    <row r="9" spans="1:40" s="588" customFormat="1" ht="12.75" customHeight="1" x14ac:dyDescent="0.25">
      <c r="A9" s="591">
        <v>5</v>
      </c>
      <c r="B9" s="700" t="s">
        <v>926</v>
      </c>
      <c r="C9" s="600" t="s">
        <v>927</v>
      </c>
      <c r="D9" s="593"/>
      <c r="E9" s="593"/>
      <c r="F9" s="593"/>
      <c r="G9" s="593"/>
      <c r="H9" s="593">
        <f>1683+1691+1702</f>
        <v>5076</v>
      </c>
      <c r="I9" s="593"/>
      <c r="J9" s="593"/>
      <c r="K9" s="768"/>
      <c r="L9" s="594"/>
      <c r="M9" s="594"/>
      <c r="N9" s="593"/>
      <c r="O9" s="594"/>
      <c r="P9" s="593"/>
      <c r="Q9" s="594"/>
      <c r="R9" s="593"/>
      <c r="S9" s="593"/>
      <c r="T9" s="593"/>
      <c r="U9" s="594"/>
      <c r="V9" s="594"/>
      <c r="W9" s="595">
        <f t="shared" si="0"/>
        <v>5076</v>
      </c>
      <c r="X9" s="596"/>
      <c r="Y9" s="598"/>
      <c r="Z9" s="598">
        <v>5076</v>
      </c>
      <c r="AA9" s="598"/>
      <c r="AB9" s="597"/>
      <c r="AC9" s="597"/>
      <c r="AD9" s="597"/>
      <c r="AE9" s="597"/>
      <c r="AF9" s="597"/>
      <c r="AG9" s="597"/>
      <c r="AH9" s="597"/>
      <c r="AI9" s="599">
        <f t="shared" si="1"/>
        <v>5076</v>
      </c>
    </row>
    <row r="10" spans="1:40" s="588" customFormat="1" ht="12.75" customHeight="1" x14ac:dyDescent="0.25">
      <c r="A10" s="591">
        <v>6</v>
      </c>
      <c r="B10" s="700" t="s">
        <v>926</v>
      </c>
      <c r="C10" s="600" t="s">
        <v>928</v>
      </c>
      <c r="D10" s="593"/>
      <c r="E10" s="593"/>
      <c r="F10" s="593"/>
      <c r="G10" s="593"/>
      <c r="H10" s="593"/>
      <c r="I10" s="593"/>
      <c r="J10" s="593"/>
      <c r="K10" s="768"/>
      <c r="L10" s="594"/>
      <c r="M10" s="594"/>
      <c r="N10" s="593">
        <f>199+199+192</f>
        <v>590</v>
      </c>
      <c r="O10" s="594"/>
      <c r="P10" s="593"/>
      <c r="Q10" s="594"/>
      <c r="R10" s="593"/>
      <c r="S10" s="593"/>
      <c r="T10" s="593"/>
      <c r="U10" s="594"/>
      <c r="V10" s="594"/>
      <c r="W10" s="595">
        <f t="shared" si="0"/>
        <v>590</v>
      </c>
      <c r="X10" s="596"/>
      <c r="Y10" s="598"/>
      <c r="Z10" s="598">
        <v>590</v>
      </c>
      <c r="AA10" s="597"/>
      <c r="AB10" s="597"/>
      <c r="AC10" s="597"/>
      <c r="AD10" s="597"/>
      <c r="AE10" s="597"/>
      <c r="AF10" s="597"/>
      <c r="AG10" s="597"/>
      <c r="AH10" s="597"/>
      <c r="AI10" s="599">
        <f t="shared" si="1"/>
        <v>590</v>
      </c>
    </row>
    <row r="11" spans="1:40" s="588" customFormat="1" ht="12.75" customHeight="1" x14ac:dyDescent="0.25">
      <c r="A11" s="591">
        <v>7</v>
      </c>
      <c r="B11" s="700" t="s">
        <v>926</v>
      </c>
      <c r="C11" s="600" t="s">
        <v>929</v>
      </c>
      <c r="D11" s="593"/>
      <c r="E11" s="593"/>
      <c r="F11" s="593"/>
      <c r="G11" s="593"/>
      <c r="H11" s="593">
        <f>155+150+22</f>
        <v>327</v>
      </c>
      <c r="I11" s="593"/>
      <c r="J11" s="593"/>
      <c r="K11" s="768"/>
      <c r="L11" s="594"/>
      <c r="M11" s="594"/>
      <c r="N11" s="593">
        <f>34+18+52+52</f>
        <v>156</v>
      </c>
      <c r="O11" s="594"/>
      <c r="P11" s="593"/>
      <c r="Q11" s="594"/>
      <c r="R11" s="593"/>
      <c r="S11" s="593"/>
      <c r="T11" s="593">
        <v>-48</v>
      </c>
      <c r="U11" s="594"/>
      <c r="V11" s="594"/>
      <c r="W11" s="595">
        <f t="shared" si="0"/>
        <v>435</v>
      </c>
      <c r="X11" s="596"/>
      <c r="Y11" s="598"/>
      <c r="Z11" s="598">
        <v>435</v>
      </c>
      <c r="AA11" s="597"/>
      <c r="AB11" s="597"/>
      <c r="AC11" s="597"/>
      <c r="AD11" s="597"/>
      <c r="AE11" s="597"/>
      <c r="AF11" s="597"/>
      <c r="AG11" s="597"/>
      <c r="AH11" s="597"/>
      <c r="AI11" s="599">
        <f t="shared" si="1"/>
        <v>435</v>
      </c>
    </row>
    <row r="12" spans="1:40" s="588" customFormat="1" ht="12.75" customHeight="1" x14ac:dyDescent="0.25">
      <c r="A12" s="591">
        <v>8</v>
      </c>
      <c r="B12" s="700" t="s">
        <v>926</v>
      </c>
      <c r="C12" s="600" t="s">
        <v>930</v>
      </c>
      <c r="D12" s="593"/>
      <c r="E12" s="593"/>
      <c r="F12" s="593"/>
      <c r="G12" s="593"/>
      <c r="H12" s="593"/>
      <c r="I12" s="593"/>
      <c r="J12" s="593"/>
      <c r="K12" s="768"/>
      <c r="L12" s="594"/>
      <c r="M12" s="594"/>
      <c r="N12" s="593"/>
      <c r="O12" s="594"/>
      <c r="P12" s="593">
        <f>467+467</f>
        <v>934</v>
      </c>
      <c r="Q12" s="594"/>
      <c r="R12" s="593"/>
      <c r="S12" s="593"/>
      <c r="T12" s="593"/>
      <c r="U12" s="594"/>
      <c r="V12" s="594"/>
      <c r="W12" s="595">
        <f t="shared" si="0"/>
        <v>934</v>
      </c>
      <c r="X12" s="596"/>
      <c r="Y12" s="598"/>
      <c r="Z12" s="598">
        <v>934</v>
      </c>
      <c r="AA12" s="597"/>
      <c r="AB12" s="598"/>
      <c r="AC12" s="597"/>
      <c r="AD12" s="597"/>
      <c r="AE12" s="597"/>
      <c r="AF12" s="597"/>
      <c r="AG12" s="597"/>
      <c r="AH12" s="597"/>
      <c r="AI12" s="599">
        <f t="shared" si="1"/>
        <v>934</v>
      </c>
    </row>
    <row r="13" spans="1:40" s="588" customFormat="1" ht="12.75" customHeight="1" x14ac:dyDescent="0.25">
      <c r="A13" s="591">
        <v>9</v>
      </c>
      <c r="B13" s="700" t="s">
        <v>931</v>
      </c>
      <c r="C13" s="600" t="s">
        <v>932</v>
      </c>
      <c r="D13" s="593"/>
      <c r="E13" s="593"/>
      <c r="F13" s="593">
        <v>39</v>
      </c>
      <c r="G13" s="593"/>
      <c r="H13" s="593"/>
      <c r="I13" s="593"/>
      <c r="J13" s="593"/>
      <c r="K13" s="768"/>
      <c r="L13" s="594"/>
      <c r="M13" s="594"/>
      <c r="N13" s="593"/>
      <c r="O13" s="594"/>
      <c r="P13" s="593"/>
      <c r="Q13" s="594"/>
      <c r="R13" s="593"/>
      <c r="S13" s="593"/>
      <c r="T13" s="593">
        <v>-39</v>
      </c>
      <c r="U13" s="594"/>
      <c r="V13" s="594"/>
      <c r="W13" s="595">
        <f t="shared" si="0"/>
        <v>0</v>
      </c>
      <c r="X13" s="596"/>
      <c r="Y13" s="598"/>
      <c r="Z13" s="598"/>
      <c r="AA13" s="598"/>
      <c r="AB13" s="597"/>
      <c r="AC13" s="597"/>
      <c r="AD13" s="597"/>
      <c r="AE13" s="597"/>
      <c r="AF13" s="597"/>
      <c r="AG13" s="597"/>
      <c r="AH13" s="597"/>
      <c r="AI13" s="599">
        <f t="shared" si="1"/>
        <v>0</v>
      </c>
    </row>
    <row r="14" spans="1:40" s="588" customFormat="1" ht="12.75" customHeight="1" x14ac:dyDescent="0.25">
      <c r="A14" s="591">
        <v>11</v>
      </c>
      <c r="B14" s="700" t="s">
        <v>933</v>
      </c>
      <c r="C14" s="600" t="s">
        <v>934</v>
      </c>
      <c r="D14" s="593">
        <v>441</v>
      </c>
      <c r="E14" s="593">
        <f>5+72+49</f>
        <v>126</v>
      </c>
      <c r="F14" s="593">
        <v>-151</v>
      </c>
      <c r="G14" s="593"/>
      <c r="H14" s="593"/>
      <c r="I14" s="593"/>
      <c r="J14" s="593"/>
      <c r="K14" s="768"/>
      <c r="L14" s="594"/>
      <c r="M14" s="594"/>
      <c r="N14" s="593"/>
      <c r="O14" s="594"/>
      <c r="P14" s="593"/>
      <c r="Q14" s="594"/>
      <c r="R14" s="593"/>
      <c r="S14" s="593"/>
      <c r="T14" s="593">
        <f>-441+25</f>
        <v>-416</v>
      </c>
      <c r="U14" s="594"/>
      <c r="V14" s="594"/>
      <c r="W14" s="595">
        <f t="shared" si="0"/>
        <v>0</v>
      </c>
      <c r="X14" s="596"/>
      <c r="Y14" s="598"/>
      <c r="Z14" s="598"/>
      <c r="AA14" s="598"/>
      <c r="AB14" s="597"/>
      <c r="AC14" s="597"/>
      <c r="AD14" s="597"/>
      <c r="AE14" s="597"/>
      <c r="AF14" s="597"/>
      <c r="AG14" s="597"/>
      <c r="AH14" s="597"/>
      <c r="AI14" s="599">
        <f t="shared" si="1"/>
        <v>0</v>
      </c>
    </row>
    <row r="15" spans="1:40" s="588" customFormat="1" ht="26.25" customHeight="1" x14ac:dyDescent="0.25">
      <c r="A15" s="591">
        <v>16</v>
      </c>
      <c r="B15" s="700" t="s">
        <v>935</v>
      </c>
      <c r="C15" s="607" t="s">
        <v>936</v>
      </c>
      <c r="D15" s="593"/>
      <c r="E15" s="598"/>
      <c r="F15" s="598">
        <v>78</v>
      </c>
      <c r="G15" s="598"/>
      <c r="H15" s="598"/>
      <c r="I15" s="598"/>
      <c r="J15" s="598"/>
      <c r="K15" s="768"/>
      <c r="L15" s="597"/>
      <c r="M15" s="597"/>
      <c r="N15" s="597"/>
      <c r="O15" s="597"/>
      <c r="P15" s="598">
        <v>-78</v>
      </c>
      <c r="Q15" s="598"/>
      <c r="R15" s="598"/>
      <c r="S15" s="598"/>
      <c r="T15" s="598"/>
      <c r="U15" s="597"/>
      <c r="V15" s="597"/>
      <c r="W15" s="595">
        <f t="shared" si="0"/>
        <v>0</v>
      </c>
      <c r="X15" s="596"/>
      <c r="Y15" s="679"/>
      <c r="Z15" s="679"/>
      <c r="AA15" s="601"/>
      <c r="AB15" s="601"/>
      <c r="AC15" s="601"/>
      <c r="AD15" s="601"/>
      <c r="AE15" s="601"/>
      <c r="AF15" s="601"/>
      <c r="AG15" s="601"/>
      <c r="AH15" s="601"/>
      <c r="AI15" s="599">
        <f t="shared" si="1"/>
        <v>0</v>
      </c>
    </row>
    <row r="16" spans="1:40" s="588" customFormat="1" x14ac:dyDescent="0.25">
      <c r="A16" s="591">
        <v>17</v>
      </c>
      <c r="B16" s="700" t="s">
        <v>937</v>
      </c>
      <c r="C16" s="600" t="s">
        <v>938</v>
      </c>
      <c r="D16" s="593"/>
      <c r="E16" s="598"/>
      <c r="F16" s="598">
        <v>-169</v>
      </c>
      <c r="G16" s="598"/>
      <c r="H16" s="598"/>
      <c r="I16" s="598"/>
      <c r="J16" s="598">
        <v>169</v>
      </c>
      <c r="K16" s="768"/>
      <c r="L16" s="597"/>
      <c r="M16" s="597"/>
      <c r="N16" s="598"/>
      <c r="O16" s="597"/>
      <c r="P16" s="598"/>
      <c r="Q16" s="598"/>
      <c r="R16" s="598"/>
      <c r="S16" s="598"/>
      <c r="T16" s="598"/>
      <c r="U16" s="598"/>
      <c r="V16" s="598"/>
      <c r="W16" s="595">
        <f t="shared" si="0"/>
        <v>0</v>
      </c>
      <c r="X16" s="596"/>
      <c r="Y16" s="679"/>
      <c r="Z16" s="679"/>
      <c r="AA16" s="601"/>
      <c r="AB16" s="601"/>
      <c r="AC16" s="601"/>
      <c r="AD16" s="601"/>
      <c r="AE16" s="601"/>
      <c r="AF16" s="601"/>
      <c r="AG16" s="601"/>
      <c r="AH16" s="601"/>
      <c r="AI16" s="599">
        <f t="shared" si="1"/>
        <v>0</v>
      </c>
    </row>
    <row r="17" spans="1:35" ht="26.4" x14ac:dyDescent="0.25">
      <c r="A17" s="591">
        <v>18</v>
      </c>
      <c r="B17" s="700" t="s">
        <v>939</v>
      </c>
      <c r="C17" s="607" t="s">
        <v>940</v>
      </c>
      <c r="D17" s="602"/>
      <c r="E17" s="603"/>
      <c r="F17" s="598">
        <v>120</v>
      </c>
      <c r="G17" s="603"/>
      <c r="H17" s="603"/>
      <c r="I17" s="603"/>
      <c r="J17" s="603">
        <v>-120</v>
      </c>
      <c r="K17" s="769"/>
      <c r="L17" s="603"/>
      <c r="M17" s="603"/>
      <c r="N17" s="603"/>
      <c r="O17" s="603"/>
      <c r="P17" s="598"/>
      <c r="Q17" s="598"/>
      <c r="R17" s="598"/>
      <c r="S17" s="598"/>
      <c r="T17" s="603"/>
      <c r="U17" s="603"/>
      <c r="V17" s="603"/>
      <c r="W17" s="595">
        <f t="shared" si="0"/>
        <v>0</v>
      </c>
      <c r="X17" s="596"/>
      <c r="Y17" s="603"/>
      <c r="Z17" s="603"/>
      <c r="AA17" s="603"/>
      <c r="AB17" s="603"/>
      <c r="AC17" s="603"/>
      <c r="AD17" s="603"/>
      <c r="AE17" s="603"/>
      <c r="AF17" s="603"/>
      <c r="AG17" s="604"/>
      <c r="AH17" s="604"/>
      <c r="AI17" s="599">
        <f t="shared" si="1"/>
        <v>0</v>
      </c>
    </row>
    <row r="18" spans="1:35" x14ac:dyDescent="0.25">
      <c r="A18" s="591">
        <v>19</v>
      </c>
      <c r="B18" s="700" t="s">
        <v>939</v>
      </c>
      <c r="C18" s="600" t="s">
        <v>941</v>
      </c>
      <c r="D18" s="602"/>
      <c r="E18" s="603"/>
      <c r="F18" s="598"/>
      <c r="G18" s="603"/>
      <c r="H18" s="603"/>
      <c r="I18" s="603"/>
      <c r="J18" s="603">
        <v>-254</v>
      </c>
      <c r="K18" s="769">
        <v>254</v>
      </c>
      <c r="L18" s="603"/>
      <c r="M18" s="603"/>
      <c r="N18" s="603"/>
      <c r="O18" s="603"/>
      <c r="P18" s="598"/>
      <c r="Q18" s="598"/>
      <c r="R18" s="598"/>
      <c r="S18" s="598"/>
      <c r="T18" s="603"/>
      <c r="U18" s="603"/>
      <c r="V18" s="603"/>
      <c r="W18" s="595">
        <f t="shared" si="0"/>
        <v>0</v>
      </c>
      <c r="X18" s="596"/>
      <c r="Y18" s="603"/>
      <c r="Z18" s="603"/>
      <c r="AA18" s="603"/>
      <c r="AB18" s="603"/>
      <c r="AC18" s="603"/>
      <c r="AD18" s="603"/>
      <c r="AE18" s="603"/>
      <c r="AF18" s="603"/>
      <c r="AG18" s="604"/>
      <c r="AH18" s="604"/>
      <c r="AI18" s="599">
        <f t="shared" si="1"/>
        <v>0</v>
      </c>
    </row>
    <row r="19" spans="1:35" s="588" customFormat="1" x14ac:dyDescent="0.25">
      <c r="A19" s="591">
        <v>20</v>
      </c>
      <c r="B19" s="700" t="s">
        <v>942</v>
      </c>
      <c r="C19" s="600" t="s">
        <v>943</v>
      </c>
      <c r="D19" s="593"/>
      <c r="E19" s="598"/>
      <c r="F19" s="598"/>
      <c r="G19" s="598"/>
      <c r="H19" s="598"/>
      <c r="I19" s="598"/>
      <c r="J19" s="598"/>
      <c r="K19" s="768"/>
      <c r="L19" s="598"/>
      <c r="M19" s="597"/>
      <c r="N19" s="598">
        <v>129</v>
      </c>
      <c r="O19" s="597"/>
      <c r="P19" s="598">
        <v>-129</v>
      </c>
      <c r="Q19" s="598"/>
      <c r="R19" s="598"/>
      <c r="S19" s="598"/>
      <c r="T19" s="598"/>
      <c r="U19" s="597"/>
      <c r="V19" s="597"/>
      <c r="W19" s="595">
        <f t="shared" si="0"/>
        <v>0</v>
      </c>
      <c r="X19" s="596"/>
      <c r="Y19" s="679"/>
      <c r="Z19" s="679"/>
      <c r="AA19" s="601"/>
      <c r="AB19" s="601"/>
      <c r="AC19" s="601"/>
      <c r="AD19" s="601"/>
      <c r="AE19" s="601"/>
      <c r="AF19" s="601"/>
      <c r="AG19" s="601"/>
      <c r="AH19" s="601"/>
      <c r="AI19" s="599">
        <f t="shared" si="1"/>
        <v>0</v>
      </c>
    </row>
    <row r="20" spans="1:35" s="588" customFormat="1" x14ac:dyDescent="0.25">
      <c r="A20" s="591">
        <v>21</v>
      </c>
      <c r="B20" s="700" t="s">
        <v>945</v>
      </c>
      <c r="C20" s="607" t="s">
        <v>944</v>
      </c>
      <c r="D20" s="593"/>
      <c r="E20" s="598"/>
      <c r="F20" s="598">
        <f>58+7</f>
        <v>65</v>
      </c>
      <c r="G20" s="598"/>
      <c r="H20" s="598"/>
      <c r="I20" s="598"/>
      <c r="J20" s="598"/>
      <c r="K20" s="768"/>
      <c r="L20" s="598"/>
      <c r="M20" s="597"/>
      <c r="N20" s="598"/>
      <c r="O20" s="597"/>
      <c r="P20" s="598"/>
      <c r="Q20" s="598"/>
      <c r="R20" s="598">
        <v>-65</v>
      </c>
      <c r="S20" s="598"/>
      <c r="T20" s="598"/>
      <c r="U20" s="598"/>
      <c r="V20" s="598"/>
      <c r="W20" s="595">
        <f t="shared" si="0"/>
        <v>0</v>
      </c>
      <c r="X20" s="596"/>
      <c r="Y20" s="679"/>
      <c r="Z20" s="679"/>
      <c r="AA20" s="601"/>
      <c r="AB20" s="601"/>
      <c r="AC20" s="601"/>
      <c r="AD20" s="601"/>
      <c r="AE20" s="601"/>
      <c r="AF20" s="601"/>
      <c r="AG20" s="601"/>
      <c r="AH20" s="601"/>
      <c r="AI20" s="599">
        <f t="shared" si="1"/>
        <v>0</v>
      </c>
    </row>
    <row r="21" spans="1:35" s="588" customFormat="1" x14ac:dyDescent="0.25">
      <c r="A21" s="591">
        <v>22</v>
      </c>
      <c r="B21" s="700" t="s">
        <v>985</v>
      </c>
      <c r="C21" s="607" t="s">
        <v>904</v>
      </c>
      <c r="D21" s="593"/>
      <c r="E21" s="598"/>
      <c r="F21" s="598">
        <v>60</v>
      </c>
      <c r="G21" s="598"/>
      <c r="H21" s="598"/>
      <c r="I21" s="598"/>
      <c r="J21" s="598"/>
      <c r="K21" s="768">
        <v>234</v>
      </c>
      <c r="L21" s="598"/>
      <c r="M21" s="597"/>
      <c r="N21" s="598"/>
      <c r="O21" s="597"/>
      <c r="P21" s="598"/>
      <c r="Q21" s="598"/>
      <c r="R21" s="598"/>
      <c r="S21" s="598">
        <v>-294</v>
      </c>
      <c r="T21" s="598"/>
      <c r="U21" s="598"/>
      <c r="V21" s="598"/>
      <c r="W21" s="595">
        <f t="shared" si="0"/>
        <v>0</v>
      </c>
      <c r="X21" s="596"/>
      <c r="Y21" s="679"/>
      <c r="Z21" s="679"/>
      <c r="AA21" s="601"/>
      <c r="AB21" s="601"/>
      <c r="AC21" s="601"/>
      <c r="AD21" s="601"/>
      <c r="AE21" s="601"/>
      <c r="AF21" s="601"/>
      <c r="AG21" s="601"/>
      <c r="AH21" s="601"/>
      <c r="AI21" s="599">
        <f t="shared" si="1"/>
        <v>0</v>
      </c>
    </row>
    <row r="22" spans="1:35" s="588" customFormat="1" x14ac:dyDescent="0.25">
      <c r="A22" s="591">
        <v>23</v>
      </c>
      <c r="B22" s="700" t="s">
        <v>946</v>
      </c>
      <c r="C22" s="607" t="s">
        <v>947</v>
      </c>
      <c r="D22" s="593"/>
      <c r="E22" s="598"/>
      <c r="F22" s="598">
        <v>56</v>
      </c>
      <c r="G22" s="598"/>
      <c r="H22" s="598"/>
      <c r="I22" s="598"/>
      <c r="J22" s="598"/>
      <c r="K22" s="768"/>
      <c r="L22" s="598"/>
      <c r="M22" s="597"/>
      <c r="N22" s="598"/>
      <c r="O22" s="597"/>
      <c r="P22" s="598">
        <v>-56</v>
      </c>
      <c r="Q22" s="598"/>
      <c r="R22" s="598"/>
      <c r="S22" s="598"/>
      <c r="T22" s="598"/>
      <c r="U22" s="598"/>
      <c r="V22" s="598"/>
      <c r="W22" s="595">
        <f t="shared" si="0"/>
        <v>0</v>
      </c>
      <c r="X22" s="596"/>
      <c r="Y22" s="679"/>
      <c r="Z22" s="679"/>
      <c r="AA22" s="601"/>
      <c r="AB22" s="601"/>
      <c r="AC22" s="601"/>
      <c r="AD22" s="601"/>
      <c r="AE22" s="601"/>
      <c r="AF22" s="601"/>
      <c r="AG22" s="601"/>
      <c r="AH22" s="601"/>
      <c r="AI22" s="599">
        <f t="shared" si="1"/>
        <v>0</v>
      </c>
    </row>
    <row r="23" spans="1:35" s="588" customFormat="1" x14ac:dyDescent="0.25">
      <c r="A23" s="591">
        <v>24</v>
      </c>
      <c r="B23" s="700" t="s">
        <v>946</v>
      </c>
      <c r="C23" s="607" t="s">
        <v>948</v>
      </c>
      <c r="D23" s="593"/>
      <c r="E23" s="598"/>
      <c r="F23" s="598">
        <v>160</v>
      </c>
      <c r="G23" s="598"/>
      <c r="H23" s="598"/>
      <c r="I23" s="598"/>
      <c r="J23" s="598"/>
      <c r="K23" s="768"/>
      <c r="L23" s="598"/>
      <c r="M23" s="597"/>
      <c r="N23" s="598"/>
      <c r="O23" s="597"/>
      <c r="P23" s="598">
        <v>-160</v>
      </c>
      <c r="Q23" s="598"/>
      <c r="R23" s="598"/>
      <c r="S23" s="598"/>
      <c r="T23" s="598"/>
      <c r="U23" s="598"/>
      <c r="V23" s="598"/>
      <c r="W23" s="595">
        <f t="shared" si="0"/>
        <v>0</v>
      </c>
      <c r="X23" s="596"/>
      <c r="Y23" s="679"/>
      <c r="Z23" s="679"/>
      <c r="AA23" s="601"/>
      <c r="AB23" s="601"/>
      <c r="AC23" s="601"/>
      <c r="AD23" s="601"/>
      <c r="AE23" s="601"/>
      <c r="AF23" s="601"/>
      <c r="AG23" s="601"/>
      <c r="AH23" s="601"/>
      <c r="AI23" s="599">
        <f t="shared" si="1"/>
        <v>0</v>
      </c>
    </row>
    <row r="24" spans="1:35" s="588" customFormat="1" x14ac:dyDescent="0.25">
      <c r="A24" s="591">
        <v>25</v>
      </c>
      <c r="B24" s="700" t="s">
        <v>949</v>
      </c>
      <c r="C24" s="607" t="s">
        <v>950</v>
      </c>
      <c r="D24" s="593"/>
      <c r="E24" s="598"/>
      <c r="F24" s="598"/>
      <c r="G24" s="598"/>
      <c r="H24" s="598"/>
      <c r="I24" s="598"/>
      <c r="J24" s="598"/>
      <c r="K24" s="768"/>
      <c r="L24" s="598"/>
      <c r="M24" s="597"/>
      <c r="N24" s="598">
        <v>599</v>
      </c>
      <c r="O24" s="597"/>
      <c r="P24" s="598">
        <v>-599</v>
      </c>
      <c r="Q24" s="598"/>
      <c r="R24" s="598"/>
      <c r="S24" s="598"/>
      <c r="T24" s="598"/>
      <c r="U24" s="598"/>
      <c r="V24" s="598"/>
      <c r="W24" s="595">
        <f t="shared" si="0"/>
        <v>0</v>
      </c>
      <c r="X24" s="596"/>
      <c r="Y24" s="679"/>
      <c r="Z24" s="679"/>
      <c r="AA24" s="601"/>
      <c r="AB24" s="601"/>
      <c r="AC24" s="601"/>
      <c r="AD24" s="601"/>
      <c r="AE24" s="601"/>
      <c r="AF24" s="601"/>
      <c r="AG24" s="601"/>
      <c r="AH24" s="601"/>
      <c r="AI24" s="599">
        <f t="shared" si="1"/>
        <v>0</v>
      </c>
    </row>
    <row r="25" spans="1:35" s="588" customFormat="1" x14ac:dyDescent="0.25">
      <c r="A25" s="591">
        <v>26</v>
      </c>
      <c r="B25" s="700" t="s">
        <v>951</v>
      </c>
      <c r="C25" s="607" t="s">
        <v>952</v>
      </c>
      <c r="D25" s="593"/>
      <c r="E25" s="598"/>
      <c r="F25" s="598">
        <v>98</v>
      </c>
      <c r="G25" s="598"/>
      <c r="H25" s="598"/>
      <c r="I25" s="598"/>
      <c r="J25" s="598"/>
      <c r="K25" s="768"/>
      <c r="L25" s="598"/>
      <c r="M25" s="597"/>
      <c r="N25" s="598"/>
      <c r="O25" s="597"/>
      <c r="P25" s="598"/>
      <c r="Q25" s="598"/>
      <c r="R25" s="598">
        <v>-98</v>
      </c>
      <c r="S25" s="598"/>
      <c r="T25" s="598"/>
      <c r="U25" s="598"/>
      <c r="V25" s="598"/>
      <c r="W25" s="595">
        <f t="shared" si="0"/>
        <v>0</v>
      </c>
      <c r="X25" s="596"/>
      <c r="Y25" s="679"/>
      <c r="Z25" s="679"/>
      <c r="AA25" s="601"/>
      <c r="AB25" s="601"/>
      <c r="AC25" s="601"/>
      <c r="AD25" s="601"/>
      <c r="AE25" s="601"/>
      <c r="AF25" s="601"/>
      <c r="AG25" s="601"/>
      <c r="AH25" s="601"/>
      <c r="AI25" s="599">
        <f t="shared" si="1"/>
        <v>0</v>
      </c>
    </row>
    <row r="26" spans="1:35" s="588" customFormat="1" x14ac:dyDescent="0.25">
      <c r="A26" s="591">
        <v>27</v>
      </c>
      <c r="B26" s="700" t="s">
        <v>951</v>
      </c>
      <c r="C26" s="607" t="s">
        <v>953</v>
      </c>
      <c r="D26" s="593"/>
      <c r="E26" s="598"/>
      <c r="F26" s="598">
        <v>1270</v>
      </c>
      <c r="G26" s="598"/>
      <c r="H26" s="598"/>
      <c r="I26" s="598"/>
      <c r="J26" s="598"/>
      <c r="K26" s="768"/>
      <c r="L26" s="598"/>
      <c r="M26" s="597"/>
      <c r="N26" s="598"/>
      <c r="O26" s="597"/>
      <c r="P26" s="598"/>
      <c r="Q26" s="598"/>
      <c r="R26" s="598">
        <v>-1270</v>
      </c>
      <c r="S26" s="598"/>
      <c r="T26" s="598"/>
      <c r="U26" s="598"/>
      <c r="V26" s="598"/>
      <c r="W26" s="595">
        <f t="shared" si="0"/>
        <v>0</v>
      </c>
      <c r="X26" s="596"/>
      <c r="Y26" s="679"/>
      <c r="Z26" s="679"/>
      <c r="AA26" s="601"/>
      <c r="AB26" s="601"/>
      <c r="AC26" s="601"/>
      <c r="AD26" s="601"/>
      <c r="AE26" s="601"/>
      <c r="AF26" s="601"/>
      <c r="AG26" s="601"/>
      <c r="AH26" s="601"/>
      <c r="AI26" s="599">
        <f t="shared" si="1"/>
        <v>0</v>
      </c>
    </row>
    <row r="27" spans="1:35" s="588" customFormat="1" x14ac:dyDescent="0.25">
      <c r="A27" s="591">
        <v>28</v>
      </c>
      <c r="B27" s="700" t="s">
        <v>954</v>
      </c>
      <c r="C27" s="607" t="s">
        <v>955</v>
      </c>
      <c r="D27" s="593"/>
      <c r="E27" s="598"/>
      <c r="F27" s="598"/>
      <c r="G27" s="598">
        <v>200</v>
      </c>
      <c r="H27" s="598"/>
      <c r="I27" s="598"/>
      <c r="J27" s="598"/>
      <c r="K27" s="768"/>
      <c r="L27" s="598"/>
      <c r="M27" s="597"/>
      <c r="N27" s="598"/>
      <c r="O27" s="597"/>
      <c r="P27" s="598">
        <v>-200</v>
      </c>
      <c r="Q27" s="598"/>
      <c r="R27" s="598"/>
      <c r="S27" s="598"/>
      <c r="T27" s="598"/>
      <c r="U27" s="598"/>
      <c r="V27" s="598"/>
      <c r="W27" s="595">
        <f t="shared" si="0"/>
        <v>0</v>
      </c>
      <c r="X27" s="596"/>
      <c r="Y27" s="679"/>
      <c r="Z27" s="679"/>
      <c r="AA27" s="601"/>
      <c r="AB27" s="601"/>
      <c r="AC27" s="679"/>
      <c r="AD27" s="679"/>
      <c r="AE27" s="601"/>
      <c r="AF27" s="601"/>
      <c r="AG27" s="601"/>
      <c r="AH27" s="601"/>
      <c r="AI27" s="599">
        <f t="shared" si="1"/>
        <v>0</v>
      </c>
    </row>
    <row r="28" spans="1:35" s="588" customFormat="1" x14ac:dyDescent="0.25">
      <c r="A28" s="591">
        <v>29</v>
      </c>
      <c r="B28" s="700" t="s">
        <v>956</v>
      </c>
      <c r="C28" s="607" t="s">
        <v>957</v>
      </c>
      <c r="D28" s="593"/>
      <c r="E28" s="598"/>
      <c r="F28" s="598">
        <f>4243+787</f>
        <v>5030</v>
      </c>
      <c r="G28" s="598"/>
      <c r="H28" s="598"/>
      <c r="I28" s="598"/>
      <c r="J28" s="598"/>
      <c r="K28" s="768">
        <v>72167</v>
      </c>
      <c r="L28" s="598"/>
      <c r="M28" s="597"/>
      <c r="N28" s="598"/>
      <c r="O28" s="597"/>
      <c r="P28" s="598">
        <v>622</v>
      </c>
      <c r="Q28" s="598"/>
      <c r="R28" s="598"/>
      <c r="S28" s="598"/>
      <c r="T28" s="598"/>
      <c r="U28" s="598"/>
      <c r="V28" s="598"/>
      <c r="W28" s="595">
        <f t="shared" si="0"/>
        <v>77819</v>
      </c>
      <c r="X28" s="596"/>
      <c r="Y28" s="679"/>
      <c r="Z28" s="679"/>
      <c r="AA28" s="679">
        <v>77819</v>
      </c>
      <c r="AB28" s="601"/>
      <c r="AC28" s="679"/>
      <c r="AD28" s="679"/>
      <c r="AE28" s="601"/>
      <c r="AF28" s="601"/>
      <c r="AG28" s="601"/>
      <c r="AH28" s="601"/>
      <c r="AI28" s="599">
        <f t="shared" si="1"/>
        <v>77819</v>
      </c>
    </row>
    <row r="29" spans="1:35" s="588" customFormat="1" x14ac:dyDescent="0.25">
      <c r="A29" s="591">
        <v>30</v>
      </c>
      <c r="B29" s="700" t="s">
        <v>958</v>
      </c>
      <c r="C29" s="607" t="s">
        <v>959</v>
      </c>
      <c r="D29" s="593"/>
      <c r="E29" s="598"/>
      <c r="F29" s="598"/>
      <c r="G29" s="598"/>
      <c r="H29" s="598"/>
      <c r="I29" s="598"/>
      <c r="J29" s="598">
        <f>3855+3855</f>
        <v>7710</v>
      </c>
      <c r="K29" s="768"/>
      <c r="L29" s="598"/>
      <c r="M29" s="597"/>
      <c r="N29" s="598"/>
      <c r="O29" s="597"/>
      <c r="P29" s="598">
        <v>-3855</v>
      </c>
      <c r="Q29" s="598"/>
      <c r="R29" s="598">
        <v>-3855</v>
      </c>
      <c r="S29" s="598"/>
      <c r="T29" s="598"/>
      <c r="U29" s="598"/>
      <c r="V29" s="598"/>
      <c r="W29" s="595">
        <f t="shared" si="0"/>
        <v>0</v>
      </c>
      <c r="X29" s="596"/>
      <c r="Y29" s="679"/>
      <c r="Z29" s="679"/>
      <c r="AA29" s="601"/>
      <c r="AB29" s="601"/>
      <c r="AC29" s="601"/>
      <c r="AD29" s="601"/>
      <c r="AE29" s="601"/>
      <c r="AF29" s="601"/>
      <c r="AG29" s="601"/>
      <c r="AH29" s="601"/>
      <c r="AI29" s="599">
        <f t="shared" si="1"/>
        <v>0</v>
      </c>
    </row>
    <row r="30" spans="1:35" s="588" customFormat="1" ht="26.4" x14ac:dyDescent="0.25">
      <c r="A30" s="591">
        <v>31</v>
      </c>
      <c r="B30" s="700" t="s">
        <v>960</v>
      </c>
      <c r="C30" s="607" t="s">
        <v>961</v>
      </c>
      <c r="D30" s="593"/>
      <c r="E30" s="598"/>
      <c r="F30" s="598"/>
      <c r="G30" s="598"/>
      <c r="H30" s="598"/>
      <c r="I30" s="598">
        <v>0</v>
      </c>
      <c r="J30" s="598"/>
      <c r="K30" s="768"/>
      <c r="L30" s="598"/>
      <c r="M30" s="597"/>
      <c r="N30" s="598"/>
      <c r="O30" s="597"/>
      <c r="P30" s="598">
        <v>-733</v>
      </c>
      <c r="Q30" s="598"/>
      <c r="R30" s="598"/>
      <c r="S30" s="598"/>
      <c r="T30" s="598"/>
      <c r="U30" s="598"/>
      <c r="V30" s="598"/>
      <c r="W30" s="595">
        <f t="shared" si="0"/>
        <v>-733</v>
      </c>
      <c r="X30" s="596"/>
      <c r="Y30" s="679"/>
      <c r="Z30" s="679"/>
      <c r="AA30" s="601"/>
      <c r="AB30" s="679">
        <v>-733</v>
      </c>
      <c r="AC30" s="601"/>
      <c r="AD30" s="601"/>
      <c r="AE30" s="601"/>
      <c r="AF30" s="601"/>
      <c r="AG30" s="601"/>
      <c r="AH30" s="601"/>
      <c r="AI30" s="599">
        <f t="shared" si="1"/>
        <v>-733</v>
      </c>
    </row>
    <row r="31" spans="1:35" s="588" customFormat="1" x14ac:dyDescent="0.25">
      <c r="A31" s="591">
        <v>32</v>
      </c>
      <c r="B31" s="700" t="s">
        <v>962</v>
      </c>
      <c r="C31" s="607" t="s">
        <v>963</v>
      </c>
      <c r="D31" s="593"/>
      <c r="E31" s="598"/>
      <c r="F31" s="598">
        <v>71</v>
      </c>
      <c r="G31" s="598"/>
      <c r="H31" s="598"/>
      <c r="I31" s="598"/>
      <c r="J31" s="598"/>
      <c r="K31" s="768"/>
      <c r="L31" s="598"/>
      <c r="M31" s="597"/>
      <c r="N31" s="598"/>
      <c r="O31" s="597"/>
      <c r="P31" s="598"/>
      <c r="Q31" s="598"/>
      <c r="R31" s="598"/>
      <c r="S31" s="598"/>
      <c r="T31" s="598">
        <v>-71</v>
      </c>
      <c r="U31" s="598"/>
      <c r="V31" s="598"/>
      <c r="W31" s="595">
        <f t="shared" si="0"/>
        <v>0</v>
      </c>
      <c r="X31" s="596"/>
      <c r="Y31" s="679"/>
      <c r="Z31" s="679"/>
      <c r="AA31" s="601"/>
      <c r="AB31" s="601"/>
      <c r="AC31" s="601"/>
      <c r="AD31" s="601"/>
      <c r="AE31" s="601"/>
      <c r="AF31" s="601"/>
      <c r="AG31" s="601"/>
      <c r="AH31" s="601"/>
      <c r="AI31" s="599">
        <f t="shared" si="1"/>
        <v>0</v>
      </c>
    </row>
    <row r="32" spans="1:35" s="588" customFormat="1" x14ac:dyDescent="0.25">
      <c r="A32" s="591">
        <v>33</v>
      </c>
      <c r="B32" s="700" t="s">
        <v>964</v>
      </c>
      <c r="C32" s="607" t="s">
        <v>965</v>
      </c>
      <c r="D32" s="593">
        <v>200</v>
      </c>
      <c r="E32" s="598">
        <v>44</v>
      </c>
      <c r="F32" s="598"/>
      <c r="G32" s="598"/>
      <c r="H32" s="598"/>
      <c r="I32" s="598"/>
      <c r="J32" s="598"/>
      <c r="K32" s="768"/>
      <c r="L32" s="598"/>
      <c r="M32" s="597"/>
      <c r="N32" s="598">
        <v>4813</v>
      </c>
      <c r="O32" s="597"/>
      <c r="P32" s="598">
        <f>-813-4000-244</f>
        <v>-5057</v>
      </c>
      <c r="Q32" s="598"/>
      <c r="R32" s="598"/>
      <c r="S32" s="598"/>
      <c r="T32" s="598"/>
      <c r="U32" s="598"/>
      <c r="V32" s="598"/>
      <c r="W32" s="595">
        <f t="shared" si="0"/>
        <v>0</v>
      </c>
      <c r="X32" s="596"/>
      <c r="Y32" s="679"/>
      <c r="Z32" s="679"/>
      <c r="AA32" s="601"/>
      <c r="AB32" s="601"/>
      <c r="AC32" s="601"/>
      <c r="AD32" s="601"/>
      <c r="AE32" s="601"/>
      <c r="AF32" s="601"/>
      <c r="AG32" s="601"/>
      <c r="AH32" s="601"/>
      <c r="AI32" s="599">
        <f t="shared" si="1"/>
        <v>0</v>
      </c>
    </row>
    <row r="33" spans="1:35" s="588" customFormat="1" ht="26.4" x14ac:dyDescent="0.25">
      <c r="A33" s="591">
        <v>34</v>
      </c>
      <c r="B33" s="700" t="s">
        <v>966</v>
      </c>
      <c r="C33" s="607" t="s">
        <v>967</v>
      </c>
      <c r="D33" s="593"/>
      <c r="E33" s="598"/>
      <c r="F33" s="598">
        <v>310</v>
      </c>
      <c r="G33" s="598"/>
      <c r="H33" s="598"/>
      <c r="I33" s="598"/>
      <c r="J33" s="598"/>
      <c r="K33" s="768"/>
      <c r="L33" s="598"/>
      <c r="M33" s="597"/>
      <c r="N33" s="598"/>
      <c r="O33" s="597"/>
      <c r="P33" s="598"/>
      <c r="Q33" s="598"/>
      <c r="R33" s="598">
        <v>-310</v>
      </c>
      <c r="S33" s="598"/>
      <c r="T33" s="598"/>
      <c r="U33" s="598"/>
      <c r="V33" s="598"/>
      <c r="W33" s="595">
        <f t="shared" si="0"/>
        <v>0</v>
      </c>
      <c r="X33" s="596"/>
      <c r="Y33" s="679"/>
      <c r="Z33" s="679"/>
      <c r="AA33" s="601"/>
      <c r="AB33" s="601"/>
      <c r="AC33" s="601"/>
      <c r="AD33" s="601"/>
      <c r="AE33" s="601"/>
      <c r="AF33" s="601"/>
      <c r="AG33" s="601"/>
      <c r="AH33" s="601"/>
      <c r="AI33" s="599">
        <f t="shared" si="1"/>
        <v>0</v>
      </c>
    </row>
    <row r="34" spans="1:35" s="588" customFormat="1" x14ac:dyDescent="0.25">
      <c r="A34" s="591">
        <v>35</v>
      </c>
      <c r="B34" s="700" t="s">
        <v>968</v>
      </c>
      <c r="C34" s="607" t="s">
        <v>969</v>
      </c>
      <c r="D34" s="593"/>
      <c r="E34" s="598"/>
      <c r="F34" s="598"/>
      <c r="G34" s="598"/>
      <c r="H34" s="598"/>
      <c r="I34" s="598"/>
      <c r="J34" s="598"/>
      <c r="K34" s="768"/>
      <c r="L34" s="598"/>
      <c r="M34" s="597"/>
      <c r="N34" s="598">
        <v>-6500</v>
      </c>
      <c r="O34" s="598"/>
      <c r="P34" s="598"/>
      <c r="Q34" s="598">
        <v>6500</v>
      </c>
      <c r="R34" s="598"/>
      <c r="S34" s="598"/>
      <c r="T34" s="598"/>
      <c r="U34" s="598"/>
      <c r="V34" s="598"/>
      <c r="W34" s="595">
        <f t="shared" si="0"/>
        <v>0</v>
      </c>
      <c r="X34" s="596"/>
      <c r="Y34" s="679"/>
      <c r="Z34" s="679"/>
      <c r="AA34" s="601"/>
      <c r="AB34" s="601"/>
      <c r="AC34" s="601"/>
      <c r="AD34" s="601"/>
      <c r="AE34" s="601"/>
      <c r="AF34" s="601"/>
      <c r="AG34" s="601"/>
      <c r="AH34" s="601"/>
      <c r="AI34" s="599">
        <f t="shared" si="1"/>
        <v>0</v>
      </c>
    </row>
    <row r="35" spans="1:35" s="588" customFormat="1" x14ac:dyDescent="0.25">
      <c r="A35" s="591">
        <v>36</v>
      </c>
      <c r="B35" s="700" t="s">
        <v>970</v>
      </c>
      <c r="C35" s="607" t="s">
        <v>971</v>
      </c>
      <c r="D35" s="593"/>
      <c r="E35" s="598"/>
      <c r="F35" s="598">
        <v>406</v>
      </c>
      <c r="G35" s="598"/>
      <c r="H35" s="598"/>
      <c r="I35" s="598"/>
      <c r="J35" s="598"/>
      <c r="K35" s="768"/>
      <c r="L35" s="598"/>
      <c r="M35" s="597"/>
      <c r="N35" s="598"/>
      <c r="O35" s="597"/>
      <c r="P35" s="598">
        <v>-406</v>
      </c>
      <c r="Q35" s="598"/>
      <c r="R35" s="598"/>
      <c r="S35" s="598"/>
      <c r="T35" s="598"/>
      <c r="U35" s="598"/>
      <c r="V35" s="598"/>
      <c r="W35" s="595">
        <f t="shared" si="0"/>
        <v>0</v>
      </c>
      <c r="X35" s="596"/>
      <c r="Y35" s="679"/>
      <c r="Z35" s="679"/>
      <c r="AA35" s="601"/>
      <c r="AB35" s="601"/>
      <c r="AC35" s="601"/>
      <c r="AD35" s="601"/>
      <c r="AE35" s="601"/>
      <c r="AF35" s="601"/>
      <c r="AG35" s="601"/>
      <c r="AH35" s="601"/>
      <c r="AI35" s="599">
        <f t="shared" si="1"/>
        <v>0</v>
      </c>
    </row>
    <row r="36" spans="1:35" s="588" customFormat="1" x14ac:dyDescent="0.25">
      <c r="A36" s="591">
        <v>37</v>
      </c>
      <c r="B36" s="700" t="s">
        <v>972</v>
      </c>
      <c r="C36" s="607" t="s">
        <v>973</v>
      </c>
      <c r="D36" s="593"/>
      <c r="E36" s="598"/>
      <c r="F36" s="598">
        <v>575</v>
      </c>
      <c r="G36" s="598"/>
      <c r="H36" s="598"/>
      <c r="I36" s="598"/>
      <c r="J36" s="598">
        <v>-575</v>
      </c>
      <c r="K36" s="768"/>
      <c r="L36" s="598"/>
      <c r="M36" s="597"/>
      <c r="N36" s="598"/>
      <c r="O36" s="597"/>
      <c r="P36" s="598"/>
      <c r="Q36" s="598"/>
      <c r="R36" s="598"/>
      <c r="S36" s="598"/>
      <c r="T36" s="598"/>
      <c r="U36" s="598"/>
      <c r="V36" s="598"/>
      <c r="W36" s="595">
        <f t="shared" si="0"/>
        <v>0</v>
      </c>
      <c r="X36" s="596"/>
      <c r="Y36" s="679"/>
      <c r="Z36" s="679"/>
      <c r="AA36" s="601"/>
      <c r="AB36" s="601"/>
      <c r="AC36" s="601"/>
      <c r="AD36" s="601"/>
      <c r="AE36" s="601"/>
      <c r="AF36" s="601"/>
      <c r="AG36" s="601"/>
      <c r="AH36" s="601"/>
      <c r="AI36" s="599">
        <f t="shared" si="1"/>
        <v>0</v>
      </c>
    </row>
    <row r="37" spans="1:35" s="588" customFormat="1" x14ac:dyDescent="0.25">
      <c r="A37" s="591">
        <v>38</v>
      </c>
      <c r="B37" s="700" t="s">
        <v>974</v>
      </c>
      <c r="C37" s="607" t="s">
        <v>975</v>
      </c>
      <c r="D37" s="593"/>
      <c r="E37" s="598"/>
      <c r="F37" s="598"/>
      <c r="G37" s="598"/>
      <c r="H37" s="598">
        <f>-2729+443</f>
        <v>-2286</v>
      </c>
      <c r="I37" s="598"/>
      <c r="J37" s="598"/>
      <c r="K37" s="768"/>
      <c r="L37" s="598"/>
      <c r="M37" s="597"/>
      <c r="N37" s="598"/>
      <c r="O37" s="597"/>
      <c r="P37" s="598">
        <v>2286</v>
      </c>
      <c r="Q37" s="598"/>
      <c r="R37" s="598"/>
      <c r="S37" s="598"/>
      <c r="T37" s="598"/>
      <c r="U37" s="598"/>
      <c r="V37" s="598"/>
      <c r="W37" s="595">
        <f t="shared" si="0"/>
        <v>0</v>
      </c>
      <c r="X37" s="596"/>
      <c r="Y37" s="679"/>
      <c r="Z37" s="679"/>
      <c r="AA37" s="601"/>
      <c r="AB37" s="601"/>
      <c r="AC37" s="601"/>
      <c r="AD37" s="601"/>
      <c r="AE37" s="601"/>
      <c r="AF37" s="601"/>
      <c r="AG37" s="601"/>
      <c r="AH37" s="601"/>
      <c r="AI37" s="599">
        <f t="shared" si="1"/>
        <v>0</v>
      </c>
    </row>
    <row r="38" spans="1:35" s="588" customFormat="1" x14ac:dyDescent="0.25">
      <c r="A38" s="591">
        <v>39</v>
      </c>
      <c r="B38" s="700" t="s">
        <v>976</v>
      </c>
      <c r="C38" s="607" t="s">
        <v>981</v>
      </c>
      <c r="D38" s="593"/>
      <c r="E38" s="598"/>
      <c r="F38" s="598">
        <v>489</v>
      </c>
      <c r="G38" s="598"/>
      <c r="H38" s="598"/>
      <c r="I38" s="598"/>
      <c r="J38" s="598"/>
      <c r="K38" s="768"/>
      <c r="L38" s="598"/>
      <c r="M38" s="597"/>
      <c r="N38" s="598"/>
      <c r="O38" s="597"/>
      <c r="P38" s="598"/>
      <c r="Q38" s="598"/>
      <c r="R38" s="598"/>
      <c r="S38" s="598"/>
      <c r="T38" s="598">
        <f>-45-444</f>
        <v>-489</v>
      </c>
      <c r="U38" s="598"/>
      <c r="V38" s="598"/>
      <c r="W38" s="595">
        <f t="shared" si="0"/>
        <v>0</v>
      </c>
      <c r="X38" s="596"/>
      <c r="Y38" s="679"/>
      <c r="Z38" s="679"/>
      <c r="AA38" s="601"/>
      <c r="AB38" s="601"/>
      <c r="AC38" s="601"/>
      <c r="AD38" s="601"/>
      <c r="AE38" s="601"/>
      <c r="AF38" s="601"/>
      <c r="AG38" s="601"/>
      <c r="AH38" s="601"/>
      <c r="AI38" s="599">
        <f t="shared" si="1"/>
        <v>0</v>
      </c>
    </row>
    <row r="39" spans="1:35" x14ac:dyDescent="0.25">
      <c r="A39" s="591">
        <v>40</v>
      </c>
      <c r="B39" s="700" t="s">
        <v>976</v>
      </c>
      <c r="C39" s="600" t="s">
        <v>977</v>
      </c>
      <c r="D39" s="602"/>
      <c r="E39" s="603"/>
      <c r="F39" s="598"/>
      <c r="G39" s="603"/>
      <c r="H39" s="603"/>
      <c r="I39" s="603"/>
      <c r="J39" s="598">
        <v>1016</v>
      </c>
      <c r="K39" s="769"/>
      <c r="L39" s="603"/>
      <c r="M39" s="603"/>
      <c r="N39" s="603"/>
      <c r="O39" s="603"/>
      <c r="P39" s="598"/>
      <c r="Q39" s="598"/>
      <c r="R39" s="598">
        <v>-1016</v>
      </c>
      <c r="S39" s="598"/>
      <c r="T39" s="603"/>
      <c r="U39" s="603"/>
      <c r="V39" s="603"/>
      <c r="W39" s="595">
        <f t="shared" si="0"/>
        <v>0</v>
      </c>
      <c r="X39" s="596"/>
      <c r="Y39" s="603"/>
      <c r="Z39" s="603"/>
      <c r="AA39" s="603"/>
      <c r="AB39" s="603"/>
      <c r="AC39" s="603"/>
      <c r="AD39" s="603"/>
      <c r="AE39" s="603"/>
      <c r="AF39" s="603"/>
      <c r="AG39" s="605"/>
      <c r="AH39" s="605"/>
      <c r="AI39" s="599">
        <f t="shared" si="1"/>
        <v>0</v>
      </c>
    </row>
    <row r="40" spans="1:35" x14ac:dyDescent="0.25">
      <c r="A40" s="591">
        <v>41</v>
      </c>
      <c r="B40" s="700" t="s">
        <v>976</v>
      </c>
      <c r="C40" s="600" t="s">
        <v>978</v>
      </c>
      <c r="D40" s="602"/>
      <c r="E40" s="603"/>
      <c r="F40" s="598"/>
      <c r="G40" s="603"/>
      <c r="H40" s="603"/>
      <c r="I40" s="603"/>
      <c r="J40" s="603">
        <v>300</v>
      </c>
      <c r="K40" s="769"/>
      <c r="L40" s="603"/>
      <c r="M40" s="603"/>
      <c r="N40" s="603"/>
      <c r="O40" s="606"/>
      <c r="P40" s="598">
        <v>-300</v>
      </c>
      <c r="Q40" s="597"/>
      <c r="R40" s="598"/>
      <c r="S40" s="598"/>
      <c r="T40" s="603"/>
      <c r="U40" s="603"/>
      <c r="V40" s="603"/>
      <c r="W40" s="595">
        <f t="shared" si="0"/>
        <v>0</v>
      </c>
      <c r="X40" s="596"/>
      <c r="Y40" s="603"/>
      <c r="Z40" s="603"/>
      <c r="AA40" s="603"/>
      <c r="AB40" s="603"/>
      <c r="AC40" s="603"/>
      <c r="AD40" s="603"/>
      <c r="AE40" s="603"/>
      <c r="AF40" s="603"/>
      <c r="AG40" s="604"/>
      <c r="AH40" s="604"/>
      <c r="AI40" s="599">
        <f t="shared" si="1"/>
        <v>0</v>
      </c>
    </row>
    <row r="41" spans="1:35" x14ac:dyDescent="0.25">
      <c r="A41" s="591">
        <v>42</v>
      </c>
      <c r="B41" s="700" t="s">
        <v>979</v>
      </c>
      <c r="C41" s="600" t="s">
        <v>980</v>
      </c>
      <c r="D41" s="608"/>
      <c r="E41" s="608"/>
      <c r="F41" s="596"/>
      <c r="G41" s="608"/>
      <c r="H41" s="608"/>
      <c r="I41" s="608">
        <v>2000</v>
      </c>
      <c r="J41" s="608"/>
      <c r="K41" s="770"/>
      <c r="L41" s="608"/>
      <c r="M41" s="608"/>
      <c r="N41" s="608"/>
      <c r="O41" s="608"/>
      <c r="P41" s="596">
        <v>-2000</v>
      </c>
      <c r="Q41" s="596"/>
      <c r="R41" s="596"/>
      <c r="S41" s="596"/>
      <c r="T41" s="608"/>
      <c r="U41" s="608"/>
      <c r="V41" s="608"/>
      <c r="W41" s="595">
        <f t="shared" si="0"/>
        <v>0</v>
      </c>
      <c r="X41" s="596"/>
      <c r="Y41" s="608"/>
      <c r="Z41" s="608"/>
      <c r="AA41" s="608"/>
      <c r="AB41" s="608"/>
      <c r="AC41" s="608"/>
      <c r="AD41" s="608"/>
      <c r="AE41" s="608"/>
      <c r="AF41" s="608"/>
      <c r="AG41" s="608"/>
      <c r="AH41" s="608"/>
      <c r="AI41" s="599">
        <f t="shared" si="1"/>
        <v>0</v>
      </c>
    </row>
    <row r="42" spans="1:35" x14ac:dyDescent="0.25">
      <c r="A42" s="591">
        <v>43</v>
      </c>
      <c r="B42" s="700"/>
      <c r="C42" s="600" t="s">
        <v>982</v>
      </c>
      <c r="D42" s="608"/>
      <c r="E42" s="608"/>
      <c r="F42" s="596">
        <f>-34-207-4065-1772-478</f>
        <v>-6556</v>
      </c>
      <c r="G42" s="608">
        <f>34+45</f>
        <v>79</v>
      </c>
      <c r="H42" s="608"/>
      <c r="I42" s="608">
        <v>3</v>
      </c>
      <c r="J42" s="608">
        <f>4065+1772+478</f>
        <v>6315</v>
      </c>
      <c r="K42" s="770"/>
      <c r="L42" s="608"/>
      <c r="M42" s="608"/>
      <c r="N42" s="608">
        <v>159</v>
      </c>
      <c r="O42" s="608"/>
      <c r="P42" s="596"/>
      <c r="Q42" s="596"/>
      <c r="R42" s="596">
        <v>433</v>
      </c>
      <c r="S42" s="596"/>
      <c r="T42" s="608">
        <v>-433</v>
      </c>
      <c r="U42" s="608"/>
      <c r="V42" s="608"/>
      <c r="W42" s="595">
        <f t="shared" si="0"/>
        <v>0</v>
      </c>
      <c r="X42" s="596"/>
      <c r="Y42" s="608"/>
      <c r="Z42" s="608"/>
      <c r="AA42" s="608"/>
      <c r="AB42" s="608"/>
      <c r="AC42" s="608"/>
      <c r="AD42" s="608"/>
      <c r="AE42" s="608"/>
      <c r="AF42" s="608"/>
      <c r="AG42" s="608"/>
      <c r="AH42" s="608"/>
      <c r="AI42" s="599">
        <f t="shared" si="1"/>
        <v>0</v>
      </c>
    </row>
    <row r="43" spans="1:35" x14ac:dyDescent="0.25">
      <c r="A43" s="591">
        <v>44</v>
      </c>
      <c r="B43" s="700" t="s">
        <v>983</v>
      </c>
      <c r="C43" s="600" t="s">
        <v>984</v>
      </c>
      <c r="D43" s="608"/>
      <c r="E43" s="608"/>
      <c r="F43" s="596">
        <v>200</v>
      </c>
      <c r="G43" s="608"/>
      <c r="H43" s="608"/>
      <c r="I43" s="608"/>
      <c r="J43" s="608"/>
      <c r="K43" s="770"/>
      <c r="L43" s="608"/>
      <c r="M43" s="608"/>
      <c r="N43" s="608"/>
      <c r="O43" s="608"/>
      <c r="P43" s="596">
        <v>-200</v>
      </c>
      <c r="Q43" s="596"/>
      <c r="R43" s="596"/>
      <c r="S43" s="596"/>
      <c r="T43" s="608"/>
      <c r="U43" s="608"/>
      <c r="V43" s="608"/>
      <c r="W43" s="595">
        <f t="shared" si="0"/>
        <v>0</v>
      </c>
      <c r="X43" s="596"/>
      <c r="Y43" s="608"/>
      <c r="Z43" s="608"/>
      <c r="AA43" s="608"/>
      <c r="AB43" s="608"/>
      <c r="AC43" s="608"/>
      <c r="AD43" s="608"/>
      <c r="AE43" s="608"/>
      <c r="AF43" s="608"/>
      <c r="AG43" s="608"/>
      <c r="AH43" s="608"/>
      <c r="AI43" s="599">
        <f t="shared" si="1"/>
        <v>0</v>
      </c>
    </row>
    <row r="44" spans="1:35" x14ac:dyDescent="0.25">
      <c r="A44" s="591">
        <v>45</v>
      </c>
      <c r="B44" s="700" t="s">
        <v>986</v>
      </c>
      <c r="C44" s="600" t="s">
        <v>987</v>
      </c>
      <c r="D44" s="608"/>
      <c r="E44" s="608"/>
      <c r="F44" s="596">
        <v>391</v>
      </c>
      <c r="G44" s="608"/>
      <c r="H44" s="608"/>
      <c r="I44" s="608"/>
      <c r="J44" s="608"/>
      <c r="K44" s="770"/>
      <c r="L44" s="608"/>
      <c r="M44" s="608"/>
      <c r="N44" s="608"/>
      <c r="O44" s="608"/>
      <c r="P44" s="596">
        <v>-391</v>
      </c>
      <c r="Q44" s="596"/>
      <c r="R44" s="596"/>
      <c r="S44" s="596"/>
      <c r="T44" s="608"/>
      <c r="U44" s="608"/>
      <c r="V44" s="608"/>
      <c r="W44" s="595">
        <f t="shared" si="0"/>
        <v>0</v>
      </c>
      <c r="X44" s="596"/>
      <c r="Y44" s="608"/>
      <c r="Z44" s="608"/>
      <c r="AA44" s="608"/>
      <c r="AB44" s="608"/>
      <c r="AC44" s="608"/>
      <c r="AD44" s="608"/>
      <c r="AE44" s="608"/>
      <c r="AF44" s="608"/>
      <c r="AG44" s="608"/>
      <c r="AH44" s="608"/>
      <c r="AI44" s="599">
        <f t="shared" si="1"/>
        <v>0</v>
      </c>
    </row>
    <row r="45" spans="1:35" x14ac:dyDescent="0.25">
      <c r="A45" s="591">
        <v>46</v>
      </c>
      <c r="B45" s="700" t="s">
        <v>988</v>
      </c>
      <c r="C45" s="600" t="s">
        <v>989</v>
      </c>
      <c r="D45" s="608"/>
      <c r="E45" s="608"/>
      <c r="F45" s="596"/>
      <c r="G45" s="608"/>
      <c r="H45" s="608">
        <v>11</v>
      </c>
      <c r="I45" s="608"/>
      <c r="J45" s="608"/>
      <c r="K45" s="770"/>
      <c r="L45" s="608"/>
      <c r="M45" s="608"/>
      <c r="N45" s="608"/>
      <c r="O45" s="608"/>
      <c r="P45" s="596">
        <f>-105</f>
        <v>-105</v>
      </c>
      <c r="Q45" s="596"/>
      <c r="R45" s="596"/>
      <c r="S45" s="596"/>
      <c r="T45" s="608"/>
      <c r="U45" s="608"/>
      <c r="V45" s="608"/>
      <c r="W45" s="595">
        <f t="shared" si="0"/>
        <v>-94</v>
      </c>
      <c r="X45" s="596"/>
      <c r="Y45" s="608"/>
      <c r="Z45" s="608">
        <f>11-105</f>
        <v>-94</v>
      </c>
      <c r="AA45" s="608"/>
      <c r="AB45" s="608"/>
      <c r="AC45" s="608"/>
      <c r="AD45" s="608"/>
      <c r="AE45" s="608"/>
      <c r="AF45" s="608"/>
      <c r="AG45" s="608"/>
      <c r="AH45" s="608"/>
      <c r="AI45" s="599">
        <f t="shared" si="1"/>
        <v>-94</v>
      </c>
    </row>
    <row r="46" spans="1:35" x14ac:dyDescent="0.25">
      <c r="A46" s="591">
        <v>47</v>
      </c>
      <c r="B46" s="700" t="s">
        <v>990</v>
      </c>
      <c r="C46" s="600" t="s">
        <v>991</v>
      </c>
      <c r="D46" s="608">
        <f>323-5+24+726-200+46</f>
        <v>914</v>
      </c>
      <c r="E46" s="608">
        <f>132-4-3+54+27+72</f>
        <v>278</v>
      </c>
      <c r="F46" s="596">
        <v>-1031</v>
      </c>
      <c r="G46" s="608"/>
      <c r="H46" s="608"/>
      <c r="I46" s="608"/>
      <c r="J46" s="608"/>
      <c r="K46" s="770"/>
      <c r="L46" s="608"/>
      <c r="M46" s="608"/>
      <c r="N46" s="608"/>
      <c r="O46" s="608"/>
      <c r="P46" s="596"/>
      <c r="Q46" s="596"/>
      <c r="R46" s="596"/>
      <c r="S46" s="596"/>
      <c r="T46" s="608"/>
      <c r="U46" s="608"/>
      <c r="V46" s="608"/>
      <c r="W46" s="595">
        <f t="shared" si="0"/>
        <v>161</v>
      </c>
      <c r="X46" s="596"/>
      <c r="Y46" s="608"/>
      <c r="Z46" s="608">
        <v>161</v>
      </c>
      <c r="AA46" s="608"/>
      <c r="AB46" s="608"/>
      <c r="AC46" s="608"/>
      <c r="AD46" s="608"/>
      <c r="AE46" s="608"/>
      <c r="AF46" s="608"/>
      <c r="AG46" s="608"/>
      <c r="AH46" s="608"/>
      <c r="AI46" s="599">
        <f t="shared" si="1"/>
        <v>161</v>
      </c>
    </row>
    <row r="47" spans="1:35" ht="26.4" x14ac:dyDescent="0.25">
      <c r="A47" s="591">
        <v>48</v>
      </c>
      <c r="B47" s="700"/>
      <c r="C47" s="607" t="s">
        <v>992</v>
      </c>
      <c r="D47" s="608"/>
      <c r="E47" s="608"/>
      <c r="F47" s="596">
        <v>26543</v>
      </c>
      <c r="G47" s="608"/>
      <c r="H47" s="608"/>
      <c r="I47" s="608"/>
      <c r="J47" s="608"/>
      <c r="K47" s="770"/>
      <c r="L47" s="608"/>
      <c r="M47" s="608"/>
      <c r="N47" s="608"/>
      <c r="O47" s="608"/>
      <c r="P47" s="596"/>
      <c r="Q47" s="596"/>
      <c r="R47" s="596"/>
      <c r="S47" s="596"/>
      <c r="T47" s="608"/>
      <c r="U47" s="608"/>
      <c r="V47" s="608"/>
      <c r="W47" s="595">
        <f t="shared" si="0"/>
        <v>26543</v>
      </c>
      <c r="X47" s="596"/>
      <c r="Y47" s="608">
        <v>26543</v>
      </c>
      <c r="Z47" s="608"/>
      <c r="AA47" s="608"/>
      <c r="AB47" s="608"/>
      <c r="AC47" s="608"/>
      <c r="AD47" s="608"/>
      <c r="AE47" s="608"/>
      <c r="AF47" s="608"/>
      <c r="AG47" s="608"/>
      <c r="AH47" s="608"/>
      <c r="AI47" s="599">
        <f t="shared" si="1"/>
        <v>26543</v>
      </c>
    </row>
    <row r="48" spans="1:35" ht="26.4" x14ac:dyDescent="0.25">
      <c r="A48" s="591">
        <v>49</v>
      </c>
      <c r="B48" s="700" t="s">
        <v>993</v>
      </c>
      <c r="C48" s="607" t="s">
        <v>994</v>
      </c>
      <c r="D48" s="608"/>
      <c r="E48" s="608"/>
      <c r="F48" s="596"/>
      <c r="G48" s="608"/>
      <c r="H48" s="608"/>
      <c r="I48" s="608"/>
      <c r="J48" s="608"/>
      <c r="K48" s="770"/>
      <c r="L48" s="608"/>
      <c r="M48" s="608"/>
      <c r="N48" s="608"/>
      <c r="O48" s="608"/>
      <c r="P48" s="596">
        <v>45</v>
      </c>
      <c r="Q48" s="596"/>
      <c r="R48" s="596"/>
      <c r="S48" s="596"/>
      <c r="T48" s="608"/>
      <c r="U48" s="608"/>
      <c r="V48" s="608"/>
      <c r="W48" s="595">
        <f t="shared" si="0"/>
        <v>45</v>
      </c>
      <c r="X48" s="596"/>
      <c r="Y48" s="608"/>
      <c r="Z48" s="608"/>
      <c r="AA48" s="608"/>
      <c r="AB48" s="608"/>
      <c r="AC48" s="608"/>
      <c r="AD48" s="608">
        <v>45</v>
      </c>
      <c r="AE48" s="608"/>
      <c r="AF48" s="608"/>
      <c r="AG48" s="608"/>
      <c r="AH48" s="608"/>
      <c r="AI48" s="599">
        <f t="shared" si="1"/>
        <v>45</v>
      </c>
    </row>
    <row r="49" spans="1:35" x14ac:dyDescent="0.25">
      <c r="A49" s="591">
        <v>50</v>
      </c>
      <c r="B49" s="700" t="s">
        <v>993</v>
      </c>
      <c r="C49" s="600" t="s">
        <v>995</v>
      </c>
      <c r="D49" s="608"/>
      <c r="E49" s="608"/>
      <c r="F49" s="596">
        <v>174</v>
      </c>
      <c r="G49" s="608"/>
      <c r="H49" s="608"/>
      <c r="I49" s="608"/>
      <c r="J49" s="608"/>
      <c r="K49" s="770"/>
      <c r="L49" s="608"/>
      <c r="M49" s="608"/>
      <c r="N49" s="608"/>
      <c r="O49" s="608"/>
      <c r="P49" s="596"/>
      <c r="Q49" s="596"/>
      <c r="R49" s="596"/>
      <c r="S49" s="596"/>
      <c r="T49" s="608"/>
      <c r="U49" s="608"/>
      <c r="V49" s="608"/>
      <c r="W49" s="595">
        <f t="shared" si="0"/>
        <v>174</v>
      </c>
      <c r="X49" s="596"/>
      <c r="Y49" s="608">
        <v>174</v>
      </c>
      <c r="Z49" s="608"/>
      <c r="AA49" s="608"/>
      <c r="AB49" s="608"/>
      <c r="AC49" s="608"/>
      <c r="AD49" s="608"/>
      <c r="AE49" s="608"/>
      <c r="AF49" s="608"/>
      <c r="AG49" s="608"/>
      <c r="AH49" s="608"/>
      <c r="AI49" s="599">
        <f t="shared" si="1"/>
        <v>174</v>
      </c>
    </row>
    <row r="50" spans="1:35" x14ac:dyDescent="0.25">
      <c r="A50" s="591">
        <v>51</v>
      </c>
      <c r="B50" s="700" t="s">
        <v>993</v>
      </c>
      <c r="C50" s="600" t="s">
        <v>996</v>
      </c>
      <c r="D50" s="608"/>
      <c r="E50" s="608"/>
      <c r="F50" s="596"/>
      <c r="G50" s="608">
        <v>1058</v>
      </c>
      <c r="H50" s="608"/>
      <c r="I50" s="608"/>
      <c r="J50" s="608"/>
      <c r="K50" s="770"/>
      <c r="L50" s="608"/>
      <c r="M50" s="608"/>
      <c r="N50" s="608"/>
      <c r="O50" s="608"/>
      <c r="P50" s="596"/>
      <c r="Q50" s="596"/>
      <c r="R50" s="596"/>
      <c r="S50" s="596"/>
      <c r="T50" s="608"/>
      <c r="U50" s="608"/>
      <c r="V50" s="608"/>
      <c r="W50" s="595">
        <f t="shared" si="0"/>
        <v>1058</v>
      </c>
      <c r="X50" s="596"/>
      <c r="Y50" s="608">
        <v>1058</v>
      </c>
      <c r="Z50" s="608"/>
      <c r="AA50" s="608"/>
      <c r="AB50" s="608"/>
      <c r="AC50" s="608"/>
      <c r="AD50" s="608"/>
      <c r="AE50" s="608"/>
      <c r="AF50" s="608"/>
      <c r="AG50" s="608"/>
      <c r="AH50" s="608"/>
      <c r="AI50" s="599">
        <f t="shared" si="1"/>
        <v>1058</v>
      </c>
    </row>
    <row r="51" spans="1:35" s="613" customFormat="1" ht="13.8" thickBot="1" x14ac:dyDescent="0.3">
      <c r="A51" s="609"/>
      <c r="B51" s="701"/>
      <c r="C51" s="610" t="s">
        <v>180</v>
      </c>
      <c r="D51" s="611">
        <f t="shared" ref="D51:V51" si="2">SUM(D5:D50)</f>
        <v>1555</v>
      </c>
      <c r="E51" s="611">
        <f t="shared" si="2"/>
        <v>448</v>
      </c>
      <c r="F51" s="657">
        <f t="shared" si="2"/>
        <v>28776</v>
      </c>
      <c r="G51" s="611">
        <f t="shared" si="2"/>
        <v>1337</v>
      </c>
      <c r="H51" s="611">
        <f t="shared" si="2"/>
        <v>3128</v>
      </c>
      <c r="I51" s="611">
        <f t="shared" si="2"/>
        <v>2003</v>
      </c>
      <c r="J51" s="611">
        <f t="shared" si="2"/>
        <v>14870</v>
      </c>
      <c r="K51" s="772">
        <f t="shared" si="2"/>
        <v>72655</v>
      </c>
      <c r="L51" s="611">
        <f t="shared" si="2"/>
        <v>0</v>
      </c>
      <c r="M51" s="611">
        <f t="shared" si="2"/>
        <v>0</v>
      </c>
      <c r="N51" s="611">
        <f t="shared" si="2"/>
        <v>246</v>
      </c>
      <c r="O51" s="611">
        <f t="shared" si="2"/>
        <v>0</v>
      </c>
      <c r="P51" s="657">
        <f t="shared" si="2"/>
        <v>-10382</v>
      </c>
      <c r="Q51" s="657">
        <f t="shared" si="2"/>
        <v>6500</v>
      </c>
      <c r="R51" s="657">
        <f t="shared" si="2"/>
        <v>-7038</v>
      </c>
      <c r="S51" s="657">
        <f t="shared" si="2"/>
        <v>-294</v>
      </c>
      <c r="T51" s="611">
        <f t="shared" si="2"/>
        <v>-1796</v>
      </c>
      <c r="U51" s="611">
        <f t="shared" si="2"/>
        <v>0</v>
      </c>
      <c r="V51" s="611">
        <f t="shared" si="2"/>
        <v>0</v>
      </c>
      <c r="W51" s="595">
        <f>SUM(D51:V51)</f>
        <v>112008</v>
      </c>
      <c r="X51" s="612">
        <f t="shared" ref="X51:AH51" si="3">SUM(X5:X50)</f>
        <v>0</v>
      </c>
      <c r="Y51" s="612">
        <f t="shared" si="3"/>
        <v>27775</v>
      </c>
      <c r="Z51" s="612">
        <f t="shared" si="3"/>
        <v>7102</v>
      </c>
      <c r="AA51" s="612">
        <f t="shared" si="3"/>
        <v>77819</v>
      </c>
      <c r="AB51" s="612">
        <f t="shared" si="3"/>
        <v>-733</v>
      </c>
      <c r="AC51" s="612">
        <f t="shared" si="3"/>
        <v>0</v>
      </c>
      <c r="AD51" s="612">
        <f t="shared" si="3"/>
        <v>45</v>
      </c>
      <c r="AE51" s="612">
        <f t="shared" si="3"/>
        <v>0</v>
      </c>
      <c r="AF51" s="612">
        <f t="shared" si="3"/>
        <v>0</v>
      </c>
      <c r="AG51" s="612">
        <f t="shared" si="3"/>
        <v>0</v>
      </c>
      <c r="AH51" s="612">
        <f t="shared" si="3"/>
        <v>0</v>
      </c>
      <c r="AI51" s="599">
        <f t="shared" ref="AI51" si="4">SUM(X51:AH51)</f>
        <v>112008</v>
      </c>
    </row>
  </sheetData>
  <mergeCells count="38">
    <mergeCell ref="B2:B4"/>
    <mergeCell ref="Z3:Z4"/>
    <mergeCell ref="AH3:AH4"/>
    <mergeCell ref="T3:T4"/>
    <mergeCell ref="AB3:AB4"/>
    <mergeCell ref="AC3:AC4"/>
    <mergeCell ref="AD3:AD4"/>
    <mergeCell ref="AE3:AE4"/>
    <mergeCell ref="AF3:AF4"/>
    <mergeCell ref="AG3:AG4"/>
    <mergeCell ref="AA3:AA4"/>
    <mergeCell ref="Q3:Q4"/>
    <mergeCell ref="S3:S4"/>
    <mergeCell ref="U3:U4"/>
    <mergeCell ref="X3:X4"/>
    <mergeCell ref="Y3:Y4"/>
    <mergeCell ref="V3:V4"/>
    <mergeCell ref="L3:L4"/>
    <mergeCell ref="M3:M4"/>
    <mergeCell ref="N3:N4"/>
    <mergeCell ref="O3:O4"/>
    <mergeCell ref="P3:P4"/>
    <mergeCell ref="A1:W1"/>
    <mergeCell ref="AG1:AI1"/>
    <mergeCell ref="A2:A4"/>
    <mergeCell ref="C2:C4"/>
    <mergeCell ref="D2:U2"/>
    <mergeCell ref="W2:W4"/>
    <mergeCell ref="X2:AH2"/>
    <mergeCell ref="AI2:AI4"/>
    <mergeCell ref="D3:D4"/>
    <mergeCell ref="E3:E4"/>
    <mergeCell ref="R3:R4"/>
    <mergeCell ref="F3:F4"/>
    <mergeCell ref="G3:G4"/>
    <mergeCell ref="H3:I3"/>
    <mergeCell ref="J3:J4"/>
    <mergeCell ref="K3:K4"/>
  </mergeCells>
  <pageMargins left="0.70866141732283472" right="0.70866141732283472" top="0.74803149606299213" bottom="0.74803149606299213" header="0.31496062992125984" footer="0.31496062992125984"/>
  <pageSetup paperSize="8" scale="71" fitToWidth="2" orientation="landscape" r:id="rId1"/>
  <headerFooter>
    <oddHeader>&amp;C&amp;"Times New Roman,Félkövér"&amp;12Martonvásár Város Önkormányzatának 2017. évi költségvetés módosításainak részletezése&amp;R&amp;"Times New Roman,Félkövér"&amp;12 12.a melléklet</oddHeader>
  </headerFooter>
  <colBreaks count="1" manualBreakCount="1">
    <brk id="23" max="1048575" man="1"/>
  </col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19"/>
  <sheetViews>
    <sheetView workbookViewId="0">
      <selection activeCell="V6" sqref="V6"/>
    </sheetView>
  </sheetViews>
  <sheetFormatPr defaultColWidth="9.109375" defaultRowHeight="13.2" x14ac:dyDescent="0.25"/>
  <cols>
    <col min="1" max="1" width="5.6640625" style="587" customWidth="1"/>
    <col min="2" max="2" width="7" style="587" customWidth="1"/>
    <col min="3" max="3" width="35.6640625" style="587" customWidth="1"/>
    <col min="4" max="4" width="6.109375" style="587" hidden="1" customWidth="1"/>
    <col min="5" max="5" width="7.44140625" style="587" customWidth="1"/>
    <col min="6" max="6" width="5.6640625" style="587" customWidth="1"/>
    <col min="7" max="8" width="5.5546875" style="587" hidden="1" customWidth="1"/>
    <col min="9" max="9" width="5.44140625" style="587" hidden="1" customWidth="1"/>
    <col min="10" max="10" width="5.33203125" style="587" hidden="1" customWidth="1"/>
    <col min="11" max="11" width="5.109375" style="587" hidden="1" customWidth="1"/>
    <col min="12" max="12" width="0.109375" style="587" hidden="1" customWidth="1"/>
    <col min="13" max="13" width="8.109375" style="587" customWidth="1"/>
    <col min="14" max="14" width="7.88671875" style="587" customWidth="1"/>
    <col min="15" max="15" width="8.5546875" style="587" customWidth="1"/>
    <col min="16" max="16" width="7.33203125" style="587" customWidth="1"/>
    <col min="17" max="17" width="6.5546875" style="587" customWidth="1"/>
    <col min="18" max="18" width="8.109375" style="587" customWidth="1"/>
    <col min="19" max="19" width="9" style="587" customWidth="1"/>
    <col min="20" max="20" width="8.88671875" style="587" customWidth="1"/>
    <col min="21" max="21" width="8.33203125" style="587" customWidth="1"/>
    <col min="22" max="23" width="9.109375" style="587"/>
    <col min="24" max="25" width="9" style="587" customWidth="1"/>
    <col min="26" max="26" width="6.88671875" style="587" customWidth="1"/>
    <col min="27" max="27" width="7.88671875" style="587" customWidth="1"/>
    <col min="28" max="28" width="9.33203125" style="587" customWidth="1"/>
    <col min="29" max="29" width="7" style="587" hidden="1" customWidth="1"/>
    <col min="30" max="16384" width="9.109375" style="587"/>
  </cols>
  <sheetData>
    <row r="1" spans="1:30" ht="15" customHeight="1" thickBot="1" x14ac:dyDescent="0.3">
      <c r="AA1" s="990" t="s">
        <v>388</v>
      </c>
      <c r="AB1" s="990"/>
      <c r="AC1" s="990"/>
      <c r="AD1" s="990"/>
    </row>
    <row r="2" spans="1:30" ht="31.5" customHeight="1" x14ac:dyDescent="0.25">
      <c r="A2" s="991" t="s">
        <v>348</v>
      </c>
      <c r="B2" s="1005"/>
      <c r="C2" s="993" t="s">
        <v>749</v>
      </c>
      <c r="D2" s="993" t="s">
        <v>777</v>
      </c>
      <c r="E2" s="995" t="s">
        <v>309</v>
      </c>
      <c r="F2" s="995"/>
      <c r="G2" s="995"/>
      <c r="H2" s="995"/>
      <c r="I2" s="995"/>
      <c r="J2" s="995"/>
      <c r="K2" s="995"/>
      <c r="L2" s="995"/>
      <c r="M2" s="995"/>
      <c r="N2" s="995"/>
      <c r="O2" s="995"/>
      <c r="P2" s="995"/>
      <c r="Q2" s="995"/>
      <c r="R2" s="995"/>
      <c r="S2" s="997" t="s">
        <v>288</v>
      </c>
      <c r="T2" s="995" t="s">
        <v>302</v>
      </c>
      <c r="U2" s="995"/>
      <c r="V2" s="995"/>
      <c r="W2" s="995"/>
      <c r="X2" s="995"/>
      <c r="Y2" s="995"/>
      <c r="Z2" s="995"/>
      <c r="AA2" s="995"/>
      <c r="AB2" s="996"/>
      <c r="AC2" s="997" t="s">
        <v>750</v>
      </c>
      <c r="AD2" s="1012" t="s">
        <v>778</v>
      </c>
    </row>
    <row r="3" spans="1:30" s="614" customFormat="1" ht="25.5" customHeight="1" x14ac:dyDescent="0.3">
      <c r="A3" s="992"/>
      <c r="B3" s="1006"/>
      <c r="C3" s="994"/>
      <c r="D3" s="1011"/>
      <c r="E3" s="994" t="s">
        <v>779</v>
      </c>
      <c r="F3" s="994" t="s">
        <v>780</v>
      </c>
      <c r="G3" s="994" t="s">
        <v>781</v>
      </c>
      <c r="H3" s="994"/>
      <c r="I3" s="994"/>
      <c r="J3" s="994"/>
      <c r="K3" s="994"/>
      <c r="L3" s="994"/>
      <c r="M3" s="994" t="s">
        <v>151</v>
      </c>
      <c r="N3" s="994" t="s">
        <v>163</v>
      </c>
      <c r="O3" s="1002"/>
      <c r="P3" s="994" t="s">
        <v>754</v>
      </c>
      <c r="Q3" s="994" t="s">
        <v>719</v>
      </c>
      <c r="R3" s="994" t="s">
        <v>782</v>
      </c>
      <c r="S3" s="998"/>
      <c r="T3" s="994" t="s">
        <v>764</v>
      </c>
      <c r="U3" s="994" t="s">
        <v>765</v>
      </c>
      <c r="V3" s="994" t="s">
        <v>758</v>
      </c>
      <c r="W3" s="994" t="s">
        <v>783</v>
      </c>
      <c r="X3" s="1002"/>
      <c r="Y3" s="1014" t="s">
        <v>784</v>
      </c>
      <c r="Z3" s="994" t="s">
        <v>785</v>
      </c>
      <c r="AA3" s="1002"/>
      <c r="AB3" s="1014" t="s">
        <v>786</v>
      </c>
      <c r="AC3" s="998"/>
      <c r="AD3" s="1013"/>
    </row>
    <row r="4" spans="1:30" s="614" customFormat="1" ht="23.25" customHeight="1" x14ac:dyDescent="0.3">
      <c r="A4" s="992"/>
      <c r="B4" s="1007"/>
      <c r="C4" s="994"/>
      <c r="D4" s="1011"/>
      <c r="E4" s="994"/>
      <c r="F4" s="994"/>
      <c r="G4" s="615" t="s">
        <v>787</v>
      </c>
      <c r="H4" s="615" t="s">
        <v>788</v>
      </c>
      <c r="I4" s="615" t="s">
        <v>789</v>
      </c>
      <c r="J4" s="615" t="s">
        <v>790</v>
      </c>
      <c r="K4" s="615" t="s">
        <v>791</v>
      </c>
      <c r="L4" s="615" t="s">
        <v>792</v>
      </c>
      <c r="M4" s="994"/>
      <c r="N4" s="590" t="s">
        <v>773</v>
      </c>
      <c r="O4" s="590" t="s">
        <v>774</v>
      </c>
      <c r="P4" s="994"/>
      <c r="Q4" s="994"/>
      <c r="R4" s="994"/>
      <c r="S4" s="998"/>
      <c r="T4" s="994"/>
      <c r="U4" s="994"/>
      <c r="V4" s="994"/>
      <c r="W4" s="590" t="s">
        <v>793</v>
      </c>
      <c r="X4" s="590" t="s">
        <v>794</v>
      </c>
      <c r="Y4" s="1016"/>
      <c r="Z4" s="590" t="s">
        <v>793</v>
      </c>
      <c r="AA4" s="590" t="s">
        <v>794</v>
      </c>
      <c r="AB4" s="1015"/>
      <c r="AC4" s="998"/>
      <c r="AD4" s="1013"/>
    </row>
    <row r="5" spans="1:30" x14ac:dyDescent="0.25">
      <c r="A5" s="616">
        <v>1</v>
      </c>
      <c r="B5" s="704" t="s">
        <v>1001</v>
      </c>
      <c r="C5" s="607" t="s">
        <v>559</v>
      </c>
      <c r="D5" s="617"/>
      <c r="E5" s="618">
        <v>84</v>
      </c>
      <c r="F5" s="618">
        <v>18</v>
      </c>
      <c r="G5" s="618"/>
      <c r="H5" s="618"/>
      <c r="I5" s="618"/>
      <c r="J5" s="618"/>
      <c r="K5" s="618"/>
      <c r="L5" s="618"/>
      <c r="M5" s="618"/>
      <c r="N5" s="618"/>
      <c r="O5" s="618"/>
      <c r="P5" s="618"/>
      <c r="Q5" s="618"/>
      <c r="R5" s="618"/>
      <c r="S5" s="619">
        <f t="shared" ref="S5:S18" si="0">SUM(E5:R5)</f>
        <v>102</v>
      </c>
      <c r="T5" s="618"/>
      <c r="U5" s="618"/>
      <c r="V5" s="618">
        <v>102</v>
      </c>
      <c r="W5" s="618"/>
      <c r="X5" s="618"/>
      <c r="Y5" s="618"/>
      <c r="Z5" s="618"/>
      <c r="AA5" s="618"/>
      <c r="AB5" s="620"/>
      <c r="AC5" s="619"/>
      <c r="AD5" s="621">
        <f t="shared" ref="AD5:AD18" si="1">SUM(T5:AC5)</f>
        <v>102</v>
      </c>
    </row>
    <row r="6" spans="1:30" x14ac:dyDescent="0.25">
      <c r="A6" s="616">
        <v>2</v>
      </c>
      <c r="B6" s="704" t="s">
        <v>1002</v>
      </c>
      <c r="C6" s="600" t="s">
        <v>1003</v>
      </c>
      <c r="D6" s="617"/>
      <c r="E6" s="618"/>
      <c r="F6" s="618"/>
      <c r="G6" s="618"/>
      <c r="H6" s="618"/>
      <c r="I6" s="618"/>
      <c r="J6" s="618"/>
      <c r="K6" s="618"/>
      <c r="L6" s="618"/>
      <c r="M6" s="618">
        <v>129</v>
      </c>
      <c r="N6" s="618"/>
      <c r="O6" s="618"/>
      <c r="P6" s="618"/>
      <c r="Q6" s="618"/>
      <c r="R6" s="618"/>
      <c r="S6" s="619">
        <f t="shared" si="0"/>
        <v>129</v>
      </c>
      <c r="T6" s="618"/>
      <c r="U6" s="618"/>
      <c r="V6" s="618">
        <v>129</v>
      </c>
      <c r="W6" s="618"/>
      <c r="X6" s="618"/>
      <c r="Y6" s="618"/>
      <c r="Z6" s="618"/>
      <c r="AA6" s="618"/>
      <c r="AB6" s="620"/>
      <c r="AC6" s="619"/>
      <c r="AD6" s="621">
        <f t="shared" si="1"/>
        <v>129</v>
      </c>
    </row>
    <row r="7" spans="1:30" x14ac:dyDescent="0.25">
      <c r="A7" s="616">
        <v>3</v>
      </c>
      <c r="B7" s="704" t="s">
        <v>1006</v>
      </c>
      <c r="C7" s="600" t="s">
        <v>1004</v>
      </c>
      <c r="D7" s="617"/>
      <c r="E7" s="618">
        <v>390</v>
      </c>
      <c r="F7" s="618">
        <v>610</v>
      </c>
      <c r="G7" s="618"/>
      <c r="H7" s="618"/>
      <c r="I7" s="618"/>
      <c r="J7" s="618"/>
      <c r="K7" s="618"/>
      <c r="L7" s="618"/>
      <c r="M7" s="618"/>
      <c r="N7" s="618"/>
      <c r="O7" s="618"/>
      <c r="P7" s="618"/>
      <c r="Q7" s="618"/>
      <c r="R7" s="618"/>
      <c r="S7" s="619">
        <f t="shared" si="0"/>
        <v>1000</v>
      </c>
      <c r="T7" s="618"/>
      <c r="U7" s="618"/>
      <c r="V7" s="618">
        <v>1000</v>
      </c>
      <c r="W7" s="618"/>
      <c r="X7" s="618"/>
      <c r="Y7" s="618"/>
      <c r="Z7" s="618"/>
      <c r="AA7" s="618"/>
      <c r="AB7" s="620"/>
      <c r="AC7" s="619"/>
      <c r="AD7" s="621">
        <f t="shared" si="1"/>
        <v>1000</v>
      </c>
    </row>
    <row r="8" spans="1:30" x14ac:dyDescent="0.25">
      <c r="A8" s="616">
        <v>4</v>
      </c>
      <c r="B8" s="704" t="s">
        <v>1007</v>
      </c>
      <c r="C8" s="600" t="s">
        <v>1005</v>
      </c>
      <c r="D8" s="617"/>
      <c r="E8" s="618">
        <v>-300</v>
      </c>
      <c r="F8" s="618"/>
      <c r="G8" s="618"/>
      <c r="H8" s="618"/>
      <c r="I8" s="618"/>
      <c r="J8" s="618"/>
      <c r="K8" s="618"/>
      <c r="L8" s="618"/>
      <c r="M8" s="618"/>
      <c r="N8" s="618"/>
      <c r="O8" s="618"/>
      <c r="P8" s="618">
        <v>300</v>
      </c>
      <c r="Q8" s="618"/>
      <c r="R8" s="618"/>
      <c r="S8" s="619">
        <f t="shared" si="0"/>
        <v>0</v>
      </c>
      <c r="T8" s="618"/>
      <c r="U8" s="618"/>
      <c r="V8" s="618"/>
      <c r="W8" s="618"/>
      <c r="X8" s="618"/>
      <c r="Y8" s="618"/>
      <c r="Z8" s="618"/>
      <c r="AA8" s="618"/>
      <c r="AB8" s="620"/>
      <c r="AC8" s="619"/>
      <c r="AD8" s="621">
        <f t="shared" si="1"/>
        <v>0</v>
      </c>
    </row>
    <row r="9" spans="1:30" hidden="1" x14ac:dyDescent="0.25">
      <c r="A9" s="616">
        <v>5</v>
      </c>
      <c r="B9" s="704"/>
      <c r="C9" s="600"/>
      <c r="D9" s="617"/>
      <c r="E9" s="608"/>
      <c r="F9" s="608"/>
      <c r="G9" s="608"/>
      <c r="H9" s="608"/>
      <c r="I9" s="608"/>
      <c r="J9" s="608"/>
      <c r="K9" s="608"/>
      <c r="L9" s="608"/>
      <c r="M9" s="608"/>
      <c r="N9" s="608"/>
      <c r="O9" s="608"/>
      <c r="P9" s="608"/>
      <c r="Q9" s="608"/>
      <c r="R9" s="608"/>
      <c r="S9" s="619">
        <f t="shared" si="0"/>
        <v>0</v>
      </c>
      <c r="T9" s="608"/>
      <c r="U9" s="608"/>
      <c r="V9" s="608"/>
      <c r="W9" s="608"/>
      <c r="X9" s="608"/>
      <c r="Y9" s="608"/>
      <c r="Z9" s="608"/>
      <c r="AA9" s="608"/>
      <c r="AB9" s="596"/>
      <c r="AC9" s="617"/>
      <c r="AD9" s="621">
        <f t="shared" si="1"/>
        <v>0</v>
      </c>
    </row>
    <row r="10" spans="1:30" hidden="1" x14ac:dyDescent="0.25">
      <c r="A10" s="616">
        <v>6</v>
      </c>
      <c r="B10" s="704"/>
      <c r="C10" s="600"/>
      <c r="D10" s="617"/>
      <c r="E10" s="608"/>
      <c r="F10" s="608"/>
      <c r="G10" s="608"/>
      <c r="H10" s="608"/>
      <c r="I10" s="608"/>
      <c r="J10" s="608"/>
      <c r="K10" s="608"/>
      <c r="L10" s="608"/>
      <c r="M10" s="608"/>
      <c r="N10" s="608"/>
      <c r="O10" s="608"/>
      <c r="P10" s="608"/>
      <c r="Q10" s="608"/>
      <c r="R10" s="608"/>
      <c r="S10" s="619">
        <f t="shared" si="0"/>
        <v>0</v>
      </c>
      <c r="T10" s="608"/>
      <c r="U10" s="608"/>
      <c r="V10" s="608"/>
      <c r="W10" s="608"/>
      <c r="X10" s="608"/>
      <c r="Y10" s="608"/>
      <c r="Z10" s="608"/>
      <c r="AA10" s="608"/>
      <c r="AB10" s="596"/>
      <c r="AC10" s="617"/>
      <c r="AD10" s="621">
        <f t="shared" si="1"/>
        <v>0</v>
      </c>
    </row>
    <row r="11" spans="1:30" hidden="1" x14ac:dyDescent="0.25">
      <c r="A11" s="616">
        <v>7</v>
      </c>
      <c r="B11" s="704"/>
      <c r="C11" s="600"/>
      <c r="D11" s="617"/>
      <c r="E11" s="608"/>
      <c r="F11" s="608"/>
      <c r="G11" s="608"/>
      <c r="H11" s="608"/>
      <c r="I11" s="608"/>
      <c r="J11" s="608"/>
      <c r="K11" s="608"/>
      <c r="L11" s="608"/>
      <c r="M11" s="608"/>
      <c r="N11" s="608"/>
      <c r="O11" s="608"/>
      <c r="P11" s="608"/>
      <c r="Q11" s="608"/>
      <c r="R11" s="608"/>
      <c r="S11" s="619">
        <f t="shared" si="0"/>
        <v>0</v>
      </c>
      <c r="T11" s="608"/>
      <c r="U11" s="608"/>
      <c r="V11" s="608"/>
      <c r="W11" s="608"/>
      <c r="X11" s="608"/>
      <c r="Y11" s="608"/>
      <c r="Z11" s="608"/>
      <c r="AA11" s="608"/>
      <c r="AB11" s="596"/>
      <c r="AC11" s="617"/>
      <c r="AD11" s="621">
        <f t="shared" si="1"/>
        <v>0</v>
      </c>
    </row>
    <row r="12" spans="1:30" hidden="1" x14ac:dyDescent="0.25">
      <c r="A12" s="616">
        <v>8</v>
      </c>
      <c r="B12" s="704"/>
      <c r="C12" s="600"/>
      <c r="D12" s="617"/>
      <c r="E12" s="608"/>
      <c r="F12" s="608"/>
      <c r="G12" s="608"/>
      <c r="H12" s="608"/>
      <c r="I12" s="608"/>
      <c r="J12" s="608"/>
      <c r="K12" s="608"/>
      <c r="L12" s="608"/>
      <c r="M12" s="608"/>
      <c r="N12" s="608"/>
      <c r="O12" s="608"/>
      <c r="P12" s="608"/>
      <c r="Q12" s="608"/>
      <c r="R12" s="608"/>
      <c r="S12" s="619">
        <f t="shared" si="0"/>
        <v>0</v>
      </c>
      <c r="T12" s="608"/>
      <c r="U12" s="608"/>
      <c r="V12" s="608"/>
      <c r="W12" s="608"/>
      <c r="X12" s="608"/>
      <c r="Y12" s="608"/>
      <c r="Z12" s="608"/>
      <c r="AA12" s="608"/>
      <c r="AB12" s="596"/>
      <c r="AC12" s="617"/>
      <c r="AD12" s="621">
        <f t="shared" si="1"/>
        <v>0</v>
      </c>
    </row>
    <row r="13" spans="1:30" hidden="1" x14ac:dyDescent="0.25">
      <c r="A13" s="616">
        <v>9</v>
      </c>
      <c r="B13" s="704"/>
      <c r="C13" s="600"/>
      <c r="D13" s="617"/>
      <c r="E13" s="608"/>
      <c r="F13" s="608"/>
      <c r="G13" s="608"/>
      <c r="H13" s="608"/>
      <c r="I13" s="608"/>
      <c r="J13" s="608"/>
      <c r="K13" s="608"/>
      <c r="L13" s="608"/>
      <c r="M13" s="608"/>
      <c r="N13" s="608"/>
      <c r="O13" s="608"/>
      <c r="P13" s="608"/>
      <c r="Q13" s="608"/>
      <c r="R13" s="608"/>
      <c r="S13" s="619">
        <f t="shared" si="0"/>
        <v>0</v>
      </c>
      <c r="T13" s="608"/>
      <c r="U13" s="608"/>
      <c r="V13" s="608"/>
      <c r="W13" s="608"/>
      <c r="X13" s="608"/>
      <c r="Y13" s="608"/>
      <c r="Z13" s="608"/>
      <c r="AA13" s="608"/>
      <c r="AB13" s="596"/>
      <c r="AC13" s="617"/>
      <c r="AD13" s="621">
        <f t="shared" si="1"/>
        <v>0</v>
      </c>
    </row>
    <row r="14" spans="1:30" hidden="1" x14ac:dyDescent="0.25">
      <c r="A14" s="616">
        <v>10</v>
      </c>
      <c r="B14" s="704"/>
      <c r="C14" s="600"/>
      <c r="D14" s="617"/>
      <c r="E14" s="608"/>
      <c r="F14" s="608"/>
      <c r="G14" s="608"/>
      <c r="H14" s="608"/>
      <c r="I14" s="608"/>
      <c r="J14" s="608"/>
      <c r="K14" s="608"/>
      <c r="L14" s="608"/>
      <c r="M14" s="608"/>
      <c r="N14" s="608"/>
      <c r="O14" s="608"/>
      <c r="P14" s="608"/>
      <c r="Q14" s="608"/>
      <c r="R14" s="608"/>
      <c r="S14" s="619">
        <f t="shared" si="0"/>
        <v>0</v>
      </c>
      <c r="T14" s="608"/>
      <c r="U14" s="608"/>
      <c r="V14" s="608"/>
      <c r="W14" s="608"/>
      <c r="X14" s="608"/>
      <c r="Y14" s="608"/>
      <c r="Z14" s="608"/>
      <c r="AA14" s="608"/>
      <c r="AB14" s="596"/>
      <c r="AC14" s="617"/>
      <c r="AD14" s="621">
        <f t="shared" si="1"/>
        <v>0</v>
      </c>
    </row>
    <row r="15" spans="1:30" hidden="1" x14ac:dyDescent="0.25">
      <c r="A15" s="616">
        <v>11</v>
      </c>
      <c r="B15" s="704"/>
      <c r="C15" s="600"/>
      <c r="D15" s="617"/>
      <c r="E15" s="608"/>
      <c r="F15" s="608"/>
      <c r="G15" s="608"/>
      <c r="H15" s="608"/>
      <c r="I15" s="608"/>
      <c r="J15" s="608"/>
      <c r="K15" s="608"/>
      <c r="L15" s="608"/>
      <c r="M15" s="608"/>
      <c r="N15" s="608"/>
      <c r="O15" s="608"/>
      <c r="P15" s="608"/>
      <c r="Q15" s="608"/>
      <c r="R15" s="608"/>
      <c r="S15" s="619">
        <f t="shared" si="0"/>
        <v>0</v>
      </c>
      <c r="T15" s="608"/>
      <c r="U15" s="608"/>
      <c r="V15" s="608"/>
      <c r="W15" s="608"/>
      <c r="X15" s="608"/>
      <c r="Y15" s="608"/>
      <c r="Z15" s="608"/>
      <c r="AA15" s="608"/>
      <c r="AB15" s="596"/>
      <c r="AC15" s="617"/>
      <c r="AD15" s="621">
        <f t="shared" si="1"/>
        <v>0</v>
      </c>
    </row>
    <row r="16" spans="1:30" hidden="1" x14ac:dyDescent="0.25">
      <c r="A16" s="616">
        <v>12</v>
      </c>
      <c r="B16" s="704"/>
      <c r="C16" s="600"/>
      <c r="D16" s="617"/>
      <c r="E16" s="608"/>
      <c r="F16" s="608"/>
      <c r="G16" s="608"/>
      <c r="H16" s="608"/>
      <c r="I16" s="608"/>
      <c r="J16" s="608"/>
      <c r="K16" s="608"/>
      <c r="L16" s="608"/>
      <c r="M16" s="608"/>
      <c r="N16" s="608"/>
      <c r="O16" s="608"/>
      <c r="P16" s="608"/>
      <c r="Q16" s="608"/>
      <c r="R16" s="608"/>
      <c r="S16" s="619">
        <f t="shared" si="0"/>
        <v>0</v>
      </c>
      <c r="T16" s="608"/>
      <c r="U16" s="608"/>
      <c r="V16" s="608"/>
      <c r="W16" s="608"/>
      <c r="X16" s="608"/>
      <c r="Y16" s="608"/>
      <c r="Z16" s="608"/>
      <c r="AA16" s="608"/>
      <c r="AB16" s="596"/>
      <c r="AC16" s="617"/>
      <c r="AD16" s="621">
        <f t="shared" si="1"/>
        <v>0</v>
      </c>
    </row>
    <row r="17" spans="1:30" hidden="1" x14ac:dyDescent="0.25">
      <c r="A17" s="616">
        <v>13</v>
      </c>
      <c r="B17" s="704"/>
      <c r="C17" s="600"/>
      <c r="D17" s="617"/>
      <c r="E17" s="608"/>
      <c r="F17" s="608"/>
      <c r="G17" s="608"/>
      <c r="H17" s="608"/>
      <c r="I17" s="608"/>
      <c r="J17" s="608"/>
      <c r="K17" s="608"/>
      <c r="L17" s="608"/>
      <c r="M17" s="608"/>
      <c r="N17" s="608"/>
      <c r="O17" s="608"/>
      <c r="P17" s="608"/>
      <c r="Q17" s="608"/>
      <c r="R17" s="608"/>
      <c r="S17" s="619">
        <f t="shared" si="0"/>
        <v>0</v>
      </c>
      <c r="T17" s="608"/>
      <c r="U17" s="608"/>
      <c r="V17" s="608"/>
      <c r="W17" s="608"/>
      <c r="X17" s="608"/>
      <c r="Y17" s="608"/>
      <c r="Z17" s="608"/>
      <c r="AA17" s="608"/>
      <c r="AB17" s="596"/>
      <c r="AC17" s="617"/>
      <c r="AD17" s="621">
        <f t="shared" si="1"/>
        <v>0</v>
      </c>
    </row>
    <row r="18" spans="1:30" x14ac:dyDescent="0.25">
      <c r="A18" s="616"/>
      <c r="B18" s="704"/>
      <c r="C18" s="600"/>
      <c r="D18" s="617"/>
      <c r="E18" s="608"/>
      <c r="F18" s="608"/>
      <c r="G18" s="608"/>
      <c r="H18" s="608"/>
      <c r="I18" s="608"/>
      <c r="J18" s="608"/>
      <c r="K18" s="608"/>
      <c r="L18" s="608"/>
      <c r="M18" s="608"/>
      <c r="N18" s="608"/>
      <c r="O18" s="608"/>
      <c r="P18" s="608"/>
      <c r="Q18" s="608"/>
      <c r="R18" s="608"/>
      <c r="S18" s="619">
        <f t="shared" si="0"/>
        <v>0</v>
      </c>
      <c r="T18" s="608"/>
      <c r="U18" s="608"/>
      <c r="V18" s="608"/>
      <c r="W18" s="608"/>
      <c r="X18" s="608"/>
      <c r="Y18" s="608"/>
      <c r="Z18" s="608"/>
      <c r="AA18" s="608"/>
      <c r="AB18" s="596"/>
      <c r="AC18" s="617"/>
      <c r="AD18" s="621">
        <f t="shared" si="1"/>
        <v>0</v>
      </c>
    </row>
    <row r="19" spans="1:30" ht="13.8" thickBot="1" x14ac:dyDescent="0.3">
      <c r="A19" s="622"/>
      <c r="B19" s="705"/>
      <c r="C19" s="623" t="s">
        <v>180</v>
      </c>
      <c r="D19" s="624"/>
      <c r="E19" s="625">
        <f t="shared" ref="E19:R19" si="2">SUM(E5:E18)</f>
        <v>174</v>
      </c>
      <c r="F19" s="625">
        <f t="shared" si="2"/>
        <v>628</v>
      </c>
      <c r="G19" s="625">
        <f t="shared" si="2"/>
        <v>0</v>
      </c>
      <c r="H19" s="625">
        <f t="shared" si="2"/>
        <v>0</v>
      </c>
      <c r="I19" s="625">
        <f t="shared" si="2"/>
        <v>0</v>
      </c>
      <c r="J19" s="625">
        <f t="shared" si="2"/>
        <v>0</v>
      </c>
      <c r="K19" s="625">
        <f t="shared" si="2"/>
        <v>0</v>
      </c>
      <c r="L19" s="625">
        <f t="shared" si="2"/>
        <v>0</v>
      </c>
      <c r="M19" s="625">
        <f t="shared" si="2"/>
        <v>129</v>
      </c>
      <c r="N19" s="625">
        <f t="shared" si="2"/>
        <v>0</v>
      </c>
      <c r="O19" s="625">
        <f t="shared" si="2"/>
        <v>0</v>
      </c>
      <c r="P19" s="625">
        <f t="shared" si="2"/>
        <v>300</v>
      </c>
      <c r="Q19" s="625">
        <f t="shared" si="2"/>
        <v>0</v>
      </c>
      <c r="R19" s="625">
        <f t="shared" si="2"/>
        <v>0</v>
      </c>
      <c r="S19" s="626">
        <f>SUM(E19:R19)</f>
        <v>1231</v>
      </c>
      <c r="T19" s="625">
        <f t="shared" ref="T19:AB19" si="3">SUM(T5:T18)</f>
        <v>0</v>
      </c>
      <c r="U19" s="625">
        <f t="shared" si="3"/>
        <v>0</v>
      </c>
      <c r="V19" s="625">
        <f t="shared" si="3"/>
        <v>1231</v>
      </c>
      <c r="W19" s="625">
        <f t="shared" si="3"/>
        <v>0</v>
      </c>
      <c r="X19" s="625">
        <f t="shared" si="3"/>
        <v>0</v>
      </c>
      <c r="Y19" s="625">
        <f t="shared" si="3"/>
        <v>0</v>
      </c>
      <c r="Z19" s="625">
        <f t="shared" si="3"/>
        <v>0</v>
      </c>
      <c r="AA19" s="625">
        <f t="shared" si="3"/>
        <v>0</v>
      </c>
      <c r="AB19" s="625">
        <f t="shared" si="3"/>
        <v>0</v>
      </c>
      <c r="AC19" s="625">
        <f>SUM(AC5:AC16)</f>
        <v>0</v>
      </c>
      <c r="AD19" s="627">
        <f>SUM(T19:AB19)</f>
        <v>1231</v>
      </c>
    </row>
  </sheetData>
  <mergeCells count="25">
    <mergeCell ref="Q3:Q4"/>
    <mergeCell ref="Z3:AA3"/>
    <mergeCell ref="AB3:AB4"/>
    <mergeCell ref="R3:R4"/>
    <mergeCell ref="T3:T4"/>
    <mergeCell ref="U3:U4"/>
    <mergeCell ref="V3:V4"/>
    <mergeCell ref="W3:X3"/>
    <mergeCell ref="Y3:Y4"/>
    <mergeCell ref="AA1:AD1"/>
    <mergeCell ref="A2:A4"/>
    <mergeCell ref="C2:C4"/>
    <mergeCell ref="D2:D4"/>
    <mergeCell ref="E2:R2"/>
    <mergeCell ref="S2:S4"/>
    <mergeCell ref="T2:AB2"/>
    <mergeCell ref="AC2:AC4"/>
    <mergeCell ref="AD2:AD4"/>
    <mergeCell ref="E3:E4"/>
    <mergeCell ref="F3:F4"/>
    <mergeCell ref="G3:L3"/>
    <mergeCell ref="M3:M4"/>
    <mergeCell ref="N3:O3"/>
    <mergeCell ref="P3:P4"/>
    <mergeCell ref="B2:B4"/>
  </mergeCells>
  <pageMargins left="0.70866141732283472" right="0.70866141732283472" top="0.74803149606299213" bottom="0.74803149606299213" header="0.31496062992125984" footer="0.31496062992125984"/>
  <pageSetup paperSize="9" scale="64" orientation="landscape" r:id="rId1"/>
  <headerFooter>
    <oddHeader>&amp;C&amp;"Times New Roman,Félkövér"&amp;12Martonvásár Város Önkormányzatának 2017. évi költségvetés módosításainak részletezése
Polgármesteri Hivatal&amp;R&amp;"Times New Roman,Félkövér"&amp;12 12.b melléklet</oddHead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23"/>
  <sheetViews>
    <sheetView workbookViewId="0">
      <selection activeCell="G17" sqref="G17"/>
    </sheetView>
  </sheetViews>
  <sheetFormatPr defaultColWidth="9.109375" defaultRowHeight="13.2" x14ac:dyDescent="0.25"/>
  <cols>
    <col min="1" max="1" width="5.6640625" style="587" customWidth="1"/>
    <col min="2" max="2" width="42.5546875" style="587" customWidth="1"/>
    <col min="3" max="3" width="7.33203125" style="587" bestFit="1" customWidth="1"/>
    <col min="4" max="4" width="5.5546875" style="587" bestFit="1" customWidth="1"/>
    <col min="5" max="5" width="6.6640625" style="587" bestFit="1" customWidth="1"/>
    <col min="6" max="6" width="5.33203125" style="587" bestFit="1" customWidth="1"/>
    <col min="7" max="7" width="8.5546875" style="587" customWidth="1"/>
    <col min="8" max="8" width="7.33203125" style="587" customWidth="1"/>
    <col min="9" max="9" width="6.5546875" style="587" customWidth="1"/>
    <col min="10" max="10" width="8.109375" style="587" customWidth="1"/>
    <col min="11" max="11" width="9" style="587" customWidth="1"/>
    <col min="12" max="12" width="8.88671875" style="587" customWidth="1"/>
    <col min="13" max="13" width="8.33203125" style="587" customWidth="1"/>
    <col min="14" max="15" width="9.109375" style="587"/>
    <col min="16" max="17" width="9" style="587" customWidth="1"/>
    <col min="18" max="18" width="6.88671875" style="587" customWidth="1"/>
    <col min="19" max="19" width="7.88671875" style="587" customWidth="1"/>
    <col min="20" max="20" width="9.33203125" style="587" customWidth="1"/>
    <col min="21" max="21" width="7" style="587" customWidth="1"/>
    <col min="22" max="16384" width="9.109375" style="587"/>
  </cols>
  <sheetData>
    <row r="1" spans="1:22" ht="15" customHeight="1" thickBot="1" x14ac:dyDescent="0.3">
      <c r="S1" s="990" t="s">
        <v>388</v>
      </c>
      <c r="T1" s="990"/>
      <c r="U1" s="990"/>
      <c r="V1" s="990"/>
    </row>
    <row r="2" spans="1:22" ht="31.5" customHeight="1" x14ac:dyDescent="0.25">
      <c r="A2" s="991" t="s">
        <v>348</v>
      </c>
      <c r="B2" s="993" t="s">
        <v>749</v>
      </c>
      <c r="C2" s="995" t="s">
        <v>309</v>
      </c>
      <c r="D2" s="995"/>
      <c r="E2" s="995"/>
      <c r="F2" s="995"/>
      <c r="G2" s="995"/>
      <c r="H2" s="995"/>
      <c r="I2" s="995"/>
      <c r="J2" s="995"/>
      <c r="K2" s="997" t="s">
        <v>288</v>
      </c>
      <c r="L2" s="995" t="s">
        <v>302</v>
      </c>
      <c r="M2" s="995"/>
      <c r="N2" s="995"/>
      <c r="O2" s="995"/>
      <c r="P2" s="995"/>
      <c r="Q2" s="995"/>
      <c r="R2" s="995"/>
      <c r="S2" s="995"/>
      <c r="T2" s="996"/>
      <c r="U2" s="1017" t="s">
        <v>750</v>
      </c>
      <c r="V2" s="1012" t="s">
        <v>778</v>
      </c>
    </row>
    <row r="3" spans="1:22" s="614" customFormat="1" ht="25.5" customHeight="1" x14ac:dyDescent="0.3">
      <c r="A3" s="992"/>
      <c r="B3" s="994"/>
      <c r="C3" s="994" t="s">
        <v>779</v>
      </c>
      <c r="D3" s="994" t="s">
        <v>780</v>
      </c>
      <c r="E3" s="994" t="s">
        <v>151</v>
      </c>
      <c r="F3" s="994" t="s">
        <v>163</v>
      </c>
      <c r="G3" s="1002"/>
      <c r="H3" s="994" t="s">
        <v>754</v>
      </c>
      <c r="I3" s="994" t="s">
        <v>719</v>
      </c>
      <c r="J3" s="994" t="s">
        <v>782</v>
      </c>
      <c r="K3" s="998"/>
      <c r="L3" s="994" t="s">
        <v>764</v>
      </c>
      <c r="M3" s="994" t="s">
        <v>765</v>
      </c>
      <c r="N3" s="994" t="s">
        <v>758</v>
      </c>
      <c r="O3" s="994" t="s">
        <v>783</v>
      </c>
      <c r="P3" s="1002"/>
      <c r="Q3" s="1014" t="s">
        <v>784</v>
      </c>
      <c r="R3" s="994" t="s">
        <v>785</v>
      </c>
      <c r="S3" s="1002"/>
      <c r="T3" s="1014" t="s">
        <v>786</v>
      </c>
      <c r="U3" s="1018"/>
      <c r="V3" s="1013"/>
    </row>
    <row r="4" spans="1:22" s="614" customFormat="1" ht="23.25" customHeight="1" x14ac:dyDescent="0.3">
      <c r="A4" s="992"/>
      <c r="B4" s="994"/>
      <c r="C4" s="994"/>
      <c r="D4" s="994"/>
      <c r="E4" s="994"/>
      <c r="F4" s="773" t="s">
        <v>773</v>
      </c>
      <c r="G4" s="773" t="s">
        <v>774</v>
      </c>
      <c r="H4" s="994"/>
      <c r="I4" s="994"/>
      <c r="J4" s="994"/>
      <c r="K4" s="998"/>
      <c r="L4" s="994"/>
      <c r="M4" s="994"/>
      <c r="N4" s="994"/>
      <c r="O4" s="773" t="s">
        <v>793</v>
      </c>
      <c r="P4" s="773" t="s">
        <v>794</v>
      </c>
      <c r="Q4" s="1016"/>
      <c r="R4" s="773" t="s">
        <v>793</v>
      </c>
      <c r="S4" s="773" t="s">
        <v>794</v>
      </c>
      <c r="T4" s="1015"/>
      <c r="U4" s="1018"/>
      <c r="V4" s="1013"/>
    </row>
    <row r="5" spans="1:22" x14ac:dyDescent="0.25">
      <c r="A5" s="676">
        <v>1</v>
      </c>
      <c r="B5" s="600" t="s">
        <v>559</v>
      </c>
      <c r="C5" s="618">
        <v>45</v>
      </c>
      <c r="D5" s="618">
        <v>10</v>
      </c>
      <c r="E5" s="618"/>
      <c r="F5" s="618"/>
      <c r="G5" s="618"/>
      <c r="H5" s="618"/>
      <c r="I5" s="618"/>
      <c r="J5" s="618"/>
      <c r="K5" s="619">
        <v>55</v>
      </c>
      <c r="L5" s="618"/>
      <c r="M5" s="618"/>
      <c r="N5" s="618">
        <v>55</v>
      </c>
      <c r="O5" s="618"/>
      <c r="P5" s="618"/>
      <c r="Q5" s="618"/>
      <c r="R5" s="618"/>
      <c r="S5" s="618"/>
      <c r="T5" s="620"/>
      <c r="U5" s="630"/>
      <c r="V5" s="621">
        <f>SUM(L5:U5)</f>
        <v>55</v>
      </c>
    </row>
    <row r="6" spans="1:22" x14ac:dyDescent="0.25">
      <c r="A6" s="676">
        <v>2</v>
      </c>
      <c r="B6" s="587" t="s">
        <v>1008</v>
      </c>
      <c r="C6" s="618"/>
      <c r="D6" s="618"/>
      <c r="E6" s="618">
        <v>300</v>
      </c>
      <c r="F6" s="618"/>
      <c r="G6" s="618"/>
      <c r="H6" s="618"/>
      <c r="I6" s="618"/>
      <c r="J6" s="618"/>
      <c r="K6" s="619">
        <f t="shared" ref="K6:K23" si="0">SUM(C6:J6)</f>
        <v>300</v>
      </c>
      <c r="L6" s="618"/>
      <c r="M6" s="618"/>
      <c r="N6" s="618">
        <v>300</v>
      </c>
      <c r="O6" s="618"/>
      <c r="P6" s="618"/>
      <c r="Q6" s="618"/>
      <c r="R6" s="618"/>
      <c r="S6" s="618"/>
      <c r="T6" s="620"/>
      <c r="U6" s="630"/>
      <c r="V6" s="621">
        <f t="shared" ref="V6:V22" si="1">SUM(L6:U6)</f>
        <v>300</v>
      </c>
    </row>
    <row r="7" spans="1:22" x14ac:dyDescent="0.25">
      <c r="A7" s="676">
        <v>3</v>
      </c>
      <c r="B7" s="600" t="s">
        <v>1009</v>
      </c>
      <c r="C7" s="618">
        <v>185</v>
      </c>
      <c r="D7" s="618">
        <v>33</v>
      </c>
      <c r="E7" s="618">
        <v>381</v>
      </c>
      <c r="F7" s="618"/>
      <c r="G7" s="618"/>
      <c r="H7" s="618"/>
      <c r="I7" s="618"/>
      <c r="J7" s="618"/>
      <c r="K7" s="619">
        <f t="shared" si="0"/>
        <v>599</v>
      </c>
      <c r="L7" s="618"/>
      <c r="M7" s="618"/>
      <c r="N7" s="618">
        <v>599</v>
      </c>
      <c r="O7" s="618"/>
      <c r="P7" s="618"/>
      <c r="Q7" s="618"/>
      <c r="R7" s="618"/>
      <c r="S7" s="618"/>
      <c r="T7" s="620"/>
      <c r="U7" s="630"/>
      <c r="V7" s="621">
        <f t="shared" si="1"/>
        <v>599</v>
      </c>
    </row>
    <row r="8" spans="1:22" x14ac:dyDescent="0.25">
      <c r="A8" s="676">
        <v>4</v>
      </c>
      <c r="B8" s="600" t="s">
        <v>1010</v>
      </c>
      <c r="C8" s="618">
        <v>1993</v>
      </c>
      <c r="D8" s="618">
        <v>1007</v>
      </c>
      <c r="E8" s="618"/>
      <c r="F8" s="618"/>
      <c r="G8" s="618"/>
      <c r="H8" s="618"/>
      <c r="I8" s="618"/>
      <c r="J8" s="618"/>
      <c r="K8" s="619">
        <f t="shared" si="0"/>
        <v>3000</v>
      </c>
      <c r="L8" s="618"/>
      <c r="M8" s="618"/>
      <c r="N8" s="618">
        <v>3000</v>
      </c>
      <c r="O8" s="618"/>
      <c r="P8" s="618"/>
      <c r="Q8" s="618"/>
      <c r="R8" s="618"/>
      <c r="S8" s="618"/>
      <c r="T8" s="620"/>
      <c r="U8" s="630"/>
      <c r="V8" s="621">
        <f t="shared" si="1"/>
        <v>3000</v>
      </c>
    </row>
    <row r="9" spans="1:22" x14ac:dyDescent="0.25">
      <c r="A9" s="676">
        <v>5</v>
      </c>
      <c r="B9" s="600" t="s">
        <v>1011</v>
      </c>
      <c r="C9" s="608">
        <v>-78</v>
      </c>
      <c r="D9" s="608">
        <f>124+78</f>
        <v>202</v>
      </c>
      <c r="E9" s="608">
        <v>-14</v>
      </c>
      <c r="F9" s="608"/>
      <c r="G9" s="608">
        <v>1</v>
      </c>
      <c r="H9" s="608">
        <v>-111</v>
      </c>
      <c r="I9" s="608"/>
      <c r="J9" s="608"/>
      <c r="K9" s="619">
        <f t="shared" si="0"/>
        <v>0</v>
      </c>
      <c r="L9" s="608"/>
      <c r="M9" s="608"/>
      <c r="N9" s="608"/>
      <c r="O9" s="608"/>
      <c r="P9" s="608"/>
      <c r="Q9" s="608"/>
      <c r="R9" s="608"/>
      <c r="S9" s="608"/>
      <c r="T9" s="596"/>
      <c r="U9" s="617"/>
      <c r="V9" s="621">
        <f t="shared" si="1"/>
        <v>0</v>
      </c>
    </row>
    <row r="10" spans="1:22" x14ac:dyDescent="0.25">
      <c r="A10" s="676">
        <v>6</v>
      </c>
      <c r="B10" s="600" t="s">
        <v>1012</v>
      </c>
      <c r="C10" s="608">
        <v>134</v>
      </c>
      <c r="D10" s="608">
        <v>180</v>
      </c>
      <c r="E10" s="608"/>
      <c r="F10" s="608"/>
      <c r="G10" s="608"/>
      <c r="H10" s="608"/>
      <c r="I10" s="608"/>
      <c r="J10" s="608"/>
      <c r="K10" s="619">
        <f t="shared" si="0"/>
        <v>314</v>
      </c>
      <c r="L10" s="608"/>
      <c r="M10" s="608">
        <v>314</v>
      </c>
      <c r="N10" s="608"/>
      <c r="O10" s="608"/>
      <c r="P10" s="608"/>
      <c r="Q10" s="608"/>
      <c r="R10" s="608"/>
      <c r="S10" s="608"/>
      <c r="T10" s="596"/>
      <c r="U10" s="617"/>
      <c r="V10" s="621">
        <f t="shared" si="1"/>
        <v>314</v>
      </c>
    </row>
    <row r="11" spans="1:22" x14ac:dyDescent="0.25">
      <c r="A11" s="616">
        <v>7</v>
      </c>
      <c r="B11" s="600" t="s">
        <v>1013</v>
      </c>
      <c r="C11" s="608">
        <v>158</v>
      </c>
      <c r="D11" s="608"/>
      <c r="E11" s="608"/>
      <c r="F11" s="608"/>
      <c r="G11" s="608"/>
      <c r="H11" s="608"/>
      <c r="I11" s="608"/>
      <c r="J11" s="608"/>
      <c r="K11" s="619">
        <f t="shared" si="0"/>
        <v>158</v>
      </c>
      <c r="L11" s="608"/>
      <c r="M11" s="608"/>
      <c r="N11" s="608">
        <v>158</v>
      </c>
      <c r="O11" s="608"/>
      <c r="P11" s="608"/>
      <c r="Q11" s="608"/>
      <c r="R11" s="608"/>
      <c r="S11" s="608"/>
      <c r="T11" s="596"/>
      <c r="U11" s="617"/>
      <c r="V11" s="621">
        <f t="shared" si="1"/>
        <v>158</v>
      </c>
    </row>
    <row r="12" spans="1:22" x14ac:dyDescent="0.25">
      <c r="A12" s="616">
        <v>8</v>
      </c>
      <c r="B12" s="600" t="s">
        <v>1014</v>
      </c>
      <c r="C12" s="608">
        <v>-137</v>
      </c>
      <c r="D12" s="608"/>
      <c r="E12" s="608">
        <v>137</v>
      </c>
      <c r="F12" s="608"/>
      <c r="G12" s="608"/>
      <c r="H12" s="608"/>
      <c r="I12" s="608"/>
      <c r="J12" s="608"/>
      <c r="K12" s="619">
        <f t="shared" si="0"/>
        <v>0</v>
      </c>
      <c r="L12" s="608"/>
      <c r="M12" s="608"/>
      <c r="N12" s="608"/>
      <c r="O12" s="608"/>
      <c r="P12" s="608"/>
      <c r="Q12" s="608"/>
      <c r="R12" s="608"/>
      <c r="S12" s="608"/>
      <c r="T12" s="596"/>
      <c r="U12" s="617"/>
      <c r="V12" s="621">
        <f t="shared" si="1"/>
        <v>0</v>
      </c>
    </row>
    <row r="13" spans="1:22" x14ac:dyDescent="0.25">
      <c r="A13" s="616"/>
      <c r="B13" s="600"/>
      <c r="C13" s="608"/>
      <c r="D13" s="608"/>
      <c r="E13" s="608"/>
      <c r="F13" s="608"/>
      <c r="G13" s="608"/>
      <c r="H13" s="608"/>
      <c r="I13" s="608"/>
      <c r="J13" s="608"/>
      <c r="K13" s="619">
        <f t="shared" si="0"/>
        <v>0</v>
      </c>
      <c r="L13" s="608"/>
      <c r="M13" s="608"/>
      <c r="N13" s="608"/>
      <c r="O13" s="608"/>
      <c r="P13" s="608"/>
      <c r="Q13" s="608"/>
      <c r="R13" s="608"/>
      <c r="S13" s="608"/>
      <c r="T13" s="596"/>
      <c r="U13" s="617"/>
      <c r="V13" s="621">
        <f t="shared" si="1"/>
        <v>0</v>
      </c>
    </row>
    <row r="14" spans="1:22" x14ac:dyDescent="0.25">
      <c r="A14" s="616"/>
      <c r="B14" s="600"/>
      <c r="C14" s="608"/>
      <c r="D14" s="608"/>
      <c r="E14" s="608"/>
      <c r="F14" s="608"/>
      <c r="G14" s="608"/>
      <c r="H14" s="608"/>
      <c r="I14" s="608"/>
      <c r="J14" s="608"/>
      <c r="K14" s="619">
        <f t="shared" si="0"/>
        <v>0</v>
      </c>
      <c r="L14" s="608"/>
      <c r="M14" s="608"/>
      <c r="N14" s="608"/>
      <c r="O14" s="608"/>
      <c r="P14" s="608"/>
      <c r="Q14" s="608"/>
      <c r="R14" s="608"/>
      <c r="S14" s="608"/>
      <c r="T14" s="596"/>
      <c r="U14" s="617"/>
      <c r="V14" s="621">
        <f t="shared" si="1"/>
        <v>0</v>
      </c>
    </row>
    <row r="15" spans="1:22" x14ac:dyDescent="0.25">
      <c r="A15" s="616"/>
      <c r="B15" s="600"/>
      <c r="C15" s="608"/>
      <c r="D15" s="608"/>
      <c r="E15" s="608"/>
      <c r="F15" s="608"/>
      <c r="G15" s="608"/>
      <c r="H15" s="608"/>
      <c r="I15" s="608"/>
      <c r="J15" s="608"/>
      <c r="K15" s="619">
        <f t="shared" si="0"/>
        <v>0</v>
      </c>
      <c r="L15" s="608"/>
      <c r="M15" s="608"/>
      <c r="N15" s="608"/>
      <c r="O15" s="608"/>
      <c r="P15" s="608"/>
      <c r="Q15" s="608"/>
      <c r="R15" s="608"/>
      <c r="S15" s="608"/>
      <c r="T15" s="596"/>
      <c r="U15" s="617"/>
      <c r="V15" s="621">
        <f t="shared" si="1"/>
        <v>0</v>
      </c>
    </row>
    <row r="16" spans="1:22" x14ac:dyDescent="0.25">
      <c r="A16" s="616"/>
      <c r="B16" s="600"/>
      <c r="C16" s="608"/>
      <c r="D16" s="608"/>
      <c r="E16" s="608"/>
      <c r="F16" s="608"/>
      <c r="G16" s="608"/>
      <c r="H16" s="608"/>
      <c r="I16" s="608"/>
      <c r="J16" s="608"/>
      <c r="K16" s="619">
        <f t="shared" si="0"/>
        <v>0</v>
      </c>
      <c r="L16" s="608"/>
      <c r="M16" s="608"/>
      <c r="N16" s="608"/>
      <c r="O16" s="608"/>
      <c r="P16" s="608"/>
      <c r="Q16" s="608"/>
      <c r="R16" s="608"/>
      <c r="S16" s="608"/>
      <c r="T16" s="596"/>
      <c r="U16" s="617"/>
      <c r="V16" s="621">
        <f t="shared" si="1"/>
        <v>0</v>
      </c>
    </row>
    <row r="17" spans="1:22" x14ac:dyDescent="0.25">
      <c r="A17" s="616"/>
      <c r="B17" s="600"/>
      <c r="C17" s="608"/>
      <c r="D17" s="608"/>
      <c r="E17" s="608"/>
      <c r="F17" s="608"/>
      <c r="G17" s="608"/>
      <c r="H17" s="608"/>
      <c r="I17" s="608"/>
      <c r="J17" s="608"/>
      <c r="K17" s="619">
        <f t="shared" si="0"/>
        <v>0</v>
      </c>
      <c r="L17" s="608"/>
      <c r="M17" s="608"/>
      <c r="N17" s="608"/>
      <c r="O17" s="608"/>
      <c r="P17" s="608"/>
      <c r="Q17" s="608"/>
      <c r="R17" s="608"/>
      <c r="S17" s="608"/>
      <c r="T17" s="596"/>
      <c r="U17" s="617"/>
      <c r="V17" s="621">
        <f t="shared" si="1"/>
        <v>0</v>
      </c>
    </row>
    <row r="18" spans="1:22" x14ac:dyDescent="0.25">
      <c r="A18" s="616"/>
      <c r="B18" s="600"/>
      <c r="C18" s="608"/>
      <c r="D18" s="608"/>
      <c r="E18" s="608"/>
      <c r="F18" s="608"/>
      <c r="G18" s="608"/>
      <c r="H18" s="608"/>
      <c r="I18" s="608"/>
      <c r="J18" s="608"/>
      <c r="K18" s="619">
        <f t="shared" si="0"/>
        <v>0</v>
      </c>
      <c r="L18" s="608"/>
      <c r="M18" s="608"/>
      <c r="N18" s="608"/>
      <c r="O18" s="608"/>
      <c r="P18" s="608"/>
      <c r="Q18" s="608"/>
      <c r="R18" s="608"/>
      <c r="S18" s="608"/>
      <c r="T18" s="596"/>
      <c r="U18" s="617"/>
      <c r="V18" s="621">
        <f t="shared" si="1"/>
        <v>0</v>
      </c>
    </row>
    <row r="19" spans="1:22" x14ac:dyDescent="0.25">
      <c r="A19" s="616"/>
      <c r="B19" s="600"/>
      <c r="C19" s="608"/>
      <c r="D19" s="608"/>
      <c r="E19" s="608"/>
      <c r="F19" s="608"/>
      <c r="G19" s="608"/>
      <c r="H19" s="608"/>
      <c r="I19" s="608"/>
      <c r="J19" s="608"/>
      <c r="K19" s="619">
        <f t="shared" si="0"/>
        <v>0</v>
      </c>
      <c r="L19" s="608"/>
      <c r="M19" s="608"/>
      <c r="N19" s="608"/>
      <c r="O19" s="608"/>
      <c r="P19" s="608"/>
      <c r="Q19" s="608"/>
      <c r="R19" s="608"/>
      <c r="S19" s="608"/>
      <c r="T19" s="596"/>
      <c r="U19" s="617"/>
      <c r="V19" s="621">
        <f t="shared" si="1"/>
        <v>0</v>
      </c>
    </row>
    <row r="20" spans="1:22" x14ac:dyDescent="0.25">
      <c r="A20" s="616"/>
      <c r="B20" s="600"/>
      <c r="C20" s="608"/>
      <c r="D20" s="608"/>
      <c r="E20" s="608"/>
      <c r="F20" s="608"/>
      <c r="G20" s="608"/>
      <c r="H20" s="608"/>
      <c r="I20" s="608"/>
      <c r="J20" s="608"/>
      <c r="K20" s="619">
        <f t="shared" si="0"/>
        <v>0</v>
      </c>
      <c r="L20" s="608"/>
      <c r="M20" s="608"/>
      <c r="N20" s="608"/>
      <c r="O20" s="608"/>
      <c r="P20" s="608"/>
      <c r="Q20" s="608"/>
      <c r="R20" s="608"/>
      <c r="S20" s="608"/>
      <c r="T20" s="596"/>
      <c r="U20" s="617"/>
      <c r="V20" s="621">
        <f t="shared" si="1"/>
        <v>0</v>
      </c>
    </row>
    <row r="21" spans="1:22" x14ac:dyDescent="0.25">
      <c r="A21" s="616"/>
      <c r="B21" s="600"/>
      <c r="C21" s="608"/>
      <c r="D21" s="608"/>
      <c r="E21" s="608"/>
      <c r="F21" s="608"/>
      <c r="G21" s="608"/>
      <c r="H21" s="608"/>
      <c r="I21" s="608"/>
      <c r="J21" s="608"/>
      <c r="K21" s="619">
        <f t="shared" si="0"/>
        <v>0</v>
      </c>
      <c r="L21" s="608"/>
      <c r="M21" s="608"/>
      <c r="N21" s="608"/>
      <c r="O21" s="608"/>
      <c r="P21" s="608"/>
      <c r="Q21" s="608"/>
      <c r="R21" s="608"/>
      <c r="S21" s="608"/>
      <c r="T21" s="596"/>
      <c r="U21" s="617"/>
      <c r="V21" s="621">
        <f t="shared" si="1"/>
        <v>0</v>
      </c>
    </row>
    <row r="22" spans="1:22" x14ac:dyDescent="0.25">
      <c r="A22" s="616"/>
      <c r="B22" s="600"/>
      <c r="C22" s="608"/>
      <c r="D22" s="608"/>
      <c r="E22" s="608"/>
      <c r="F22" s="608"/>
      <c r="G22" s="608"/>
      <c r="H22" s="608"/>
      <c r="I22" s="608"/>
      <c r="J22" s="608"/>
      <c r="K22" s="619">
        <f t="shared" si="0"/>
        <v>0</v>
      </c>
      <c r="L22" s="608"/>
      <c r="M22" s="608"/>
      <c r="N22" s="608"/>
      <c r="O22" s="608"/>
      <c r="P22" s="608"/>
      <c r="Q22" s="608"/>
      <c r="R22" s="608"/>
      <c r="S22" s="608"/>
      <c r="T22" s="596"/>
      <c r="U22" s="617"/>
      <c r="V22" s="621">
        <f t="shared" si="1"/>
        <v>0</v>
      </c>
    </row>
    <row r="23" spans="1:22" ht="13.8" thickBot="1" x14ac:dyDescent="0.3">
      <c r="A23" s="622"/>
      <c r="B23" s="623" t="s">
        <v>180</v>
      </c>
      <c r="C23" s="625">
        <f>SUM(C5:C22)</f>
        <v>2300</v>
      </c>
      <c r="D23" s="625">
        <f t="shared" ref="D23:J23" si="2">SUM(D5:D22)</f>
        <v>1432</v>
      </c>
      <c r="E23" s="625">
        <f t="shared" si="2"/>
        <v>804</v>
      </c>
      <c r="F23" s="625">
        <f t="shared" si="2"/>
        <v>0</v>
      </c>
      <c r="G23" s="625">
        <f t="shared" si="2"/>
        <v>1</v>
      </c>
      <c r="H23" s="625">
        <f t="shared" si="2"/>
        <v>-111</v>
      </c>
      <c r="I23" s="625">
        <f t="shared" si="2"/>
        <v>0</v>
      </c>
      <c r="J23" s="625">
        <f t="shared" si="2"/>
        <v>0</v>
      </c>
      <c r="K23" s="626">
        <f t="shared" si="0"/>
        <v>4426</v>
      </c>
      <c r="L23" s="625">
        <f t="shared" ref="L23:T23" si="3">SUM(L5:L22)</f>
        <v>0</v>
      </c>
      <c r="M23" s="625">
        <f t="shared" si="3"/>
        <v>314</v>
      </c>
      <c r="N23" s="625">
        <f t="shared" si="3"/>
        <v>4112</v>
      </c>
      <c r="O23" s="625">
        <f t="shared" si="3"/>
        <v>0</v>
      </c>
      <c r="P23" s="625">
        <f t="shared" si="3"/>
        <v>0</v>
      </c>
      <c r="Q23" s="625">
        <f t="shared" si="3"/>
        <v>0</v>
      </c>
      <c r="R23" s="625">
        <f t="shared" si="3"/>
        <v>0</v>
      </c>
      <c r="S23" s="625">
        <f t="shared" si="3"/>
        <v>0</v>
      </c>
      <c r="T23" s="625">
        <f t="shared" si="3"/>
        <v>0</v>
      </c>
      <c r="U23" s="625">
        <f t="shared" ref="U23" si="4">SUM(U5:U15)</f>
        <v>0</v>
      </c>
      <c r="V23" s="627">
        <f>SUM(L23:T23)</f>
        <v>4426</v>
      </c>
    </row>
  </sheetData>
  <mergeCells count="22">
    <mergeCell ref="Q3:Q4"/>
    <mergeCell ref="J3:J4"/>
    <mergeCell ref="L3:L4"/>
    <mergeCell ref="M3:M4"/>
    <mergeCell ref="N3:N4"/>
    <mergeCell ref="O3:P3"/>
    <mergeCell ref="I3:I4"/>
    <mergeCell ref="S1:V1"/>
    <mergeCell ref="A2:A4"/>
    <mergeCell ref="B2:B4"/>
    <mergeCell ref="C2:J2"/>
    <mergeCell ref="K2:K4"/>
    <mergeCell ref="L2:T2"/>
    <mergeCell ref="U2:U4"/>
    <mergeCell ref="V2:V4"/>
    <mergeCell ref="C3:C4"/>
    <mergeCell ref="D3:D4"/>
    <mergeCell ref="E3:E4"/>
    <mergeCell ref="F3:G3"/>
    <mergeCell ref="H3:H4"/>
    <mergeCell ref="R3:S3"/>
    <mergeCell ref="T3:T4"/>
  </mergeCells>
  <pageMargins left="0.70866141732283472" right="0.70866141732283472" top="0.74803149606299213" bottom="0.74803149606299213" header="0.31496062992125984" footer="0.31496062992125984"/>
  <pageSetup paperSize="9" scale="65" orientation="landscape" r:id="rId1"/>
  <headerFooter>
    <oddHeader>&amp;C&amp;"Times New Roman,Félkövér"&amp;12Martonvásár Város Önkormányzatának 2017. évi költségvetés módosításainak részletezése
Brunszvik Teréz Óvoda&amp;R&amp;"Times New Roman,Félkövér"&amp;12 12.c melléklet</oddHead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26"/>
  <sheetViews>
    <sheetView workbookViewId="0">
      <selection activeCell="U13" sqref="U13"/>
    </sheetView>
  </sheetViews>
  <sheetFormatPr defaultColWidth="9.109375" defaultRowHeight="13.2" x14ac:dyDescent="0.25"/>
  <cols>
    <col min="1" max="1" width="5.6640625" style="587" customWidth="1"/>
    <col min="2" max="2" width="44.6640625" style="587" customWidth="1"/>
    <col min="3" max="3" width="6.109375" style="587" hidden="1" customWidth="1"/>
    <col min="4" max="4" width="7.44140625" style="587" customWidth="1"/>
    <col min="5" max="5" width="5.6640625" style="587" customWidth="1"/>
    <col min="6" max="7" width="5.5546875" style="587" hidden="1" customWidth="1"/>
    <col min="8" max="8" width="5.44140625" style="587" hidden="1" customWidth="1"/>
    <col min="9" max="9" width="5.33203125" style="587" hidden="1" customWidth="1"/>
    <col min="10" max="10" width="5.109375" style="587" hidden="1" customWidth="1"/>
    <col min="11" max="11" width="0.109375" style="587" hidden="1" customWidth="1"/>
    <col min="12" max="12" width="8.109375" style="587" customWidth="1"/>
    <col min="13" max="13" width="7.88671875" style="587" customWidth="1"/>
    <col min="14" max="14" width="8.5546875" style="587" customWidth="1"/>
    <col min="15" max="15" width="7.33203125" style="587" customWidth="1"/>
    <col min="16" max="16" width="6.5546875" style="587" customWidth="1"/>
    <col min="17" max="17" width="8.109375" style="587" customWidth="1"/>
    <col min="18" max="18" width="9" style="587" customWidth="1"/>
    <col min="19" max="19" width="8.88671875" style="587" customWidth="1"/>
    <col min="20" max="20" width="8.33203125" style="587" customWidth="1"/>
    <col min="21" max="22" width="9.109375" style="587"/>
    <col min="23" max="24" width="9" style="587" customWidth="1"/>
    <col min="25" max="25" width="6.88671875" style="587" customWidth="1"/>
    <col min="26" max="26" width="7.88671875" style="587" customWidth="1"/>
    <col min="27" max="27" width="9.33203125" style="587" customWidth="1"/>
    <col min="28" max="28" width="7" style="587" hidden="1" customWidth="1"/>
    <col min="29" max="16384" width="9.109375" style="587"/>
  </cols>
  <sheetData>
    <row r="1" spans="1:29" ht="15" customHeight="1" thickBot="1" x14ac:dyDescent="0.3">
      <c r="Z1" s="990" t="s">
        <v>388</v>
      </c>
      <c r="AA1" s="990"/>
      <c r="AB1" s="990"/>
      <c r="AC1" s="990"/>
    </row>
    <row r="2" spans="1:29" ht="31.5" customHeight="1" x14ac:dyDescent="0.25">
      <c r="A2" s="991" t="s">
        <v>348</v>
      </c>
      <c r="B2" s="993" t="s">
        <v>749</v>
      </c>
      <c r="C2" s="993" t="s">
        <v>777</v>
      </c>
      <c r="D2" s="995" t="s">
        <v>309</v>
      </c>
      <c r="E2" s="995"/>
      <c r="F2" s="995"/>
      <c r="G2" s="995"/>
      <c r="H2" s="995"/>
      <c r="I2" s="995"/>
      <c r="J2" s="995"/>
      <c r="K2" s="995"/>
      <c r="L2" s="995"/>
      <c r="M2" s="995"/>
      <c r="N2" s="995"/>
      <c r="O2" s="995"/>
      <c r="P2" s="995"/>
      <c r="Q2" s="995"/>
      <c r="R2" s="997" t="s">
        <v>288</v>
      </c>
      <c r="S2" s="995" t="s">
        <v>302</v>
      </c>
      <c r="T2" s="995"/>
      <c r="U2" s="995"/>
      <c r="V2" s="995"/>
      <c r="W2" s="995"/>
      <c r="X2" s="995"/>
      <c r="Y2" s="995"/>
      <c r="Z2" s="995"/>
      <c r="AA2" s="996"/>
      <c r="AB2" s="997" t="s">
        <v>750</v>
      </c>
      <c r="AC2" s="1012" t="s">
        <v>778</v>
      </c>
    </row>
    <row r="3" spans="1:29" s="614" customFormat="1" ht="25.5" customHeight="1" x14ac:dyDescent="0.3">
      <c r="A3" s="992"/>
      <c r="B3" s="994"/>
      <c r="C3" s="1011"/>
      <c r="D3" s="994" t="s">
        <v>779</v>
      </c>
      <c r="E3" s="994" t="s">
        <v>780</v>
      </c>
      <c r="F3" s="994" t="s">
        <v>781</v>
      </c>
      <c r="G3" s="994"/>
      <c r="H3" s="994"/>
      <c r="I3" s="994"/>
      <c r="J3" s="994"/>
      <c r="K3" s="994"/>
      <c r="L3" s="994" t="s">
        <v>151</v>
      </c>
      <c r="M3" s="994" t="s">
        <v>163</v>
      </c>
      <c r="N3" s="1002"/>
      <c r="O3" s="994" t="s">
        <v>754</v>
      </c>
      <c r="P3" s="994" t="s">
        <v>719</v>
      </c>
      <c r="Q3" s="994" t="s">
        <v>782</v>
      </c>
      <c r="R3" s="998"/>
      <c r="S3" s="994" t="s">
        <v>764</v>
      </c>
      <c r="T3" s="994" t="s">
        <v>765</v>
      </c>
      <c r="U3" s="994" t="s">
        <v>758</v>
      </c>
      <c r="V3" s="994" t="s">
        <v>783</v>
      </c>
      <c r="W3" s="1002"/>
      <c r="X3" s="1014" t="s">
        <v>784</v>
      </c>
      <c r="Y3" s="994" t="s">
        <v>785</v>
      </c>
      <c r="Z3" s="1002"/>
      <c r="AA3" s="1014" t="s">
        <v>786</v>
      </c>
      <c r="AB3" s="998"/>
      <c r="AC3" s="1013"/>
    </row>
    <row r="4" spans="1:29" s="614" customFormat="1" ht="23.25" customHeight="1" x14ac:dyDescent="0.3">
      <c r="A4" s="992"/>
      <c r="B4" s="994"/>
      <c r="C4" s="1011"/>
      <c r="D4" s="994"/>
      <c r="E4" s="994"/>
      <c r="F4" s="646" t="s">
        <v>787</v>
      </c>
      <c r="G4" s="646" t="s">
        <v>788</v>
      </c>
      <c r="H4" s="646" t="s">
        <v>789</v>
      </c>
      <c r="I4" s="646" t="s">
        <v>790</v>
      </c>
      <c r="J4" s="646" t="s">
        <v>791</v>
      </c>
      <c r="K4" s="646" t="s">
        <v>792</v>
      </c>
      <c r="L4" s="994"/>
      <c r="M4" s="775" t="s">
        <v>773</v>
      </c>
      <c r="N4" s="775" t="s">
        <v>774</v>
      </c>
      <c r="O4" s="994"/>
      <c r="P4" s="994"/>
      <c r="Q4" s="994"/>
      <c r="R4" s="998"/>
      <c r="S4" s="994"/>
      <c r="T4" s="994"/>
      <c r="U4" s="994"/>
      <c r="V4" s="775" t="s">
        <v>793</v>
      </c>
      <c r="W4" s="775" t="s">
        <v>794</v>
      </c>
      <c r="X4" s="1016"/>
      <c r="Y4" s="775" t="s">
        <v>793</v>
      </c>
      <c r="Z4" s="775" t="s">
        <v>794</v>
      </c>
      <c r="AA4" s="1015"/>
      <c r="AB4" s="998"/>
      <c r="AC4" s="1013"/>
    </row>
    <row r="5" spans="1:29" x14ac:dyDescent="0.25">
      <c r="A5" s="616">
        <v>1</v>
      </c>
      <c r="B5" s="600" t="s">
        <v>830</v>
      </c>
      <c r="C5" s="617"/>
      <c r="D5" s="618">
        <v>484</v>
      </c>
      <c r="E5" s="618">
        <f>35+35+35</f>
        <v>105</v>
      </c>
      <c r="F5" s="618"/>
      <c r="G5" s="618"/>
      <c r="H5" s="618"/>
      <c r="I5" s="618"/>
      <c r="J5" s="618"/>
      <c r="K5" s="618"/>
      <c r="L5" s="618"/>
      <c r="M5" s="618"/>
      <c r="N5" s="618"/>
      <c r="O5" s="618"/>
      <c r="P5" s="618"/>
      <c r="Q5" s="618"/>
      <c r="R5" s="619">
        <f>SUM(D5:Q5)</f>
        <v>589</v>
      </c>
      <c r="S5" s="618"/>
      <c r="T5" s="618"/>
      <c r="U5" s="618">
        <v>589</v>
      </c>
      <c r="V5" s="618"/>
      <c r="W5" s="618"/>
      <c r="X5" s="618"/>
      <c r="Y5" s="618"/>
      <c r="Z5" s="618"/>
      <c r="AA5" s="620"/>
      <c r="AB5" s="619"/>
      <c r="AC5" s="621">
        <f>SUM(S5:AB5)</f>
        <v>589</v>
      </c>
    </row>
    <row r="6" spans="1:29" x14ac:dyDescent="0.25">
      <c r="A6" s="616">
        <v>2</v>
      </c>
      <c r="B6" s="607" t="s">
        <v>1015</v>
      </c>
      <c r="C6" s="617"/>
      <c r="D6" s="618"/>
      <c r="E6" s="618"/>
      <c r="F6" s="618"/>
      <c r="G6" s="618"/>
      <c r="H6" s="618"/>
      <c r="I6" s="618"/>
      <c r="J6" s="618"/>
      <c r="K6" s="618"/>
      <c r="L6" s="618">
        <v>925</v>
      </c>
      <c r="M6" s="618"/>
      <c r="N6" s="618"/>
      <c r="O6" s="618"/>
      <c r="P6" s="618"/>
      <c r="Q6" s="618"/>
      <c r="R6" s="619">
        <f t="shared" ref="R6:R11" si="0">SUM(D6:Q6)</f>
        <v>925</v>
      </c>
      <c r="S6" s="618"/>
      <c r="T6" s="618">
        <v>925</v>
      </c>
      <c r="U6" s="618"/>
      <c r="V6" s="618"/>
      <c r="W6" s="618"/>
      <c r="X6" s="618"/>
      <c r="Y6" s="618"/>
      <c r="Z6" s="618"/>
      <c r="AA6" s="620"/>
      <c r="AB6" s="619"/>
      <c r="AC6" s="621">
        <f t="shared" ref="AC6:AC13" si="1">SUM(S6:AB6)</f>
        <v>925</v>
      </c>
    </row>
    <row r="7" spans="1:29" x14ac:dyDescent="0.25">
      <c r="A7" s="616">
        <v>3</v>
      </c>
      <c r="B7" s="600" t="s">
        <v>1016</v>
      </c>
      <c r="C7" s="617"/>
      <c r="D7" s="618"/>
      <c r="E7" s="618"/>
      <c r="F7" s="618"/>
      <c r="G7" s="618"/>
      <c r="H7" s="618"/>
      <c r="I7" s="618"/>
      <c r="J7" s="618"/>
      <c r="K7" s="618"/>
      <c r="L7" s="618"/>
      <c r="M7" s="618"/>
      <c r="N7" s="618"/>
      <c r="O7" s="618"/>
      <c r="P7" s="618"/>
      <c r="Q7" s="618"/>
      <c r="R7" s="619">
        <f t="shared" si="0"/>
        <v>0</v>
      </c>
      <c r="S7" s="618"/>
      <c r="T7" s="618">
        <v>6499</v>
      </c>
      <c r="U7" s="618">
        <v>-6499</v>
      </c>
      <c r="V7" s="618"/>
      <c r="W7" s="618"/>
      <c r="X7" s="618"/>
      <c r="Y7" s="618"/>
      <c r="Z7" s="618"/>
      <c r="AA7" s="620"/>
      <c r="AB7" s="619"/>
      <c r="AC7" s="621">
        <f t="shared" si="1"/>
        <v>0</v>
      </c>
    </row>
    <row r="8" spans="1:29" x14ac:dyDescent="0.25">
      <c r="A8" s="616">
        <v>4</v>
      </c>
      <c r="B8" s="600" t="s">
        <v>1017</v>
      </c>
      <c r="C8" s="617"/>
      <c r="D8" s="618">
        <v>694</v>
      </c>
      <c r="E8" s="618">
        <v>119</v>
      </c>
      <c r="F8" s="618"/>
      <c r="G8" s="618"/>
      <c r="H8" s="618"/>
      <c r="I8" s="618"/>
      <c r="J8" s="618"/>
      <c r="K8" s="618"/>
      <c r="L8" s="618"/>
      <c r="M8" s="618"/>
      <c r="N8" s="618"/>
      <c r="O8" s="618"/>
      <c r="P8" s="618"/>
      <c r="Q8" s="618"/>
      <c r="R8" s="619">
        <f t="shared" si="0"/>
        <v>813</v>
      </c>
      <c r="S8" s="618"/>
      <c r="T8" s="618"/>
      <c r="U8" s="618">
        <v>813</v>
      </c>
      <c r="V8" s="618"/>
      <c r="W8" s="618"/>
      <c r="X8" s="618"/>
      <c r="Y8" s="618"/>
      <c r="Z8" s="618"/>
      <c r="AA8" s="620"/>
      <c r="AB8" s="619"/>
      <c r="AC8" s="621">
        <f t="shared" si="1"/>
        <v>813</v>
      </c>
    </row>
    <row r="9" spans="1:29" x14ac:dyDescent="0.25">
      <c r="A9" s="616">
        <v>5</v>
      </c>
      <c r="B9" s="587" t="s">
        <v>1018</v>
      </c>
      <c r="C9" s="617"/>
      <c r="D9" s="618"/>
      <c r="E9" s="618"/>
      <c r="F9" s="618"/>
      <c r="G9" s="618"/>
      <c r="H9" s="618"/>
      <c r="I9" s="618"/>
      <c r="J9" s="618"/>
      <c r="K9" s="618"/>
      <c r="L9" s="618">
        <v>497</v>
      </c>
      <c r="M9" s="618"/>
      <c r="N9" s="618"/>
      <c r="O9" s="618"/>
      <c r="P9" s="618"/>
      <c r="Q9" s="618"/>
      <c r="R9" s="619">
        <f t="shared" si="0"/>
        <v>497</v>
      </c>
      <c r="S9" s="618"/>
      <c r="T9" s="618">
        <v>497</v>
      </c>
      <c r="U9" s="618"/>
      <c r="V9" s="618"/>
      <c r="W9" s="618"/>
      <c r="X9" s="618"/>
      <c r="Y9" s="618"/>
      <c r="Z9" s="618"/>
      <c r="AA9" s="620"/>
      <c r="AB9" s="619"/>
      <c r="AC9" s="621">
        <f t="shared" si="1"/>
        <v>497</v>
      </c>
    </row>
    <row r="10" spans="1:29" x14ac:dyDescent="0.25">
      <c r="A10" s="616">
        <v>6</v>
      </c>
      <c r="B10" s="600" t="s">
        <v>892</v>
      </c>
      <c r="C10" s="617"/>
      <c r="D10" s="608"/>
      <c r="E10" s="608"/>
      <c r="F10" s="608"/>
      <c r="G10" s="608"/>
      <c r="H10" s="608"/>
      <c r="I10" s="608"/>
      <c r="J10" s="608"/>
      <c r="K10" s="608"/>
      <c r="L10" s="608">
        <v>119</v>
      </c>
      <c r="M10" s="608"/>
      <c r="N10" s="608"/>
      <c r="O10" s="608"/>
      <c r="P10" s="608"/>
      <c r="Q10" s="608"/>
      <c r="R10" s="619">
        <f t="shared" si="0"/>
        <v>119</v>
      </c>
      <c r="S10" s="608"/>
      <c r="T10" s="608">
        <v>119</v>
      </c>
      <c r="U10" s="608"/>
      <c r="V10" s="608"/>
      <c r="W10" s="608"/>
      <c r="X10" s="608"/>
      <c r="Y10" s="608"/>
      <c r="Z10" s="608"/>
      <c r="AA10" s="596"/>
      <c r="AB10" s="617"/>
      <c r="AC10" s="621">
        <f t="shared" si="1"/>
        <v>119</v>
      </c>
    </row>
    <row r="11" spans="1:29" x14ac:dyDescent="0.25">
      <c r="A11" s="616">
        <v>7</v>
      </c>
      <c r="B11" s="600" t="s">
        <v>1019</v>
      </c>
      <c r="C11" s="617"/>
      <c r="D11" s="608">
        <v>1</v>
      </c>
      <c r="E11" s="608">
        <v>2</v>
      </c>
      <c r="F11" s="608"/>
      <c r="G11" s="608"/>
      <c r="H11" s="608"/>
      <c r="I11" s="608"/>
      <c r="J11" s="608"/>
      <c r="K11" s="608"/>
      <c r="L11" s="608"/>
      <c r="M11" s="608"/>
      <c r="N11" s="608"/>
      <c r="O11" s="608"/>
      <c r="P11" s="608"/>
      <c r="Q11" s="608"/>
      <c r="R11" s="619">
        <f t="shared" si="0"/>
        <v>3</v>
      </c>
      <c r="S11" s="608"/>
      <c r="T11" s="608">
        <v>3</v>
      </c>
      <c r="U11" s="608"/>
      <c r="V11" s="608"/>
      <c r="W11" s="608"/>
      <c r="X11" s="608"/>
      <c r="Y11" s="608"/>
      <c r="Z11" s="608"/>
      <c r="AA11" s="596"/>
      <c r="AB11" s="617"/>
      <c r="AC11" s="621">
        <f t="shared" si="1"/>
        <v>3</v>
      </c>
    </row>
    <row r="12" spans="1:29" x14ac:dyDescent="0.25">
      <c r="A12" s="616"/>
      <c r="B12" s="600"/>
      <c r="C12" s="617"/>
      <c r="D12" s="608"/>
      <c r="E12" s="608"/>
      <c r="F12" s="608"/>
      <c r="G12" s="608"/>
      <c r="H12" s="608"/>
      <c r="I12" s="608"/>
      <c r="J12" s="608"/>
      <c r="K12" s="608"/>
      <c r="L12" s="608"/>
      <c r="M12" s="608"/>
      <c r="N12" s="608"/>
      <c r="O12" s="608"/>
      <c r="P12" s="608"/>
      <c r="Q12" s="608"/>
      <c r="R12" s="619"/>
      <c r="S12" s="608"/>
      <c r="T12" s="608"/>
      <c r="U12" s="608"/>
      <c r="V12" s="608"/>
      <c r="W12" s="608"/>
      <c r="X12" s="608"/>
      <c r="Y12" s="608"/>
      <c r="Z12" s="608"/>
      <c r="AA12" s="596"/>
      <c r="AB12" s="617"/>
      <c r="AC12" s="621">
        <f t="shared" si="1"/>
        <v>0</v>
      </c>
    </row>
    <row r="13" spans="1:29" x14ac:dyDescent="0.25">
      <c r="A13" s="616"/>
      <c r="B13" s="600"/>
      <c r="C13" s="617"/>
      <c r="D13" s="608"/>
      <c r="E13" s="608"/>
      <c r="F13" s="608"/>
      <c r="G13" s="608"/>
      <c r="H13" s="608"/>
      <c r="I13" s="608"/>
      <c r="J13" s="608"/>
      <c r="K13" s="608"/>
      <c r="L13" s="608"/>
      <c r="M13" s="608"/>
      <c r="N13" s="608"/>
      <c r="O13" s="608"/>
      <c r="P13" s="608"/>
      <c r="Q13" s="608"/>
      <c r="R13" s="619"/>
      <c r="S13" s="608"/>
      <c r="T13" s="608"/>
      <c r="U13" s="608"/>
      <c r="V13" s="608"/>
      <c r="W13" s="608"/>
      <c r="X13" s="608"/>
      <c r="Y13" s="608"/>
      <c r="Z13" s="608"/>
      <c r="AA13" s="596"/>
      <c r="AB13" s="617"/>
      <c r="AC13" s="621">
        <f t="shared" si="1"/>
        <v>0</v>
      </c>
    </row>
    <row r="14" spans="1:29" x14ac:dyDescent="0.25">
      <c r="A14" s="616"/>
      <c r="B14" s="600"/>
      <c r="C14" s="617"/>
      <c r="D14" s="608"/>
      <c r="E14" s="608"/>
      <c r="F14" s="608"/>
      <c r="G14" s="608"/>
      <c r="H14" s="608"/>
      <c r="I14" s="608"/>
      <c r="J14" s="608"/>
      <c r="K14" s="608"/>
      <c r="L14" s="608"/>
      <c r="M14" s="608"/>
      <c r="N14" s="608"/>
      <c r="O14" s="608"/>
      <c r="P14" s="608"/>
      <c r="Q14" s="608"/>
      <c r="R14" s="619"/>
      <c r="S14" s="608"/>
      <c r="T14" s="608"/>
      <c r="U14" s="608"/>
      <c r="V14" s="608"/>
      <c r="W14" s="608"/>
      <c r="X14" s="608"/>
      <c r="Y14" s="608"/>
      <c r="Z14" s="608"/>
      <c r="AA14" s="596"/>
      <c r="AB14" s="617"/>
      <c r="AC14" s="621"/>
    </row>
    <row r="15" spans="1:29" x14ac:dyDescent="0.25">
      <c r="A15" s="616"/>
      <c r="B15" s="600"/>
      <c r="C15" s="617"/>
      <c r="D15" s="608"/>
      <c r="E15" s="608"/>
      <c r="F15" s="608"/>
      <c r="G15" s="608"/>
      <c r="H15" s="608"/>
      <c r="I15" s="608"/>
      <c r="J15" s="608"/>
      <c r="K15" s="608"/>
      <c r="L15" s="608"/>
      <c r="M15" s="608"/>
      <c r="N15" s="608"/>
      <c r="O15" s="608"/>
      <c r="P15" s="608"/>
      <c r="Q15" s="608"/>
      <c r="R15" s="619"/>
      <c r="S15" s="608"/>
      <c r="T15" s="608"/>
      <c r="U15" s="608"/>
      <c r="V15" s="608"/>
      <c r="W15" s="608"/>
      <c r="X15" s="608"/>
      <c r="Y15" s="608"/>
      <c r="Z15" s="608"/>
      <c r="AA15" s="596"/>
      <c r="AB15" s="617"/>
      <c r="AC15" s="621"/>
    </row>
    <row r="16" spans="1:29" x14ac:dyDescent="0.25">
      <c r="A16" s="616"/>
      <c r="B16" s="600"/>
      <c r="C16" s="617"/>
      <c r="D16" s="608"/>
      <c r="E16" s="608"/>
      <c r="F16" s="608"/>
      <c r="G16" s="608"/>
      <c r="H16" s="608"/>
      <c r="I16" s="608"/>
      <c r="J16" s="608"/>
      <c r="K16" s="608"/>
      <c r="L16" s="608"/>
      <c r="M16" s="608"/>
      <c r="N16" s="608"/>
      <c r="O16" s="608"/>
      <c r="P16" s="608"/>
      <c r="Q16" s="608"/>
      <c r="R16" s="619"/>
      <c r="S16" s="608"/>
      <c r="T16" s="608"/>
      <c r="U16" s="608"/>
      <c r="V16" s="608"/>
      <c r="W16" s="608"/>
      <c r="X16" s="608"/>
      <c r="Y16" s="608"/>
      <c r="Z16" s="608"/>
      <c r="AA16" s="596"/>
      <c r="AB16" s="617"/>
      <c r="AC16" s="621"/>
    </row>
    <row r="17" spans="1:29" x14ac:dyDescent="0.25">
      <c r="A17" s="616"/>
      <c r="B17" s="600"/>
      <c r="C17" s="617"/>
      <c r="D17" s="608"/>
      <c r="E17" s="608"/>
      <c r="F17" s="608"/>
      <c r="G17" s="608"/>
      <c r="H17" s="608"/>
      <c r="I17" s="608"/>
      <c r="J17" s="608"/>
      <c r="K17" s="608"/>
      <c r="L17" s="608"/>
      <c r="M17" s="608"/>
      <c r="N17" s="608"/>
      <c r="O17" s="608"/>
      <c r="P17" s="608"/>
      <c r="Q17" s="608"/>
      <c r="R17" s="619"/>
      <c r="S17" s="608"/>
      <c r="T17" s="608"/>
      <c r="U17" s="608"/>
      <c r="V17" s="608"/>
      <c r="W17" s="608"/>
      <c r="X17" s="608"/>
      <c r="Y17" s="608"/>
      <c r="Z17" s="608"/>
      <c r="AA17" s="596"/>
      <c r="AB17" s="617"/>
      <c r="AC17" s="621"/>
    </row>
    <row r="18" spans="1:29" x14ac:dyDescent="0.25">
      <c r="A18" s="616"/>
      <c r="B18" s="600"/>
      <c r="C18" s="617"/>
      <c r="D18" s="608"/>
      <c r="E18" s="608"/>
      <c r="F18" s="608"/>
      <c r="G18" s="608"/>
      <c r="H18" s="608"/>
      <c r="I18" s="608"/>
      <c r="J18" s="608"/>
      <c r="K18" s="608"/>
      <c r="L18" s="608"/>
      <c r="M18" s="608"/>
      <c r="N18" s="608"/>
      <c r="O18" s="608"/>
      <c r="P18" s="608"/>
      <c r="Q18" s="608"/>
      <c r="R18" s="619"/>
      <c r="S18" s="608"/>
      <c r="T18" s="608"/>
      <c r="U18" s="608"/>
      <c r="V18" s="608"/>
      <c r="W18" s="608"/>
      <c r="X18" s="608"/>
      <c r="Y18" s="608"/>
      <c r="Z18" s="608"/>
      <c r="AA18" s="596"/>
      <c r="AB18" s="617"/>
      <c r="AC18" s="621"/>
    </row>
    <row r="19" spans="1:29" x14ac:dyDescent="0.25">
      <c r="A19" s="616"/>
      <c r="B19" s="600"/>
      <c r="C19" s="617"/>
      <c r="D19" s="608"/>
      <c r="E19" s="608"/>
      <c r="F19" s="608"/>
      <c r="G19" s="608"/>
      <c r="H19" s="608"/>
      <c r="I19" s="608"/>
      <c r="J19" s="608"/>
      <c r="K19" s="608"/>
      <c r="L19" s="608"/>
      <c r="M19" s="608"/>
      <c r="N19" s="608"/>
      <c r="O19" s="608"/>
      <c r="P19" s="608"/>
      <c r="Q19" s="608"/>
      <c r="R19" s="619"/>
      <c r="S19" s="608"/>
      <c r="T19" s="608"/>
      <c r="U19" s="608"/>
      <c r="V19" s="608"/>
      <c r="W19" s="608"/>
      <c r="X19" s="608"/>
      <c r="Y19" s="608"/>
      <c r="Z19" s="608"/>
      <c r="AA19" s="596"/>
      <c r="AB19" s="617"/>
      <c r="AC19" s="621"/>
    </row>
    <row r="20" spans="1:29" x14ac:dyDescent="0.25">
      <c r="A20" s="616"/>
      <c r="B20" s="600"/>
      <c r="C20" s="617"/>
      <c r="D20" s="608"/>
      <c r="E20" s="608"/>
      <c r="F20" s="608"/>
      <c r="G20" s="608"/>
      <c r="H20" s="608"/>
      <c r="I20" s="608"/>
      <c r="J20" s="608"/>
      <c r="K20" s="608"/>
      <c r="L20" s="608"/>
      <c r="M20" s="608"/>
      <c r="N20" s="608"/>
      <c r="O20" s="608"/>
      <c r="P20" s="608"/>
      <c r="Q20" s="608"/>
      <c r="R20" s="619"/>
      <c r="S20" s="608"/>
      <c r="T20" s="608"/>
      <c r="U20" s="608"/>
      <c r="V20" s="608"/>
      <c r="W20" s="608"/>
      <c r="X20" s="608"/>
      <c r="Y20" s="608"/>
      <c r="Z20" s="608"/>
      <c r="AA20" s="596"/>
      <c r="AB20" s="617"/>
      <c r="AC20" s="621"/>
    </row>
    <row r="21" spans="1:29" x14ac:dyDescent="0.25">
      <c r="A21" s="616"/>
      <c r="B21" s="600"/>
      <c r="C21" s="617"/>
      <c r="D21" s="608"/>
      <c r="E21" s="608"/>
      <c r="F21" s="608"/>
      <c r="G21" s="608"/>
      <c r="H21" s="608"/>
      <c r="I21" s="608"/>
      <c r="J21" s="608"/>
      <c r="K21" s="608"/>
      <c r="L21" s="608"/>
      <c r="M21" s="608"/>
      <c r="N21" s="608"/>
      <c r="O21" s="608"/>
      <c r="P21" s="608"/>
      <c r="Q21" s="608"/>
      <c r="R21" s="619"/>
      <c r="S21" s="608"/>
      <c r="T21" s="608"/>
      <c r="U21" s="608"/>
      <c r="V21" s="608"/>
      <c r="W21" s="608"/>
      <c r="X21" s="608"/>
      <c r="Y21" s="608"/>
      <c r="Z21" s="608"/>
      <c r="AA21" s="596"/>
      <c r="AB21" s="617"/>
      <c r="AC21" s="621"/>
    </row>
    <row r="22" spans="1:29" x14ac:dyDescent="0.25">
      <c r="A22" s="616"/>
      <c r="B22" s="600"/>
      <c r="C22" s="617"/>
      <c r="D22" s="608"/>
      <c r="E22" s="608"/>
      <c r="F22" s="608"/>
      <c r="G22" s="608"/>
      <c r="H22" s="608"/>
      <c r="I22" s="608"/>
      <c r="J22" s="608"/>
      <c r="K22" s="608"/>
      <c r="L22" s="608"/>
      <c r="M22" s="608"/>
      <c r="N22" s="608"/>
      <c r="O22" s="608"/>
      <c r="P22" s="608"/>
      <c r="Q22" s="608"/>
      <c r="R22" s="619"/>
      <c r="S22" s="608"/>
      <c r="T22" s="608"/>
      <c r="U22" s="608"/>
      <c r="V22" s="608"/>
      <c r="W22" s="608"/>
      <c r="X22" s="608"/>
      <c r="Y22" s="608"/>
      <c r="Z22" s="608"/>
      <c r="AA22" s="596"/>
      <c r="AB22" s="617"/>
      <c r="AC22" s="621"/>
    </row>
    <row r="23" spans="1:29" x14ac:dyDescent="0.25">
      <c r="A23" s="616"/>
      <c r="B23" s="600"/>
      <c r="C23" s="617"/>
      <c r="D23" s="608"/>
      <c r="E23" s="608"/>
      <c r="F23" s="608"/>
      <c r="G23" s="608"/>
      <c r="H23" s="608"/>
      <c r="I23" s="608"/>
      <c r="J23" s="608"/>
      <c r="K23" s="608"/>
      <c r="L23" s="608"/>
      <c r="M23" s="608"/>
      <c r="N23" s="608"/>
      <c r="O23" s="608"/>
      <c r="P23" s="608"/>
      <c r="Q23" s="608"/>
      <c r="R23" s="619"/>
      <c r="S23" s="608"/>
      <c r="T23" s="608"/>
      <c r="U23" s="608"/>
      <c r="V23" s="608"/>
      <c r="W23" s="608"/>
      <c r="X23" s="608"/>
      <c r="Y23" s="608"/>
      <c r="Z23" s="608"/>
      <c r="AA23" s="596"/>
      <c r="AB23" s="617"/>
      <c r="AC23" s="621"/>
    </row>
    <row r="24" spans="1:29" x14ac:dyDescent="0.25">
      <c r="A24" s="616"/>
      <c r="B24" s="600"/>
      <c r="C24" s="617"/>
      <c r="D24" s="608"/>
      <c r="E24" s="608"/>
      <c r="F24" s="608"/>
      <c r="G24" s="608"/>
      <c r="H24" s="608"/>
      <c r="I24" s="608"/>
      <c r="J24" s="608"/>
      <c r="K24" s="608"/>
      <c r="L24" s="608"/>
      <c r="M24" s="608"/>
      <c r="N24" s="608"/>
      <c r="O24" s="608"/>
      <c r="P24" s="608"/>
      <c r="Q24" s="608"/>
      <c r="R24" s="619"/>
      <c r="S24" s="608"/>
      <c r="T24" s="608"/>
      <c r="U24" s="608"/>
      <c r="V24" s="608"/>
      <c r="W24" s="608"/>
      <c r="X24" s="608"/>
      <c r="Y24" s="608"/>
      <c r="Z24" s="608"/>
      <c r="AA24" s="596"/>
      <c r="AB24" s="617"/>
      <c r="AC24" s="621"/>
    </row>
    <row r="25" spans="1:29" x14ac:dyDescent="0.25">
      <c r="A25" s="616"/>
      <c r="B25" s="600"/>
      <c r="C25" s="617"/>
      <c r="D25" s="608"/>
      <c r="E25" s="608"/>
      <c r="F25" s="608"/>
      <c r="G25" s="608"/>
      <c r="H25" s="608"/>
      <c r="I25" s="608"/>
      <c r="J25" s="608"/>
      <c r="K25" s="608"/>
      <c r="L25" s="608"/>
      <c r="M25" s="608"/>
      <c r="N25" s="608"/>
      <c r="O25" s="608"/>
      <c r="P25" s="608"/>
      <c r="Q25" s="608"/>
      <c r="R25" s="619"/>
      <c r="S25" s="608"/>
      <c r="T25" s="608"/>
      <c r="U25" s="608"/>
      <c r="V25" s="608"/>
      <c r="W25" s="608"/>
      <c r="X25" s="608"/>
      <c r="Y25" s="608"/>
      <c r="Z25" s="608"/>
      <c r="AA25" s="596"/>
      <c r="AB25" s="617"/>
      <c r="AC25" s="621"/>
    </row>
    <row r="26" spans="1:29" ht="13.8" thickBot="1" x14ac:dyDescent="0.3">
      <c r="A26" s="622"/>
      <c r="B26" s="623" t="s">
        <v>180</v>
      </c>
      <c r="C26" s="624"/>
      <c r="D26" s="625">
        <f t="shared" ref="D26:Q26" si="2">SUM(D5:D25)</f>
        <v>1179</v>
      </c>
      <c r="E26" s="625">
        <f t="shared" si="2"/>
        <v>226</v>
      </c>
      <c r="F26" s="625">
        <f t="shared" si="2"/>
        <v>0</v>
      </c>
      <c r="G26" s="625">
        <f t="shared" si="2"/>
        <v>0</v>
      </c>
      <c r="H26" s="625">
        <f t="shared" si="2"/>
        <v>0</v>
      </c>
      <c r="I26" s="625">
        <f t="shared" si="2"/>
        <v>0</v>
      </c>
      <c r="J26" s="625">
        <f t="shared" si="2"/>
        <v>0</v>
      </c>
      <c r="K26" s="625">
        <f t="shared" si="2"/>
        <v>0</v>
      </c>
      <c r="L26" s="625">
        <f t="shared" si="2"/>
        <v>1541</v>
      </c>
      <c r="M26" s="625">
        <f t="shared" si="2"/>
        <v>0</v>
      </c>
      <c r="N26" s="625">
        <f t="shared" si="2"/>
        <v>0</v>
      </c>
      <c r="O26" s="625">
        <f t="shared" si="2"/>
        <v>0</v>
      </c>
      <c r="P26" s="625">
        <f t="shared" si="2"/>
        <v>0</v>
      </c>
      <c r="Q26" s="625">
        <f t="shared" si="2"/>
        <v>0</v>
      </c>
      <c r="R26" s="626">
        <f>SUM(D26:Q26)</f>
        <v>2946</v>
      </c>
      <c r="S26" s="625">
        <f t="shared" ref="S26:AA26" si="3">SUM(S5:S25)</f>
        <v>0</v>
      </c>
      <c r="T26" s="625">
        <f t="shared" si="3"/>
        <v>8043</v>
      </c>
      <c r="U26" s="625">
        <f t="shared" si="3"/>
        <v>-5097</v>
      </c>
      <c r="V26" s="625">
        <f t="shared" si="3"/>
        <v>0</v>
      </c>
      <c r="W26" s="625">
        <f t="shared" si="3"/>
        <v>0</v>
      </c>
      <c r="X26" s="625">
        <f t="shared" si="3"/>
        <v>0</v>
      </c>
      <c r="Y26" s="625">
        <f t="shared" si="3"/>
        <v>0</v>
      </c>
      <c r="Z26" s="625">
        <f t="shared" si="3"/>
        <v>0</v>
      </c>
      <c r="AA26" s="625">
        <f t="shared" si="3"/>
        <v>0</v>
      </c>
      <c r="AB26" s="625">
        <f t="shared" ref="AB26" si="4">SUM(AB5:AB18)</f>
        <v>0</v>
      </c>
      <c r="AC26" s="627">
        <f>SUM(S26:AA26)</f>
        <v>2946</v>
      </c>
    </row>
  </sheetData>
  <mergeCells count="24">
    <mergeCell ref="Y3:Z3"/>
    <mergeCell ref="AA3:AA4"/>
    <mergeCell ref="Q3:Q4"/>
    <mergeCell ref="S3:S4"/>
    <mergeCell ref="T3:T4"/>
    <mergeCell ref="U3:U4"/>
    <mergeCell ref="V3:W3"/>
    <mergeCell ref="X3:X4"/>
    <mergeCell ref="P3:P4"/>
    <mergeCell ref="Z1:AC1"/>
    <mergeCell ref="A2:A4"/>
    <mergeCell ref="B2:B4"/>
    <mergeCell ref="C2:C4"/>
    <mergeCell ref="D2:Q2"/>
    <mergeCell ref="R2:R4"/>
    <mergeCell ref="S2:AA2"/>
    <mergeCell ref="AB2:AB4"/>
    <mergeCell ref="AC2:AC4"/>
    <mergeCell ref="D3:D4"/>
    <mergeCell ref="E3:E4"/>
    <mergeCell ref="F3:K3"/>
    <mergeCell ref="L3:L4"/>
    <mergeCell ref="M3:N3"/>
    <mergeCell ref="O3:O4"/>
  </mergeCells>
  <pageMargins left="0.70866141732283472" right="0.70866141732283472" top="0.74803149606299213" bottom="0.74803149606299213" header="0.31496062992125984" footer="0.31496062992125984"/>
  <pageSetup paperSize="9" scale="66" orientation="landscape" r:id="rId1"/>
  <headerFooter>
    <oddHeader>&amp;C&amp;"Times New Roman,Félkövér"&amp;12Martonvásár Város Önkormányzatának 2017. évi költségvetés módosításainak részletezése
Brunszvik Beethoven Kultúrális Központ&amp;R&amp;"Times New Roman,Félkövér"&amp;12 12.d melléklet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33"/>
  <sheetViews>
    <sheetView view="pageLayout" topLeftCell="A7" zoomScaleNormal="100" workbookViewId="0">
      <selection activeCell="C2" sqref="C2:D2"/>
    </sheetView>
  </sheetViews>
  <sheetFormatPr defaultColWidth="8.6640625" defaultRowHeight="12.75" customHeight="1" x14ac:dyDescent="0.3"/>
  <cols>
    <col min="1" max="1" width="18.88671875" style="184" customWidth="1"/>
    <col min="2" max="2" width="35.109375" style="217" customWidth="1"/>
    <col min="3" max="3" width="12.44140625" style="217" customWidth="1"/>
    <col min="4" max="5" width="11.6640625" style="217" customWidth="1"/>
    <col min="6" max="6" width="33.6640625" style="217" customWidth="1"/>
    <col min="7" max="7" width="12.88671875" style="217" customWidth="1"/>
    <col min="8" max="9" width="12.44140625" style="217" customWidth="1"/>
    <col min="10" max="11" width="8.6640625" style="217"/>
    <col min="12" max="16384" width="8.6640625" style="184"/>
  </cols>
  <sheetData>
    <row r="1" spans="2:11" ht="16.5" customHeight="1" thickBot="1" x14ac:dyDescent="0.35">
      <c r="B1" s="732"/>
      <c r="C1" s="732"/>
      <c r="D1" s="732"/>
      <c r="E1" s="732"/>
      <c r="F1" s="732"/>
      <c r="G1" s="732"/>
      <c r="H1" s="732"/>
      <c r="I1" s="733"/>
      <c r="J1" s="183"/>
      <c r="K1" s="183"/>
    </row>
    <row r="2" spans="2:11" ht="26.25" customHeight="1" x14ac:dyDescent="0.3">
      <c r="B2" s="230" t="s">
        <v>338</v>
      </c>
      <c r="C2" s="784" t="s">
        <v>889</v>
      </c>
      <c r="D2" s="784" t="s">
        <v>746</v>
      </c>
      <c r="E2" s="783" t="s">
        <v>1024</v>
      </c>
      <c r="F2" s="230" t="s">
        <v>339</v>
      </c>
      <c r="G2" s="784" t="s">
        <v>889</v>
      </c>
      <c r="H2" s="784" t="s">
        <v>746</v>
      </c>
      <c r="I2" s="785" t="s">
        <v>1024</v>
      </c>
      <c r="J2" s="248"/>
      <c r="K2" s="183"/>
    </row>
    <row r="3" spans="2:11" ht="13.5" customHeight="1" x14ac:dyDescent="0.3">
      <c r="B3" s="247" t="s">
        <v>340</v>
      </c>
      <c r="C3" s="396">
        <f>SUM(C4:C8)</f>
        <v>1166749</v>
      </c>
      <c r="D3" s="396">
        <f t="shared" ref="D3:E3" si="0">SUM(D4:D8)</f>
        <v>42501</v>
      </c>
      <c r="E3" s="714">
        <f t="shared" si="0"/>
        <v>1209250</v>
      </c>
      <c r="F3" s="247" t="s">
        <v>438</v>
      </c>
      <c r="G3" s="739">
        <f>+G4+G5+G6+G7+G8+G9</f>
        <v>1358583</v>
      </c>
      <c r="H3" s="739">
        <f>+H4+H5+H6+H7+H8+H9</f>
        <v>32651</v>
      </c>
      <c r="I3" s="740">
        <f>+I4+I5+I6+I7+I8+I9</f>
        <v>1391234</v>
      </c>
      <c r="J3" s="248"/>
      <c r="K3" s="183"/>
    </row>
    <row r="4" spans="2:11" ht="15" customHeight="1" x14ac:dyDescent="0.3">
      <c r="B4" s="244" t="s">
        <v>415</v>
      </c>
      <c r="C4" s="245">
        <f>+'3.mell. Bevétel'!C23+'6. mell. Int.összesen'!D15</f>
        <v>606765</v>
      </c>
      <c r="D4" s="245">
        <f>+'3.mell. Bevétel'!D23+'6. mell. Int.összesen'!E15</f>
        <v>8160</v>
      </c>
      <c r="E4" s="246">
        <f>+'3.mell. Bevétel'!E23+'6. mell. Int.összesen'!F15</f>
        <v>614925</v>
      </c>
      <c r="F4" s="244" t="s">
        <v>341</v>
      </c>
      <c r="G4" s="245">
        <f>+'5. mell. Önk.össz kiadás'!D5+'6. mell. Int.összesen'!D57</f>
        <v>294006</v>
      </c>
      <c r="H4" s="245">
        <f>+'5. mell. Önk.össz kiadás'!E5+'6. mell. Int.összesen'!E57</f>
        <v>5208</v>
      </c>
      <c r="I4" s="246">
        <f>+'5. mell. Önk.össz kiadás'!F5+'6. mell. Int.összesen'!F57</f>
        <v>299214</v>
      </c>
      <c r="J4" s="248"/>
      <c r="K4" s="183"/>
    </row>
    <row r="5" spans="2:11" ht="15" customHeight="1" x14ac:dyDescent="0.3">
      <c r="B5" s="244" t="s">
        <v>439</v>
      </c>
      <c r="C5" s="361">
        <f>+'3.mell. Bevétel'!C54</f>
        <v>294479</v>
      </c>
      <c r="D5" s="361">
        <f>+'3.mell. Bevétel'!D54</f>
        <v>0</v>
      </c>
      <c r="E5" s="715">
        <f>+'3.mell. Bevétel'!E54</f>
        <v>294479</v>
      </c>
      <c r="F5" s="244" t="s">
        <v>342</v>
      </c>
      <c r="G5" s="220">
        <f>+'5. mell. Önk.össz kiadás'!D7+'6. mell. Int.összesen'!D58</f>
        <v>70070</v>
      </c>
      <c r="H5" s="220">
        <f>+'5. mell. Önk.össz kiadás'!E7+'6. mell. Int.összesen'!E58</f>
        <v>2734</v>
      </c>
      <c r="I5" s="741">
        <f>+'5. mell. Önk.össz kiadás'!F7+'6. mell. Int.összesen'!F58</f>
        <v>72804</v>
      </c>
      <c r="J5" s="248"/>
      <c r="K5" s="183"/>
    </row>
    <row r="6" spans="2:11" ht="15" customHeight="1" x14ac:dyDescent="0.3">
      <c r="B6" s="244" t="s">
        <v>340</v>
      </c>
      <c r="C6" s="361">
        <f>+'3.mell. Bevétel'!C66+'6. mell. Int.összesen'!D37</f>
        <v>260487</v>
      </c>
      <c r="D6" s="361">
        <f>+'3.mell. Bevétel'!D66+'6. mell. Int.összesen'!E37</f>
        <v>35074</v>
      </c>
      <c r="E6" s="715">
        <f>+'3.mell. Bevétel'!E66+'6. mell. Int.összesen'!F37</f>
        <v>295561</v>
      </c>
      <c r="F6" s="244" t="s">
        <v>343</v>
      </c>
      <c r="G6" s="245">
        <f>+'5. mell. Önk.össz kiadás'!D14+'6. mell. Int.összesen'!D65</f>
        <v>548640</v>
      </c>
      <c r="H6" s="245">
        <f>+'5. mell. Önk.össz kiadás'!E14+'6. mell. Int.összesen'!E65</f>
        <v>31250</v>
      </c>
      <c r="I6" s="246">
        <f>+'5. mell. Önk.össz kiadás'!F14+'6. mell. Int.összesen'!F65</f>
        <v>579890</v>
      </c>
      <c r="J6" s="248"/>
      <c r="K6" s="183"/>
    </row>
    <row r="7" spans="2:11" ht="15" customHeight="1" x14ac:dyDescent="0.3">
      <c r="B7" s="244" t="s">
        <v>416</v>
      </c>
      <c r="C7" s="361">
        <f>+'1.mell. Mérleg'!C14</f>
        <v>5018</v>
      </c>
      <c r="D7" s="361">
        <f>+'1.mell. Mérleg'!D14</f>
        <v>-733</v>
      </c>
      <c r="E7" s="715">
        <f>+'1.mell. Mérleg'!E14</f>
        <v>4285</v>
      </c>
      <c r="F7" s="244" t="s">
        <v>344</v>
      </c>
      <c r="G7" s="245">
        <f>+'5. mell. Önk.össz kiadás'!D16</f>
        <v>25030</v>
      </c>
      <c r="H7" s="245">
        <f>+'5. mell. Önk.össz kiadás'!E16</f>
        <v>1337</v>
      </c>
      <c r="I7" s="246">
        <f>+'5. mell. Önk.össz kiadás'!F16</f>
        <v>26367</v>
      </c>
      <c r="J7" s="248"/>
      <c r="K7" s="183"/>
    </row>
    <row r="8" spans="2:11" ht="15" customHeight="1" x14ac:dyDescent="0.3">
      <c r="B8" s="244"/>
      <c r="C8" s="361"/>
      <c r="D8" s="245"/>
      <c r="E8" s="737"/>
      <c r="F8" s="244" t="s">
        <v>375</v>
      </c>
      <c r="G8" s="245">
        <f>+'5. mell. Önk.össz kiadás'!D18+'6. mell. Int.összesen'!D70-G9</f>
        <v>358123</v>
      </c>
      <c r="H8" s="245">
        <f>+'5. mell. Önk.össz kiadás'!E18+'6. mell. Int.összesen'!E70-H9</f>
        <v>5132</v>
      </c>
      <c r="I8" s="246">
        <f>+'5. mell. Önk.össz kiadás'!F18+'6. mell. Int.összesen'!F70-I9</f>
        <v>363255</v>
      </c>
      <c r="J8" s="248"/>
      <c r="K8" s="183"/>
    </row>
    <row r="9" spans="2:11" ht="15" customHeight="1" x14ac:dyDescent="0.3">
      <c r="B9" s="244"/>
      <c r="C9" s="245"/>
      <c r="D9" s="245"/>
      <c r="E9" s="737"/>
      <c r="F9" s="244" t="s">
        <v>570</v>
      </c>
      <c r="G9" s="245">
        <f>+'5. mell. Önk.össz kiadás'!D19</f>
        <v>62714</v>
      </c>
      <c r="H9" s="245">
        <f>+'5. mell. Önk.össz kiadás'!E19</f>
        <v>-13010</v>
      </c>
      <c r="I9" s="246">
        <f>+'5. mell. Önk.össz kiadás'!F19</f>
        <v>49704</v>
      </c>
      <c r="J9" s="248"/>
      <c r="K9" s="183"/>
    </row>
    <row r="10" spans="2:11" ht="15" customHeight="1" x14ac:dyDescent="0.3">
      <c r="B10" s="244"/>
      <c r="C10" s="244"/>
      <c r="D10" s="244"/>
      <c r="E10" s="713"/>
      <c r="F10" s="244"/>
      <c r="G10" s="244"/>
      <c r="H10" s="244"/>
      <c r="I10" s="713"/>
      <c r="J10" s="248"/>
      <c r="K10" s="183"/>
    </row>
    <row r="11" spans="2:11" ht="15" customHeight="1" x14ac:dyDescent="0.3">
      <c r="B11" s="247" t="s">
        <v>286</v>
      </c>
      <c r="C11" s="221">
        <f>+C13+C12</f>
        <v>1137521</v>
      </c>
      <c r="D11" s="221">
        <f t="shared" ref="D11:E11" si="1">+D13+D12</f>
        <v>0</v>
      </c>
      <c r="E11" s="738">
        <f t="shared" si="1"/>
        <v>1137521</v>
      </c>
      <c r="F11" s="222" t="s">
        <v>277</v>
      </c>
      <c r="G11" s="233">
        <f>+'1.mell. Mérleg'!C42</f>
        <v>949168</v>
      </c>
      <c r="H11" s="233">
        <f>+'1.mell. Mérleg'!D42</f>
        <v>0</v>
      </c>
      <c r="I11" s="742">
        <f>+'1.mell. Mérleg'!E42</f>
        <v>949168</v>
      </c>
      <c r="J11" s="248"/>
      <c r="K11" s="183"/>
    </row>
    <row r="12" spans="2:11" ht="15" customHeight="1" x14ac:dyDescent="0.3">
      <c r="B12" s="244" t="s">
        <v>844</v>
      </c>
      <c r="C12" s="245">
        <f>+'3.mell. Bevétel'!C76</f>
        <v>1130000</v>
      </c>
      <c r="D12" s="245">
        <f>+'3.mell. Bevétel'!D76</f>
        <v>0</v>
      </c>
      <c r="E12" s="246">
        <f>+'3.mell. Bevétel'!E76</f>
        <v>1130000</v>
      </c>
      <c r="F12" s="244"/>
      <c r="G12" s="244"/>
      <c r="H12" s="244"/>
      <c r="I12" s="713"/>
      <c r="J12" s="248"/>
      <c r="K12" s="183"/>
    </row>
    <row r="13" spans="2:11" ht="15" customHeight="1" x14ac:dyDescent="0.3">
      <c r="B13" s="244" t="s">
        <v>380</v>
      </c>
      <c r="C13" s="245">
        <f>+'3.mell. Bevétel'!C78+'6. mell. Int.összesen'!D46</f>
        <v>7521</v>
      </c>
      <c r="D13" s="245">
        <f>+'3.mell. Bevétel'!D78+'6. mell. Int.összesen'!E46</f>
        <v>0</v>
      </c>
      <c r="E13" s="246">
        <f>+'3.mell. Bevétel'!E78+'6. mell. Int.összesen'!F46</f>
        <v>7521</v>
      </c>
      <c r="F13" s="244"/>
      <c r="G13" s="245"/>
      <c r="H13" s="736"/>
      <c r="I13" s="737"/>
      <c r="J13" s="248"/>
      <c r="K13" s="183"/>
    </row>
    <row r="14" spans="2:11" s="223" customFormat="1" ht="15" customHeight="1" x14ac:dyDescent="0.3">
      <c r="B14" s="244"/>
      <c r="C14" s="245"/>
      <c r="D14" s="245"/>
      <c r="E14" s="737"/>
      <c r="F14" s="244"/>
      <c r="G14" s="245"/>
      <c r="H14" s="736"/>
      <c r="I14" s="737"/>
      <c r="J14" s="248"/>
      <c r="K14" s="183"/>
    </row>
    <row r="15" spans="2:11" s="226" customFormat="1" ht="22.5" customHeight="1" thickBot="1" x14ac:dyDescent="0.35">
      <c r="B15" s="743"/>
      <c r="C15" s="465"/>
      <c r="D15" s="465"/>
      <c r="E15" s="744"/>
      <c r="F15" s="743"/>
      <c r="G15" s="465"/>
      <c r="H15" s="745"/>
      <c r="I15" s="744"/>
      <c r="J15" s="248"/>
      <c r="K15" s="183"/>
    </row>
    <row r="16" spans="2:11" ht="15" thickBot="1" x14ac:dyDescent="0.35">
      <c r="B16" s="224" t="s">
        <v>345</v>
      </c>
      <c r="C16" s="225">
        <f>+C11+C3</f>
        <v>2304270</v>
      </c>
      <c r="D16" s="225">
        <f>+D11+D3</f>
        <v>42501</v>
      </c>
      <c r="E16" s="746">
        <f>+E11+E3</f>
        <v>2346771</v>
      </c>
      <c r="F16" s="224" t="s">
        <v>345</v>
      </c>
      <c r="G16" s="225">
        <f>+G11+G3</f>
        <v>2307751</v>
      </c>
      <c r="H16" s="225">
        <f>+H11+H3</f>
        <v>32651</v>
      </c>
      <c r="I16" s="746">
        <f>+I11+I3</f>
        <v>2340402</v>
      </c>
      <c r="J16" s="183"/>
      <c r="K16" s="183"/>
    </row>
    <row r="17" spans="2:11" ht="13.5" customHeight="1" x14ac:dyDescent="0.3">
      <c r="B17" s="734"/>
      <c r="C17" s="734"/>
      <c r="D17" s="734"/>
      <c r="E17" s="735"/>
      <c r="F17" s="459"/>
      <c r="G17" s="459"/>
      <c r="H17" s="459"/>
      <c r="I17" s="735"/>
      <c r="J17" s="183"/>
      <c r="K17" s="183"/>
    </row>
    <row r="18" spans="2:11" s="217" customFormat="1" ht="25.5" customHeight="1" thickBot="1" x14ac:dyDescent="0.35">
      <c r="B18" s="227"/>
      <c r="C18" s="228"/>
      <c r="D18" s="228"/>
      <c r="E18" s="229"/>
      <c r="F18" s="227"/>
      <c r="G18" s="227"/>
      <c r="H18" s="227"/>
      <c r="I18" s="229"/>
      <c r="J18" s="248"/>
      <c r="K18" s="183"/>
    </row>
    <row r="19" spans="2:11" s="217" customFormat="1" ht="14.4" x14ac:dyDescent="0.3">
      <c r="B19" s="230" t="s">
        <v>338</v>
      </c>
      <c r="C19" s="774" t="s">
        <v>889</v>
      </c>
      <c r="D19" s="774" t="s">
        <v>746</v>
      </c>
      <c r="E19" s="774" t="s">
        <v>1024</v>
      </c>
      <c r="F19" s="230" t="s">
        <v>339</v>
      </c>
      <c r="G19" s="774" t="s">
        <v>889</v>
      </c>
      <c r="H19" s="774" t="s">
        <v>746</v>
      </c>
      <c r="I19" s="774" t="s">
        <v>1024</v>
      </c>
      <c r="J19" s="218"/>
      <c r="K19" s="183"/>
    </row>
    <row r="20" spans="2:11" s="217" customFormat="1" ht="14.4" x14ac:dyDescent="0.3">
      <c r="B20" s="247" t="s">
        <v>452</v>
      </c>
      <c r="C20" s="396">
        <f>+C21+C22+C23</f>
        <v>1325557</v>
      </c>
      <c r="D20" s="717">
        <f t="shared" ref="D20:E20" si="2">+D21+D22+D23</f>
        <v>77864</v>
      </c>
      <c r="E20" s="396">
        <f t="shared" si="2"/>
        <v>1403421</v>
      </c>
      <c r="F20" s="247" t="s">
        <v>410</v>
      </c>
      <c r="G20" s="722">
        <f>(+G21+G22)+G23</f>
        <v>2209039</v>
      </c>
      <c r="H20" s="464">
        <f t="shared" ref="H20:I20" si="3">(+H21+H22)+H23</f>
        <v>87714</v>
      </c>
      <c r="I20" s="464">
        <f t="shared" si="3"/>
        <v>2296753</v>
      </c>
      <c r="J20" s="218"/>
      <c r="K20" s="232"/>
    </row>
    <row r="21" spans="2:11" s="217" customFormat="1" ht="14.4" x14ac:dyDescent="0.3">
      <c r="B21" s="244" t="s">
        <v>656</v>
      </c>
      <c r="C21" s="361">
        <f>+'1.mell. Mérleg'!C16</f>
        <v>1325557</v>
      </c>
      <c r="D21" s="718">
        <f>+'1.mell. Mérleg'!D16</f>
        <v>77864</v>
      </c>
      <c r="E21" s="361">
        <f>+'1.mell. Mérleg'!E16</f>
        <v>1403421</v>
      </c>
      <c r="F21" s="244" t="s">
        <v>161</v>
      </c>
      <c r="G21" s="723">
        <f>+'5. mell. Önk.össz kiadás'!D21+'6. mell. Int.összesen'!D72</f>
        <v>1986437</v>
      </c>
      <c r="H21" s="231">
        <f>+'5. mell. Önk.össz kiadás'!E21+'6. mell. Int.összesen'!E72</f>
        <v>15059</v>
      </c>
      <c r="I21" s="231">
        <f>+'5. mell. Önk.össz kiadás'!F21+'6. mell. Int.összesen'!F72</f>
        <v>2001496</v>
      </c>
      <c r="J21" s="218"/>
      <c r="K21" s="183"/>
    </row>
    <row r="22" spans="2:11" s="217" customFormat="1" ht="14.4" x14ac:dyDescent="0.3">
      <c r="B22" s="244" t="s">
        <v>346</v>
      </c>
      <c r="C22" s="361">
        <f>+'3.mell. Bevétel'!C71</f>
        <v>0</v>
      </c>
      <c r="D22" s="718">
        <f>+'3.mell. Bevétel'!D71</f>
        <v>0</v>
      </c>
      <c r="E22" s="361">
        <f>+'3.mell. Bevétel'!E71</f>
        <v>0</v>
      </c>
      <c r="F22" s="244" t="s">
        <v>314</v>
      </c>
      <c r="G22" s="723">
        <f>+'5. mell. Önk.össz kiadás'!D23</f>
        <v>207075</v>
      </c>
      <c r="H22" s="231">
        <f>+'5. mell. Önk.össz kiadás'!E23</f>
        <v>72655</v>
      </c>
      <c r="I22" s="231">
        <f>+'5. mell. Önk.össz kiadás'!F23</f>
        <v>279730</v>
      </c>
      <c r="J22" s="218"/>
      <c r="K22" s="183"/>
    </row>
    <row r="23" spans="2:11" s="217" customFormat="1" ht="14.4" x14ac:dyDescent="0.3">
      <c r="B23" s="244" t="s">
        <v>667</v>
      </c>
      <c r="C23" s="244">
        <f>+'3.mell. Bevétel'!C67</f>
        <v>0</v>
      </c>
      <c r="D23" s="192">
        <f>+'3.mell. Bevétel'!D67</f>
        <v>0</v>
      </c>
      <c r="E23" s="244">
        <f>+'3.mell. Bevétel'!E67</f>
        <v>0</v>
      </c>
      <c r="F23" s="244" t="s">
        <v>417</v>
      </c>
      <c r="G23" s="723">
        <f>+'5. mell. Önk.össz kiadás'!D25</f>
        <v>15527</v>
      </c>
      <c r="H23" s="231">
        <f>+'5. mell. Önk.össz kiadás'!E25</f>
        <v>0</v>
      </c>
      <c r="I23" s="231">
        <f>+'5. mell. Önk.össz kiadás'!F25</f>
        <v>15527</v>
      </c>
      <c r="J23" s="218"/>
      <c r="K23" s="183"/>
    </row>
    <row r="24" spans="2:11" s="217" customFormat="1" ht="14.4" x14ac:dyDescent="0.3">
      <c r="B24" s="244"/>
      <c r="C24" s="244"/>
      <c r="D24" s="192"/>
      <c r="E24" s="244"/>
      <c r="F24" s="244"/>
      <c r="G24" s="713"/>
      <c r="H24" s="234"/>
      <c r="I24" s="219"/>
      <c r="J24" s="218"/>
      <c r="K24" s="183"/>
    </row>
    <row r="25" spans="2:11" s="217" customFormat="1" ht="14.4" x14ac:dyDescent="0.3">
      <c r="B25" s="247" t="s">
        <v>286</v>
      </c>
      <c r="C25" s="396">
        <f>+C26</f>
        <v>886963</v>
      </c>
      <c r="D25" s="717">
        <f t="shared" ref="D25:E25" si="4">+D26</f>
        <v>0</v>
      </c>
      <c r="E25" s="396">
        <f t="shared" si="4"/>
        <v>886963</v>
      </c>
      <c r="F25" s="222" t="s">
        <v>277</v>
      </c>
      <c r="G25" s="724">
        <f>+G26</f>
        <v>0</v>
      </c>
      <c r="H25" s="235">
        <f t="shared" ref="H25:I25" si="5">+H26</f>
        <v>0</v>
      </c>
      <c r="I25" s="235">
        <f t="shared" si="5"/>
        <v>0</v>
      </c>
      <c r="J25" s="218"/>
      <c r="K25" s="183"/>
    </row>
    <row r="26" spans="2:11" s="226" customFormat="1" ht="18.75" customHeight="1" x14ac:dyDescent="0.3">
      <c r="B26" s="244" t="s">
        <v>381</v>
      </c>
      <c r="C26" s="245">
        <f>+'3.mell. Bevétel'!C79</f>
        <v>886963</v>
      </c>
      <c r="D26" s="719">
        <f>+'3.mell. Bevétel'!D79</f>
        <v>0</v>
      </c>
      <c r="E26" s="245">
        <f>+'3.mell. Bevétel'!E79</f>
        <v>886963</v>
      </c>
      <c r="F26" s="244"/>
      <c r="G26" s="725"/>
      <c r="H26" s="231"/>
      <c r="I26" s="219"/>
      <c r="J26" s="218"/>
      <c r="K26" s="183"/>
    </row>
    <row r="27" spans="2:11" s="226" customFormat="1" ht="29.25" customHeight="1" thickBot="1" x14ac:dyDescent="0.35">
      <c r="B27" s="716" t="s">
        <v>347</v>
      </c>
      <c r="C27" s="461">
        <f>+C20+C25</f>
        <v>2212520</v>
      </c>
      <c r="D27" s="720">
        <f>+D20+D25</f>
        <v>77864</v>
      </c>
      <c r="E27" s="461">
        <f>+E20+E25</f>
        <v>2290384</v>
      </c>
      <c r="F27" s="726" t="s">
        <v>347</v>
      </c>
      <c r="G27" s="727">
        <f>+G25+G20</f>
        <v>2209039</v>
      </c>
      <c r="H27" s="728">
        <f t="shared" ref="H27:I27" si="6">+H25+H20</f>
        <v>87714</v>
      </c>
      <c r="I27" s="728">
        <f t="shared" si="6"/>
        <v>2296753</v>
      </c>
      <c r="J27" s="218"/>
      <c r="K27" s="183"/>
    </row>
    <row r="28" spans="2:11" ht="15" thickBot="1" x14ac:dyDescent="0.35">
      <c r="B28" s="462" t="s">
        <v>281</v>
      </c>
      <c r="C28" s="463">
        <f>C16+C27</f>
        <v>4516790</v>
      </c>
      <c r="D28" s="721">
        <f t="shared" ref="D28:E28" si="7">D16+D27</f>
        <v>120365</v>
      </c>
      <c r="E28" s="463">
        <f t="shared" si="7"/>
        <v>4637155</v>
      </c>
      <c r="F28" s="729" t="s">
        <v>281</v>
      </c>
      <c r="G28" s="730">
        <f>G16+G27</f>
        <v>4516790</v>
      </c>
      <c r="H28" s="731">
        <f t="shared" ref="H28:I28" si="8">H16+H27</f>
        <v>120365</v>
      </c>
      <c r="I28" s="731">
        <f t="shared" si="8"/>
        <v>4637155</v>
      </c>
      <c r="J28" s="183"/>
      <c r="K28" s="183"/>
    </row>
    <row r="29" spans="2:11" ht="14.4" x14ac:dyDescent="0.3">
      <c r="B29" s="236"/>
      <c r="C29" s="460"/>
      <c r="D29" s="237"/>
      <c r="E29" s="237"/>
      <c r="F29" s="236"/>
      <c r="G29" s="236"/>
      <c r="H29" s="236"/>
      <c r="I29" s="236"/>
      <c r="J29" s="183"/>
      <c r="K29" s="183"/>
    </row>
    <row r="30" spans="2:11" ht="14.4" x14ac:dyDescent="0.3">
      <c r="B30" s="243"/>
      <c r="C30" s="238"/>
      <c r="D30" s="238"/>
      <c r="E30" s="238"/>
      <c r="F30" s="238"/>
      <c r="G30" s="238"/>
      <c r="H30" s="238"/>
      <c r="I30" s="238"/>
      <c r="J30" s="183"/>
      <c r="K30" s="183"/>
    </row>
    <row r="31" spans="2:11" ht="14.4" x14ac:dyDescent="0.3">
      <c r="B31" s="183"/>
      <c r="C31" s="238"/>
      <c r="D31" s="238"/>
      <c r="E31" s="238"/>
      <c r="F31" s="238"/>
      <c r="G31" s="238"/>
      <c r="H31" s="238"/>
      <c r="I31" s="183"/>
      <c r="J31" s="183"/>
      <c r="K31" s="183"/>
    </row>
    <row r="32" spans="2:11" ht="14.4" x14ac:dyDescent="0.3">
      <c r="B32" s="183"/>
      <c r="C32" s="183"/>
      <c r="D32" s="183"/>
      <c r="E32" s="183"/>
      <c r="F32" s="183"/>
      <c r="G32" s="183"/>
      <c r="H32" s="183"/>
      <c r="I32" s="183"/>
      <c r="J32" s="183"/>
      <c r="K32" s="183"/>
    </row>
    <row r="33" spans="2:9" ht="12.75" customHeight="1" x14ac:dyDescent="0.3">
      <c r="B33" s="183"/>
      <c r="C33" s="238"/>
      <c r="D33" s="238"/>
      <c r="E33" s="238"/>
      <c r="F33" s="183"/>
      <c r="G33" s="183"/>
      <c r="H33" s="183"/>
      <c r="I33" s="238"/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scale="77" orientation="landscape" r:id="rId1"/>
  <headerFooter>
    <oddHeader>&amp;C&amp;"Times New Roman,Félkövér"&amp;14Martonvásár Város Önkormányzata 
2017. évi költségvetésének pénzügyi mérlege&amp;R&amp;"Times New Roman,Félkövér"&amp;12
 2. melléklet</oddHeader>
  </headerFooter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2"/>
  <sheetViews>
    <sheetView zoomScaleNormal="100" workbookViewId="0">
      <selection activeCell="A26" sqref="A26"/>
    </sheetView>
  </sheetViews>
  <sheetFormatPr defaultColWidth="9.109375" defaultRowHeight="13.2" x14ac:dyDescent="0.25"/>
  <cols>
    <col min="1" max="1" width="5.6640625" style="587" customWidth="1"/>
    <col min="2" max="2" width="21" style="587" customWidth="1"/>
    <col min="3" max="3" width="7.44140625" style="587" customWidth="1"/>
    <col min="4" max="4" width="7.5546875" style="587" customWidth="1"/>
    <col min="5" max="5" width="7.33203125" style="587" customWidth="1"/>
    <col min="6" max="6" width="7.44140625" style="587" customWidth="1"/>
    <col min="7" max="7" width="6.6640625" style="587" customWidth="1"/>
    <col min="8" max="8" width="7.88671875" style="587" customWidth="1"/>
    <col min="9" max="9" width="7.5546875" style="587" bestFit="1" customWidth="1"/>
    <col min="10" max="10" width="8.6640625" style="587" customWidth="1"/>
    <col min="11" max="11" width="8" style="587" hidden="1" customWidth="1"/>
    <col min="12" max="12" width="8.88671875" style="587" hidden="1" customWidth="1"/>
    <col min="13" max="13" width="8.109375" style="587" customWidth="1"/>
    <col min="14" max="14" width="7.109375" style="587" customWidth="1"/>
    <col min="15" max="15" width="7.88671875" style="587" customWidth="1"/>
    <col min="16" max="18" width="8.109375" style="587" customWidth="1"/>
    <col min="19" max="19" width="10" style="587" bestFit="1" customWidth="1"/>
    <col min="20" max="20" width="8.109375" style="587" customWidth="1"/>
    <col min="21" max="21" width="8.88671875" style="587" customWidth="1"/>
    <col min="22" max="22" width="9" style="587" customWidth="1"/>
    <col min="23" max="23" width="9.44140625" style="587" customWidth="1"/>
    <col min="24" max="25" width="7.109375" style="587" customWidth="1"/>
    <col min="26" max="27" width="8.109375" style="587" customWidth="1"/>
    <col min="28" max="28" width="7.33203125" style="587" customWidth="1"/>
    <col min="29" max="29" width="7.88671875" style="587" customWidth="1"/>
    <col min="30" max="30" width="9.109375" style="587" customWidth="1"/>
    <col min="31" max="31" width="8.5546875" style="587" customWidth="1"/>
    <col min="32" max="32" width="7.6640625" style="587" customWidth="1"/>
    <col min="33" max="33" width="7.5546875" style="587" customWidth="1"/>
    <col min="34" max="34" width="8.6640625" style="587" customWidth="1"/>
    <col min="35" max="35" width="9.33203125" style="587" customWidth="1"/>
    <col min="36" max="16384" width="9.109375" style="587"/>
  </cols>
  <sheetData>
    <row r="1" spans="1:40" ht="13.8" thickBot="1" x14ac:dyDescent="0.3">
      <c r="AG1" s="990" t="s">
        <v>388</v>
      </c>
      <c r="AH1" s="990"/>
      <c r="AI1" s="990"/>
    </row>
    <row r="2" spans="1:40" ht="31.5" customHeight="1" x14ac:dyDescent="0.25">
      <c r="A2" s="991" t="s">
        <v>348</v>
      </c>
      <c r="B2" s="993" t="s">
        <v>749</v>
      </c>
      <c r="C2" s="995" t="s">
        <v>309</v>
      </c>
      <c r="D2" s="995"/>
      <c r="E2" s="995"/>
      <c r="F2" s="995"/>
      <c r="G2" s="995"/>
      <c r="H2" s="995"/>
      <c r="I2" s="995"/>
      <c r="J2" s="995"/>
      <c r="K2" s="995"/>
      <c r="L2" s="995"/>
      <c r="M2" s="995"/>
      <c r="N2" s="995"/>
      <c r="O2" s="995"/>
      <c r="P2" s="995"/>
      <c r="Q2" s="995"/>
      <c r="R2" s="995"/>
      <c r="S2" s="995"/>
      <c r="T2" s="995"/>
      <c r="U2" s="995"/>
      <c r="V2" s="1017" t="s">
        <v>288</v>
      </c>
      <c r="W2" s="995" t="s">
        <v>302</v>
      </c>
      <c r="X2" s="1019"/>
      <c r="Y2" s="1019"/>
      <c r="Z2" s="1019"/>
      <c r="AA2" s="1019"/>
      <c r="AB2" s="1019"/>
      <c r="AC2" s="1019"/>
      <c r="AD2" s="1019"/>
      <c r="AE2" s="1019"/>
      <c r="AF2" s="1019"/>
      <c r="AG2" s="1019"/>
      <c r="AH2" s="1019"/>
      <c r="AI2" s="1020" t="s">
        <v>750</v>
      </c>
      <c r="AN2" s="589"/>
    </row>
    <row r="3" spans="1:40" ht="25.5" customHeight="1" x14ac:dyDescent="0.25">
      <c r="A3" s="992"/>
      <c r="B3" s="994"/>
      <c r="C3" s="994" t="s">
        <v>779</v>
      </c>
      <c r="D3" s="994" t="s">
        <v>780</v>
      </c>
      <c r="E3" s="994" t="s">
        <v>151</v>
      </c>
      <c r="F3" s="994" t="s">
        <v>795</v>
      </c>
      <c r="G3" s="994" t="s">
        <v>163</v>
      </c>
      <c r="H3" s="1004"/>
      <c r="I3" s="994" t="s">
        <v>754</v>
      </c>
      <c r="J3" s="994" t="s">
        <v>719</v>
      </c>
      <c r="K3" s="994" t="s">
        <v>796</v>
      </c>
      <c r="L3" s="994" t="s">
        <v>797</v>
      </c>
      <c r="M3" s="994" t="s">
        <v>758</v>
      </c>
      <c r="N3" s="994" t="s">
        <v>759</v>
      </c>
      <c r="O3" s="994" t="s">
        <v>636</v>
      </c>
      <c r="P3" s="994" t="s">
        <v>798</v>
      </c>
      <c r="Q3" s="994" t="s">
        <v>761</v>
      </c>
      <c r="R3" s="994" t="s">
        <v>762</v>
      </c>
      <c r="S3" s="1008" t="s">
        <v>800</v>
      </c>
      <c r="T3" s="994" t="s">
        <v>763</v>
      </c>
      <c r="U3" s="994" t="s">
        <v>819</v>
      </c>
      <c r="V3" s="1018"/>
      <c r="W3" s="994" t="s">
        <v>764</v>
      </c>
      <c r="X3" s="994" t="s">
        <v>765</v>
      </c>
      <c r="Y3" s="1008" t="s">
        <v>845</v>
      </c>
      <c r="Z3" s="994" t="s">
        <v>766</v>
      </c>
      <c r="AA3" s="994" t="s">
        <v>767</v>
      </c>
      <c r="AB3" s="994" t="s">
        <v>768</v>
      </c>
      <c r="AC3" s="994" t="s">
        <v>667</v>
      </c>
      <c r="AD3" s="994" t="s">
        <v>769</v>
      </c>
      <c r="AE3" s="994" t="s">
        <v>770</v>
      </c>
      <c r="AF3" s="994" t="s">
        <v>771</v>
      </c>
      <c r="AG3" s="994" t="s">
        <v>820</v>
      </c>
      <c r="AH3" s="994" t="s">
        <v>772</v>
      </c>
      <c r="AI3" s="1021"/>
    </row>
    <row r="4" spans="1:40" ht="27" customHeight="1" x14ac:dyDescent="0.25">
      <c r="A4" s="992"/>
      <c r="B4" s="994"/>
      <c r="C4" s="994"/>
      <c r="D4" s="994"/>
      <c r="E4" s="994"/>
      <c r="F4" s="994"/>
      <c r="G4" s="590" t="s">
        <v>773</v>
      </c>
      <c r="H4" s="590" t="s">
        <v>774</v>
      </c>
      <c r="I4" s="994"/>
      <c r="J4" s="994"/>
      <c r="K4" s="994"/>
      <c r="L4" s="994"/>
      <c r="M4" s="994"/>
      <c r="N4" s="994"/>
      <c r="O4" s="994"/>
      <c r="P4" s="994"/>
      <c r="Q4" s="994"/>
      <c r="R4" s="994"/>
      <c r="S4" s="1009"/>
      <c r="T4" s="1004"/>
      <c r="U4" s="1004"/>
      <c r="V4" s="1018"/>
      <c r="W4" s="994"/>
      <c r="X4" s="994"/>
      <c r="Y4" s="1009"/>
      <c r="Z4" s="1002"/>
      <c r="AA4" s="1002"/>
      <c r="AB4" s="994"/>
      <c r="AC4" s="1002"/>
      <c r="AD4" s="1002"/>
      <c r="AE4" s="1002"/>
      <c r="AF4" s="994"/>
      <c r="AG4" s="994"/>
      <c r="AH4" s="994"/>
      <c r="AI4" s="1021"/>
    </row>
    <row r="5" spans="1:40" x14ac:dyDescent="0.25">
      <c r="A5" s="616">
        <v>1</v>
      </c>
      <c r="B5" s="628" t="s">
        <v>799</v>
      </c>
      <c r="C5" s="629">
        <f>+'12.a Tételes mód ÖNK'!D51</f>
        <v>1555</v>
      </c>
      <c r="D5" s="629">
        <f>+'12.a Tételes mód ÖNK'!E51</f>
        <v>448</v>
      </c>
      <c r="E5" s="629">
        <f>+'12.a Tételes mód ÖNK'!F51</f>
        <v>28776</v>
      </c>
      <c r="F5" s="629">
        <f>+'12.a Tételes mód ÖNK'!G51</f>
        <v>1337</v>
      </c>
      <c r="G5" s="629">
        <f>+'12.a Tételes mód ÖNK'!H51</f>
        <v>3128</v>
      </c>
      <c r="H5" s="629">
        <f>+'12.a Tételes mód ÖNK'!I51</f>
        <v>2003</v>
      </c>
      <c r="I5" s="629">
        <f>+'12.a Tételes mód ÖNK'!J51</f>
        <v>14870</v>
      </c>
      <c r="J5" s="629">
        <f>+'12.a Tételes mód ÖNK'!K51</f>
        <v>72655</v>
      </c>
      <c r="K5" s="629">
        <f>+'12.a Tételes mód ÖNK'!L51</f>
        <v>0</v>
      </c>
      <c r="L5" s="629">
        <f>+'12.a Tételes mód ÖNK'!M51</f>
        <v>0</v>
      </c>
      <c r="M5" s="629">
        <f>+'12.a Tételes mód ÖNK'!N51</f>
        <v>246</v>
      </c>
      <c r="N5" s="629">
        <f>+'12.a Tételes mód ÖNK'!O51</f>
        <v>0</v>
      </c>
      <c r="O5" s="629">
        <f>+'12.a Tételes mód ÖNK'!P51</f>
        <v>-10382</v>
      </c>
      <c r="P5" s="629">
        <f>+'12.a Tételes mód ÖNK'!Q51</f>
        <v>6500</v>
      </c>
      <c r="Q5" s="629">
        <f>+'12.a Tételes mód ÖNK'!R51</f>
        <v>-7038</v>
      </c>
      <c r="R5" s="629">
        <f>+'12.a Tételes mód ÖNK'!S51</f>
        <v>-294</v>
      </c>
      <c r="S5" s="629">
        <f>+'12.a Tételes mód ÖNK'!T51</f>
        <v>-1796</v>
      </c>
      <c r="T5" s="629">
        <f>+'12.a Tételes mód ÖNK'!U51</f>
        <v>0</v>
      </c>
      <c r="U5" s="629">
        <f>+'12.a Tételes mód ÖNK'!V51</f>
        <v>0</v>
      </c>
      <c r="V5" s="630">
        <f>SUM(C5:U5)</f>
        <v>112008</v>
      </c>
      <c r="W5" s="630">
        <f>+'12.a Tételes mód ÖNK'!X51</f>
        <v>0</v>
      </c>
      <c r="X5" s="630">
        <f>+'12.a Tételes mód ÖNK'!Y51</f>
        <v>27775</v>
      </c>
      <c r="Y5" s="630"/>
      <c r="Z5" s="630">
        <f>+'12.a Tételes mód ÖNK'!Z51</f>
        <v>7102</v>
      </c>
      <c r="AA5" s="630">
        <f>+'12.a Tételes mód ÖNK'!AA51</f>
        <v>77819</v>
      </c>
      <c r="AB5" s="630">
        <f>+'12.a Tételes mód ÖNK'!AB51</f>
        <v>-733</v>
      </c>
      <c r="AC5" s="630">
        <f>+'12.a Tételes mód ÖNK'!AC51</f>
        <v>0</v>
      </c>
      <c r="AD5" s="630">
        <f>+'12.a Tételes mód ÖNK'!AD51</f>
        <v>45</v>
      </c>
      <c r="AE5" s="630">
        <f>+'12.a Tételes mód ÖNK'!AE51</f>
        <v>0</v>
      </c>
      <c r="AF5" s="630">
        <f>+'12.a Tételes mód ÖNK'!AF51</f>
        <v>0</v>
      </c>
      <c r="AG5" s="630">
        <f>+'12.a Tételes mód ÖNK'!AG51</f>
        <v>0</v>
      </c>
      <c r="AH5" s="630">
        <f>+'12.a Tételes mód ÖNK'!AH51</f>
        <v>0</v>
      </c>
      <c r="AI5" s="631">
        <f>SUM(W5:AH5)</f>
        <v>112008</v>
      </c>
    </row>
    <row r="6" spans="1:40" x14ac:dyDescent="0.25">
      <c r="A6" s="616">
        <v>2</v>
      </c>
      <c r="B6" s="617"/>
      <c r="C6" s="617"/>
      <c r="D6" s="617"/>
      <c r="E6" s="617"/>
      <c r="F6" s="617"/>
      <c r="G6" s="617"/>
      <c r="H6" s="617"/>
      <c r="I6" s="617"/>
      <c r="J6" s="617"/>
      <c r="K6" s="617"/>
      <c r="L6" s="617"/>
      <c r="M6" s="617"/>
      <c r="N6" s="617"/>
      <c r="O6" s="617"/>
      <c r="P6" s="617"/>
      <c r="Q6" s="617"/>
      <c r="R6" s="617"/>
      <c r="S6" s="617"/>
      <c r="T6" s="617"/>
      <c r="U6" s="617"/>
      <c r="V6" s="630">
        <f t="shared" ref="V6:V9" si="0">SUM(C6:U6)</f>
        <v>0</v>
      </c>
      <c r="W6" s="617"/>
      <c r="X6" s="617"/>
      <c r="Y6" s="617"/>
      <c r="Z6" s="617"/>
      <c r="AA6" s="617"/>
      <c r="AB6" s="617"/>
      <c r="AC6" s="617"/>
      <c r="AD6" s="617"/>
      <c r="AE6" s="617"/>
      <c r="AF6" s="617"/>
      <c r="AG6" s="617"/>
      <c r="AH6" s="617"/>
      <c r="AI6" s="632"/>
    </row>
    <row r="7" spans="1:40" x14ac:dyDescent="0.25">
      <c r="A7" s="616">
        <v>3</v>
      </c>
      <c r="B7" s="617" t="s">
        <v>291</v>
      </c>
      <c r="C7" s="618">
        <f>+'12.b Tételes mód PH'!E19</f>
        <v>174</v>
      </c>
      <c r="D7" s="618">
        <f>+'12.b Tételes mód PH'!F19</f>
        <v>628</v>
      </c>
      <c r="E7" s="618">
        <f>+'12.b Tételes mód PH'!M19</f>
        <v>129</v>
      </c>
      <c r="F7" s="618"/>
      <c r="G7" s="618">
        <f>+'12.b Tételes mód PH'!N19</f>
        <v>0</v>
      </c>
      <c r="H7" s="618">
        <f>+'12.b Tételes mód PH'!O19</f>
        <v>0</v>
      </c>
      <c r="I7" s="618">
        <f>+'12.b Tételes mód PH'!P19</f>
        <v>300</v>
      </c>
      <c r="J7" s="618">
        <f>+'12.b Tételes mód PH'!Q19</f>
        <v>0</v>
      </c>
      <c r="K7" s="618"/>
      <c r="L7" s="618"/>
      <c r="M7" s="618"/>
      <c r="N7" s="617"/>
      <c r="O7" s="617"/>
      <c r="P7" s="617"/>
      <c r="Q7" s="617"/>
      <c r="R7" s="617"/>
      <c r="S7" s="617"/>
      <c r="T7" s="617"/>
      <c r="U7" s="617"/>
      <c r="V7" s="630">
        <f t="shared" si="0"/>
        <v>1231</v>
      </c>
      <c r="W7" s="618"/>
      <c r="X7" s="618">
        <f>+'12.b Tételes mód PH'!U19</f>
        <v>0</v>
      </c>
      <c r="Y7" s="618">
        <f>+'12.b Tételes mód PH'!V19</f>
        <v>1231</v>
      </c>
      <c r="Z7" s="618"/>
      <c r="AA7" s="618">
        <f>+'12.b Tételes mód PH'!W19</f>
        <v>0</v>
      </c>
      <c r="AB7" s="618">
        <f>+'12.b Tételes mód PH'!X19</f>
        <v>0</v>
      </c>
      <c r="AC7" s="618"/>
      <c r="AD7" s="618"/>
      <c r="AE7" s="617"/>
      <c r="AF7" s="618"/>
      <c r="AG7" s="618"/>
      <c r="AH7" s="618">
        <f>+'12.b Tételes mód PH'!AB19</f>
        <v>0</v>
      </c>
      <c r="AI7" s="633">
        <f>SUM(W7:AH7)</f>
        <v>1231</v>
      </c>
    </row>
    <row r="8" spans="1:40" x14ac:dyDescent="0.25">
      <c r="A8" s="616">
        <v>4</v>
      </c>
      <c r="B8" s="617" t="s">
        <v>292</v>
      </c>
      <c r="C8" s="618">
        <f>+'12.c Tételes mód Óvoda'!C23</f>
        <v>2300</v>
      </c>
      <c r="D8" s="618">
        <f>+'12.c Tételes mód Óvoda'!D23</f>
        <v>1432</v>
      </c>
      <c r="E8" s="618">
        <f>+'12.c Tételes mód Óvoda'!E23</f>
        <v>804</v>
      </c>
      <c r="F8" s="618"/>
      <c r="G8" s="618">
        <f>+'12.c Tételes mód Óvoda'!F23</f>
        <v>0</v>
      </c>
      <c r="H8" s="618">
        <f>+'12.c Tételes mód Óvoda'!G23</f>
        <v>1</v>
      </c>
      <c r="I8" s="618">
        <f>+'12.c Tételes mód Óvoda'!H23</f>
        <v>-111</v>
      </c>
      <c r="J8" s="618">
        <f>+'12.c Tételes mód Óvoda'!I23</f>
        <v>0</v>
      </c>
      <c r="K8" s="618"/>
      <c r="L8" s="617"/>
      <c r="M8" s="617"/>
      <c r="N8" s="617"/>
      <c r="O8" s="617"/>
      <c r="P8" s="617"/>
      <c r="Q8" s="617"/>
      <c r="R8" s="617"/>
      <c r="S8" s="617"/>
      <c r="T8" s="617"/>
      <c r="U8" s="617"/>
      <c r="V8" s="630">
        <f t="shared" si="0"/>
        <v>4426</v>
      </c>
      <c r="W8" s="618"/>
      <c r="X8" s="618">
        <f>+'12.c Tételes mód Óvoda'!M23</f>
        <v>314</v>
      </c>
      <c r="Y8" s="618">
        <f>+'12.c Tételes mód Óvoda'!N23</f>
        <v>4112</v>
      </c>
      <c r="Z8" s="618"/>
      <c r="AA8" s="618"/>
      <c r="AB8" s="618"/>
      <c r="AC8" s="618"/>
      <c r="AD8" s="618"/>
      <c r="AE8" s="618"/>
      <c r="AF8" s="618"/>
      <c r="AG8" s="618"/>
      <c r="AH8" s="618">
        <f>+'12.c Tételes mód Óvoda'!T23</f>
        <v>0</v>
      </c>
      <c r="AI8" s="633">
        <f>SUM(W8:AH8)</f>
        <v>4426</v>
      </c>
    </row>
    <row r="9" spans="1:40" x14ac:dyDescent="0.25">
      <c r="A9" s="616">
        <v>5</v>
      </c>
      <c r="B9" s="617" t="s">
        <v>361</v>
      </c>
      <c r="C9" s="618">
        <f>+'12.d Tételes mód BBK'!D26</f>
        <v>1179</v>
      </c>
      <c r="D9" s="618">
        <f>+'12.d Tételes mód BBK'!E26</f>
        <v>226</v>
      </c>
      <c r="E9" s="618">
        <f>+'12.d Tételes mód BBK'!L26</f>
        <v>1541</v>
      </c>
      <c r="F9" s="618"/>
      <c r="G9" s="618">
        <f>+'12.d Tételes mód BBK'!M26</f>
        <v>0</v>
      </c>
      <c r="H9" s="618">
        <f>+'12.d Tételes mód BBK'!N26</f>
        <v>0</v>
      </c>
      <c r="I9" s="618">
        <f>+'12.d Tételes mód BBK'!O26</f>
        <v>0</v>
      </c>
      <c r="J9" s="618"/>
      <c r="K9" s="618"/>
      <c r="L9" s="618"/>
      <c r="M9" s="618"/>
      <c r="N9" s="618"/>
      <c r="O9" s="618"/>
      <c r="P9" s="618"/>
      <c r="Q9" s="618"/>
      <c r="R9" s="618"/>
      <c r="S9" s="618"/>
      <c r="T9" s="618"/>
      <c r="U9" s="617"/>
      <c r="V9" s="630">
        <f t="shared" si="0"/>
        <v>2946</v>
      </c>
      <c r="W9" s="618"/>
      <c r="X9" s="618">
        <f>+'12.d Tételes mód BBK'!T26</f>
        <v>8043</v>
      </c>
      <c r="Y9" s="618">
        <f>+'12.d Tételes mód BBK'!U26</f>
        <v>-5097</v>
      </c>
      <c r="Z9" s="618"/>
      <c r="AA9" s="618">
        <f>+'12.d Tételes mód BBK'!V26</f>
        <v>0</v>
      </c>
      <c r="AB9" s="618">
        <f>+'12.d Tételes mód BBK'!W26</f>
        <v>0</v>
      </c>
      <c r="AC9" s="618"/>
      <c r="AD9" s="618"/>
      <c r="AE9" s="618"/>
      <c r="AF9" s="618"/>
      <c r="AG9" s="618"/>
      <c r="AH9" s="618">
        <f>+'12.d Tételes mód BBK'!AA26</f>
        <v>0</v>
      </c>
      <c r="AI9" s="634">
        <f>SUM(X9:AH9)</f>
        <v>2946</v>
      </c>
    </row>
    <row r="10" spans="1:40" x14ac:dyDescent="0.25">
      <c r="A10" s="616">
        <v>6</v>
      </c>
      <c r="B10" s="628" t="s">
        <v>300</v>
      </c>
      <c r="C10" s="628">
        <f t="shared" ref="C10:K10" si="1">SUM(C7:C9)</f>
        <v>3653</v>
      </c>
      <c r="D10" s="628">
        <f t="shared" si="1"/>
        <v>2286</v>
      </c>
      <c r="E10" s="628">
        <f t="shared" si="1"/>
        <v>2474</v>
      </c>
      <c r="F10" s="628">
        <f t="shared" si="1"/>
        <v>0</v>
      </c>
      <c r="G10" s="628">
        <f t="shared" si="1"/>
        <v>0</v>
      </c>
      <c r="H10" s="629">
        <f t="shared" si="1"/>
        <v>1</v>
      </c>
      <c r="I10" s="629">
        <f t="shared" si="1"/>
        <v>189</v>
      </c>
      <c r="J10" s="628">
        <f t="shared" si="1"/>
        <v>0</v>
      </c>
      <c r="K10" s="628">
        <f t="shared" si="1"/>
        <v>0</v>
      </c>
      <c r="L10" s="628"/>
      <c r="M10" s="628">
        <f>SUM(M7:M9)</f>
        <v>0</v>
      </c>
      <c r="N10" s="628">
        <f>SUM(N7:N9)</f>
        <v>0</v>
      </c>
      <c r="O10" s="628">
        <f>SUM(O7:O9)</f>
        <v>0</v>
      </c>
      <c r="P10" s="628"/>
      <c r="Q10" s="628"/>
      <c r="R10" s="628"/>
      <c r="S10" s="628">
        <f t="shared" ref="S10:AD10" si="2">SUM(S7:S9)</f>
        <v>0</v>
      </c>
      <c r="T10" s="628"/>
      <c r="U10" s="628">
        <f t="shared" si="2"/>
        <v>0</v>
      </c>
      <c r="V10" s="628">
        <f t="shared" si="2"/>
        <v>8603</v>
      </c>
      <c r="W10" s="629">
        <f t="shared" si="2"/>
        <v>0</v>
      </c>
      <c r="X10" s="629">
        <f>SUM(X7:X9)</f>
        <v>8357</v>
      </c>
      <c r="Y10" s="629">
        <f>SUM(Y7:Y9)</f>
        <v>246</v>
      </c>
      <c r="Z10" s="628">
        <f t="shared" si="2"/>
        <v>0</v>
      </c>
      <c r="AA10" s="628">
        <f t="shared" si="2"/>
        <v>0</v>
      </c>
      <c r="AB10" s="628">
        <f t="shared" si="2"/>
        <v>0</v>
      </c>
      <c r="AC10" s="628">
        <f t="shared" si="2"/>
        <v>0</v>
      </c>
      <c r="AD10" s="628">
        <f t="shared" si="2"/>
        <v>0</v>
      </c>
      <c r="AE10" s="628"/>
      <c r="AF10" s="628">
        <f>SUM(AF7:AF9)</f>
        <v>0</v>
      </c>
      <c r="AG10" s="628">
        <f>SUM(AG7:AG9)</f>
        <v>0</v>
      </c>
      <c r="AH10" s="628">
        <f>SUM(AH7:AH9)</f>
        <v>0</v>
      </c>
      <c r="AI10" s="634">
        <f>SUM(AI7:AI9)</f>
        <v>8603</v>
      </c>
    </row>
    <row r="11" spans="1:40" x14ac:dyDescent="0.25">
      <c r="A11" s="616">
        <v>7</v>
      </c>
      <c r="B11" s="617"/>
      <c r="C11" s="617"/>
      <c r="D11" s="617"/>
      <c r="E11" s="617"/>
      <c r="F11" s="617"/>
      <c r="G11" s="617"/>
      <c r="H11" s="617"/>
      <c r="I11" s="617"/>
      <c r="J11" s="617"/>
      <c r="K11" s="617"/>
      <c r="L11" s="617"/>
      <c r="M11" s="617"/>
      <c r="N11" s="617"/>
      <c r="O11" s="617"/>
      <c r="P11" s="617"/>
      <c r="Q11" s="617"/>
      <c r="R11" s="617"/>
      <c r="S11" s="617"/>
      <c r="T11" s="617"/>
      <c r="U11" s="617"/>
      <c r="V11" s="617">
        <f>SUM(C11:U11)</f>
        <v>0</v>
      </c>
      <c r="W11" s="617"/>
      <c r="X11" s="617"/>
      <c r="Y11" s="617"/>
      <c r="Z11" s="617"/>
      <c r="AA11" s="617"/>
      <c r="AB11" s="617"/>
      <c r="AC11" s="617"/>
      <c r="AD11" s="617"/>
      <c r="AE11" s="617"/>
      <c r="AF11" s="617"/>
      <c r="AG11" s="617"/>
      <c r="AH11" s="617"/>
      <c r="AI11" s="634">
        <f>SUM(X11:AH11)</f>
        <v>0</v>
      </c>
    </row>
    <row r="12" spans="1:40" ht="13.8" thickBot="1" x14ac:dyDescent="0.3">
      <c r="A12" s="622">
        <v>8</v>
      </c>
      <c r="B12" s="635" t="s">
        <v>281</v>
      </c>
      <c r="C12" s="636">
        <f t="shared" ref="C12:L12" si="3">C5+C10</f>
        <v>5208</v>
      </c>
      <c r="D12" s="636">
        <f t="shared" si="3"/>
        <v>2734</v>
      </c>
      <c r="E12" s="636">
        <f t="shared" si="3"/>
        <v>31250</v>
      </c>
      <c r="F12" s="636">
        <f t="shared" si="3"/>
        <v>1337</v>
      </c>
      <c r="G12" s="636">
        <f t="shared" si="3"/>
        <v>3128</v>
      </c>
      <c r="H12" s="636">
        <f t="shared" si="3"/>
        <v>2004</v>
      </c>
      <c r="I12" s="636">
        <f t="shared" si="3"/>
        <v>15059</v>
      </c>
      <c r="J12" s="636">
        <f t="shared" si="3"/>
        <v>72655</v>
      </c>
      <c r="K12" s="636">
        <f t="shared" si="3"/>
        <v>0</v>
      </c>
      <c r="L12" s="636">
        <f t="shared" si="3"/>
        <v>0</v>
      </c>
      <c r="M12" s="636"/>
      <c r="N12" s="636">
        <f t="shared" ref="N12:U12" si="4">N5+N10</f>
        <v>0</v>
      </c>
      <c r="O12" s="636">
        <f t="shared" si="4"/>
        <v>-10382</v>
      </c>
      <c r="P12" s="636">
        <f t="shared" si="4"/>
        <v>6500</v>
      </c>
      <c r="Q12" s="636">
        <f t="shared" si="4"/>
        <v>-7038</v>
      </c>
      <c r="R12" s="636">
        <f t="shared" si="4"/>
        <v>-294</v>
      </c>
      <c r="S12" s="636">
        <f t="shared" si="4"/>
        <v>-1796</v>
      </c>
      <c r="T12" s="636">
        <f t="shared" si="4"/>
        <v>0</v>
      </c>
      <c r="U12" s="636">
        <f t="shared" si="4"/>
        <v>0</v>
      </c>
      <c r="V12" s="636">
        <f>SUM(C12:U12)</f>
        <v>120365</v>
      </c>
      <c r="W12" s="636">
        <f>W5+W10</f>
        <v>0</v>
      </c>
      <c r="X12" s="636">
        <f>X5+X10</f>
        <v>36132</v>
      </c>
      <c r="Y12" s="636"/>
      <c r="Z12" s="636">
        <f>SUM(Z5)</f>
        <v>7102</v>
      </c>
      <c r="AA12" s="636">
        <f t="shared" ref="AA12:AH12" si="5">AA5+AA10</f>
        <v>77819</v>
      </c>
      <c r="AB12" s="636">
        <f t="shared" si="5"/>
        <v>-733</v>
      </c>
      <c r="AC12" s="636">
        <f t="shared" si="5"/>
        <v>0</v>
      </c>
      <c r="AD12" s="636">
        <f t="shared" si="5"/>
        <v>45</v>
      </c>
      <c r="AE12" s="636">
        <f t="shared" si="5"/>
        <v>0</v>
      </c>
      <c r="AF12" s="636">
        <f t="shared" si="5"/>
        <v>0</v>
      </c>
      <c r="AG12" s="636">
        <f t="shared" si="5"/>
        <v>0</v>
      </c>
      <c r="AH12" s="636">
        <f t="shared" si="5"/>
        <v>0</v>
      </c>
      <c r="AI12" s="637">
        <f>SUM(W12:AH12)</f>
        <v>120365</v>
      </c>
    </row>
  </sheetData>
  <mergeCells count="37">
    <mergeCell ref="AD3:AD4"/>
    <mergeCell ref="AE3:AE4"/>
    <mergeCell ref="AH3:AH4"/>
    <mergeCell ref="U3:U4"/>
    <mergeCell ref="W3:W4"/>
    <mergeCell ref="X3:X4"/>
    <mergeCell ref="Z3:Z4"/>
    <mergeCell ref="AA3:AA4"/>
    <mergeCell ref="AF3:AF4"/>
    <mergeCell ref="AG3:AG4"/>
    <mergeCell ref="L3:L4"/>
    <mergeCell ref="M3:M4"/>
    <mergeCell ref="N3:N4"/>
    <mergeCell ref="O3:O4"/>
    <mergeCell ref="P3:P4"/>
    <mergeCell ref="AG1:AI1"/>
    <mergeCell ref="A2:A4"/>
    <mergeCell ref="B2:B4"/>
    <mergeCell ref="C2:U2"/>
    <mergeCell ref="V2:V4"/>
    <mergeCell ref="W2:AH2"/>
    <mergeCell ref="AI2:AI4"/>
    <mergeCell ref="C3:C4"/>
    <mergeCell ref="D3:D4"/>
    <mergeCell ref="E3:E4"/>
    <mergeCell ref="T3:T4"/>
    <mergeCell ref="F3:F4"/>
    <mergeCell ref="G3:H3"/>
    <mergeCell ref="I3:I4"/>
    <mergeCell ref="J3:J4"/>
    <mergeCell ref="K3:K4"/>
    <mergeCell ref="Q3:Q4"/>
    <mergeCell ref="R3:R4"/>
    <mergeCell ref="AB3:AB4"/>
    <mergeCell ref="AC3:AC4"/>
    <mergeCell ref="Y3:Y4"/>
    <mergeCell ref="S3:S4"/>
  </mergeCells>
  <pageMargins left="0.70866141732283472" right="0.70866141732283472" top="0.74803149606299213" bottom="0.74803149606299213" header="0.31496062992125984" footer="0.31496062992125984"/>
  <pageSetup paperSize="8" fitToWidth="2" orientation="landscape" r:id="rId1"/>
  <headerFooter>
    <oddHeader>&amp;C&amp;"Times New Roman,Félkövér"&amp;12Martonvásár Város Önkormányzatának 2017. évi költségvetés módosításainak részletezése
&amp;"Times New Roman,Normál"(Intézményekkel együtt)&amp;R&amp;"Times New Roman,Félkövér"&amp;12 12.e. melléklet</oddHeader>
  </headerFooter>
  <colBreaks count="1" manualBreakCount="1">
    <brk id="22" max="11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G84"/>
  <sheetViews>
    <sheetView view="pageLayout" topLeftCell="A58" zoomScaleNormal="100" workbookViewId="0">
      <selection activeCell="E5" sqref="E5:E81"/>
    </sheetView>
  </sheetViews>
  <sheetFormatPr defaultColWidth="9.109375" defaultRowHeight="13.2" x14ac:dyDescent="0.25"/>
  <cols>
    <col min="1" max="1" width="6.33203125" style="94" customWidth="1"/>
    <col min="2" max="2" width="57" style="91" customWidth="1"/>
    <col min="3" max="3" width="12.88671875" style="91" customWidth="1"/>
    <col min="4" max="4" width="12.6640625" style="91" bestFit="1" customWidth="1"/>
    <col min="5" max="5" width="12" style="91" customWidth="1"/>
    <col min="6" max="16384" width="9.109375" style="91"/>
  </cols>
  <sheetData>
    <row r="1" spans="1:7" ht="15.6" x14ac:dyDescent="0.3">
      <c r="A1" s="809"/>
      <c r="B1" s="809"/>
      <c r="C1" s="809"/>
      <c r="D1" s="809"/>
      <c r="E1" s="809"/>
      <c r="G1" s="440"/>
    </row>
    <row r="2" spans="1:7" ht="11.25" customHeight="1" x14ac:dyDescent="0.25">
      <c r="B2" s="346"/>
      <c r="C2" s="812" t="s">
        <v>385</v>
      </c>
      <c r="D2" s="812"/>
      <c r="E2" s="812"/>
    </row>
    <row r="3" spans="1:7" s="87" customFormat="1" ht="15" customHeight="1" x14ac:dyDescent="0.3">
      <c r="A3" s="810" t="s">
        <v>0</v>
      </c>
      <c r="B3" s="810" t="s">
        <v>182</v>
      </c>
      <c r="C3" s="811" t="s">
        <v>668</v>
      </c>
      <c r="D3" s="811"/>
      <c r="E3" s="811"/>
    </row>
    <row r="4" spans="1:7" s="88" customFormat="1" x14ac:dyDescent="0.3">
      <c r="A4" s="810"/>
      <c r="B4" s="810"/>
      <c r="C4" s="702" t="s">
        <v>889</v>
      </c>
      <c r="D4" s="702" t="s">
        <v>746</v>
      </c>
      <c r="E4" s="702" t="s">
        <v>1024</v>
      </c>
    </row>
    <row r="5" spans="1:7" s="90" customFormat="1" ht="12.75" customHeight="1" x14ac:dyDescent="0.25">
      <c r="A5" s="74" t="s">
        <v>195</v>
      </c>
      <c r="B5" s="15" t="s">
        <v>194</v>
      </c>
      <c r="C5" s="376">
        <v>129367</v>
      </c>
      <c r="D5" s="376"/>
      <c r="E5" s="376">
        <f>+C5+D5</f>
        <v>129367</v>
      </c>
    </row>
    <row r="6" spans="1:7" s="90" customFormat="1" ht="12.75" customHeight="1" x14ac:dyDescent="0.25">
      <c r="A6" s="74" t="s">
        <v>197</v>
      </c>
      <c r="B6" s="66" t="s">
        <v>196</v>
      </c>
      <c r="C6" s="376">
        <v>248430</v>
      </c>
      <c r="D6" s="376">
        <v>829</v>
      </c>
      <c r="E6" s="376">
        <f t="shared" ref="E6:E10" si="0">+C6+D6</f>
        <v>249259</v>
      </c>
    </row>
    <row r="7" spans="1:7" s="90" customFormat="1" ht="12.75" customHeight="1" x14ac:dyDescent="0.25">
      <c r="A7" s="74" t="s">
        <v>199</v>
      </c>
      <c r="B7" s="66" t="s">
        <v>198</v>
      </c>
      <c r="C7" s="376">
        <v>169679</v>
      </c>
      <c r="D7" s="376">
        <v>5087</v>
      </c>
      <c r="E7" s="376">
        <f t="shared" si="0"/>
        <v>174766</v>
      </c>
    </row>
    <row r="8" spans="1:7" ht="12.75" customHeight="1" x14ac:dyDescent="0.25">
      <c r="A8" s="74" t="s">
        <v>201</v>
      </c>
      <c r="B8" s="66" t="s">
        <v>200</v>
      </c>
      <c r="C8" s="376">
        <v>8236</v>
      </c>
      <c r="D8" s="376">
        <v>589</v>
      </c>
      <c r="E8" s="376">
        <f t="shared" si="0"/>
        <v>8825</v>
      </c>
    </row>
    <row r="9" spans="1:7" s="92" customFormat="1" ht="12.75" customHeight="1" x14ac:dyDescent="0.25">
      <c r="A9" s="74" t="s">
        <v>202</v>
      </c>
      <c r="B9" s="66" t="s">
        <v>641</v>
      </c>
      <c r="C9" s="377">
        <v>9081</v>
      </c>
      <c r="D9" s="377">
        <v>436</v>
      </c>
      <c r="E9" s="376">
        <f t="shared" si="0"/>
        <v>9517</v>
      </c>
    </row>
    <row r="10" spans="1:7" s="92" customFormat="1" ht="12.75" customHeight="1" x14ac:dyDescent="0.25">
      <c r="A10" s="74" t="s">
        <v>203</v>
      </c>
      <c r="B10" s="66" t="s">
        <v>642</v>
      </c>
      <c r="C10" s="377">
        <v>0</v>
      </c>
      <c r="D10" s="377"/>
      <c r="E10" s="376">
        <f t="shared" si="0"/>
        <v>0</v>
      </c>
    </row>
    <row r="11" spans="1:7" ht="12.75" customHeight="1" x14ac:dyDescent="0.25">
      <c r="A11" s="83" t="s">
        <v>204</v>
      </c>
      <c r="B11" s="67" t="s">
        <v>331</v>
      </c>
      <c r="C11" s="378">
        <v>564793</v>
      </c>
      <c r="D11" s="378">
        <f t="shared" ref="D11:E11" si="1">SUM(D5:D10)</f>
        <v>6941</v>
      </c>
      <c r="E11" s="378">
        <f t="shared" si="1"/>
        <v>571734</v>
      </c>
    </row>
    <row r="12" spans="1:7" ht="12.75" customHeight="1" x14ac:dyDescent="0.25">
      <c r="A12" s="456" t="s">
        <v>206</v>
      </c>
      <c r="B12" s="67" t="s">
        <v>205</v>
      </c>
      <c r="C12" s="378">
        <v>38972</v>
      </c>
      <c r="D12" s="378">
        <f t="shared" ref="D12:E12" si="2">SUM(D13:D22)</f>
        <v>1219</v>
      </c>
      <c r="E12" s="378">
        <f t="shared" si="2"/>
        <v>40191</v>
      </c>
    </row>
    <row r="13" spans="1:7" s="107" customFormat="1" ht="12.75" customHeight="1" x14ac:dyDescent="0.25">
      <c r="A13" s="104"/>
      <c r="B13" s="105" t="s">
        <v>332</v>
      </c>
      <c r="C13" s="379">
        <v>15874</v>
      </c>
      <c r="D13" s="379"/>
      <c r="E13" s="379">
        <f>+D13+C13</f>
        <v>15874</v>
      </c>
    </row>
    <row r="14" spans="1:7" s="107" customFormat="1" ht="12.75" customHeight="1" x14ac:dyDescent="0.25">
      <c r="A14" s="104"/>
      <c r="B14" s="105" t="s">
        <v>322</v>
      </c>
      <c r="C14" s="379">
        <v>0</v>
      </c>
      <c r="D14" s="379">
        <v>1058</v>
      </c>
      <c r="E14" s="379">
        <f t="shared" ref="E14:E22" si="3">+D14+C14</f>
        <v>1058</v>
      </c>
    </row>
    <row r="15" spans="1:7" s="107" customFormat="1" ht="12.75" customHeight="1" x14ac:dyDescent="0.25">
      <c r="A15" s="104"/>
      <c r="B15" s="105" t="s">
        <v>323</v>
      </c>
      <c r="C15" s="379">
        <v>0</v>
      </c>
      <c r="D15" s="379"/>
      <c r="E15" s="379">
        <f t="shared" si="3"/>
        <v>0</v>
      </c>
    </row>
    <row r="16" spans="1:7" s="107" customFormat="1" ht="12.75" customHeight="1" x14ac:dyDescent="0.25">
      <c r="A16" s="104"/>
      <c r="B16" s="105" t="s">
        <v>324</v>
      </c>
      <c r="C16" s="379">
        <v>0</v>
      </c>
      <c r="D16" s="379"/>
      <c r="E16" s="379">
        <f t="shared" si="3"/>
        <v>0</v>
      </c>
    </row>
    <row r="17" spans="1:5" s="107" customFormat="1" ht="12.75" customHeight="1" x14ac:dyDescent="0.25">
      <c r="A17" s="104"/>
      <c r="B17" s="105" t="s">
        <v>325</v>
      </c>
      <c r="C17" s="379">
        <v>13516</v>
      </c>
      <c r="D17" s="379">
        <v>161</v>
      </c>
      <c r="E17" s="379">
        <f t="shared" si="3"/>
        <v>13677</v>
      </c>
    </row>
    <row r="18" spans="1:5" s="107" customFormat="1" ht="12.75" customHeight="1" x14ac:dyDescent="0.25">
      <c r="A18" s="104"/>
      <c r="B18" s="105" t="s">
        <v>326</v>
      </c>
      <c r="C18" s="379">
        <v>1308</v>
      </c>
      <c r="D18" s="379"/>
      <c r="E18" s="379">
        <f t="shared" si="3"/>
        <v>1308</v>
      </c>
    </row>
    <row r="19" spans="1:5" s="107" customFormat="1" ht="12.75" customHeight="1" x14ac:dyDescent="0.25">
      <c r="A19" s="104"/>
      <c r="B19" s="105" t="s">
        <v>99</v>
      </c>
      <c r="C19" s="379">
        <v>698</v>
      </c>
      <c r="D19" s="379"/>
      <c r="E19" s="379">
        <f t="shared" si="3"/>
        <v>698</v>
      </c>
    </row>
    <row r="20" spans="1:5" s="107" customFormat="1" ht="12.75" customHeight="1" x14ac:dyDescent="0.25">
      <c r="A20" s="104"/>
      <c r="B20" s="105" t="s">
        <v>100</v>
      </c>
      <c r="C20" s="379">
        <v>7576</v>
      </c>
      <c r="D20" s="379"/>
      <c r="E20" s="379">
        <f t="shared" si="3"/>
        <v>7576</v>
      </c>
    </row>
    <row r="21" spans="1:5" s="107" customFormat="1" ht="12.75" customHeight="1" x14ac:dyDescent="0.25">
      <c r="A21" s="104"/>
      <c r="B21" s="105" t="s">
        <v>327</v>
      </c>
      <c r="C21" s="379">
        <v>0</v>
      </c>
      <c r="D21" s="379"/>
      <c r="E21" s="379">
        <f t="shared" si="3"/>
        <v>0</v>
      </c>
    </row>
    <row r="22" spans="1:5" s="107" customFormat="1" ht="12.75" customHeight="1" x14ac:dyDescent="0.25">
      <c r="A22" s="104"/>
      <c r="B22" s="105" t="s">
        <v>328</v>
      </c>
      <c r="C22" s="379">
        <v>0</v>
      </c>
      <c r="D22" s="379"/>
      <c r="E22" s="379">
        <f t="shared" si="3"/>
        <v>0</v>
      </c>
    </row>
    <row r="23" spans="1:5" ht="12.75" customHeight="1" x14ac:dyDescent="0.25">
      <c r="A23" s="83" t="s">
        <v>207</v>
      </c>
      <c r="B23" s="67" t="s">
        <v>329</v>
      </c>
      <c r="C23" s="378">
        <v>603765</v>
      </c>
      <c r="D23" s="378">
        <f t="shared" ref="D23:E23" si="4">+D11+D12</f>
        <v>8160</v>
      </c>
      <c r="E23" s="378">
        <f t="shared" si="4"/>
        <v>611925</v>
      </c>
    </row>
    <row r="24" spans="1:5" ht="12.75" customHeight="1" x14ac:dyDescent="0.25">
      <c r="A24" s="74" t="s">
        <v>386</v>
      </c>
      <c r="B24" s="66" t="s">
        <v>387</v>
      </c>
      <c r="C24" s="376">
        <v>0</v>
      </c>
      <c r="D24" s="376">
        <v>45</v>
      </c>
      <c r="E24" s="376">
        <f>+C24+D24</f>
        <v>45</v>
      </c>
    </row>
    <row r="25" spans="1:5" ht="12.75" customHeight="1" x14ac:dyDescent="0.25">
      <c r="A25" s="74" t="s">
        <v>378</v>
      </c>
      <c r="B25" s="66" t="s">
        <v>379</v>
      </c>
      <c r="C25" s="376">
        <v>0</v>
      </c>
      <c r="D25" s="376"/>
      <c r="E25" s="376">
        <f t="shared" ref="E25:E36" si="5">+C25+D25</f>
        <v>0</v>
      </c>
    </row>
    <row r="26" spans="1:5" ht="12.75" customHeight="1" x14ac:dyDescent="0.25">
      <c r="A26" s="74" t="s">
        <v>209</v>
      </c>
      <c r="B26" s="66" t="s">
        <v>208</v>
      </c>
      <c r="C26" s="376">
        <v>1325557</v>
      </c>
      <c r="D26" s="376">
        <f t="shared" ref="D26:E26" si="6">SUM(D27:D36)</f>
        <v>77819</v>
      </c>
      <c r="E26" s="376">
        <f t="shared" si="6"/>
        <v>1403376</v>
      </c>
    </row>
    <row r="27" spans="1:5" s="107" customFormat="1" ht="12.75" customHeight="1" x14ac:dyDescent="0.25">
      <c r="A27" s="104"/>
      <c r="B27" s="105" t="s">
        <v>321</v>
      </c>
      <c r="C27" s="379">
        <v>0</v>
      </c>
      <c r="D27" s="379"/>
      <c r="E27" s="376">
        <f t="shared" si="5"/>
        <v>0</v>
      </c>
    </row>
    <row r="28" spans="1:5" s="107" customFormat="1" ht="12.75" customHeight="1" x14ac:dyDescent="0.25">
      <c r="A28" s="104"/>
      <c r="B28" s="105" t="s">
        <v>322</v>
      </c>
      <c r="C28" s="379">
        <v>0</v>
      </c>
      <c r="D28" s="379"/>
      <c r="E28" s="376">
        <f t="shared" si="5"/>
        <v>0</v>
      </c>
    </row>
    <row r="29" spans="1:5" s="107" customFormat="1" ht="30.75" customHeight="1" x14ac:dyDescent="0.25">
      <c r="A29" s="104"/>
      <c r="B29" s="105" t="s">
        <v>323</v>
      </c>
      <c r="C29" s="379">
        <v>1325057</v>
      </c>
      <c r="D29" s="379">
        <v>77819</v>
      </c>
      <c r="E29" s="376">
        <f t="shared" si="5"/>
        <v>1402876</v>
      </c>
    </row>
    <row r="30" spans="1:5" s="107" customFormat="1" ht="12.75" customHeight="1" x14ac:dyDescent="0.25">
      <c r="A30" s="104"/>
      <c r="B30" s="105" t="s">
        <v>324</v>
      </c>
      <c r="C30" s="379">
        <v>500</v>
      </c>
      <c r="D30" s="379"/>
      <c r="E30" s="376">
        <f t="shared" si="5"/>
        <v>500</v>
      </c>
    </row>
    <row r="31" spans="1:5" s="107" customFormat="1" ht="12.75" customHeight="1" x14ac:dyDescent="0.25">
      <c r="A31" s="104"/>
      <c r="B31" s="105" t="s">
        <v>325</v>
      </c>
      <c r="C31" s="379">
        <v>0</v>
      </c>
      <c r="D31" s="379"/>
      <c r="E31" s="376">
        <f t="shared" si="5"/>
        <v>0</v>
      </c>
    </row>
    <row r="32" spans="1:5" s="107" customFormat="1" ht="12.75" customHeight="1" x14ac:dyDescent="0.25">
      <c r="A32" s="104"/>
      <c r="B32" s="105" t="s">
        <v>326</v>
      </c>
      <c r="C32" s="379">
        <v>0</v>
      </c>
      <c r="D32" s="379"/>
      <c r="E32" s="376">
        <f t="shared" si="5"/>
        <v>0</v>
      </c>
    </row>
    <row r="33" spans="1:5" s="107" customFormat="1" ht="12.75" customHeight="1" x14ac:dyDescent="0.25">
      <c r="A33" s="104"/>
      <c r="B33" s="105" t="s">
        <v>99</v>
      </c>
      <c r="C33" s="379">
        <v>0</v>
      </c>
      <c r="D33" s="379"/>
      <c r="E33" s="376">
        <f t="shared" si="5"/>
        <v>0</v>
      </c>
    </row>
    <row r="34" spans="1:5" s="107" customFormat="1" ht="12.75" customHeight="1" x14ac:dyDescent="0.25">
      <c r="A34" s="104"/>
      <c r="B34" s="105" t="s">
        <v>100</v>
      </c>
      <c r="C34" s="379">
        <v>0</v>
      </c>
      <c r="D34" s="379"/>
      <c r="E34" s="376">
        <f t="shared" si="5"/>
        <v>0</v>
      </c>
    </row>
    <row r="35" spans="1:5" s="107" customFormat="1" ht="12.75" customHeight="1" x14ac:dyDescent="0.25">
      <c r="A35" s="104"/>
      <c r="B35" s="105" t="s">
        <v>327</v>
      </c>
      <c r="C35" s="379">
        <v>0</v>
      </c>
      <c r="D35" s="379"/>
      <c r="E35" s="376">
        <f t="shared" si="5"/>
        <v>0</v>
      </c>
    </row>
    <row r="36" spans="1:5" s="107" customFormat="1" ht="12.75" customHeight="1" x14ac:dyDescent="0.25">
      <c r="A36" s="104"/>
      <c r="B36" s="105" t="s">
        <v>328</v>
      </c>
      <c r="C36" s="379">
        <v>0</v>
      </c>
      <c r="D36" s="379"/>
      <c r="E36" s="376">
        <f t="shared" si="5"/>
        <v>0</v>
      </c>
    </row>
    <row r="37" spans="1:5" ht="12.75" customHeight="1" x14ac:dyDescent="0.25">
      <c r="A37" s="83" t="s">
        <v>210</v>
      </c>
      <c r="B37" s="67" t="s">
        <v>330</v>
      </c>
      <c r="C37" s="378">
        <v>1325557</v>
      </c>
      <c r="D37" s="378">
        <f t="shared" ref="D37:E37" si="7">+D26+D25+D24</f>
        <v>77864</v>
      </c>
      <c r="E37" s="378">
        <f t="shared" si="7"/>
        <v>1403421</v>
      </c>
    </row>
    <row r="38" spans="1:5" ht="12.75" customHeight="1" x14ac:dyDescent="0.25">
      <c r="A38" s="74" t="s">
        <v>212</v>
      </c>
      <c r="B38" s="66" t="s">
        <v>211</v>
      </c>
      <c r="C38" s="376"/>
      <c r="D38" s="376"/>
      <c r="E38" s="376"/>
    </row>
    <row r="39" spans="1:5" ht="12.75" customHeight="1" x14ac:dyDescent="0.25">
      <c r="A39" s="74" t="s">
        <v>214</v>
      </c>
      <c r="B39" s="66" t="s">
        <v>213</v>
      </c>
      <c r="C39" s="376"/>
      <c r="D39" s="376"/>
      <c r="E39" s="376"/>
    </row>
    <row r="40" spans="1:5" s="94" customFormat="1" ht="12.75" customHeight="1" x14ac:dyDescent="0.25">
      <c r="A40" s="83" t="s">
        <v>215</v>
      </c>
      <c r="B40" s="67" t="s">
        <v>333</v>
      </c>
      <c r="C40" s="378"/>
      <c r="D40" s="376"/>
      <c r="E40" s="376"/>
    </row>
    <row r="41" spans="1:5" ht="12.75" customHeight="1" x14ac:dyDescent="0.25">
      <c r="A41" s="74" t="s">
        <v>217</v>
      </c>
      <c r="B41" s="66" t="s">
        <v>216</v>
      </c>
      <c r="C41" s="376"/>
      <c r="D41" s="376"/>
      <c r="E41" s="376"/>
    </row>
    <row r="42" spans="1:5" ht="12.75" customHeight="1" x14ac:dyDescent="0.25">
      <c r="A42" s="74" t="s">
        <v>219</v>
      </c>
      <c r="B42" s="66" t="s">
        <v>218</v>
      </c>
      <c r="C42" s="376"/>
      <c r="D42" s="376"/>
      <c r="E42" s="376"/>
    </row>
    <row r="43" spans="1:5" ht="12.75" customHeight="1" x14ac:dyDescent="0.25">
      <c r="A43" s="83" t="s">
        <v>221</v>
      </c>
      <c r="B43" s="67" t="s">
        <v>220</v>
      </c>
      <c r="C43" s="378">
        <v>151397</v>
      </c>
      <c r="D43" s="378">
        <f>+D44+D45+D46</f>
        <v>0</v>
      </c>
      <c r="E43" s="378">
        <f>+E44+E45+E46</f>
        <v>151397</v>
      </c>
    </row>
    <row r="44" spans="1:5" ht="12.75" customHeight="1" x14ac:dyDescent="0.25">
      <c r="A44" s="74"/>
      <c r="B44" s="105" t="s">
        <v>366</v>
      </c>
      <c r="C44" s="379">
        <v>20123</v>
      </c>
      <c r="D44" s="376"/>
      <c r="E44" s="376">
        <f>+C44+D44</f>
        <v>20123</v>
      </c>
    </row>
    <row r="45" spans="1:5" ht="12.75" customHeight="1" x14ac:dyDescent="0.25">
      <c r="A45" s="74"/>
      <c r="B45" s="105" t="s">
        <v>367</v>
      </c>
      <c r="C45" s="379">
        <v>69610</v>
      </c>
      <c r="D45" s="376"/>
      <c r="E45" s="376">
        <f t="shared" ref="E45:E46" si="8">+C45+D45</f>
        <v>69610</v>
      </c>
    </row>
    <row r="46" spans="1:5" ht="12.75" customHeight="1" x14ac:dyDescent="0.25">
      <c r="A46" s="74"/>
      <c r="B46" s="105" t="s">
        <v>368</v>
      </c>
      <c r="C46" s="379">
        <v>61664</v>
      </c>
      <c r="D46" s="376"/>
      <c r="E46" s="376">
        <f t="shared" si="8"/>
        <v>61664</v>
      </c>
    </row>
    <row r="47" spans="1:5" s="90" customFormat="1" ht="12.75" customHeight="1" x14ac:dyDescent="0.25">
      <c r="A47" s="489" t="s">
        <v>223</v>
      </c>
      <c r="B47" s="67" t="s">
        <v>222</v>
      </c>
      <c r="C47" s="378">
        <v>119482</v>
      </c>
      <c r="D47" s="378">
        <f>+'3.c. mell. Közhatalmi bevételek'!C6+'3.c. mell. Közhatalmi bevételek'!C19</f>
        <v>0</v>
      </c>
      <c r="E47" s="378">
        <f>+'3.c. mell. Közhatalmi bevételek'!D6+'3.c. mell. Közhatalmi bevételek'!D19</f>
        <v>119482</v>
      </c>
    </row>
    <row r="48" spans="1:5" ht="12.75" customHeight="1" x14ac:dyDescent="0.25">
      <c r="A48" s="74" t="s">
        <v>225</v>
      </c>
      <c r="B48" s="66" t="s">
        <v>224</v>
      </c>
      <c r="C48" s="376">
        <v>0</v>
      </c>
      <c r="D48" s="376"/>
      <c r="E48" s="376">
        <f>+C48+D48</f>
        <v>0</v>
      </c>
    </row>
    <row r="49" spans="1:5" ht="12.75" customHeight="1" x14ac:dyDescent="0.25">
      <c r="A49" s="74" t="s">
        <v>227</v>
      </c>
      <c r="B49" s="66" t="s">
        <v>226</v>
      </c>
      <c r="C49" s="376">
        <v>0</v>
      </c>
      <c r="D49" s="376"/>
      <c r="E49" s="376">
        <f t="shared" ref="E49:E51" si="9">+C49+D49</f>
        <v>0</v>
      </c>
    </row>
    <row r="50" spans="1:5" ht="12.75" customHeight="1" x14ac:dyDescent="0.25">
      <c r="A50" s="74" t="s">
        <v>229</v>
      </c>
      <c r="B50" s="66" t="s">
        <v>228</v>
      </c>
      <c r="C50" s="376">
        <v>18600</v>
      </c>
      <c r="D50" s="376"/>
      <c r="E50" s="376">
        <f t="shared" si="9"/>
        <v>18600</v>
      </c>
    </row>
    <row r="51" spans="1:5" ht="12.75" customHeight="1" x14ac:dyDescent="0.25">
      <c r="A51" s="74" t="s">
        <v>231</v>
      </c>
      <c r="B51" s="66" t="s">
        <v>230</v>
      </c>
      <c r="C51" s="376">
        <v>2000</v>
      </c>
      <c r="D51" s="376"/>
      <c r="E51" s="376">
        <f t="shared" si="9"/>
        <v>2000</v>
      </c>
    </row>
    <row r="52" spans="1:5" ht="12.75" customHeight="1" x14ac:dyDescent="0.25">
      <c r="A52" s="83" t="s">
        <v>232</v>
      </c>
      <c r="B52" s="67" t="s">
        <v>334</v>
      </c>
      <c r="C52" s="378">
        <v>140082</v>
      </c>
      <c r="D52" s="378">
        <f t="shared" ref="D52:E52" si="10">+D51+D50+D49+D48+D47</f>
        <v>0</v>
      </c>
      <c r="E52" s="378">
        <f t="shared" si="10"/>
        <v>140082</v>
      </c>
    </row>
    <row r="53" spans="1:5" ht="12.75" customHeight="1" x14ac:dyDescent="0.25">
      <c r="A53" s="83" t="s">
        <v>234</v>
      </c>
      <c r="B53" s="67" t="s">
        <v>233</v>
      </c>
      <c r="C53" s="378">
        <v>3000</v>
      </c>
      <c r="D53" s="378">
        <f>+'3.c. mell. Közhatalmi bevételek'!C12</f>
        <v>0</v>
      </c>
      <c r="E53" s="378">
        <f>+'3.c. mell. Közhatalmi bevételek'!D12</f>
        <v>3000</v>
      </c>
    </row>
    <row r="54" spans="1:5" ht="12.75" customHeight="1" x14ac:dyDescent="0.25">
      <c r="A54" s="83" t="s">
        <v>235</v>
      </c>
      <c r="B54" s="67" t="s">
        <v>335</v>
      </c>
      <c r="C54" s="378">
        <v>294479</v>
      </c>
      <c r="D54" s="378">
        <f t="shared" ref="D54:E54" si="11">+D53+D52+D40+D41+D42+D43</f>
        <v>0</v>
      </c>
      <c r="E54" s="378">
        <f t="shared" si="11"/>
        <v>294479</v>
      </c>
    </row>
    <row r="55" spans="1:5" ht="12.75" customHeight="1" x14ac:dyDescent="0.25">
      <c r="A55" s="74" t="s">
        <v>237</v>
      </c>
      <c r="B55" s="66" t="s">
        <v>236</v>
      </c>
      <c r="C55" s="376">
        <v>0</v>
      </c>
      <c r="D55" s="376"/>
      <c r="E55" s="376">
        <f>+C55+D55</f>
        <v>0</v>
      </c>
    </row>
    <row r="56" spans="1:5" ht="12.75" customHeight="1" x14ac:dyDescent="0.25">
      <c r="A56" s="74" t="s">
        <v>239</v>
      </c>
      <c r="B56" s="66" t="s">
        <v>238</v>
      </c>
      <c r="C56" s="376">
        <v>2012</v>
      </c>
      <c r="D56" s="376">
        <v>17235</v>
      </c>
      <c r="E56" s="376">
        <f t="shared" ref="E56:E65" si="12">+C56+D56</f>
        <v>19247</v>
      </c>
    </row>
    <row r="57" spans="1:5" ht="12.75" customHeight="1" x14ac:dyDescent="0.25">
      <c r="A57" s="74" t="s">
        <v>241</v>
      </c>
      <c r="B57" s="66" t="s">
        <v>240</v>
      </c>
      <c r="C57" s="376">
        <v>1250</v>
      </c>
      <c r="D57" s="376">
        <v>174</v>
      </c>
      <c r="E57" s="376">
        <f t="shared" si="12"/>
        <v>1424</v>
      </c>
    </row>
    <row r="58" spans="1:5" ht="12.75" customHeight="1" x14ac:dyDescent="0.25">
      <c r="A58" s="74" t="s">
        <v>243</v>
      </c>
      <c r="B58" s="66" t="s">
        <v>242</v>
      </c>
      <c r="C58" s="376">
        <v>16638</v>
      </c>
      <c r="D58" s="376"/>
      <c r="E58" s="376">
        <f t="shared" si="12"/>
        <v>16638</v>
      </c>
    </row>
    <row r="59" spans="1:5" ht="12.75" customHeight="1" x14ac:dyDescent="0.25">
      <c r="A59" s="74" t="s">
        <v>245</v>
      </c>
      <c r="B59" s="66" t="s">
        <v>244</v>
      </c>
      <c r="C59" s="376">
        <v>0</v>
      </c>
      <c r="D59" s="376"/>
      <c r="E59" s="376">
        <f t="shared" si="12"/>
        <v>0</v>
      </c>
    </row>
    <row r="60" spans="1:5" ht="12.75" customHeight="1" x14ac:dyDescent="0.25">
      <c r="A60" s="74" t="s">
        <v>247</v>
      </c>
      <c r="B60" s="66" t="s">
        <v>246</v>
      </c>
      <c r="C60" s="376">
        <v>4995</v>
      </c>
      <c r="D60" s="376">
        <v>4654</v>
      </c>
      <c r="E60" s="376">
        <f t="shared" si="12"/>
        <v>9649</v>
      </c>
    </row>
    <row r="61" spans="1:5" ht="12.75" customHeight="1" x14ac:dyDescent="0.25">
      <c r="A61" s="74" t="s">
        <v>249</v>
      </c>
      <c r="B61" s="66" t="s">
        <v>248</v>
      </c>
      <c r="C61" s="376">
        <v>216982</v>
      </c>
      <c r="D61" s="376">
        <v>4654</v>
      </c>
      <c r="E61" s="376">
        <f t="shared" si="12"/>
        <v>221636</v>
      </c>
    </row>
    <row r="62" spans="1:5" ht="12.75" customHeight="1" x14ac:dyDescent="0.25">
      <c r="A62" s="74" t="s">
        <v>251</v>
      </c>
      <c r="B62" s="66" t="s">
        <v>250</v>
      </c>
      <c r="C62" s="376">
        <v>8725</v>
      </c>
      <c r="D62" s="376"/>
      <c r="E62" s="376">
        <f t="shared" si="12"/>
        <v>8725</v>
      </c>
    </row>
    <row r="63" spans="1:5" ht="12.75" customHeight="1" x14ac:dyDescent="0.25">
      <c r="A63" s="74" t="s">
        <v>253</v>
      </c>
      <c r="B63" s="66" t="s">
        <v>252</v>
      </c>
      <c r="C63" s="376">
        <v>0</v>
      </c>
      <c r="D63" s="376"/>
      <c r="E63" s="376">
        <f t="shared" si="12"/>
        <v>0</v>
      </c>
    </row>
    <row r="64" spans="1:5" ht="12.75" customHeight="1" x14ac:dyDescent="0.25">
      <c r="A64" s="74" t="s">
        <v>917</v>
      </c>
      <c r="B64" s="66" t="s">
        <v>918</v>
      </c>
      <c r="C64" s="376">
        <v>0</v>
      </c>
      <c r="D64" s="376">
        <v>0</v>
      </c>
      <c r="E64" s="376">
        <f t="shared" si="12"/>
        <v>0</v>
      </c>
    </row>
    <row r="65" spans="1:5" ht="12.75" customHeight="1" x14ac:dyDescent="0.25">
      <c r="A65" s="74" t="s">
        <v>640</v>
      </c>
      <c r="B65" s="66" t="s">
        <v>254</v>
      </c>
      <c r="C65" s="376">
        <v>0</v>
      </c>
      <c r="D65" s="376"/>
      <c r="E65" s="376">
        <f t="shared" si="12"/>
        <v>0</v>
      </c>
    </row>
    <row r="66" spans="1:5" ht="12.75" customHeight="1" x14ac:dyDescent="0.25">
      <c r="A66" s="83" t="s">
        <v>255</v>
      </c>
      <c r="B66" s="67" t="s">
        <v>280</v>
      </c>
      <c r="C66" s="378">
        <v>250602</v>
      </c>
      <c r="D66" s="378">
        <f t="shared" ref="D66:E66" si="13">SUM(D55:D65)</f>
        <v>26717</v>
      </c>
      <c r="E66" s="378">
        <f t="shared" si="13"/>
        <v>277319</v>
      </c>
    </row>
    <row r="67" spans="1:5" ht="12.75" customHeight="1" x14ac:dyDescent="0.25">
      <c r="A67" s="83" t="s">
        <v>256</v>
      </c>
      <c r="B67" s="67" t="s">
        <v>279</v>
      </c>
      <c r="C67" s="378">
        <v>0</v>
      </c>
      <c r="D67" s="376"/>
      <c r="E67" s="376">
        <f>+C67+D67</f>
        <v>0</v>
      </c>
    </row>
    <row r="68" spans="1:5" ht="12.75" customHeight="1" x14ac:dyDescent="0.25">
      <c r="A68" s="74" t="s">
        <v>644</v>
      </c>
      <c r="B68" s="66" t="s">
        <v>508</v>
      </c>
      <c r="C68" s="376">
        <v>4800</v>
      </c>
      <c r="D68" s="376">
        <v>-733</v>
      </c>
      <c r="E68" s="376">
        <f t="shared" ref="E68:E69" si="14">+C68+D68</f>
        <v>4067</v>
      </c>
    </row>
    <row r="69" spans="1:5" ht="12.75" customHeight="1" x14ac:dyDescent="0.25">
      <c r="A69" s="74" t="s">
        <v>643</v>
      </c>
      <c r="B69" s="66" t="s">
        <v>257</v>
      </c>
      <c r="C69" s="376">
        <v>43</v>
      </c>
      <c r="D69" s="376"/>
      <c r="E69" s="376">
        <f t="shared" si="14"/>
        <v>43</v>
      </c>
    </row>
    <row r="70" spans="1:5" ht="12.75" customHeight="1" x14ac:dyDescent="0.25">
      <c r="A70" s="83" t="s">
        <v>259</v>
      </c>
      <c r="B70" s="67" t="s">
        <v>278</v>
      </c>
      <c r="C70" s="378">
        <v>4843</v>
      </c>
      <c r="D70" s="378">
        <f t="shared" ref="D70:E70" si="15">+D69+D68</f>
        <v>-733</v>
      </c>
      <c r="E70" s="378">
        <f t="shared" si="15"/>
        <v>4110</v>
      </c>
    </row>
    <row r="71" spans="1:5" ht="12.75" customHeight="1" x14ac:dyDescent="0.25">
      <c r="A71" s="74" t="s">
        <v>645</v>
      </c>
      <c r="B71" s="66" t="s">
        <v>260</v>
      </c>
      <c r="C71" s="376">
        <v>0</v>
      </c>
      <c r="D71" s="376"/>
      <c r="E71" s="376">
        <f>+C71+D71</f>
        <v>0</v>
      </c>
    </row>
    <row r="72" spans="1:5" ht="12.75" customHeight="1" x14ac:dyDescent="0.25">
      <c r="A72" s="83" t="s">
        <v>262</v>
      </c>
      <c r="B72" s="67" t="s">
        <v>283</v>
      </c>
      <c r="C72" s="378">
        <v>0</v>
      </c>
      <c r="D72" s="378"/>
      <c r="E72" s="376">
        <f>+C72+D72</f>
        <v>0</v>
      </c>
    </row>
    <row r="73" spans="1:5" ht="12.75" customHeight="1" x14ac:dyDescent="0.25">
      <c r="A73" s="83" t="s">
        <v>263</v>
      </c>
      <c r="B73" s="67" t="s">
        <v>276</v>
      </c>
      <c r="C73" s="378">
        <v>2479246</v>
      </c>
      <c r="D73" s="378">
        <f t="shared" ref="D73:E73" si="16">+D72+D70+D67+D66+D54+D37+D23</f>
        <v>112008</v>
      </c>
      <c r="E73" s="378">
        <f t="shared" si="16"/>
        <v>2591254</v>
      </c>
    </row>
    <row r="74" spans="1:5" ht="12.75" customHeight="1" x14ac:dyDescent="0.25">
      <c r="A74" s="395" t="s">
        <v>571</v>
      </c>
      <c r="B74" s="66" t="s">
        <v>572</v>
      </c>
      <c r="C74" s="376"/>
      <c r="D74" s="376"/>
      <c r="E74" s="376"/>
    </row>
    <row r="75" spans="1:5" s="90" customFormat="1" ht="12.75" customHeight="1" x14ac:dyDescent="0.25">
      <c r="A75" s="70" t="s">
        <v>574</v>
      </c>
      <c r="B75" s="67" t="s">
        <v>573</v>
      </c>
      <c r="C75" s="378">
        <v>0</v>
      </c>
      <c r="D75" s="378">
        <f t="shared" ref="D75:E75" si="17">+D74</f>
        <v>0</v>
      </c>
      <c r="E75" s="378">
        <f t="shared" si="17"/>
        <v>0</v>
      </c>
    </row>
    <row r="76" spans="1:5" s="90" customFormat="1" ht="12.75" customHeight="1" x14ac:dyDescent="0.25">
      <c r="A76" s="70" t="s">
        <v>822</v>
      </c>
      <c r="B76" s="67" t="s">
        <v>823</v>
      </c>
      <c r="C76" s="378">
        <v>1130000</v>
      </c>
      <c r="D76" s="378"/>
      <c r="E76" s="378">
        <f>+C76+D76</f>
        <v>1130000</v>
      </c>
    </row>
    <row r="77" spans="1:5" x14ac:dyDescent="0.25">
      <c r="A77" s="81" t="s">
        <v>273</v>
      </c>
      <c r="B77" s="66" t="s">
        <v>272</v>
      </c>
      <c r="C77" s="380">
        <v>892798</v>
      </c>
      <c r="D77" s="380">
        <f>+D79+D78</f>
        <v>0</v>
      </c>
      <c r="E77" s="376">
        <f>+C77+D77</f>
        <v>892798</v>
      </c>
    </row>
    <row r="78" spans="1:5" s="107" customFormat="1" x14ac:dyDescent="0.25">
      <c r="A78" s="163"/>
      <c r="B78" s="140" t="s">
        <v>392</v>
      </c>
      <c r="C78" s="379">
        <v>5835</v>
      </c>
      <c r="D78" s="379"/>
      <c r="E78" s="376">
        <f t="shared" ref="E78:E79" si="18">+C78+D78</f>
        <v>5835</v>
      </c>
    </row>
    <row r="79" spans="1:5" s="107" customFormat="1" x14ac:dyDescent="0.25">
      <c r="A79" s="163"/>
      <c r="B79" s="140" t="s">
        <v>393</v>
      </c>
      <c r="C79" s="379">
        <v>886963</v>
      </c>
      <c r="D79" s="379"/>
      <c r="E79" s="376">
        <f t="shared" si="18"/>
        <v>886963</v>
      </c>
    </row>
    <row r="80" spans="1:5" x14ac:dyDescent="0.25">
      <c r="A80" s="82" t="s">
        <v>274</v>
      </c>
      <c r="B80" s="82" t="s">
        <v>336</v>
      </c>
      <c r="C80" s="378">
        <v>892798</v>
      </c>
      <c r="D80" s="378">
        <f t="shared" ref="D80:E80" si="19">+D77</f>
        <v>0</v>
      </c>
      <c r="E80" s="378">
        <f t="shared" si="19"/>
        <v>892798</v>
      </c>
    </row>
    <row r="81" spans="1:5" x14ac:dyDescent="0.25">
      <c r="A81" s="82" t="s">
        <v>275</v>
      </c>
      <c r="B81" s="70" t="s">
        <v>337</v>
      </c>
      <c r="C81" s="378">
        <v>2022798</v>
      </c>
      <c r="D81" s="378">
        <f t="shared" ref="D81:E81" si="20">+D80+D75+D76</f>
        <v>0</v>
      </c>
      <c r="E81" s="378">
        <f t="shared" si="20"/>
        <v>2022798</v>
      </c>
    </row>
    <row r="82" spans="1:5" x14ac:dyDescent="0.25">
      <c r="C82" s="658"/>
      <c r="D82" s="658"/>
      <c r="E82" s="658"/>
    </row>
    <row r="84" spans="1:5" x14ac:dyDescent="0.25">
      <c r="D84" s="658"/>
    </row>
  </sheetData>
  <mergeCells count="5">
    <mergeCell ref="A1:E1"/>
    <mergeCell ref="A3:A4"/>
    <mergeCell ref="B3:B4"/>
    <mergeCell ref="C3:E3"/>
    <mergeCell ref="C2:E2"/>
  </mergeCells>
  <pageMargins left="0.70866141732283472" right="0.70866141732283472" top="0.74803149606299213" bottom="0.74803149606299213" header="0.31496062992125984" footer="0.31496062992125984"/>
  <pageSetup paperSize="9" scale="68" orientation="portrait" cellComments="asDisplayed" errors="blank" r:id="rId1"/>
  <headerFooter>
    <oddHeader>&amp;C&amp;"Times New Roman,Félkövér"&amp;12Martonvásár Város Önkormányzatának bevételei 2017.&amp;"Times New Roman,Normál"
&amp;"Times New Roman,Dőlt"(intézmények nélkül)&amp;R&amp;"Times New Roman,Félkövér"&amp;12
3. melléklet</oddHead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D52"/>
  <sheetViews>
    <sheetView view="pageLayout" zoomScaleNormal="100" workbookViewId="0">
      <selection activeCell="D36" sqref="D36:D39"/>
    </sheetView>
  </sheetViews>
  <sheetFormatPr defaultColWidth="9.109375" defaultRowHeight="13.8" x14ac:dyDescent="0.25"/>
  <cols>
    <col min="1" max="1" width="43.44140625" style="406" customWidth="1"/>
    <col min="2" max="2" width="15.44140625" style="406" customWidth="1"/>
    <col min="3" max="3" width="13" style="406" customWidth="1"/>
    <col min="4" max="4" width="14.44140625" style="406" customWidth="1"/>
    <col min="5" max="16384" width="9.109375" style="406"/>
  </cols>
  <sheetData>
    <row r="1" spans="1:4" ht="14.4" thickBot="1" x14ac:dyDescent="0.3">
      <c r="D1" s="554" t="s">
        <v>385</v>
      </c>
    </row>
    <row r="2" spans="1:4" x14ac:dyDescent="0.25">
      <c r="A2" s="813" t="s">
        <v>526</v>
      </c>
      <c r="B2" s="814"/>
      <c r="C2" s="815"/>
      <c r="D2" s="815"/>
    </row>
    <row r="3" spans="1:4" ht="14.4" thickBot="1" x14ac:dyDescent="0.3">
      <c r="A3" s="557"/>
      <c r="B3" s="558"/>
      <c r="C3" s="559"/>
      <c r="D3" s="559"/>
    </row>
    <row r="4" spans="1:4" s="441" customFormat="1" ht="27.75" customHeight="1" x14ac:dyDescent="0.25">
      <c r="A4" s="561" t="s">
        <v>282</v>
      </c>
      <c r="B4" s="774" t="s">
        <v>889</v>
      </c>
      <c r="C4" s="774" t="s">
        <v>746</v>
      </c>
      <c r="D4" s="774" t="s">
        <v>1024</v>
      </c>
    </row>
    <row r="5" spans="1:4" x14ac:dyDescent="0.25">
      <c r="A5" s="407" t="s">
        <v>651</v>
      </c>
      <c r="B5" s="408">
        <v>1080</v>
      </c>
      <c r="C5" s="490"/>
      <c r="D5" s="490">
        <f>+B5+C5</f>
        <v>1080</v>
      </c>
    </row>
    <row r="6" spans="1:4" x14ac:dyDescent="0.25">
      <c r="A6" s="407" t="s">
        <v>652</v>
      </c>
      <c r="B6" s="408">
        <v>9725</v>
      </c>
      <c r="C6" s="490"/>
      <c r="D6" s="490">
        <f t="shared" ref="D6:D10" si="0">+B6+C6</f>
        <v>9725</v>
      </c>
    </row>
    <row r="7" spans="1:4" x14ac:dyDescent="0.25">
      <c r="A7" s="407" t="s">
        <v>653</v>
      </c>
      <c r="B7" s="408">
        <v>7576</v>
      </c>
      <c r="C7" s="490"/>
      <c r="D7" s="490">
        <f t="shared" si="0"/>
        <v>7576</v>
      </c>
    </row>
    <row r="8" spans="1:4" x14ac:dyDescent="0.25">
      <c r="A8" s="407" t="s">
        <v>654</v>
      </c>
      <c r="B8" s="408">
        <v>13516</v>
      </c>
      <c r="C8" s="493">
        <v>161</v>
      </c>
      <c r="D8" s="490">
        <f t="shared" si="0"/>
        <v>13677</v>
      </c>
    </row>
    <row r="9" spans="1:4" x14ac:dyDescent="0.25">
      <c r="A9" s="407" t="s">
        <v>655</v>
      </c>
      <c r="B9" s="497">
        <v>250</v>
      </c>
      <c r="C9" s="493"/>
      <c r="D9" s="490">
        <f t="shared" si="0"/>
        <v>250</v>
      </c>
    </row>
    <row r="10" spans="1:4" x14ac:dyDescent="0.25">
      <c r="A10" s="407" t="s">
        <v>690</v>
      </c>
      <c r="B10" s="490">
        <v>600</v>
      </c>
      <c r="C10" s="493"/>
      <c r="D10" s="490">
        <f t="shared" si="0"/>
        <v>600</v>
      </c>
    </row>
    <row r="11" spans="1:4" x14ac:dyDescent="0.25">
      <c r="A11" s="407" t="s">
        <v>824</v>
      </c>
      <c r="B11" s="408">
        <v>698</v>
      </c>
      <c r="C11" s="493"/>
      <c r="D11" s="493">
        <f>+B11+C11</f>
        <v>698</v>
      </c>
    </row>
    <row r="12" spans="1:4" x14ac:dyDescent="0.25">
      <c r="A12" s="407" t="s">
        <v>907</v>
      </c>
      <c r="B12" s="497">
        <v>583</v>
      </c>
      <c r="C12" s="493"/>
      <c r="D12" s="493">
        <f t="shared" ref="D12:D13" si="1">+B12+C12</f>
        <v>583</v>
      </c>
    </row>
    <row r="13" spans="1:4" x14ac:dyDescent="0.25">
      <c r="A13" s="407" t="s">
        <v>894</v>
      </c>
      <c r="B13" s="492">
        <v>4944</v>
      </c>
      <c r="C13" s="493"/>
      <c r="D13" s="493">
        <f t="shared" si="1"/>
        <v>4944</v>
      </c>
    </row>
    <row r="14" spans="1:4" x14ac:dyDescent="0.25">
      <c r="A14" s="491" t="s">
        <v>896</v>
      </c>
      <c r="B14" s="492">
        <v>3000</v>
      </c>
      <c r="C14" s="492"/>
      <c r="D14" s="493">
        <f>+B14+C14</f>
        <v>3000</v>
      </c>
    </row>
    <row r="15" spans="1:4" x14ac:dyDescent="0.25">
      <c r="A15" s="491" t="s">
        <v>996</v>
      </c>
      <c r="B15" s="492"/>
      <c r="C15" s="492">
        <v>1058</v>
      </c>
      <c r="D15" s="493">
        <f>+B15+C15</f>
        <v>1058</v>
      </c>
    </row>
    <row r="16" spans="1:4" ht="14.4" thickBot="1" x14ac:dyDescent="0.3">
      <c r="A16" s="494" t="s">
        <v>180</v>
      </c>
      <c r="B16" s="495">
        <f>SUM(B5:B15)</f>
        <v>41972</v>
      </c>
      <c r="C16" s="495">
        <f t="shared" ref="C16:D16" si="2">SUM(C5:C15)</f>
        <v>1219</v>
      </c>
      <c r="D16" s="495">
        <f t="shared" si="2"/>
        <v>43191</v>
      </c>
    </row>
    <row r="17" spans="1:4" x14ac:dyDescent="0.25">
      <c r="A17" s="412"/>
      <c r="B17" s="412"/>
      <c r="C17" s="413"/>
      <c r="D17" s="413"/>
    </row>
    <row r="18" spans="1:4" ht="14.4" thickBot="1" x14ac:dyDescent="0.3">
      <c r="A18" s="414"/>
      <c r="B18" s="414"/>
      <c r="C18" s="414"/>
      <c r="D18" s="415"/>
    </row>
    <row r="19" spans="1:4" x14ac:dyDescent="0.25">
      <c r="A19" s="813" t="s">
        <v>527</v>
      </c>
      <c r="B19" s="814"/>
      <c r="C19" s="815"/>
      <c r="D19" s="816"/>
    </row>
    <row r="20" spans="1:4" ht="14.4" thickBot="1" x14ac:dyDescent="0.3">
      <c r="A20" s="557"/>
      <c r="B20" s="558"/>
      <c r="C20" s="559"/>
      <c r="D20" s="560"/>
    </row>
    <row r="21" spans="1:4" x14ac:dyDescent="0.25">
      <c r="A21" s="556" t="s">
        <v>282</v>
      </c>
      <c r="B21" s="774" t="s">
        <v>889</v>
      </c>
      <c r="C21" s="774" t="s">
        <v>746</v>
      </c>
      <c r="D21" s="774" t="s">
        <v>1024</v>
      </c>
    </row>
    <row r="22" spans="1:4" x14ac:dyDescent="0.25">
      <c r="A22" s="659" t="s">
        <v>827</v>
      </c>
      <c r="B22" s="492">
        <v>6997</v>
      </c>
      <c r="C22" s="660"/>
      <c r="D22" s="576">
        <f>+C22+B22</f>
        <v>6997</v>
      </c>
    </row>
    <row r="23" spans="1:4" s="441" customFormat="1" ht="15.75" customHeight="1" x14ac:dyDescent="0.25">
      <c r="A23" s="407" t="s">
        <v>909</v>
      </c>
      <c r="B23" s="408">
        <v>87750</v>
      </c>
      <c r="C23" s="409"/>
      <c r="D23" s="576">
        <f t="shared" ref="D23:D29" si="3">+C23+B23</f>
        <v>87750</v>
      </c>
    </row>
    <row r="24" spans="1:4" s="441" customFormat="1" ht="15.75" customHeight="1" x14ac:dyDescent="0.25">
      <c r="A24" s="407" t="s">
        <v>910</v>
      </c>
      <c r="B24" s="408">
        <v>448500</v>
      </c>
      <c r="C24" s="409"/>
      <c r="D24" s="576">
        <f t="shared" si="3"/>
        <v>448500</v>
      </c>
    </row>
    <row r="25" spans="1:4" s="441" customFormat="1" ht="15.75" customHeight="1" x14ac:dyDescent="0.25">
      <c r="A25" s="407" t="s">
        <v>999</v>
      </c>
      <c r="B25" s="408"/>
      <c r="C25" s="409">
        <v>77819</v>
      </c>
      <c r="D25" s="576">
        <f t="shared" si="3"/>
        <v>77819</v>
      </c>
    </row>
    <row r="26" spans="1:4" x14ac:dyDescent="0.25">
      <c r="A26" s="407" t="s">
        <v>911</v>
      </c>
      <c r="B26" s="408">
        <v>661750</v>
      </c>
      <c r="C26" s="409"/>
      <c r="D26" s="576">
        <f t="shared" si="3"/>
        <v>661750</v>
      </c>
    </row>
    <row r="27" spans="1:4" x14ac:dyDescent="0.25">
      <c r="A27" s="407" t="s">
        <v>912</v>
      </c>
      <c r="B27" s="408">
        <v>120060</v>
      </c>
      <c r="C27" s="409"/>
      <c r="D27" s="576">
        <f t="shared" si="3"/>
        <v>120060</v>
      </c>
    </row>
    <row r="28" spans="1:4" x14ac:dyDescent="0.25">
      <c r="A28" s="496" t="s">
        <v>895</v>
      </c>
      <c r="B28" s="497">
        <v>500</v>
      </c>
      <c r="C28" s="497"/>
      <c r="D28" s="678">
        <f t="shared" si="3"/>
        <v>500</v>
      </c>
    </row>
    <row r="29" spans="1:4" x14ac:dyDescent="0.25">
      <c r="A29" s="496" t="s">
        <v>998</v>
      </c>
      <c r="B29" s="497"/>
      <c r="C29" s="497">
        <v>45</v>
      </c>
      <c r="D29" s="678">
        <f t="shared" si="3"/>
        <v>45</v>
      </c>
    </row>
    <row r="30" spans="1:4" ht="14.4" thickBot="1" x14ac:dyDescent="0.3">
      <c r="A30" s="410" t="s">
        <v>180</v>
      </c>
      <c r="B30" s="411">
        <f>SUM(B22:B29)</f>
        <v>1325557</v>
      </c>
      <c r="C30" s="411">
        <f t="shared" ref="C30:D30" si="4">SUM(C22:C29)</f>
        <v>77864</v>
      </c>
      <c r="D30" s="411">
        <f t="shared" si="4"/>
        <v>1403421</v>
      </c>
    </row>
    <row r="31" spans="1:4" x14ac:dyDescent="0.25">
      <c r="A31" s="416"/>
      <c r="B31" s="416"/>
      <c r="C31" s="417"/>
      <c r="D31" s="417"/>
    </row>
    <row r="32" spans="1:4" ht="14.4" thickBot="1" x14ac:dyDescent="0.3">
      <c r="A32" s="414"/>
      <c r="B32" s="414"/>
      <c r="C32" s="414"/>
      <c r="D32" s="415"/>
    </row>
    <row r="33" spans="1:4" x14ac:dyDescent="0.25">
      <c r="A33" s="817" t="s">
        <v>528</v>
      </c>
      <c r="B33" s="818"/>
      <c r="C33" s="818"/>
      <c r="D33" s="819"/>
    </row>
    <row r="34" spans="1:4" ht="14.4" thickBot="1" x14ac:dyDescent="0.3">
      <c r="A34" s="562"/>
      <c r="B34" s="563"/>
      <c r="C34" s="563"/>
      <c r="D34" s="564"/>
    </row>
    <row r="35" spans="1:4" x14ac:dyDescent="0.25">
      <c r="A35" s="555" t="s">
        <v>282</v>
      </c>
      <c r="B35" s="774" t="s">
        <v>889</v>
      </c>
      <c r="C35" s="774" t="s">
        <v>746</v>
      </c>
      <c r="D35" s="774" t="s">
        <v>1024</v>
      </c>
    </row>
    <row r="36" spans="1:4" x14ac:dyDescent="0.25">
      <c r="A36" s="407" t="s">
        <v>509</v>
      </c>
      <c r="B36" s="419">
        <v>43</v>
      </c>
      <c r="C36" s="420"/>
      <c r="D36" s="576">
        <f>+C36+B36</f>
        <v>43</v>
      </c>
    </row>
    <row r="37" spans="1:4" s="441" customFormat="1" ht="20.25" customHeight="1" x14ac:dyDescent="0.25">
      <c r="A37" s="500" t="s">
        <v>692</v>
      </c>
      <c r="B37" s="492">
        <v>2500</v>
      </c>
      <c r="C37" s="420"/>
      <c r="D37" s="576">
        <f>+C37+B37</f>
        <v>2500</v>
      </c>
    </row>
    <row r="38" spans="1:4" s="441" customFormat="1" ht="20.25" customHeight="1" x14ac:dyDescent="0.25">
      <c r="A38" s="659" t="s">
        <v>825</v>
      </c>
      <c r="B38" s="492">
        <v>500</v>
      </c>
      <c r="C38" s="660"/>
      <c r="D38" s="576">
        <f t="shared" ref="D38:D40" si="5">+C38+B38</f>
        <v>500</v>
      </c>
    </row>
    <row r="39" spans="1:4" s="441" customFormat="1" ht="20.25" customHeight="1" x14ac:dyDescent="0.25">
      <c r="A39" s="659" t="s">
        <v>826</v>
      </c>
      <c r="B39" s="492">
        <v>1800</v>
      </c>
      <c r="C39" s="660">
        <v>-733</v>
      </c>
      <c r="D39" s="576">
        <f t="shared" si="5"/>
        <v>1067</v>
      </c>
    </row>
    <row r="40" spans="1:4" s="441" customFormat="1" ht="20.25" customHeight="1" x14ac:dyDescent="0.25">
      <c r="A40" s="659" t="s">
        <v>850</v>
      </c>
      <c r="B40" s="492">
        <v>175</v>
      </c>
      <c r="C40" s="660"/>
      <c r="D40" s="678">
        <f t="shared" si="5"/>
        <v>175</v>
      </c>
    </row>
    <row r="41" spans="1:4" ht="14.4" thickBot="1" x14ac:dyDescent="0.3">
      <c r="A41" s="410" t="s">
        <v>180</v>
      </c>
      <c r="B41" s="421">
        <f>SUM(B36:B40)</f>
        <v>5018</v>
      </c>
      <c r="C41" s="421">
        <f>SUM(C36:C40)</f>
        <v>-733</v>
      </c>
      <c r="D41" s="577">
        <f>SUM(D36:D40)</f>
        <v>4285</v>
      </c>
    </row>
    <row r="42" spans="1:4" ht="14.4" thickBot="1" x14ac:dyDescent="0.3">
      <c r="A42" s="414"/>
      <c r="B42" s="414"/>
      <c r="C42" s="414"/>
      <c r="D42" s="414"/>
    </row>
    <row r="43" spans="1:4" x14ac:dyDescent="0.25">
      <c r="A43" s="817" t="s">
        <v>529</v>
      </c>
      <c r="B43" s="818"/>
      <c r="C43" s="818"/>
      <c r="D43" s="819"/>
    </row>
    <row r="44" spans="1:4" ht="14.4" thickBot="1" x14ac:dyDescent="0.3">
      <c r="A44" s="562"/>
      <c r="B44" s="563"/>
      <c r="C44" s="563"/>
      <c r="D44" s="564"/>
    </row>
    <row r="45" spans="1:4" x14ac:dyDescent="0.25">
      <c r="A45" s="555" t="s">
        <v>282</v>
      </c>
      <c r="B45" s="774" t="s">
        <v>889</v>
      </c>
      <c r="C45" s="774" t="s">
        <v>746</v>
      </c>
      <c r="D45" s="774" t="s">
        <v>1024</v>
      </c>
    </row>
    <row r="46" spans="1:4" x14ac:dyDescent="0.25">
      <c r="A46" s="418"/>
      <c r="B46" s="419"/>
      <c r="C46" s="420"/>
      <c r="D46" s="576"/>
    </row>
    <row r="47" spans="1:4" s="441" customFormat="1" ht="16.5" customHeight="1" x14ac:dyDescent="0.25">
      <c r="A47" s="407"/>
      <c r="B47" s="419"/>
      <c r="C47" s="420"/>
      <c r="D47" s="576"/>
    </row>
    <row r="48" spans="1:4" x14ac:dyDescent="0.25">
      <c r="A48" s="407"/>
      <c r="B48" s="419"/>
      <c r="C48" s="420"/>
      <c r="D48" s="576"/>
    </row>
    <row r="49" spans="1:4" x14ac:dyDescent="0.25">
      <c r="A49" s="407"/>
      <c r="B49" s="419"/>
      <c r="C49" s="420"/>
      <c r="D49" s="576"/>
    </row>
    <row r="50" spans="1:4" ht="14.4" thickBot="1" x14ac:dyDescent="0.3">
      <c r="A50" s="410" t="s">
        <v>180</v>
      </c>
      <c r="B50" s="421">
        <f>SUM(B46:B49)</f>
        <v>0</v>
      </c>
      <c r="C50" s="421">
        <f t="shared" ref="C50:D50" si="6">SUM(C46:C49)</f>
        <v>0</v>
      </c>
      <c r="D50" s="577">
        <f t="shared" si="6"/>
        <v>0</v>
      </c>
    </row>
    <row r="51" spans="1:4" x14ac:dyDescent="0.25">
      <c r="A51" s="414"/>
      <c r="B51" s="414"/>
      <c r="C51" s="414"/>
      <c r="D51" s="414"/>
    </row>
    <row r="52" spans="1:4" x14ac:dyDescent="0.25">
      <c r="A52" s="414"/>
      <c r="B52" s="414"/>
      <c r="C52" s="414"/>
      <c r="D52" s="414"/>
    </row>
  </sheetData>
  <mergeCells count="4">
    <mergeCell ref="A2:D2"/>
    <mergeCell ref="A19:D19"/>
    <mergeCell ref="A33:D33"/>
    <mergeCell ref="A43:D43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97" orientation="portrait" r:id="rId1"/>
  <headerFooter alignWithMargins="0">
    <oddHeader>&amp;C&amp;"Times New Roman,Félkövér"&amp;12Martonvásár Város Önkormányzat 
átvett pénzeszközeinek, támogatásainak részletezése    &amp;"Times New Roman,Normál"
&amp;R&amp;"Times New Roman,Normál"&amp;12
&amp;"Times New Roman,Félkövér" 3/a. melléklet</oddHead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D36"/>
  <sheetViews>
    <sheetView view="pageLayout" zoomScaleNormal="100" workbookViewId="0">
      <selection activeCell="D17" sqref="D17:D23"/>
    </sheetView>
  </sheetViews>
  <sheetFormatPr defaultColWidth="9.109375" defaultRowHeight="13.2" x14ac:dyDescent="0.25"/>
  <cols>
    <col min="1" max="1" width="39.88671875" style="422" customWidth="1"/>
    <col min="2" max="2" width="13.109375" style="422" customWidth="1"/>
    <col min="3" max="3" width="14.6640625" style="422" customWidth="1"/>
    <col min="4" max="4" width="13.109375" style="422" customWidth="1"/>
    <col min="5" max="16384" width="9.109375" style="422"/>
  </cols>
  <sheetData>
    <row r="1" spans="1:4" ht="13.5" customHeight="1" thickBot="1" x14ac:dyDescent="0.35">
      <c r="A1" s="452"/>
      <c r="B1" s="452"/>
      <c r="C1" s="820" t="s">
        <v>385</v>
      </c>
      <c r="D1" s="820"/>
    </row>
    <row r="2" spans="1:4" s="442" customFormat="1" x14ac:dyDescent="0.25">
      <c r="A2" s="443" t="s">
        <v>282</v>
      </c>
      <c r="B2" s="774" t="s">
        <v>889</v>
      </c>
      <c r="C2" s="774" t="s">
        <v>746</v>
      </c>
      <c r="D2" s="774" t="s">
        <v>1024</v>
      </c>
    </row>
    <row r="3" spans="1:4" x14ac:dyDescent="0.25">
      <c r="A3" s="423" t="s">
        <v>530</v>
      </c>
      <c r="B3" s="424">
        <v>1500</v>
      </c>
      <c r="C3" s="425"/>
      <c r="D3" s="425">
        <f>+B3+C3</f>
        <v>1500</v>
      </c>
    </row>
    <row r="4" spans="1:4" x14ac:dyDescent="0.25">
      <c r="A4" s="423" t="s">
        <v>586</v>
      </c>
      <c r="B4" s="424">
        <v>200</v>
      </c>
      <c r="C4" s="425"/>
      <c r="D4" s="425">
        <f t="shared" ref="D4:D24" si="0">+B4+C4</f>
        <v>200</v>
      </c>
    </row>
    <row r="5" spans="1:4" x14ac:dyDescent="0.25">
      <c r="A5" s="423" t="s">
        <v>828</v>
      </c>
      <c r="B5" s="424">
        <v>312</v>
      </c>
      <c r="C5" s="425"/>
      <c r="D5" s="425">
        <f t="shared" si="0"/>
        <v>312</v>
      </c>
    </row>
    <row r="6" spans="1:4" x14ac:dyDescent="0.25">
      <c r="A6" s="423" t="s">
        <v>531</v>
      </c>
      <c r="B6" s="424">
        <v>15233</v>
      </c>
      <c r="C6" s="425"/>
      <c r="D6" s="425">
        <f t="shared" si="0"/>
        <v>15233</v>
      </c>
    </row>
    <row r="7" spans="1:4" x14ac:dyDescent="0.25">
      <c r="A7" s="423" t="s">
        <v>580</v>
      </c>
      <c r="B7" s="424">
        <v>216982</v>
      </c>
      <c r="C7" s="425">
        <v>4654</v>
      </c>
      <c r="D7" s="425">
        <f t="shared" si="0"/>
        <v>221636</v>
      </c>
    </row>
    <row r="8" spans="1:4" ht="15" customHeight="1" x14ac:dyDescent="0.25">
      <c r="A8" s="423" t="s">
        <v>510</v>
      </c>
      <c r="B8" s="424">
        <v>1250</v>
      </c>
      <c r="C8" s="425">
        <v>174</v>
      </c>
      <c r="D8" s="425">
        <f t="shared" si="0"/>
        <v>1424</v>
      </c>
    </row>
    <row r="9" spans="1:4" ht="15" customHeight="1" x14ac:dyDescent="0.25">
      <c r="A9" s="423" t="s">
        <v>1000</v>
      </c>
      <c r="B9" s="424"/>
      <c r="C9" s="425">
        <v>17235</v>
      </c>
      <c r="D9" s="425">
        <f t="shared" si="0"/>
        <v>17235</v>
      </c>
    </row>
    <row r="10" spans="1:4" x14ac:dyDescent="0.25">
      <c r="A10" s="423" t="s">
        <v>511</v>
      </c>
      <c r="B10" s="424">
        <v>8725</v>
      </c>
      <c r="C10" s="425"/>
      <c r="D10" s="425">
        <f t="shared" si="0"/>
        <v>8725</v>
      </c>
    </row>
    <row r="11" spans="1:4" x14ac:dyDescent="0.25">
      <c r="A11" s="423" t="s">
        <v>576</v>
      </c>
      <c r="B11" s="424">
        <v>1405</v>
      </c>
      <c r="C11" s="425"/>
      <c r="D11" s="425">
        <f t="shared" si="0"/>
        <v>1405</v>
      </c>
    </row>
    <row r="12" spans="1:4" x14ac:dyDescent="0.25">
      <c r="A12" s="423" t="s">
        <v>535</v>
      </c>
      <c r="B12" s="424">
        <v>4995</v>
      </c>
      <c r="C12" s="425">
        <v>4654</v>
      </c>
      <c r="D12" s="425">
        <f t="shared" si="0"/>
        <v>9649</v>
      </c>
    </row>
    <row r="13" spans="1:4" x14ac:dyDescent="0.25">
      <c r="A13" s="423" t="s">
        <v>592</v>
      </c>
      <c r="B13" s="424">
        <v>600</v>
      </c>
      <c r="C13" s="425"/>
      <c r="D13" s="425">
        <f t="shared" si="0"/>
        <v>600</v>
      </c>
    </row>
    <row r="14" spans="1:4" x14ac:dyDescent="0.25">
      <c r="A14" s="423" t="s">
        <v>691</v>
      </c>
      <c r="B14" s="424">
        <v>80</v>
      </c>
      <c r="C14" s="425"/>
      <c r="D14" s="425">
        <f t="shared" si="0"/>
        <v>80</v>
      </c>
    </row>
    <row r="15" spans="1:4" x14ac:dyDescent="0.25">
      <c r="A15" s="423" t="s">
        <v>849</v>
      </c>
      <c r="B15" s="424">
        <v>615</v>
      </c>
      <c r="C15" s="425"/>
      <c r="D15" s="425">
        <f t="shared" si="0"/>
        <v>615</v>
      </c>
    </row>
    <row r="16" spans="1:4" x14ac:dyDescent="0.25">
      <c r="A16" s="423" t="s">
        <v>846</v>
      </c>
      <c r="B16" s="424">
        <v>500</v>
      </c>
      <c r="C16" s="425"/>
      <c r="D16" s="425">
        <f t="shared" si="0"/>
        <v>500</v>
      </c>
    </row>
    <row r="17" spans="1:4" x14ac:dyDescent="0.25">
      <c r="A17" s="423" t="s">
        <v>532</v>
      </c>
      <c r="B17" s="466">
        <v>150</v>
      </c>
      <c r="C17" s="425"/>
      <c r="D17" s="425">
        <f t="shared" si="0"/>
        <v>150</v>
      </c>
    </row>
    <row r="18" spans="1:4" x14ac:dyDescent="0.25">
      <c r="A18" s="423" t="s">
        <v>533</v>
      </c>
      <c r="B18" s="466">
        <v>1500</v>
      </c>
      <c r="C18" s="426">
        <v>120</v>
      </c>
      <c r="D18" s="425">
        <f t="shared" si="0"/>
        <v>1620</v>
      </c>
    </row>
    <row r="19" spans="1:4" x14ac:dyDescent="0.25">
      <c r="A19" s="423" t="s">
        <v>534</v>
      </c>
      <c r="B19" s="466">
        <v>3455</v>
      </c>
      <c r="C19" s="426">
        <v>5435</v>
      </c>
      <c r="D19" s="425">
        <f t="shared" si="0"/>
        <v>8890</v>
      </c>
    </row>
    <row r="20" spans="1:4" x14ac:dyDescent="0.25">
      <c r="A20" s="423" t="s">
        <v>591</v>
      </c>
      <c r="B20" s="466">
        <v>900</v>
      </c>
      <c r="C20" s="426">
        <v>1991</v>
      </c>
      <c r="D20" s="425">
        <f t="shared" si="0"/>
        <v>2891</v>
      </c>
    </row>
    <row r="21" spans="1:4" x14ac:dyDescent="0.25">
      <c r="A21" s="423" t="s">
        <v>847</v>
      </c>
      <c r="B21" s="466">
        <v>111</v>
      </c>
      <c r="C21" s="426"/>
      <c r="D21" s="425">
        <f t="shared" si="0"/>
        <v>111</v>
      </c>
    </row>
    <row r="22" spans="1:4" x14ac:dyDescent="0.25">
      <c r="A22" s="423" t="s">
        <v>535</v>
      </c>
      <c r="B22" s="466">
        <v>1005</v>
      </c>
      <c r="C22" s="426"/>
      <c r="D22" s="425">
        <f t="shared" si="0"/>
        <v>1005</v>
      </c>
    </row>
    <row r="23" spans="1:4" x14ac:dyDescent="0.25">
      <c r="A23" s="423" t="s">
        <v>577</v>
      </c>
      <c r="B23" s="466">
        <v>958</v>
      </c>
      <c r="C23" s="426">
        <v>497</v>
      </c>
      <c r="D23" s="425">
        <f t="shared" si="0"/>
        <v>1455</v>
      </c>
    </row>
    <row r="24" spans="1:4" x14ac:dyDescent="0.25">
      <c r="A24" s="423" t="s">
        <v>848</v>
      </c>
      <c r="B24" s="427">
        <v>11</v>
      </c>
      <c r="C24" s="426">
        <v>314</v>
      </c>
      <c r="D24" s="425">
        <f t="shared" si="0"/>
        <v>325</v>
      </c>
    </row>
    <row r="25" spans="1:4" ht="13.8" thickBot="1" x14ac:dyDescent="0.3">
      <c r="A25" s="428" t="s">
        <v>512</v>
      </c>
      <c r="B25" s="429">
        <f>SUM(B3:B24)</f>
        <v>260487</v>
      </c>
      <c r="C25" s="430">
        <f>SUM(C3:C24)</f>
        <v>35074</v>
      </c>
      <c r="D25" s="430">
        <f>SUM(D3:D24)</f>
        <v>295561</v>
      </c>
    </row>
    <row r="27" spans="1:4" ht="13.8" thickBot="1" x14ac:dyDescent="0.3"/>
    <row r="28" spans="1:4" x14ac:dyDescent="0.25">
      <c r="A28" s="565"/>
      <c r="B28" s="566"/>
      <c r="C28" s="567"/>
      <c r="D28" s="568"/>
    </row>
    <row r="29" spans="1:4" x14ac:dyDescent="0.25">
      <c r="A29" s="431"/>
      <c r="B29" s="432"/>
      <c r="C29" s="433"/>
      <c r="D29" s="434"/>
    </row>
    <row r="30" spans="1:4" ht="13.8" thickBot="1" x14ac:dyDescent="0.3">
      <c r="A30" s="428" t="s">
        <v>513</v>
      </c>
      <c r="B30" s="435">
        <f>SUM(B28:B29)</f>
        <v>0</v>
      </c>
      <c r="C30" s="436"/>
      <c r="D30" s="430">
        <f>SUM(D28:D29)</f>
        <v>0</v>
      </c>
    </row>
    <row r="36" spans="1:1" x14ac:dyDescent="0.25">
      <c r="A36" s="422" t="s">
        <v>514</v>
      </c>
    </row>
  </sheetData>
  <mergeCells count="1">
    <mergeCell ref="C1:D1"/>
  </mergeCells>
  <printOptions horizontalCentered="1"/>
  <pageMargins left="0.78740157480314965" right="0.78740157480314965" top="0.98425196850393704" bottom="0.98425196850393704" header="0.51181102362204722" footer="0.51181102362204722"/>
  <pageSetup orientation="portrait" r:id="rId1"/>
  <headerFooter alignWithMargins="0">
    <oddHeader>&amp;C&amp;"Times New Roman,Félkövér"&amp;12Martonvásár Város Önkormányzat 
működési bevételeinek részletezése    &amp;"-,Normál"&amp;11
&amp;R&amp;"Times New Roman,Félkövér"&amp;12
3/b. melléklet</oddHead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25"/>
  <sheetViews>
    <sheetView workbookViewId="0">
      <selection activeCell="B2" sqref="B2:D2"/>
    </sheetView>
  </sheetViews>
  <sheetFormatPr defaultColWidth="9.109375" defaultRowHeight="13.2" x14ac:dyDescent="0.25"/>
  <cols>
    <col min="1" max="1" width="39.33203125" style="422" customWidth="1"/>
    <col min="2" max="2" width="15.109375" style="422" customWidth="1"/>
    <col min="3" max="3" width="16.6640625" style="422" customWidth="1"/>
    <col min="4" max="4" width="15.6640625" style="422" customWidth="1"/>
    <col min="5" max="16384" width="9.109375" style="422"/>
  </cols>
  <sheetData>
    <row r="1" spans="1:4" ht="15.75" customHeight="1" thickBot="1" x14ac:dyDescent="0.3">
      <c r="D1" s="569" t="s">
        <v>385</v>
      </c>
    </row>
    <row r="2" spans="1:4" s="442" customFormat="1" x14ac:dyDescent="0.25">
      <c r="A2" s="570" t="s">
        <v>282</v>
      </c>
      <c r="B2" s="774" t="s">
        <v>889</v>
      </c>
      <c r="C2" s="774" t="s">
        <v>746</v>
      </c>
      <c r="D2" s="774" t="s">
        <v>1024</v>
      </c>
    </row>
    <row r="3" spans="1:4" x14ac:dyDescent="0.25">
      <c r="A3" s="571" t="s">
        <v>515</v>
      </c>
      <c r="B3" s="424">
        <v>20123</v>
      </c>
      <c r="C3" s="426"/>
      <c r="D3" s="706">
        <f>+B3+C3</f>
        <v>20123</v>
      </c>
    </row>
    <row r="4" spans="1:4" x14ac:dyDescent="0.25">
      <c r="A4" s="571" t="s">
        <v>516</v>
      </c>
      <c r="B4" s="424">
        <v>63610</v>
      </c>
      <c r="C4" s="426"/>
      <c r="D4" s="706">
        <f t="shared" ref="D4:D6" si="0">+B4+C4</f>
        <v>63610</v>
      </c>
    </row>
    <row r="5" spans="1:4" x14ac:dyDescent="0.25">
      <c r="A5" s="571" t="s">
        <v>517</v>
      </c>
      <c r="B5" s="424">
        <v>55000</v>
      </c>
      <c r="C5" s="426"/>
      <c r="D5" s="706">
        <f t="shared" si="0"/>
        <v>55000</v>
      </c>
    </row>
    <row r="6" spans="1:4" x14ac:dyDescent="0.25">
      <c r="A6" s="571" t="s">
        <v>518</v>
      </c>
      <c r="B6" s="424">
        <v>115000</v>
      </c>
      <c r="C6" s="426"/>
      <c r="D6" s="706">
        <f t="shared" si="0"/>
        <v>115000</v>
      </c>
    </row>
    <row r="7" spans="1:4" x14ac:dyDescent="0.25">
      <c r="A7" s="572" t="s">
        <v>519</v>
      </c>
      <c r="B7" s="437">
        <f>SUM(B3:B6)</f>
        <v>253733</v>
      </c>
      <c r="C7" s="437">
        <f t="shared" ref="C7:D7" si="1">SUM(C3:C6)</f>
        <v>0</v>
      </c>
      <c r="D7" s="707">
        <f t="shared" si="1"/>
        <v>253733</v>
      </c>
    </row>
    <row r="8" spans="1:4" x14ac:dyDescent="0.25">
      <c r="A8" s="571"/>
      <c r="B8" s="424"/>
      <c r="C8" s="426"/>
      <c r="D8" s="706"/>
    </row>
    <row r="9" spans="1:4" x14ac:dyDescent="0.25">
      <c r="A9" s="571" t="s">
        <v>520</v>
      </c>
      <c r="B9" s="424">
        <v>18600</v>
      </c>
      <c r="C9" s="426"/>
      <c r="D9" s="706">
        <f>+B9+C9</f>
        <v>18600</v>
      </c>
    </row>
    <row r="10" spans="1:4" x14ac:dyDescent="0.25">
      <c r="A10" s="572" t="s">
        <v>521</v>
      </c>
      <c r="B10" s="437">
        <f>+B9</f>
        <v>18600</v>
      </c>
      <c r="C10" s="438"/>
      <c r="D10" s="708">
        <f>+B10+C10</f>
        <v>18600</v>
      </c>
    </row>
    <row r="11" spans="1:4" x14ac:dyDescent="0.25">
      <c r="A11" s="571"/>
      <c r="B11" s="424"/>
      <c r="C11" s="426"/>
      <c r="D11" s="706"/>
    </row>
    <row r="12" spans="1:4" x14ac:dyDescent="0.25">
      <c r="A12" s="571" t="s">
        <v>536</v>
      </c>
      <c r="B12" s="424">
        <v>3000</v>
      </c>
      <c r="C12" s="426"/>
      <c r="D12" s="706">
        <f>+B12+C12</f>
        <v>3000</v>
      </c>
    </row>
    <row r="13" spans="1:4" ht="13.5" customHeight="1" x14ac:dyDescent="0.25">
      <c r="A13" s="571" t="s">
        <v>522</v>
      </c>
      <c r="B13" s="424">
        <v>2000</v>
      </c>
      <c r="C13" s="426"/>
      <c r="D13" s="706">
        <f t="shared" ref="D13:D14" si="2">+B13+C13</f>
        <v>2000</v>
      </c>
    </row>
    <row r="14" spans="1:4" ht="13.5" customHeight="1" x14ac:dyDescent="0.25">
      <c r="A14" s="571" t="s">
        <v>523</v>
      </c>
      <c r="B14" s="424"/>
      <c r="C14" s="426"/>
      <c r="D14" s="706">
        <f t="shared" si="2"/>
        <v>0</v>
      </c>
    </row>
    <row r="15" spans="1:4" x14ac:dyDescent="0.25">
      <c r="A15" s="572" t="s">
        <v>524</v>
      </c>
      <c r="B15" s="437">
        <f>SUM(B12:B14)</f>
        <v>5000</v>
      </c>
      <c r="C15" s="437">
        <f t="shared" ref="C15:D15" si="3">SUM(C12:C14)</f>
        <v>0</v>
      </c>
      <c r="D15" s="707">
        <f t="shared" si="3"/>
        <v>5000</v>
      </c>
    </row>
    <row r="16" spans="1:4" x14ac:dyDescent="0.25">
      <c r="A16" s="571"/>
      <c r="B16" s="427"/>
      <c r="C16" s="426"/>
      <c r="D16" s="706"/>
    </row>
    <row r="17" spans="1:4" x14ac:dyDescent="0.25">
      <c r="A17" s="571" t="s">
        <v>702</v>
      </c>
      <c r="B17" s="424">
        <v>6000</v>
      </c>
      <c r="C17" s="426"/>
      <c r="D17" s="706">
        <f>+B17+C17</f>
        <v>6000</v>
      </c>
    </row>
    <row r="18" spans="1:4" x14ac:dyDescent="0.25">
      <c r="A18" s="571" t="s">
        <v>703</v>
      </c>
      <c r="B18" s="424">
        <v>6664</v>
      </c>
      <c r="C18" s="426"/>
      <c r="D18" s="706">
        <f t="shared" ref="D18:D19" si="4">+B18+C18</f>
        <v>6664</v>
      </c>
    </row>
    <row r="19" spans="1:4" x14ac:dyDescent="0.25">
      <c r="A19" s="571" t="s">
        <v>709</v>
      </c>
      <c r="B19" s="424">
        <v>4482</v>
      </c>
      <c r="C19" s="426"/>
      <c r="D19" s="706">
        <f t="shared" si="4"/>
        <v>4482</v>
      </c>
    </row>
    <row r="20" spans="1:4" x14ac:dyDescent="0.25">
      <c r="A20" s="572" t="s">
        <v>701</v>
      </c>
      <c r="B20" s="437">
        <f>SUM(B17:B19)</f>
        <v>17146</v>
      </c>
      <c r="C20" s="437">
        <f t="shared" ref="C20:D20" si="5">SUM(C17:C19)</f>
        <v>0</v>
      </c>
      <c r="D20" s="707">
        <f t="shared" si="5"/>
        <v>17146</v>
      </c>
    </row>
    <row r="21" spans="1:4" x14ac:dyDescent="0.25">
      <c r="A21" s="571"/>
      <c r="B21" s="424"/>
      <c r="C21" s="426"/>
      <c r="D21" s="706"/>
    </row>
    <row r="22" spans="1:4" ht="13.8" thickBot="1" x14ac:dyDescent="0.3">
      <c r="A22" s="573" t="s">
        <v>525</v>
      </c>
      <c r="B22" s="429">
        <f>+B15+B10+B7+B20</f>
        <v>294479</v>
      </c>
      <c r="C22" s="429">
        <f t="shared" ref="C22:D22" si="6">+C15+C10+C7+C20</f>
        <v>0</v>
      </c>
      <c r="D22" s="709">
        <f t="shared" si="6"/>
        <v>294479</v>
      </c>
    </row>
    <row r="23" spans="1:4" x14ac:dyDescent="0.25">
      <c r="D23" s="439"/>
    </row>
    <row r="24" spans="1:4" x14ac:dyDescent="0.25">
      <c r="D24" s="439"/>
    </row>
    <row r="25" spans="1:4" x14ac:dyDescent="0.25">
      <c r="D25" s="439"/>
    </row>
  </sheetData>
  <printOptions horizontalCentered="1"/>
  <pageMargins left="0.78740157480314965" right="0.78740157480314965" top="0.98425196850393704" bottom="0.98425196850393704" header="0.51181102362204722" footer="0.51181102362204722"/>
  <pageSetup orientation="portrait" r:id="rId1"/>
  <headerFooter alignWithMargins="0">
    <oddHeader xml:space="preserve">&amp;C&amp;"Times New Roman,Félkövér"&amp;12Martonvásár Város Önkormányzat 
közhatalmi bevételeinek részletezése    
&amp;R&amp;"Times New Roman,Félkövér"&amp;12
3/c . melléklet
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77"/>
  <sheetViews>
    <sheetView view="pageLayout" zoomScale="70" zoomScaleNormal="90" zoomScalePageLayoutView="70" workbookViewId="0">
      <selection activeCell="I8" sqref="I8"/>
    </sheetView>
  </sheetViews>
  <sheetFormatPr defaultColWidth="9.109375" defaultRowHeight="13.2" x14ac:dyDescent="0.3"/>
  <cols>
    <col min="1" max="1" width="36.6640625" style="383" customWidth="1"/>
    <col min="2" max="4" width="12.6640625" style="385" customWidth="1"/>
    <col min="5" max="7" width="14.33203125" style="383" customWidth="1"/>
    <col min="8" max="10" width="14.33203125" style="384" customWidth="1"/>
    <col min="11" max="16384" width="9.109375" style="383"/>
  </cols>
  <sheetData>
    <row r="1" spans="1:10" ht="53.25" customHeight="1" x14ac:dyDescent="0.3">
      <c r="A1" s="821" t="s">
        <v>537</v>
      </c>
      <c r="B1" s="822" t="s">
        <v>610</v>
      </c>
      <c r="C1" s="822"/>
      <c r="D1" s="822"/>
      <c r="E1" s="822" t="s">
        <v>611</v>
      </c>
      <c r="F1" s="822"/>
      <c r="G1" s="822"/>
      <c r="H1" s="823" t="s">
        <v>281</v>
      </c>
      <c r="I1" s="824"/>
      <c r="J1" s="825"/>
    </row>
    <row r="2" spans="1:10" s="384" customFormat="1" ht="39.75" customHeight="1" x14ac:dyDescent="0.3">
      <c r="A2" s="821"/>
      <c r="B2" s="774" t="s">
        <v>889</v>
      </c>
      <c r="C2" s="774" t="s">
        <v>746</v>
      </c>
      <c r="D2" s="774" t="s">
        <v>1024</v>
      </c>
      <c r="E2" s="774" t="s">
        <v>889</v>
      </c>
      <c r="F2" s="774" t="s">
        <v>746</v>
      </c>
      <c r="G2" s="774" t="s">
        <v>1024</v>
      </c>
      <c r="H2" s="774" t="s">
        <v>889</v>
      </c>
      <c r="I2" s="774" t="s">
        <v>746</v>
      </c>
      <c r="J2" s="774" t="s">
        <v>1024</v>
      </c>
    </row>
    <row r="3" spans="1:10" ht="16.5" customHeight="1" x14ac:dyDescent="0.3">
      <c r="A3" s="663" t="s">
        <v>538</v>
      </c>
      <c r="B3" s="389">
        <v>100668400</v>
      </c>
      <c r="C3" s="389"/>
      <c r="D3" s="389">
        <f>+B3+C3</f>
        <v>100668400</v>
      </c>
      <c r="E3" s="389">
        <v>0</v>
      </c>
      <c r="F3" s="389"/>
      <c r="G3" s="389">
        <f>+E3+F3</f>
        <v>0</v>
      </c>
      <c r="H3" s="662">
        <f>+B3+E3</f>
        <v>100668400</v>
      </c>
      <c r="I3" s="662">
        <f>+C3+F3</f>
        <v>0</v>
      </c>
      <c r="J3" s="662">
        <f>+H3+I3</f>
        <v>100668400</v>
      </c>
    </row>
    <row r="4" spans="1:10" ht="16.5" customHeight="1" x14ac:dyDescent="0.3">
      <c r="A4" s="663" t="s">
        <v>539</v>
      </c>
      <c r="B4" s="389">
        <v>26539042</v>
      </c>
      <c r="C4" s="389"/>
      <c r="D4" s="389">
        <f t="shared" ref="D4:D50" si="0">+B4+C4</f>
        <v>26539042</v>
      </c>
      <c r="E4" s="389">
        <v>0</v>
      </c>
      <c r="F4" s="389"/>
      <c r="G4" s="389">
        <f t="shared" ref="G4:G49" si="1">+E4+F4</f>
        <v>0</v>
      </c>
      <c r="H4" s="662">
        <f t="shared" ref="H4:I51" si="2">+B4+E4</f>
        <v>26539042</v>
      </c>
      <c r="I4" s="662">
        <f t="shared" si="2"/>
        <v>0</v>
      </c>
      <c r="J4" s="662">
        <f t="shared" ref="J4:J45" si="3">+H4+I4</f>
        <v>26539042</v>
      </c>
    </row>
    <row r="5" spans="1:10" s="394" customFormat="1" ht="16.5" customHeight="1" x14ac:dyDescent="0.3">
      <c r="A5" s="664" t="s">
        <v>566</v>
      </c>
      <c r="B5" s="665">
        <v>7862980</v>
      </c>
      <c r="C5" s="665"/>
      <c r="D5" s="389">
        <f t="shared" si="0"/>
        <v>7862980</v>
      </c>
      <c r="E5" s="665">
        <v>0</v>
      </c>
      <c r="F5" s="665"/>
      <c r="G5" s="389">
        <f t="shared" si="1"/>
        <v>0</v>
      </c>
      <c r="H5" s="662">
        <f t="shared" si="2"/>
        <v>7862980</v>
      </c>
      <c r="I5" s="662">
        <f t="shared" si="2"/>
        <v>0</v>
      </c>
      <c r="J5" s="662">
        <f t="shared" si="3"/>
        <v>7862980</v>
      </c>
    </row>
    <row r="6" spans="1:10" s="394" customFormat="1" ht="16.5" customHeight="1" x14ac:dyDescent="0.3">
      <c r="A6" s="664" t="s">
        <v>568</v>
      </c>
      <c r="B6" s="665">
        <v>10880000</v>
      </c>
      <c r="C6" s="665"/>
      <c r="D6" s="389">
        <f t="shared" si="0"/>
        <v>10880000</v>
      </c>
      <c r="E6" s="665">
        <v>0</v>
      </c>
      <c r="F6" s="665"/>
      <c r="G6" s="389">
        <f t="shared" si="1"/>
        <v>0</v>
      </c>
      <c r="H6" s="662">
        <f t="shared" si="2"/>
        <v>10880000</v>
      </c>
      <c r="I6" s="662">
        <f t="shared" si="2"/>
        <v>0</v>
      </c>
      <c r="J6" s="662">
        <f t="shared" si="3"/>
        <v>10880000</v>
      </c>
    </row>
    <row r="7" spans="1:10" s="394" customFormat="1" ht="16.5" customHeight="1" x14ac:dyDescent="0.3">
      <c r="A7" s="664" t="s">
        <v>569</v>
      </c>
      <c r="B7" s="665">
        <v>1539942</v>
      </c>
      <c r="C7" s="665"/>
      <c r="D7" s="389">
        <f t="shared" si="0"/>
        <v>1539942</v>
      </c>
      <c r="E7" s="665">
        <v>0</v>
      </c>
      <c r="F7" s="665"/>
      <c r="G7" s="389">
        <f t="shared" si="1"/>
        <v>0</v>
      </c>
      <c r="H7" s="662">
        <f t="shared" si="2"/>
        <v>1539942</v>
      </c>
      <c r="I7" s="662">
        <f t="shared" si="2"/>
        <v>0</v>
      </c>
      <c r="J7" s="662">
        <f t="shared" si="3"/>
        <v>1539942</v>
      </c>
    </row>
    <row r="8" spans="1:10" s="394" customFormat="1" ht="16.5" customHeight="1" x14ac:dyDescent="0.3">
      <c r="A8" s="664" t="s">
        <v>567</v>
      </c>
      <c r="B8" s="665">
        <v>6256120</v>
      </c>
      <c r="C8" s="665"/>
      <c r="D8" s="389">
        <f t="shared" si="0"/>
        <v>6256120</v>
      </c>
      <c r="E8" s="665">
        <v>0</v>
      </c>
      <c r="F8" s="665"/>
      <c r="G8" s="389">
        <f t="shared" si="1"/>
        <v>0</v>
      </c>
      <c r="H8" s="662">
        <f t="shared" si="2"/>
        <v>6256120</v>
      </c>
      <c r="I8" s="662">
        <f t="shared" si="2"/>
        <v>0</v>
      </c>
      <c r="J8" s="662">
        <f t="shared" si="3"/>
        <v>6256120</v>
      </c>
    </row>
    <row r="9" spans="1:10" ht="26.25" customHeight="1" x14ac:dyDescent="0.3">
      <c r="A9" s="666" t="s">
        <v>540</v>
      </c>
      <c r="B9" s="667">
        <v>-15473872</v>
      </c>
      <c r="C9" s="667"/>
      <c r="D9" s="389">
        <f t="shared" si="0"/>
        <v>-15473872</v>
      </c>
      <c r="E9" s="667">
        <v>0</v>
      </c>
      <c r="F9" s="667"/>
      <c r="G9" s="389">
        <f t="shared" si="1"/>
        <v>0</v>
      </c>
      <c r="H9" s="668">
        <f t="shared" si="2"/>
        <v>-15473872</v>
      </c>
      <c r="I9" s="668">
        <f t="shared" si="2"/>
        <v>0</v>
      </c>
      <c r="J9" s="662">
        <f t="shared" si="3"/>
        <v>-15473872</v>
      </c>
    </row>
    <row r="10" spans="1:10" ht="16.5" customHeight="1" x14ac:dyDescent="0.3">
      <c r="A10" s="663" t="s">
        <v>541</v>
      </c>
      <c r="B10" s="389">
        <v>15387300</v>
      </c>
      <c r="C10" s="389"/>
      <c r="D10" s="389">
        <f t="shared" si="0"/>
        <v>15387300</v>
      </c>
      <c r="E10" s="389">
        <v>0</v>
      </c>
      <c r="F10" s="389"/>
      <c r="G10" s="389">
        <f t="shared" si="1"/>
        <v>0</v>
      </c>
      <c r="H10" s="662">
        <f t="shared" si="2"/>
        <v>15387300</v>
      </c>
      <c r="I10" s="662">
        <f t="shared" si="2"/>
        <v>0</v>
      </c>
      <c r="J10" s="662">
        <f t="shared" si="3"/>
        <v>15387300</v>
      </c>
    </row>
    <row r="11" spans="1:10" s="384" customFormat="1" ht="16.5" customHeight="1" x14ac:dyDescent="0.3">
      <c r="A11" s="669" t="s">
        <v>556</v>
      </c>
      <c r="B11" s="389">
        <v>2000</v>
      </c>
      <c r="C11" s="389"/>
      <c r="D11" s="389">
        <f t="shared" si="0"/>
        <v>2000</v>
      </c>
      <c r="E11" s="389">
        <v>0</v>
      </c>
      <c r="F11" s="389"/>
      <c r="G11" s="389">
        <f t="shared" si="1"/>
        <v>0</v>
      </c>
      <c r="H11" s="662">
        <f t="shared" si="2"/>
        <v>2000</v>
      </c>
      <c r="I11" s="662">
        <f t="shared" si="2"/>
        <v>0</v>
      </c>
      <c r="J11" s="662">
        <f t="shared" si="3"/>
        <v>2000</v>
      </c>
    </row>
    <row r="12" spans="1:10" s="384" customFormat="1" ht="16.5" customHeight="1" x14ac:dyDescent="0.3">
      <c r="A12" s="663" t="s">
        <v>558</v>
      </c>
      <c r="B12" s="389">
        <v>910350</v>
      </c>
      <c r="C12" s="389"/>
      <c r="D12" s="389">
        <f t="shared" si="0"/>
        <v>910350</v>
      </c>
      <c r="E12" s="389">
        <v>0</v>
      </c>
      <c r="F12" s="389"/>
      <c r="G12" s="389">
        <f t="shared" si="1"/>
        <v>0</v>
      </c>
      <c r="H12" s="662">
        <f t="shared" si="2"/>
        <v>910350</v>
      </c>
      <c r="I12" s="662">
        <f t="shared" si="2"/>
        <v>0</v>
      </c>
      <c r="J12" s="662">
        <f t="shared" si="3"/>
        <v>910350</v>
      </c>
    </row>
    <row r="13" spans="1:10" s="384" customFormat="1" ht="16.5" customHeight="1" x14ac:dyDescent="0.3">
      <c r="A13" s="663" t="s">
        <v>876</v>
      </c>
      <c r="B13" s="389">
        <v>89281</v>
      </c>
      <c r="C13" s="389"/>
      <c r="D13" s="389">
        <f t="shared" ref="D13" si="4">+B13+C13</f>
        <v>89281</v>
      </c>
      <c r="E13" s="389">
        <v>244856</v>
      </c>
      <c r="F13" s="389"/>
      <c r="G13" s="389">
        <f t="shared" ref="G13" si="5">+E13+F13</f>
        <v>244856</v>
      </c>
      <c r="H13" s="662">
        <f t="shared" si="2"/>
        <v>334137</v>
      </c>
      <c r="I13" s="662">
        <f t="shared" si="2"/>
        <v>0</v>
      </c>
      <c r="J13" s="662">
        <f t="shared" si="3"/>
        <v>334137</v>
      </c>
    </row>
    <row r="14" spans="1:10" s="384" customFormat="1" ht="16.5" customHeight="1" x14ac:dyDescent="0.3">
      <c r="A14" s="663" t="s">
        <v>891</v>
      </c>
      <c r="B14" s="389">
        <v>1000000</v>
      </c>
      <c r="C14" s="389"/>
      <c r="D14" s="389">
        <f t="shared" si="0"/>
        <v>1000000</v>
      </c>
      <c r="E14" s="389"/>
      <c r="F14" s="389"/>
      <c r="G14" s="389">
        <f t="shared" si="1"/>
        <v>0</v>
      </c>
      <c r="H14" s="662">
        <f t="shared" ref="H14" si="6">+B14+E14</f>
        <v>1000000</v>
      </c>
      <c r="I14" s="662">
        <f t="shared" ref="I14" si="7">+C14+F14</f>
        <v>0</v>
      </c>
      <c r="J14" s="662">
        <f t="shared" ref="J14" si="8">+H14+I14</f>
        <v>1000000</v>
      </c>
    </row>
    <row r="15" spans="1:10" s="384" customFormat="1" x14ac:dyDescent="0.3">
      <c r="A15" s="670" t="s">
        <v>543</v>
      </c>
      <c r="B15" s="390">
        <f t="shared" ref="B15:J15" si="9">+B3+B4+B9+B10+B11+B12+B14+B13</f>
        <v>129122501</v>
      </c>
      <c r="C15" s="390">
        <f t="shared" si="9"/>
        <v>0</v>
      </c>
      <c r="D15" s="390">
        <f t="shared" si="9"/>
        <v>129122501</v>
      </c>
      <c r="E15" s="390">
        <f t="shared" si="9"/>
        <v>244856</v>
      </c>
      <c r="F15" s="390">
        <f t="shared" si="9"/>
        <v>0</v>
      </c>
      <c r="G15" s="390">
        <f t="shared" si="9"/>
        <v>244856</v>
      </c>
      <c r="H15" s="390">
        <f t="shared" si="9"/>
        <v>129367357</v>
      </c>
      <c r="I15" s="390">
        <f t="shared" si="9"/>
        <v>0</v>
      </c>
      <c r="J15" s="797">
        <f t="shared" si="9"/>
        <v>129367357</v>
      </c>
    </row>
    <row r="16" spans="1:10" ht="16.5" customHeight="1" x14ac:dyDescent="0.3">
      <c r="A16" s="664" t="s">
        <v>612</v>
      </c>
      <c r="B16" s="389">
        <v>59598667</v>
      </c>
      <c r="C16" s="389"/>
      <c r="D16" s="389">
        <f t="shared" si="0"/>
        <v>59598667</v>
      </c>
      <c r="E16" s="389">
        <v>68538466</v>
      </c>
      <c r="F16" s="389"/>
      <c r="G16" s="389">
        <f t="shared" si="1"/>
        <v>68538466</v>
      </c>
      <c r="H16" s="662">
        <f t="shared" si="2"/>
        <v>128137133</v>
      </c>
      <c r="I16" s="662">
        <f t="shared" si="2"/>
        <v>0</v>
      </c>
      <c r="J16" s="662">
        <f t="shared" si="3"/>
        <v>128137133</v>
      </c>
    </row>
    <row r="17" spans="1:10" ht="16.5" customHeight="1" x14ac:dyDescent="0.3">
      <c r="A17" s="671" t="s">
        <v>590</v>
      </c>
      <c r="B17" s="389">
        <v>32332276</v>
      </c>
      <c r="C17" s="389"/>
      <c r="D17" s="389">
        <f t="shared" si="0"/>
        <v>32332276</v>
      </c>
      <c r="E17" s="389"/>
      <c r="F17" s="389"/>
      <c r="G17" s="389">
        <f t="shared" si="1"/>
        <v>0</v>
      </c>
      <c r="H17" s="662">
        <f t="shared" si="2"/>
        <v>32332276</v>
      </c>
      <c r="I17" s="662">
        <f t="shared" si="2"/>
        <v>0</v>
      </c>
      <c r="J17" s="662">
        <f t="shared" si="3"/>
        <v>32332276</v>
      </c>
    </row>
    <row r="18" spans="1:10" s="384" customFormat="1" ht="16.5" customHeight="1" x14ac:dyDescent="0.3">
      <c r="A18" s="672" t="s">
        <v>544</v>
      </c>
      <c r="B18" s="390">
        <f>+B16+B17</f>
        <v>91930943</v>
      </c>
      <c r="C18" s="390">
        <f t="shared" ref="C18:J18" si="10">SUM(C16:C17)</f>
        <v>0</v>
      </c>
      <c r="D18" s="390">
        <f t="shared" si="10"/>
        <v>91930943</v>
      </c>
      <c r="E18" s="390">
        <f>+E16+E17</f>
        <v>68538466</v>
      </c>
      <c r="F18" s="390">
        <f t="shared" si="10"/>
        <v>0</v>
      </c>
      <c r="G18" s="390">
        <f t="shared" si="10"/>
        <v>68538466</v>
      </c>
      <c r="H18" s="390">
        <f t="shared" si="10"/>
        <v>160469409</v>
      </c>
      <c r="I18" s="390">
        <f t="shared" si="10"/>
        <v>0</v>
      </c>
      <c r="J18" s="390">
        <f t="shared" si="10"/>
        <v>160469409</v>
      </c>
    </row>
    <row r="19" spans="1:10" s="384" customFormat="1" ht="16.5" customHeight="1" x14ac:dyDescent="0.3">
      <c r="A19" s="672" t="s">
        <v>545</v>
      </c>
      <c r="B19" s="390">
        <v>828940</v>
      </c>
      <c r="C19" s="390"/>
      <c r="D19" s="390">
        <f t="shared" si="0"/>
        <v>828940</v>
      </c>
      <c r="E19" s="390"/>
      <c r="F19" s="390"/>
      <c r="G19" s="390">
        <f t="shared" si="1"/>
        <v>0</v>
      </c>
      <c r="H19" s="662">
        <f t="shared" si="2"/>
        <v>828940</v>
      </c>
      <c r="I19" s="662">
        <f t="shared" si="2"/>
        <v>0</v>
      </c>
      <c r="J19" s="662">
        <f t="shared" si="3"/>
        <v>828940</v>
      </c>
    </row>
    <row r="20" spans="1:10" s="384" customFormat="1" ht="16.5" customHeight="1" x14ac:dyDescent="0.3">
      <c r="A20" s="672" t="s">
        <v>877</v>
      </c>
      <c r="B20" s="390">
        <v>4203819</v>
      </c>
      <c r="C20" s="390">
        <f>467091+467091</f>
        <v>934182</v>
      </c>
      <c r="D20" s="390">
        <f t="shared" si="0"/>
        <v>5138001</v>
      </c>
      <c r="E20" s="390">
        <v>4003636</v>
      </c>
      <c r="F20" s="390"/>
      <c r="G20" s="390">
        <f t="shared" si="1"/>
        <v>4003636</v>
      </c>
      <c r="H20" s="662">
        <f t="shared" ref="H20" si="11">+B20+E20</f>
        <v>8207455</v>
      </c>
      <c r="I20" s="662">
        <f t="shared" ref="I20" si="12">+C20+F20</f>
        <v>934182</v>
      </c>
      <c r="J20" s="662">
        <f t="shared" ref="J20" si="13">+H20+I20</f>
        <v>9141637</v>
      </c>
    </row>
    <row r="21" spans="1:10" s="384" customFormat="1" ht="33.75" customHeight="1" x14ac:dyDescent="0.3">
      <c r="A21" s="640" t="s">
        <v>562</v>
      </c>
      <c r="B21" s="390">
        <v>2094500</v>
      </c>
      <c r="C21" s="390"/>
      <c r="D21" s="390">
        <f t="shared" si="0"/>
        <v>2094500</v>
      </c>
      <c r="E21" s="390">
        <v>1221792</v>
      </c>
      <c r="F21" s="390"/>
      <c r="G21" s="390">
        <f t="shared" si="1"/>
        <v>1221792</v>
      </c>
      <c r="H21" s="662">
        <f t="shared" si="2"/>
        <v>3316292</v>
      </c>
      <c r="I21" s="662">
        <f t="shared" si="2"/>
        <v>0</v>
      </c>
      <c r="J21" s="662">
        <f t="shared" si="3"/>
        <v>3316292</v>
      </c>
    </row>
    <row r="22" spans="1:10" ht="16.5" customHeight="1" x14ac:dyDescent="0.3">
      <c r="A22" s="664" t="s">
        <v>589</v>
      </c>
      <c r="B22" s="389">
        <v>16800000</v>
      </c>
      <c r="C22" s="389"/>
      <c r="D22" s="389">
        <f t="shared" si="0"/>
        <v>16800000</v>
      </c>
      <c r="E22" s="389">
        <v>18000000</v>
      </c>
      <c r="F22" s="389"/>
      <c r="G22" s="389">
        <f t="shared" si="1"/>
        <v>18000000</v>
      </c>
      <c r="H22" s="662">
        <f t="shared" si="2"/>
        <v>34800000</v>
      </c>
      <c r="I22" s="662">
        <f t="shared" si="2"/>
        <v>0</v>
      </c>
      <c r="J22" s="662">
        <f t="shared" si="3"/>
        <v>34800000</v>
      </c>
    </row>
    <row r="23" spans="1:10" ht="16.5" customHeight="1" x14ac:dyDescent="0.3">
      <c r="A23" s="671" t="s">
        <v>590</v>
      </c>
      <c r="B23" s="389">
        <v>8400000</v>
      </c>
      <c r="C23" s="389"/>
      <c r="D23" s="389">
        <f t="shared" si="0"/>
        <v>8400000</v>
      </c>
      <c r="E23" s="389">
        <v>0</v>
      </c>
      <c r="F23" s="389"/>
      <c r="G23" s="389">
        <f t="shared" si="1"/>
        <v>0</v>
      </c>
      <c r="H23" s="662">
        <f t="shared" si="2"/>
        <v>8400000</v>
      </c>
      <c r="I23" s="662">
        <f t="shared" si="2"/>
        <v>0</v>
      </c>
      <c r="J23" s="662">
        <f t="shared" si="3"/>
        <v>8400000</v>
      </c>
    </row>
    <row r="24" spans="1:10" s="384" customFormat="1" ht="29.25" customHeight="1" x14ac:dyDescent="0.3">
      <c r="A24" s="67" t="s">
        <v>890</v>
      </c>
      <c r="B24" s="390">
        <v>25200000</v>
      </c>
      <c r="C24" s="390">
        <f t="shared" ref="C24:G24" si="14">SUM(C22:C23)</f>
        <v>0</v>
      </c>
      <c r="D24" s="390">
        <f t="shared" si="14"/>
        <v>25200000</v>
      </c>
      <c r="E24" s="390">
        <f>+E22+E23</f>
        <v>18000000</v>
      </c>
      <c r="F24" s="390">
        <f t="shared" si="14"/>
        <v>0</v>
      </c>
      <c r="G24" s="390">
        <f t="shared" si="14"/>
        <v>18000000</v>
      </c>
      <c r="H24" s="662">
        <f t="shared" si="2"/>
        <v>43200000</v>
      </c>
      <c r="I24" s="662">
        <f t="shared" si="2"/>
        <v>0</v>
      </c>
      <c r="J24" s="662">
        <f t="shared" si="3"/>
        <v>43200000</v>
      </c>
    </row>
    <row r="25" spans="1:10" ht="16.5" customHeight="1" x14ac:dyDescent="0.3">
      <c r="A25" s="664" t="s">
        <v>589</v>
      </c>
      <c r="B25" s="389">
        <v>12146067</v>
      </c>
      <c r="C25" s="389"/>
      <c r="D25" s="389">
        <f t="shared" si="0"/>
        <v>12146067</v>
      </c>
      <c r="E25" s="389">
        <v>13725600</v>
      </c>
      <c r="F25" s="389"/>
      <c r="G25" s="389">
        <f t="shared" si="1"/>
        <v>13725600</v>
      </c>
      <c r="H25" s="662">
        <f t="shared" si="2"/>
        <v>25871667</v>
      </c>
      <c r="I25" s="662">
        <f t="shared" si="2"/>
        <v>0</v>
      </c>
      <c r="J25" s="662">
        <f t="shared" si="3"/>
        <v>25871667</v>
      </c>
    </row>
    <row r="26" spans="1:10" ht="16.5" customHeight="1" x14ac:dyDescent="0.3">
      <c r="A26" s="671" t="s">
        <v>590</v>
      </c>
      <c r="B26" s="389">
        <v>6536000</v>
      </c>
      <c r="C26" s="389">
        <v>-104723</v>
      </c>
      <c r="D26" s="389">
        <f t="shared" si="0"/>
        <v>6431277</v>
      </c>
      <c r="E26" s="389">
        <v>0</v>
      </c>
      <c r="F26" s="389">
        <v>0</v>
      </c>
      <c r="G26" s="389">
        <f t="shared" si="1"/>
        <v>0</v>
      </c>
      <c r="H26" s="662">
        <f t="shared" si="2"/>
        <v>6536000</v>
      </c>
      <c r="I26" s="662">
        <f t="shared" si="2"/>
        <v>-104723</v>
      </c>
      <c r="J26" s="662">
        <f t="shared" si="3"/>
        <v>6431277</v>
      </c>
    </row>
    <row r="27" spans="1:10" s="384" customFormat="1" ht="16.5" customHeight="1" x14ac:dyDescent="0.3">
      <c r="A27" s="672" t="s">
        <v>546</v>
      </c>
      <c r="B27" s="390">
        <f>+B25+B26</f>
        <v>18682067</v>
      </c>
      <c r="C27" s="390">
        <f t="shared" ref="C27:D27" si="15">+C25+C26</f>
        <v>-104723</v>
      </c>
      <c r="D27" s="390">
        <f t="shared" si="15"/>
        <v>18577344</v>
      </c>
      <c r="E27" s="390">
        <f>+E25+E26</f>
        <v>13725600</v>
      </c>
      <c r="F27" s="390">
        <f>+F25+F26</f>
        <v>0</v>
      </c>
      <c r="G27" s="390">
        <f t="shared" si="1"/>
        <v>13725600</v>
      </c>
      <c r="H27" s="662">
        <f t="shared" si="2"/>
        <v>32407667</v>
      </c>
      <c r="I27" s="662">
        <f t="shared" si="2"/>
        <v>-104723</v>
      </c>
      <c r="J27" s="662">
        <f t="shared" si="3"/>
        <v>32302944</v>
      </c>
    </row>
    <row r="28" spans="1:10" ht="16.5" customHeight="1" x14ac:dyDescent="0.3">
      <c r="A28" s="664" t="s">
        <v>547</v>
      </c>
      <c r="B28" s="389">
        <v>29024412</v>
      </c>
      <c r="C28" s="389"/>
      <c r="D28" s="389">
        <f t="shared" si="0"/>
        <v>29024412</v>
      </c>
      <c r="E28" s="389">
        <v>1085988</v>
      </c>
      <c r="F28" s="389"/>
      <c r="G28" s="389">
        <f t="shared" si="1"/>
        <v>1085988</v>
      </c>
      <c r="H28" s="662">
        <f t="shared" si="2"/>
        <v>30110400</v>
      </c>
      <c r="I28" s="662">
        <f t="shared" si="2"/>
        <v>0</v>
      </c>
      <c r="J28" s="662">
        <f t="shared" si="3"/>
        <v>30110400</v>
      </c>
    </row>
    <row r="29" spans="1:10" ht="16.5" customHeight="1" x14ac:dyDescent="0.3">
      <c r="A29" s="664" t="s">
        <v>548</v>
      </c>
      <c r="B29" s="389">
        <v>32502849</v>
      </c>
      <c r="C29" s="389"/>
      <c r="D29" s="389">
        <f t="shared" si="0"/>
        <v>32502849</v>
      </c>
      <c r="E29" s="389">
        <v>674581</v>
      </c>
      <c r="F29" s="389"/>
      <c r="G29" s="389">
        <f t="shared" si="1"/>
        <v>674581</v>
      </c>
      <c r="H29" s="662">
        <f t="shared" si="2"/>
        <v>33177430</v>
      </c>
      <c r="I29" s="662">
        <f t="shared" si="2"/>
        <v>0</v>
      </c>
      <c r="J29" s="662">
        <f t="shared" si="3"/>
        <v>33177430</v>
      </c>
    </row>
    <row r="30" spans="1:10" s="384" customFormat="1" ht="16.5" customHeight="1" x14ac:dyDescent="0.3">
      <c r="A30" s="672" t="s">
        <v>549</v>
      </c>
      <c r="B30" s="390">
        <v>61527261</v>
      </c>
      <c r="C30" s="390">
        <f t="shared" ref="C30" si="16">SUM(C28:C29)</f>
        <v>0</v>
      </c>
      <c r="D30" s="390">
        <f t="shared" si="0"/>
        <v>61527261</v>
      </c>
      <c r="E30" s="390">
        <f>+E28+E29</f>
        <v>1760569</v>
      </c>
      <c r="F30" s="390">
        <f>+F28+F29</f>
        <v>0</v>
      </c>
      <c r="G30" s="390">
        <f t="shared" si="1"/>
        <v>1760569</v>
      </c>
      <c r="H30" s="662">
        <f t="shared" si="2"/>
        <v>63287830</v>
      </c>
      <c r="I30" s="662">
        <f t="shared" si="2"/>
        <v>0</v>
      </c>
      <c r="J30" s="662">
        <f t="shared" si="3"/>
        <v>63287830</v>
      </c>
    </row>
    <row r="31" spans="1:10" s="384" customFormat="1" ht="16.5" customHeight="1" x14ac:dyDescent="0.3">
      <c r="A31" s="670" t="s">
        <v>550</v>
      </c>
      <c r="B31" s="390">
        <f t="shared" ref="B31:G31" si="17">+B30+B27+B24+B21+B19+B18+B20</f>
        <v>204467530</v>
      </c>
      <c r="C31" s="390">
        <f t="shared" si="17"/>
        <v>829459</v>
      </c>
      <c r="D31" s="390">
        <f t="shared" si="17"/>
        <v>205296989</v>
      </c>
      <c r="E31" s="390">
        <f t="shared" si="17"/>
        <v>107250063</v>
      </c>
      <c r="F31" s="390">
        <f t="shared" si="17"/>
        <v>0</v>
      </c>
      <c r="G31" s="390">
        <f t="shared" si="17"/>
        <v>107250063</v>
      </c>
      <c r="H31" s="662">
        <f t="shared" si="2"/>
        <v>311717593</v>
      </c>
      <c r="I31" s="662">
        <f t="shared" si="2"/>
        <v>829459</v>
      </c>
      <c r="J31" s="662">
        <f t="shared" si="3"/>
        <v>312547052</v>
      </c>
    </row>
    <row r="32" spans="1:10" ht="16.5" customHeight="1" x14ac:dyDescent="0.3">
      <c r="A32" s="669" t="s">
        <v>618</v>
      </c>
      <c r="B32" s="389">
        <v>0</v>
      </c>
      <c r="C32" s="389"/>
      <c r="D32" s="389">
        <f t="shared" si="0"/>
        <v>0</v>
      </c>
      <c r="E32" s="389">
        <v>15000000</v>
      </c>
      <c r="F32" s="389"/>
      <c r="G32" s="389">
        <f t="shared" si="1"/>
        <v>15000000</v>
      </c>
      <c r="H32" s="662">
        <f t="shared" si="2"/>
        <v>15000000</v>
      </c>
      <c r="I32" s="662">
        <f t="shared" si="2"/>
        <v>0</v>
      </c>
      <c r="J32" s="662">
        <f t="shared" si="3"/>
        <v>15000000</v>
      </c>
    </row>
    <row r="33" spans="1:10" ht="16.5" customHeight="1" x14ac:dyDescent="0.3">
      <c r="A33" s="669" t="s">
        <v>619</v>
      </c>
      <c r="B33" s="389">
        <v>0</v>
      </c>
      <c r="C33" s="389"/>
      <c r="D33" s="389">
        <f t="shared" si="0"/>
        <v>0</v>
      </c>
      <c r="E33" s="389">
        <v>9900000</v>
      </c>
      <c r="F33" s="389"/>
      <c r="G33" s="389">
        <f t="shared" si="1"/>
        <v>9900000</v>
      </c>
      <c r="H33" s="662">
        <f t="shared" si="2"/>
        <v>9900000</v>
      </c>
      <c r="I33" s="662">
        <f t="shared" si="2"/>
        <v>0</v>
      </c>
      <c r="J33" s="662">
        <f t="shared" si="3"/>
        <v>9900000</v>
      </c>
    </row>
    <row r="34" spans="1:10" ht="16.5" customHeight="1" x14ac:dyDescent="0.3">
      <c r="A34" s="669" t="s">
        <v>620</v>
      </c>
      <c r="B34" s="390">
        <v>0</v>
      </c>
      <c r="C34" s="390"/>
      <c r="D34" s="389">
        <f t="shared" si="0"/>
        <v>0</v>
      </c>
      <c r="E34" s="389">
        <v>332160</v>
      </c>
      <c r="F34" s="389">
        <v>110720</v>
      </c>
      <c r="G34" s="389">
        <f t="shared" si="1"/>
        <v>442880</v>
      </c>
      <c r="H34" s="662">
        <f t="shared" si="2"/>
        <v>332160</v>
      </c>
      <c r="I34" s="662">
        <f t="shared" si="2"/>
        <v>110720</v>
      </c>
      <c r="J34" s="662">
        <f t="shared" si="3"/>
        <v>442880</v>
      </c>
    </row>
    <row r="35" spans="1:10" ht="16.5" customHeight="1" x14ac:dyDescent="0.3">
      <c r="A35" s="663" t="s">
        <v>551</v>
      </c>
      <c r="B35" s="389">
        <v>0</v>
      </c>
      <c r="C35" s="389"/>
      <c r="D35" s="389">
        <f t="shared" si="0"/>
        <v>0</v>
      </c>
      <c r="E35" s="389">
        <v>17076000</v>
      </c>
      <c r="F35" s="389">
        <v>-100000</v>
      </c>
      <c r="G35" s="389">
        <f t="shared" si="1"/>
        <v>16976000</v>
      </c>
      <c r="H35" s="662">
        <f t="shared" si="2"/>
        <v>17076000</v>
      </c>
      <c r="I35" s="662">
        <f t="shared" si="2"/>
        <v>-100000</v>
      </c>
      <c r="J35" s="662">
        <f t="shared" si="3"/>
        <v>16976000</v>
      </c>
    </row>
    <row r="36" spans="1:10" ht="16.5" customHeight="1" x14ac:dyDescent="0.3">
      <c r="A36" s="663" t="s">
        <v>553</v>
      </c>
      <c r="B36" s="389">
        <v>0</v>
      </c>
      <c r="C36" s="389"/>
      <c r="D36" s="389">
        <f t="shared" si="0"/>
        <v>0</v>
      </c>
      <c r="E36" s="389">
        <v>163500</v>
      </c>
      <c r="F36" s="389"/>
      <c r="G36" s="389">
        <f t="shared" si="1"/>
        <v>163500</v>
      </c>
      <c r="H36" s="662">
        <f t="shared" si="2"/>
        <v>163500</v>
      </c>
      <c r="I36" s="662">
        <f t="shared" si="2"/>
        <v>0</v>
      </c>
      <c r="J36" s="662">
        <f t="shared" si="3"/>
        <v>163500</v>
      </c>
    </row>
    <row r="37" spans="1:10" ht="16.5" customHeight="1" x14ac:dyDescent="0.3">
      <c r="A37" s="663" t="s">
        <v>552</v>
      </c>
      <c r="B37" s="389">
        <v>0</v>
      </c>
      <c r="C37" s="389"/>
      <c r="D37" s="389">
        <f t="shared" si="0"/>
        <v>0</v>
      </c>
      <c r="E37" s="389">
        <v>2500000</v>
      </c>
      <c r="F37" s="389"/>
      <c r="G37" s="389">
        <f t="shared" si="1"/>
        <v>2500000</v>
      </c>
      <c r="H37" s="662">
        <f t="shared" si="2"/>
        <v>2500000</v>
      </c>
      <c r="I37" s="662">
        <f t="shared" si="2"/>
        <v>0</v>
      </c>
      <c r="J37" s="662">
        <f t="shared" si="3"/>
        <v>2500000</v>
      </c>
    </row>
    <row r="38" spans="1:10" ht="16.5" customHeight="1" x14ac:dyDescent="0.3">
      <c r="A38" s="663" t="s">
        <v>697</v>
      </c>
      <c r="B38" s="389">
        <v>0</v>
      </c>
      <c r="C38" s="389"/>
      <c r="D38" s="389">
        <f t="shared" si="0"/>
        <v>0</v>
      </c>
      <c r="E38" s="389">
        <v>4498000</v>
      </c>
      <c r="F38" s="389"/>
      <c r="G38" s="389">
        <f t="shared" si="1"/>
        <v>4498000</v>
      </c>
      <c r="H38" s="662">
        <f t="shared" si="2"/>
        <v>4498000</v>
      </c>
      <c r="I38" s="662">
        <f t="shared" si="2"/>
        <v>0</v>
      </c>
      <c r="J38" s="662">
        <f t="shared" si="3"/>
        <v>4498000</v>
      </c>
    </row>
    <row r="39" spans="1:10" ht="16.5" customHeight="1" x14ac:dyDescent="0.3">
      <c r="A39" s="663" t="s">
        <v>621</v>
      </c>
      <c r="B39" s="389">
        <v>0</v>
      </c>
      <c r="C39" s="389"/>
      <c r="D39" s="389">
        <f t="shared" si="0"/>
        <v>0</v>
      </c>
      <c r="E39" s="389">
        <v>8940000</v>
      </c>
      <c r="F39" s="389"/>
      <c r="G39" s="389">
        <f t="shared" si="1"/>
        <v>8940000</v>
      </c>
      <c r="H39" s="662">
        <f t="shared" si="2"/>
        <v>8940000</v>
      </c>
      <c r="I39" s="662">
        <f t="shared" si="2"/>
        <v>0</v>
      </c>
      <c r="J39" s="662">
        <f t="shared" si="3"/>
        <v>8940000</v>
      </c>
    </row>
    <row r="40" spans="1:10" s="384" customFormat="1" ht="16.5" customHeight="1" x14ac:dyDescent="0.3">
      <c r="A40" s="661" t="s">
        <v>554</v>
      </c>
      <c r="B40" s="390">
        <v>0</v>
      </c>
      <c r="C40" s="390"/>
      <c r="D40" s="390">
        <f t="shared" si="0"/>
        <v>0</v>
      </c>
      <c r="E40" s="390">
        <f>SUM(E32:E39)</f>
        <v>58409660</v>
      </c>
      <c r="F40" s="390">
        <f>SUM(F32:F39)</f>
        <v>10720</v>
      </c>
      <c r="G40" s="390">
        <f t="shared" si="1"/>
        <v>58420380</v>
      </c>
      <c r="H40" s="662">
        <f t="shared" si="2"/>
        <v>58409660</v>
      </c>
      <c r="I40" s="662">
        <f t="shared" si="2"/>
        <v>10720</v>
      </c>
      <c r="J40" s="662">
        <f t="shared" si="3"/>
        <v>58420380</v>
      </c>
    </row>
    <row r="41" spans="1:10" s="384" customFormat="1" ht="16.5" customHeight="1" x14ac:dyDescent="0.3">
      <c r="A41" s="661" t="s">
        <v>617</v>
      </c>
      <c r="B41" s="390">
        <v>258210</v>
      </c>
      <c r="C41" s="390"/>
      <c r="D41" s="390">
        <f t="shared" si="0"/>
        <v>258210</v>
      </c>
      <c r="E41" s="390">
        <v>0</v>
      </c>
      <c r="F41" s="390"/>
      <c r="G41" s="390">
        <f t="shared" si="1"/>
        <v>0</v>
      </c>
      <c r="H41" s="662"/>
      <c r="I41" s="662"/>
      <c r="J41" s="662">
        <f t="shared" si="3"/>
        <v>0</v>
      </c>
    </row>
    <row r="42" spans="1:10" s="384" customFormat="1" ht="29.25" customHeight="1" x14ac:dyDescent="0.3">
      <c r="A42" s="670" t="s">
        <v>542</v>
      </c>
      <c r="B42" s="390">
        <v>33226000</v>
      </c>
      <c r="C42" s="390"/>
      <c r="D42" s="390">
        <f t="shared" si="0"/>
        <v>33226000</v>
      </c>
      <c r="E42" s="390">
        <v>0</v>
      </c>
      <c r="F42" s="390"/>
      <c r="G42" s="390">
        <f t="shared" si="1"/>
        <v>0</v>
      </c>
      <c r="H42" s="662">
        <f t="shared" si="2"/>
        <v>33226000</v>
      </c>
      <c r="I42" s="662">
        <f t="shared" si="2"/>
        <v>0</v>
      </c>
      <c r="J42" s="662">
        <f t="shared" si="3"/>
        <v>33226000</v>
      </c>
    </row>
    <row r="43" spans="1:10" s="384" customFormat="1" ht="26.25" customHeight="1" x14ac:dyDescent="0.3">
      <c r="A43" s="670" t="s">
        <v>555</v>
      </c>
      <c r="B43" s="390">
        <v>6496860</v>
      </c>
      <c r="C43" s="390"/>
      <c r="D43" s="390">
        <f t="shared" si="0"/>
        <v>6496860</v>
      </c>
      <c r="E43" s="390">
        <v>0</v>
      </c>
      <c r="F43" s="390"/>
      <c r="G43" s="390">
        <f t="shared" si="1"/>
        <v>0</v>
      </c>
      <c r="H43" s="662">
        <f t="shared" si="2"/>
        <v>6496860</v>
      </c>
      <c r="I43" s="662">
        <f t="shared" si="2"/>
        <v>0</v>
      </c>
      <c r="J43" s="662">
        <f t="shared" si="3"/>
        <v>6496860</v>
      </c>
    </row>
    <row r="44" spans="1:10" s="384" customFormat="1" ht="16.5" customHeight="1" x14ac:dyDescent="0.3">
      <c r="A44" s="670" t="s">
        <v>557</v>
      </c>
      <c r="B44" s="390">
        <v>0</v>
      </c>
      <c r="C44" s="390"/>
      <c r="D44" s="390">
        <f t="shared" si="0"/>
        <v>0</v>
      </c>
      <c r="E44" s="390">
        <v>0</v>
      </c>
      <c r="F44" s="390"/>
      <c r="G44" s="390">
        <f t="shared" si="1"/>
        <v>0</v>
      </c>
      <c r="H44" s="662">
        <f t="shared" si="2"/>
        <v>0</v>
      </c>
      <c r="I44" s="662">
        <f t="shared" si="2"/>
        <v>0</v>
      </c>
      <c r="J44" s="662">
        <f t="shared" si="3"/>
        <v>0</v>
      </c>
    </row>
    <row r="45" spans="1:10" s="384" customFormat="1" ht="16.5" customHeight="1" x14ac:dyDescent="0.3">
      <c r="A45" s="661" t="s">
        <v>878</v>
      </c>
      <c r="B45" s="390">
        <v>232587</v>
      </c>
      <c r="C45" s="390"/>
      <c r="D45" s="390">
        <f t="shared" si="0"/>
        <v>232587</v>
      </c>
      <c r="E45" s="390">
        <v>0</v>
      </c>
      <c r="F45" s="390"/>
      <c r="G45" s="390">
        <f t="shared" si="1"/>
        <v>0</v>
      </c>
      <c r="H45" s="662">
        <f t="shared" si="2"/>
        <v>232587</v>
      </c>
      <c r="I45" s="662">
        <f t="shared" si="2"/>
        <v>0</v>
      </c>
      <c r="J45" s="662">
        <f t="shared" si="3"/>
        <v>232587</v>
      </c>
    </row>
    <row r="46" spans="1:10" s="384" customFormat="1" ht="16.5" customHeight="1" x14ac:dyDescent="0.3">
      <c r="A46" s="661" t="s">
        <v>879</v>
      </c>
      <c r="B46" s="390">
        <v>1614100</v>
      </c>
      <c r="C46" s="390"/>
      <c r="D46" s="390">
        <f t="shared" si="0"/>
        <v>1614100</v>
      </c>
      <c r="E46" s="390">
        <v>0</v>
      </c>
      <c r="F46" s="390"/>
      <c r="G46" s="390">
        <f t="shared" si="1"/>
        <v>0</v>
      </c>
      <c r="H46" s="662">
        <f t="shared" si="2"/>
        <v>1614100</v>
      </c>
      <c r="I46" s="662">
        <f t="shared" si="2"/>
        <v>0</v>
      </c>
      <c r="J46" s="662">
        <f t="shared" ref="J46" si="18">+D46+G46</f>
        <v>1614100</v>
      </c>
    </row>
    <row r="47" spans="1:10" s="384" customFormat="1" ht="16.5" customHeight="1" x14ac:dyDescent="0.3">
      <c r="A47" s="661" t="s">
        <v>880</v>
      </c>
      <c r="B47" s="390">
        <v>0</v>
      </c>
      <c r="C47" s="390"/>
      <c r="D47" s="390">
        <f t="shared" ref="D47" si="19">+B47+C47</f>
        <v>0</v>
      </c>
      <c r="E47" s="390">
        <v>5337950</v>
      </c>
      <c r="F47" s="390"/>
      <c r="G47" s="390">
        <f t="shared" ref="G47" si="20">+E47+F47</f>
        <v>5337950</v>
      </c>
      <c r="H47" s="662">
        <f t="shared" ref="H47" si="21">+B47+E47</f>
        <v>5337950</v>
      </c>
      <c r="I47" s="662">
        <f t="shared" ref="I47" si="22">+C47+F47</f>
        <v>0</v>
      </c>
      <c r="J47" s="662">
        <f t="shared" ref="J47" si="23">+D47+G47</f>
        <v>5337950</v>
      </c>
    </row>
    <row r="48" spans="1:10" s="384" customFormat="1" ht="16.5" customHeight="1" x14ac:dyDescent="0.3">
      <c r="A48" s="661" t="s">
        <v>559</v>
      </c>
      <c r="B48" s="390">
        <v>563188</v>
      </c>
      <c r="C48" s="390">
        <v>108544</v>
      </c>
      <c r="D48" s="390">
        <f t="shared" si="0"/>
        <v>671732</v>
      </c>
      <c r="E48" s="390">
        <v>1565877</v>
      </c>
      <c r="F48" s="390">
        <v>327197</v>
      </c>
      <c r="G48" s="390">
        <f t="shared" si="1"/>
        <v>1893074</v>
      </c>
      <c r="H48" s="662">
        <f t="shared" si="2"/>
        <v>2129065</v>
      </c>
      <c r="I48" s="662">
        <f t="shared" si="2"/>
        <v>435741</v>
      </c>
      <c r="J48" s="662">
        <f t="shared" ref="J48:J51" si="24">+D48+G48</f>
        <v>2564806</v>
      </c>
    </row>
    <row r="49" spans="1:11" s="384" customFormat="1" ht="16.5" customHeight="1" x14ac:dyDescent="0.3">
      <c r="A49" s="661" t="s">
        <v>829</v>
      </c>
      <c r="B49" s="390">
        <v>0</v>
      </c>
      <c r="C49" s="390"/>
      <c r="D49" s="390">
        <f t="shared" si="0"/>
        <v>0</v>
      </c>
      <c r="E49" s="390">
        <v>14497166</v>
      </c>
      <c r="F49" s="390">
        <f>1683470+1691321+1701891</f>
        <v>5076682</v>
      </c>
      <c r="G49" s="390">
        <f t="shared" si="1"/>
        <v>19573848</v>
      </c>
      <c r="H49" s="662">
        <f t="shared" si="2"/>
        <v>14497166</v>
      </c>
      <c r="I49" s="662">
        <f t="shared" si="2"/>
        <v>5076682</v>
      </c>
      <c r="J49" s="662">
        <f t="shared" si="24"/>
        <v>19573848</v>
      </c>
    </row>
    <row r="50" spans="1:11" s="384" customFormat="1" ht="16.5" customHeight="1" x14ac:dyDescent="0.3">
      <c r="A50" s="661" t="s">
        <v>830</v>
      </c>
      <c r="B50" s="390">
        <v>1505705</v>
      </c>
      <c r="C50" s="390">
        <f>198617+198617+192239</f>
        <v>589473</v>
      </c>
      <c r="D50" s="390">
        <f t="shared" si="0"/>
        <v>2095178</v>
      </c>
      <c r="E50" s="390"/>
      <c r="F50" s="390"/>
      <c r="G50" s="390"/>
      <c r="H50" s="662">
        <f t="shared" ref="H50" si="25">+B50+E50</f>
        <v>1505705</v>
      </c>
      <c r="I50" s="662">
        <f t="shared" ref="I50" si="26">+C50+F50</f>
        <v>589473</v>
      </c>
      <c r="J50" s="698">
        <f t="shared" ref="J50" si="27">+D50+G50</f>
        <v>2095178</v>
      </c>
    </row>
    <row r="51" spans="1:11" s="384" customFormat="1" ht="16.5" customHeight="1" x14ac:dyDescent="0.3">
      <c r="A51" s="661" t="s">
        <v>560</v>
      </c>
      <c r="B51" s="390">
        <f>+B44+B43+B42+B31+B15+B41+B45+B48+B49+B50+B46+B47</f>
        <v>377486681</v>
      </c>
      <c r="C51" s="390">
        <f>+C44+C43+C42+C31+C15+C41+C45+C48+C49+C50+C46+C47</f>
        <v>1527476</v>
      </c>
      <c r="D51" s="390">
        <f>+D44+D43+D42+D31+D15+D41+D45+D48+D49+D50+D46+D47</f>
        <v>379014157</v>
      </c>
      <c r="E51" s="390">
        <f>+E40+E31+E49+E47+E48+E15</f>
        <v>187305572</v>
      </c>
      <c r="F51" s="390">
        <f>+F40+F31+F49+F47+F48+F15</f>
        <v>5414599</v>
      </c>
      <c r="G51" s="390">
        <f>+G40+G31+G49+G47+G48+G15</f>
        <v>192720171</v>
      </c>
      <c r="H51" s="662">
        <f t="shared" si="2"/>
        <v>564792253</v>
      </c>
      <c r="I51" s="696">
        <f t="shared" si="2"/>
        <v>6942075</v>
      </c>
      <c r="J51" s="662">
        <f t="shared" si="24"/>
        <v>571734328</v>
      </c>
      <c r="K51" s="697"/>
    </row>
    <row r="52" spans="1:11" ht="12.75" hidden="1" customHeight="1" x14ac:dyDescent="0.3"/>
    <row r="53" spans="1:11" ht="12.75" hidden="1" customHeight="1" x14ac:dyDescent="0.3"/>
    <row r="54" spans="1:11" ht="12.75" hidden="1" customHeight="1" x14ac:dyDescent="0.3">
      <c r="E54" s="386"/>
      <c r="F54" s="386"/>
      <c r="G54" s="386"/>
    </row>
    <row r="55" spans="1:11" ht="25.5" hidden="1" customHeight="1" x14ac:dyDescent="0.3">
      <c r="E55" s="387"/>
      <c r="F55" s="387"/>
      <c r="G55" s="387"/>
    </row>
    <row r="56" spans="1:11" ht="12.75" hidden="1" customHeight="1" x14ac:dyDescent="0.3"/>
    <row r="57" spans="1:11" ht="12.75" hidden="1" customHeight="1" x14ac:dyDescent="0.3"/>
    <row r="58" spans="1:11" ht="12.75" hidden="1" customHeight="1" x14ac:dyDescent="0.3"/>
    <row r="59" spans="1:11" ht="12.75" hidden="1" customHeight="1" x14ac:dyDescent="0.3"/>
    <row r="60" spans="1:11" ht="12.75" hidden="1" customHeight="1" x14ac:dyDescent="0.3">
      <c r="E60" s="386"/>
      <c r="F60" s="386"/>
      <c r="G60" s="386"/>
    </row>
    <row r="61" spans="1:11" ht="12.75" hidden="1" customHeight="1" x14ac:dyDescent="0.3">
      <c r="E61" s="387"/>
      <c r="F61" s="387"/>
      <c r="G61" s="387"/>
    </row>
    <row r="62" spans="1:11" ht="12.75" hidden="1" customHeight="1" x14ac:dyDescent="0.3"/>
    <row r="63" spans="1:11" ht="12.75" hidden="1" customHeight="1" x14ac:dyDescent="0.3"/>
    <row r="64" spans="1:11" ht="12.75" hidden="1" customHeight="1" x14ac:dyDescent="0.3"/>
    <row r="65" spans="1:10" ht="12.75" hidden="1" customHeight="1" x14ac:dyDescent="0.3"/>
    <row r="66" spans="1:10" ht="12.75" hidden="1" customHeight="1" x14ac:dyDescent="0.3"/>
    <row r="67" spans="1:10" ht="12.75" hidden="1" customHeight="1" x14ac:dyDescent="0.3"/>
    <row r="68" spans="1:10" ht="12.75" hidden="1" customHeight="1" x14ac:dyDescent="0.3"/>
    <row r="69" spans="1:10" ht="12.75" hidden="1" customHeight="1" x14ac:dyDescent="0.3">
      <c r="A69" s="383" t="s">
        <v>563</v>
      </c>
    </row>
    <row r="70" spans="1:10" ht="25.5" hidden="1" customHeight="1" x14ac:dyDescent="0.3">
      <c r="B70" s="385" t="s">
        <v>564</v>
      </c>
      <c r="D70" s="385" t="s">
        <v>564</v>
      </c>
      <c r="E70" s="388"/>
      <c r="F70" s="388"/>
      <c r="G70" s="388"/>
      <c r="H70" s="384" t="s">
        <v>565</v>
      </c>
      <c r="J70" s="384" t="s">
        <v>565</v>
      </c>
    </row>
    <row r="71" spans="1:10" ht="12.75" hidden="1" customHeight="1" x14ac:dyDescent="0.3">
      <c r="B71" s="385">
        <v>26</v>
      </c>
      <c r="D71" s="385">
        <v>26</v>
      </c>
      <c r="H71" s="384">
        <f>+C71+E71</f>
        <v>0</v>
      </c>
      <c r="J71" s="384">
        <f>+E71+G71</f>
        <v>0</v>
      </c>
    </row>
    <row r="72" spans="1:10" ht="12.75" hidden="1" customHeight="1" x14ac:dyDescent="0.3"/>
    <row r="73" spans="1:10" ht="12.75" hidden="1" customHeight="1" x14ac:dyDescent="0.3"/>
    <row r="74" spans="1:10" ht="12.75" hidden="1" customHeight="1" x14ac:dyDescent="0.3"/>
    <row r="75" spans="1:10" ht="12.75" hidden="1" customHeight="1" x14ac:dyDescent="0.3"/>
    <row r="77" spans="1:10" x14ac:dyDescent="0.3">
      <c r="A77" s="384"/>
    </row>
  </sheetData>
  <mergeCells count="4">
    <mergeCell ref="A1:A2"/>
    <mergeCell ref="B1:D1"/>
    <mergeCell ref="E1:G1"/>
    <mergeCell ref="H1:J1"/>
  </mergeCells>
  <printOptions horizontalCentered="1"/>
  <pageMargins left="0.70866141732283472" right="0.70866141732283472" top="1.0236220472440944" bottom="0.74803149606299213" header="0.39370078740157483" footer="0.31496062992125984"/>
  <pageSetup paperSize="9" scale="50" orientation="landscape" r:id="rId1"/>
  <headerFooter>
    <oddHeader>&amp;C&amp;"Times New Roman,Félkövér"&amp;14MARTONVÁSÁR VÁROS ÖNKORMÁNYZATA &amp;"Times New Roman,Normál"
NORMATÍV TÁMOGATÁSOK KIMUTATÁSA      
&amp;R&amp;"Times New Roman,Félkövér"&amp;12
4. melléklet</oddHeader>
    <oddFooter>&amp;R&amp;P</oddFooter>
  </headerFooter>
  <colBreaks count="1" manualBreakCount="1">
    <brk id="11" max="36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31"/>
  <sheetViews>
    <sheetView zoomScaleNormal="100" workbookViewId="0">
      <selection activeCell="K12" sqref="K12"/>
    </sheetView>
  </sheetViews>
  <sheetFormatPr defaultColWidth="9.109375" defaultRowHeight="14.4" x14ac:dyDescent="0.3"/>
  <cols>
    <col min="1" max="1" width="6.33203125" style="355" customWidth="1"/>
    <col min="2" max="2" width="7.109375" style="143" customWidth="1"/>
    <col min="3" max="3" width="22" style="143" customWidth="1"/>
    <col min="4" max="4" width="9.5546875" style="68" customWidth="1"/>
    <col min="5" max="5" width="9" style="68" customWidth="1"/>
    <col min="6" max="6" width="8.88671875" style="68" bestFit="1" customWidth="1"/>
    <col min="7" max="7" width="8.5546875" style="68" customWidth="1"/>
    <col min="8" max="8" width="7.109375" style="68" customWidth="1"/>
    <col min="9" max="9" width="6.5546875" style="68" customWidth="1"/>
    <col min="10" max="16" width="9" style="68" customWidth="1"/>
    <col min="17" max="18" width="7.6640625" style="68" customWidth="1"/>
    <col min="19" max="19" width="10.33203125" style="68" bestFit="1" customWidth="1"/>
    <col min="20" max="24" width="7.6640625" style="68" customWidth="1"/>
    <col min="25" max="25" width="11.33203125" style="68" bestFit="1" customWidth="1"/>
    <col min="26" max="26" width="7.6640625" style="68" customWidth="1"/>
    <col min="27" max="27" width="9" style="68" customWidth="1"/>
    <col min="28" max="29" width="9.109375" style="357"/>
    <col min="30" max="30" width="9.109375" style="1"/>
    <col min="31" max="16384" width="9.109375" style="20"/>
  </cols>
  <sheetData>
    <row r="1" spans="1:29" s="35" customFormat="1" ht="12.75" customHeight="1" x14ac:dyDescent="0.3">
      <c r="A1" s="837" t="s">
        <v>0</v>
      </c>
      <c r="B1" s="839" t="s">
        <v>182</v>
      </c>
      <c r="C1" s="840"/>
      <c r="D1" s="843" t="s">
        <v>180</v>
      </c>
      <c r="E1" s="844"/>
      <c r="F1" s="845"/>
      <c r="G1" s="846" t="s">
        <v>264</v>
      </c>
      <c r="H1" s="847"/>
      <c r="I1" s="848"/>
      <c r="J1" s="846" t="s">
        <v>500</v>
      </c>
      <c r="K1" s="847"/>
      <c r="L1" s="848"/>
      <c r="M1" s="846" t="s">
        <v>501</v>
      </c>
      <c r="N1" s="847"/>
      <c r="O1" s="848"/>
      <c r="P1" s="846" t="s">
        <v>502</v>
      </c>
      <c r="Q1" s="847"/>
      <c r="R1" s="848"/>
      <c r="S1" s="846" t="s">
        <v>265</v>
      </c>
      <c r="T1" s="847"/>
      <c r="U1" s="848"/>
      <c r="V1" s="846" t="s">
        <v>503</v>
      </c>
      <c r="W1" s="847"/>
      <c r="X1" s="848"/>
      <c r="Y1" s="846" t="s">
        <v>266</v>
      </c>
      <c r="Z1" s="847"/>
      <c r="AA1" s="848"/>
      <c r="AB1" s="347"/>
      <c r="AC1" s="347"/>
    </row>
    <row r="2" spans="1:29" s="19" customFormat="1" ht="26.4" x14ac:dyDescent="0.3">
      <c r="A2" s="838"/>
      <c r="B2" s="841"/>
      <c r="C2" s="842"/>
      <c r="D2" s="798" t="s">
        <v>889</v>
      </c>
      <c r="E2" s="796" t="s">
        <v>746</v>
      </c>
      <c r="F2" s="799" t="s">
        <v>1024</v>
      </c>
      <c r="G2" s="798" t="s">
        <v>889</v>
      </c>
      <c r="H2" s="796" t="s">
        <v>746</v>
      </c>
      <c r="I2" s="799" t="s">
        <v>1024</v>
      </c>
      <c r="J2" s="798" t="s">
        <v>889</v>
      </c>
      <c r="K2" s="796" t="s">
        <v>746</v>
      </c>
      <c r="L2" s="799" t="s">
        <v>1024</v>
      </c>
      <c r="M2" s="798" t="s">
        <v>889</v>
      </c>
      <c r="N2" s="796" t="s">
        <v>746</v>
      </c>
      <c r="O2" s="799" t="s">
        <v>1024</v>
      </c>
      <c r="P2" s="798" t="s">
        <v>889</v>
      </c>
      <c r="Q2" s="796" t="s">
        <v>746</v>
      </c>
      <c r="R2" s="799" t="s">
        <v>1024</v>
      </c>
      <c r="S2" s="798" t="s">
        <v>889</v>
      </c>
      <c r="T2" s="796" t="s">
        <v>746</v>
      </c>
      <c r="U2" s="799" t="s">
        <v>1024</v>
      </c>
      <c r="V2" s="798" t="s">
        <v>889</v>
      </c>
      <c r="W2" s="796" t="s">
        <v>746</v>
      </c>
      <c r="X2" s="799" t="s">
        <v>1024</v>
      </c>
      <c r="Y2" s="798" t="s">
        <v>889</v>
      </c>
      <c r="Z2" s="796" t="s">
        <v>746</v>
      </c>
      <c r="AA2" s="799" t="s">
        <v>1024</v>
      </c>
      <c r="AB2" s="356"/>
      <c r="AC2" s="356"/>
    </row>
    <row r="3" spans="1:29" s="47" customFormat="1" ht="13.2" x14ac:dyDescent="0.25">
      <c r="A3" s="505" t="s">
        <v>27</v>
      </c>
      <c r="B3" s="826" t="s">
        <v>174</v>
      </c>
      <c r="C3" s="827"/>
      <c r="D3" s="446">
        <f>+G3+J3+M3+P3+S3+V3+Y3</f>
        <v>15960</v>
      </c>
      <c r="E3" s="445">
        <f t="shared" ref="E3:F3" si="0">+H3+K3+N3+Q3+T3+W3+Z3</f>
        <v>68</v>
      </c>
      <c r="F3" s="447">
        <f t="shared" si="0"/>
        <v>16028</v>
      </c>
      <c r="G3" s="446">
        <f>+'5.a. mell. Jogalkotás'!D5</f>
        <v>0</v>
      </c>
      <c r="H3" s="445">
        <f>+'5.a. mell. Jogalkotás'!E5</f>
        <v>0</v>
      </c>
      <c r="I3" s="447">
        <f>+'5.a. mell. Jogalkotás'!F5</f>
        <v>0</v>
      </c>
      <c r="J3" s="446">
        <f>+'5.b. mell. VF saját forrásból'!D5</f>
        <v>0</v>
      </c>
      <c r="K3" s="445">
        <f>+'5.b. mell. VF saját forrásból'!E5</f>
        <v>0</v>
      </c>
      <c r="L3" s="447">
        <f>+'5.b. mell. VF saját forrásból'!F5</f>
        <v>0</v>
      </c>
      <c r="M3" s="446">
        <f>+'5.c. mell. VF Eu forrásból'!D5</f>
        <v>0</v>
      </c>
      <c r="N3" s="445">
        <f>+'5.c. mell. VF Eu forrásból'!E5</f>
        <v>0</v>
      </c>
      <c r="O3" s="447">
        <f>+'5.c. mell. VF Eu forrásból'!F5</f>
        <v>0</v>
      </c>
      <c r="P3" s="446">
        <f>+'5.d. mell. Védőnő, EÜ'!D5</f>
        <v>7712</v>
      </c>
      <c r="Q3" s="445">
        <f>+'5.d. mell. Védőnő, EÜ'!E5</f>
        <v>68</v>
      </c>
      <c r="R3" s="447">
        <f>+'5.d. mell. Védőnő, EÜ'!F5</f>
        <v>7780</v>
      </c>
      <c r="S3" s="446"/>
      <c r="T3" s="445"/>
      <c r="U3" s="447"/>
      <c r="V3" s="446"/>
      <c r="W3" s="445"/>
      <c r="X3" s="447"/>
      <c r="Y3" s="446">
        <f>+'5.g. mell. Egyéb tev.'!D6</f>
        <v>8248</v>
      </c>
      <c r="Z3" s="445">
        <f>+'5.g. mell. Egyéb tev.'!E6</f>
        <v>0</v>
      </c>
      <c r="AA3" s="447">
        <f>+'5.g. mell. Egyéb tev.'!F6</f>
        <v>8248</v>
      </c>
      <c r="AB3" s="249"/>
      <c r="AC3" s="249"/>
    </row>
    <row r="4" spans="1:29" s="47" customFormat="1" ht="12.75" customHeight="1" x14ac:dyDescent="0.25">
      <c r="A4" s="505" t="s">
        <v>33</v>
      </c>
      <c r="B4" s="826" t="s">
        <v>173</v>
      </c>
      <c r="C4" s="827"/>
      <c r="D4" s="446">
        <f t="shared" ref="D4:D5" si="1">+G4+J4+M4+P4+S4+V4+Y4</f>
        <v>25188</v>
      </c>
      <c r="E4" s="445">
        <f t="shared" ref="E4:E5" si="2">+H4+K4+N4+Q4+T4+W4+Z4</f>
        <v>1487</v>
      </c>
      <c r="F4" s="447">
        <f t="shared" ref="F4:F5" si="3">+I4+L4+O4+R4+U4+X4+AA4</f>
        <v>26675</v>
      </c>
      <c r="G4" s="446">
        <f>+'5.a. mell. Jogalkotás'!D6</f>
        <v>18767</v>
      </c>
      <c r="H4" s="445">
        <f>+'5.a. mell. Jogalkotás'!E6</f>
        <v>287</v>
      </c>
      <c r="I4" s="447">
        <f>+'5.a. mell. Jogalkotás'!F6</f>
        <v>19054</v>
      </c>
      <c r="J4" s="446">
        <f>+'5.b. mell. VF saját forrásból'!D6</f>
        <v>2363</v>
      </c>
      <c r="K4" s="445">
        <f>+'5.b. mell. VF saját forrásból'!E6</f>
        <v>0</v>
      </c>
      <c r="L4" s="447">
        <f>+'5.b. mell. VF saját forrásból'!F6</f>
        <v>2363</v>
      </c>
      <c r="M4" s="446">
        <f>+'5.c. mell. VF Eu forrásból'!D6</f>
        <v>0</v>
      </c>
      <c r="N4" s="445">
        <f>+'5.c. mell. VF Eu forrásból'!E6</f>
        <v>726</v>
      </c>
      <c r="O4" s="447">
        <f>+'5.c. mell. VF Eu forrásból'!F6</f>
        <v>726</v>
      </c>
      <c r="P4" s="446">
        <f>+'5.d. mell. Védőnő, EÜ'!D6</f>
        <v>3158</v>
      </c>
      <c r="Q4" s="445">
        <f>+'5.d. mell. Védőnő, EÜ'!E6</f>
        <v>474</v>
      </c>
      <c r="R4" s="447">
        <f>+'5.d. mell. Védőnő, EÜ'!F6</f>
        <v>3632</v>
      </c>
      <c r="S4" s="446"/>
      <c r="T4" s="445"/>
      <c r="U4" s="447"/>
      <c r="V4" s="446"/>
      <c r="W4" s="445"/>
      <c r="X4" s="447"/>
      <c r="Y4" s="446">
        <f>+'5.g. mell. Egyéb tev.'!D7</f>
        <v>900</v>
      </c>
      <c r="Z4" s="445">
        <f>+'5.g. mell. Egyéb tev.'!E7</f>
        <v>0</v>
      </c>
      <c r="AA4" s="447">
        <f>+'5.g. mell. Egyéb tev.'!F7</f>
        <v>900</v>
      </c>
      <c r="AB4" s="249"/>
      <c r="AC4" s="249"/>
    </row>
    <row r="5" spans="1:29" s="47" customFormat="1" ht="12.75" customHeight="1" x14ac:dyDescent="0.25">
      <c r="A5" s="504" t="s">
        <v>34</v>
      </c>
      <c r="B5" s="828" t="s">
        <v>172</v>
      </c>
      <c r="C5" s="829"/>
      <c r="D5" s="446">
        <f t="shared" si="1"/>
        <v>41148</v>
      </c>
      <c r="E5" s="445">
        <f t="shared" si="2"/>
        <v>1555</v>
      </c>
      <c r="F5" s="447">
        <f t="shared" si="3"/>
        <v>42703</v>
      </c>
      <c r="G5" s="446">
        <f>+G3+G4</f>
        <v>18767</v>
      </c>
      <c r="H5" s="445">
        <f t="shared" ref="H5:I5" si="4">+H3+H4</f>
        <v>287</v>
      </c>
      <c r="I5" s="447">
        <f t="shared" si="4"/>
        <v>19054</v>
      </c>
      <c r="J5" s="446">
        <f>+'5.b. mell. VF saját forrásból'!D7</f>
        <v>2363</v>
      </c>
      <c r="K5" s="445">
        <f>+'5.b. mell. VF saját forrásból'!E7</f>
        <v>0</v>
      </c>
      <c r="L5" s="447">
        <f>+'5.b. mell. VF saját forrásból'!F7</f>
        <v>2363</v>
      </c>
      <c r="M5" s="446">
        <f>+M3+M4</f>
        <v>0</v>
      </c>
      <c r="N5" s="445">
        <f t="shared" ref="N5:O5" si="5">+N3+N4</f>
        <v>726</v>
      </c>
      <c r="O5" s="447">
        <f t="shared" si="5"/>
        <v>726</v>
      </c>
      <c r="P5" s="446">
        <f>+P3+P4</f>
        <v>10870</v>
      </c>
      <c r="Q5" s="445">
        <f t="shared" ref="Q5:R5" si="6">+Q3+Q4</f>
        <v>542</v>
      </c>
      <c r="R5" s="447">
        <f t="shared" si="6"/>
        <v>11412</v>
      </c>
      <c r="S5" s="446"/>
      <c r="T5" s="445"/>
      <c r="U5" s="447"/>
      <c r="V5" s="446"/>
      <c r="W5" s="445"/>
      <c r="X5" s="447"/>
      <c r="Y5" s="446">
        <f>+'5.g. mell. Egyéb tev.'!D8</f>
        <v>9148</v>
      </c>
      <c r="Z5" s="445">
        <f>+'5.g. mell. Egyéb tev.'!E8</f>
        <v>0</v>
      </c>
      <c r="AA5" s="447">
        <f>+'5.g. mell. Egyéb tev.'!F8</f>
        <v>9148</v>
      </c>
      <c r="AB5" s="249"/>
      <c r="AC5" s="249"/>
    </row>
    <row r="6" spans="1:29" x14ac:dyDescent="0.3">
      <c r="A6" s="444"/>
      <c r="B6" s="9"/>
      <c r="C6" s="9"/>
      <c r="D6" s="689"/>
      <c r="E6" s="691"/>
      <c r="F6" s="692"/>
      <c r="G6" s="690"/>
      <c r="H6" s="691"/>
      <c r="I6" s="692"/>
      <c r="J6" s="690"/>
      <c r="K6" s="691"/>
      <c r="L6" s="692"/>
      <c r="M6" s="690"/>
      <c r="N6" s="691"/>
      <c r="O6" s="692"/>
      <c r="P6" s="690"/>
      <c r="Q6" s="691"/>
      <c r="R6" s="692"/>
      <c r="S6" s="690"/>
      <c r="T6" s="691"/>
      <c r="U6" s="692"/>
      <c r="V6" s="690"/>
      <c r="W6" s="691"/>
      <c r="X6" s="692"/>
      <c r="Y6" s="690"/>
      <c r="Z6" s="691"/>
      <c r="AA6" s="692"/>
    </row>
    <row r="7" spans="1:29" s="47" customFormat="1" ht="12.75" customHeight="1" x14ac:dyDescent="0.25">
      <c r="A7" s="504" t="s">
        <v>35</v>
      </c>
      <c r="B7" s="828" t="s">
        <v>171</v>
      </c>
      <c r="C7" s="829"/>
      <c r="D7" s="446">
        <f>+G7+J7+M7+P7+S7+V7+Y7</f>
        <v>9540</v>
      </c>
      <c r="E7" s="445">
        <f t="shared" ref="E7:F7" si="7">+H7+K7+N7+Q7+T7+W7+Z7</f>
        <v>448</v>
      </c>
      <c r="F7" s="447">
        <f t="shared" si="7"/>
        <v>9988</v>
      </c>
      <c r="G7" s="446">
        <f>+'5.a. mell. Jogalkotás'!D9</f>
        <v>4380</v>
      </c>
      <c r="H7" s="445">
        <f>+'5.a. mell. Jogalkotás'!E9</f>
        <v>279</v>
      </c>
      <c r="I7" s="447">
        <f>+'5.a. mell. Jogalkotás'!F9</f>
        <v>4659</v>
      </c>
      <c r="J7" s="446">
        <f>+'5.b. mell. VF saját forrásból'!D9</f>
        <v>750</v>
      </c>
      <c r="K7" s="445">
        <f>+'5.b. mell. VF saját forrásból'!E9</f>
        <v>0</v>
      </c>
      <c r="L7" s="447">
        <f>+'5.b. mell. VF saját forrásból'!F9</f>
        <v>750</v>
      </c>
      <c r="M7" s="446">
        <f>+'5.c. mell. VF Eu forrásból'!D9</f>
        <v>0</v>
      </c>
      <c r="N7" s="445">
        <f>+'5.c. mell. VF Eu forrásból'!E9</f>
        <v>0</v>
      </c>
      <c r="O7" s="447">
        <f>+'5.c. mell. VF Eu forrásból'!F9</f>
        <v>0</v>
      </c>
      <c r="P7" s="446">
        <f>+'5.d. mell. Védőnő, EÜ'!D9</f>
        <v>2419</v>
      </c>
      <c r="Q7" s="445">
        <f>+'5.d. mell. Védőnő, EÜ'!E9</f>
        <v>169</v>
      </c>
      <c r="R7" s="447">
        <f>+'5.d. mell. Védőnő, EÜ'!F9</f>
        <v>2588</v>
      </c>
      <c r="S7" s="446"/>
      <c r="T7" s="445"/>
      <c r="U7" s="447"/>
      <c r="V7" s="446"/>
      <c r="W7" s="445"/>
      <c r="X7" s="447"/>
      <c r="Y7" s="446">
        <f>+'5.g. mell. Egyéb tev.'!D10</f>
        <v>1991</v>
      </c>
      <c r="Z7" s="445">
        <f>+'5.g. mell. Egyéb tev.'!E10</f>
        <v>0</v>
      </c>
      <c r="AA7" s="447">
        <f>+'5.g. mell. Egyéb tev.'!F10</f>
        <v>1991</v>
      </c>
      <c r="AB7" s="249"/>
      <c r="AC7" s="249"/>
    </row>
    <row r="8" spans="1:29" x14ac:dyDescent="0.3">
      <c r="A8" s="444"/>
      <c r="B8" s="9"/>
      <c r="C8" s="9"/>
      <c r="D8" s="689"/>
      <c r="E8" s="691"/>
      <c r="F8" s="692"/>
      <c r="G8" s="690"/>
      <c r="H8" s="691"/>
      <c r="I8" s="692"/>
      <c r="J8" s="690"/>
      <c r="K8" s="691"/>
      <c r="L8" s="692"/>
      <c r="M8" s="690"/>
      <c r="N8" s="691"/>
      <c r="O8" s="692"/>
      <c r="P8" s="690"/>
      <c r="Q8" s="691"/>
      <c r="R8" s="692"/>
      <c r="S8" s="690"/>
      <c r="T8" s="691"/>
      <c r="U8" s="692"/>
      <c r="V8" s="690"/>
      <c r="W8" s="691"/>
      <c r="X8" s="692"/>
      <c r="Y8" s="690"/>
      <c r="Z8" s="691"/>
      <c r="AA8" s="692"/>
    </row>
    <row r="9" spans="1:29" s="47" customFormat="1" ht="12.75" customHeight="1" x14ac:dyDescent="0.25">
      <c r="A9" s="505" t="s">
        <v>47</v>
      </c>
      <c r="B9" s="826" t="s">
        <v>170</v>
      </c>
      <c r="C9" s="827"/>
      <c r="D9" s="446">
        <f>+G9+J9+M9+P9+S9+V9+Y9</f>
        <v>2881</v>
      </c>
      <c r="E9" s="445">
        <f t="shared" ref="E9:F14" si="8">+H9+K9+N9+Q9+T9+W9+Z9</f>
        <v>349</v>
      </c>
      <c r="F9" s="447">
        <f t="shared" si="8"/>
        <v>3230</v>
      </c>
      <c r="G9" s="450">
        <f>+'5.a. mell. Jogalkotás'!D14</f>
        <v>1156</v>
      </c>
      <c r="H9" s="449">
        <f>+'5.a. mell. Jogalkotás'!E14</f>
        <v>634</v>
      </c>
      <c r="I9" s="451">
        <f>+'5.a. mell. Jogalkotás'!F14</f>
        <v>1790</v>
      </c>
      <c r="J9" s="450">
        <f>+'5.b. mell. VF saját forrásból'!D14</f>
        <v>65</v>
      </c>
      <c r="K9" s="449">
        <f>+'5.b. mell. VF saját forrásból'!E14</f>
        <v>0</v>
      </c>
      <c r="L9" s="451">
        <f>+'5.b. mell. VF saját forrásból'!F14</f>
        <v>65</v>
      </c>
      <c r="M9" s="450">
        <f>+'5.c. mell. VF Eu forrásból'!D14</f>
        <v>0</v>
      </c>
      <c r="N9" s="449">
        <f>+'5.c. mell. VF Eu forrásból'!E14</f>
        <v>0</v>
      </c>
      <c r="O9" s="451">
        <f>+'5.c. mell. VF Eu forrásból'!F14</f>
        <v>0</v>
      </c>
      <c r="P9" s="450">
        <f>+'5.d. mell. Védőnő, EÜ'!D14</f>
        <v>422</v>
      </c>
      <c r="Q9" s="449">
        <f>+'5.d. mell. Védőnő, EÜ'!E14</f>
        <v>11</v>
      </c>
      <c r="R9" s="451">
        <f>+'5.d. mell. Védőnő, EÜ'!F14</f>
        <v>433</v>
      </c>
      <c r="S9" s="450"/>
      <c r="T9" s="449"/>
      <c r="U9" s="451"/>
      <c r="V9" s="450"/>
      <c r="W9" s="449"/>
      <c r="X9" s="451"/>
      <c r="Y9" s="450">
        <f>+'5.g. mell. Egyéb tev.'!D15</f>
        <v>1238</v>
      </c>
      <c r="Z9" s="449">
        <f>+'5.g. mell. Egyéb tev.'!E15</f>
        <v>-296</v>
      </c>
      <c r="AA9" s="451">
        <f>+'5.g. mell. Egyéb tev.'!F15</f>
        <v>942</v>
      </c>
      <c r="AB9" s="249"/>
      <c r="AC9" s="249"/>
    </row>
    <row r="10" spans="1:29" s="47" customFormat="1" ht="12.75" customHeight="1" x14ac:dyDescent="0.25">
      <c r="A10" s="505" t="s">
        <v>52</v>
      </c>
      <c r="B10" s="826" t="s">
        <v>169</v>
      </c>
      <c r="C10" s="827"/>
      <c r="D10" s="446">
        <f t="shared" ref="D10:D12" si="9">+G10+J10+M10+P10+S10+V10+Y10</f>
        <v>3380</v>
      </c>
      <c r="E10" s="445">
        <f t="shared" si="8"/>
        <v>1000</v>
      </c>
      <c r="F10" s="447">
        <f t="shared" si="8"/>
        <v>4380</v>
      </c>
      <c r="G10" s="450">
        <f>+'5.a. mell. Jogalkotás'!D17</f>
        <v>600</v>
      </c>
      <c r="H10" s="449">
        <f>+'5.a. mell. Jogalkotás'!E17</f>
        <v>-112</v>
      </c>
      <c r="I10" s="451">
        <f>+'5.a. mell. Jogalkotás'!F17</f>
        <v>488</v>
      </c>
      <c r="J10" s="450">
        <f>+'5.b. mell. VF saját forrásból'!D17</f>
        <v>0</v>
      </c>
      <c r="K10" s="449">
        <f>+'5.b. mell. VF saját forrásból'!E17</f>
        <v>0</v>
      </c>
      <c r="L10" s="451">
        <f>+'5.b. mell. VF saját forrásból'!F17</f>
        <v>0</v>
      </c>
      <c r="M10" s="450">
        <f>+'5.c. mell. VF Eu forrásból'!D17</f>
        <v>0</v>
      </c>
      <c r="N10" s="449">
        <f>+'5.c. mell. VF Eu forrásból'!E17</f>
        <v>0</v>
      </c>
      <c r="O10" s="451">
        <f>+'5.c. mell. VF Eu forrásból'!F17</f>
        <v>0</v>
      </c>
      <c r="P10" s="450">
        <f>+'5.d. mell. Védőnő, EÜ'!D17</f>
        <v>260</v>
      </c>
      <c r="Q10" s="449">
        <f>+'5.d. mell. Védőnő, EÜ'!E17</f>
        <v>0</v>
      </c>
      <c r="R10" s="451">
        <f>+'5.d. mell. Védőnő, EÜ'!F17</f>
        <v>260</v>
      </c>
      <c r="S10" s="450"/>
      <c r="T10" s="449"/>
      <c r="U10" s="451"/>
      <c r="V10" s="450"/>
      <c r="W10" s="449"/>
      <c r="X10" s="451"/>
      <c r="Y10" s="450">
        <f>+'5.g. mell. Egyéb tev.'!D18</f>
        <v>2520</v>
      </c>
      <c r="Z10" s="449">
        <f>+'5.g. mell. Egyéb tev.'!E18</f>
        <v>1112</v>
      </c>
      <c r="AA10" s="451">
        <f>+'5.g. mell. Egyéb tev.'!F18</f>
        <v>3632</v>
      </c>
      <c r="AB10" s="249"/>
      <c r="AC10" s="249"/>
    </row>
    <row r="11" spans="1:29" s="47" customFormat="1" ht="12.75" customHeight="1" x14ac:dyDescent="0.25">
      <c r="A11" s="505" t="s">
        <v>66</v>
      </c>
      <c r="B11" s="826" t="s">
        <v>156</v>
      </c>
      <c r="C11" s="827"/>
      <c r="D11" s="446">
        <f t="shared" si="9"/>
        <v>96979</v>
      </c>
      <c r="E11" s="445">
        <f t="shared" si="8"/>
        <v>14039</v>
      </c>
      <c r="F11" s="447">
        <f t="shared" si="8"/>
        <v>111018</v>
      </c>
      <c r="G11" s="450">
        <f>+'5.a. mell. Jogalkotás'!D25</f>
        <v>12109</v>
      </c>
      <c r="H11" s="449">
        <f>+'5.a. mell. Jogalkotás'!E25</f>
        <v>-1861</v>
      </c>
      <c r="I11" s="451">
        <f>+'5.a. mell. Jogalkotás'!F25</f>
        <v>10248</v>
      </c>
      <c r="J11" s="450">
        <f>+'5.b. mell. VF saját forrásból'!D25</f>
        <v>5987</v>
      </c>
      <c r="K11" s="449">
        <f>+'5.b. mell. VF saját forrásból'!E25</f>
        <v>-4169</v>
      </c>
      <c r="L11" s="451">
        <f>+'5.b. mell. VF saját forrásból'!F25</f>
        <v>1818</v>
      </c>
      <c r="M11" s="450">
        <f>+'5.c. mell. VF Eu forrásból'!D25</f>
        <v>23633</v>
      </c>
      <c r="N11" s="449">
        <f>+'5.c. mell. VF Eu forrásból'!E25</f>
        <v>-596</v>
      </c>
      <c r="O11" s="451">
        <f>+'5.c. mell. VF Eu forrásból'!F25</f>
        <v>23037</v>
      </c>
      <c r="P11" s="450">
        <f>+'5.d. mell. Védőnő, EÜ'!D25</f>
        <v>1548</v>
      </c>
      <c r="Q11" s="449">
        <f>+'5.d. mell. Védőnő, EÜ'!E25</f>
        <v>-476</v>
      </c>
      <c r="R11" s="451">
        <f>+'5.d. mell. Védőnő, EÜ'!F25</f>
        <v>1072</v>
      </c>
      <c r="S11" s="450"/>
      <c r="T11" s="449"/>
      <c r="U11" s="451"/>
      <c r="V11" s="450"/>
      <c r="W11" s="449"/>
      <c r="X11" s="451"/>
      <c r="Y11" s="450">
        <f>+'5.g. mell. Egyéb tev.'!D26</f>
        <v>53702</v>
      </c>
      <c r="Z11" s="449">
        <f>+'5.g. mell. Egyéb tev.'!E26</f>
        <v>21141</v>
      </c>
      <c r="AA11" s="451">
        <f>+'5.g. mell. Egyéb tev.'!F26</f>
        <v>74843</v>
      </c>
      <c r="AB11" s="249"/>
      <c r="AC11" s="249"/>
    </row>
    <row r="12" spans="1:29" s="47" customFormat="1" ht="12.75" customHeight="1" x14ac:dyDescent="0.25">
      <c r="A12" s="505" t="s">
        <v>71</v>
      </c>
      <c r="B12" s="826" t="s">
        <v>155</v>
      </c>
      <c r="C12" s="827"/>
      <c r="D12" s="446">
        <f t="shared" si="9"/>
        <v>2677</v>
      </c>
      <c r="E12" s="445">
        <f t="shared" si="8"/>
        <v>535</v>
      </c>
      <c r="F12" s="447">
        <f t="shared" si="8"/>
        <v>3212</v>
      </c>
      <c r="G12" s="450">
        <f>+'5.a. mell. Jogalkotás'!D28</f>
        <v>390</v>
      </c>
      <c r="H12" s="449">
        <f>+'5.a. mell. Jogalkotás'!E28</f>
        <v>535</v>
      </c>
      <c r="I12" s="451">
        <f>+'5.a. mell. Jogalkotás'!F28</f>
        <v>925</v>
      </c>
      <c r="J12" s="450">
        <f>+'5.b. mell. VF saját forrásból'!D28</f>
        <v>1574</v>
      </c>
      <c r="K12" s="449">
        <f>+'5.b. mell. VF saját forrásból'!E28</f>
        <v>0</v>
      </c>
      <c r="L12" s="451">
        <f>+'5.b. mell. VF saját forrásból'!F28</f>
        <v>1574</v>
      </c>
      <c r="M12" s="450">
        <f>+'5.c. mell. VF Eu forrásból'!D28</f>
        <v>553</v>
      </c>
      <c r="N12" s="449">
        <f>+'5.c. mell. VF Eu forrásból'!E28</f>
        <v>0</v>
      </c>
      <c r="O12" s="451">
        <f>+'5.c. mell. VF Eu forrásból'!F28</f>
        <v>553</v>
      </c>
      <c r="P12" s="450">
        <f>+'5.d. mell. Védőnő, EÜ'!D28</f>
        <v>160</v>
      </c>
      <c r="Q12" s="449">
        <f>+'5.d. mell. Védőnő, EÜ'!E28</f>
        <v>0</v>
      </c>
      <c r="R12" s="451">
        <f>+'5.d. mell. Védőnő, EÜ'!F28</f>
        <v>160</v>
      </c>
      <c r="S12" s="450"/>
      <c r="T12" s="449"/>
      <c r="U12" s="451"/>
      <c r="V12" s="450"/>
      <c r="W12" s="449"/>
      <c r="X12" s="451"/>
      <c r="Y12" s="450">
        <f>+'5.g. mell. Egyéb tev.'!D29</f>
        <v>0</v>
      </c>
      <c r="Z12" s="449">
        <f>+'5.g. mell. Egyéb tev.'!E29</f>
        <v>0</v>
      </c>
      <c r="AA12" s="451">
        <f>+'5.g. mell. Egyéb tev.'!F29</f>
        <v>0</v>
      </c>
      <c r="AB12" s="249"/>
      <c r="AC12" s="249"/>
    </row>
    <row r="13" spans="1:29" s="47" customFormat="1" ht="28.5" customHeight="1" x14ac:dyDescent="0.25">
      <c r="A13" s="505" t="s">
        <v>80</v>
      </c>
      <c r="B13" s="826" t="s">
        <v>152</v>
      </c>
      <c r="C13" s="827"/>
      <c r="D13" s="446">
        <f>+G13+J13+M13+P13+S13+V13+Y13</f>
        <v>368214</v>
      </c>
      <c r="E13" s="445">
        <f t="shared" si="8"/>
        <v>12853</v>
      </c>
      <c r="F13" s="447">
        <f>+I13+L13+O13+R13+U13+X13+AA13</f>
        <v>381067</v>
      </c>
      <c r="G13" s="450">
        <f>+'5.a. mell. Jogalkotás'!D34</f>
        <v>3101</v>
      </c>
      <c r="H13" s="449">
        <f>+'5.a. mell. Jogalkotás'!E34</f>
        <v>1568</v>
      </c>
      <c r="I13" s="451">
        <f>+'5.a. mell. Jogalkotás'!F34</f>
        <v>4669</v>
      </c>
      <c r="J13" s="450">
        <f>+'5.b. mell. VF saját forrásból'!D34</f>
        <v>128364</v>
      </c>
      <c r="K13" s="449">
        <f>+'5.b. mell. VF saját forrásból'!E34</f>
        <v>-816</v>
      </c>
      <c r="L13" s="451">
        <f>+'5.b. mell. VF saját forrásból'!F34</f>
        <v>127548</v>
      </c>
      <c r="M13" s="450">
        <f>+'5.c. mell. VF Eu forrásból'!D34</f>
        <v>218609</v>
      </c>
      <c r="N13" s="449">
        <f>+'5.c. mell. VF Eu forrásból'!E34</f>
        <v>-126</v>
      </c>
      <c r="O13" s="451">
        <f>+'5.c. mell. VF Eu forrásból'!F34</f>
        <v>218483</v>
      </c>
      <c r="P13" s="450">
        <f>+'5.d. mell. Védőnő, EÜ'!D34</f>
        <v>200</v>
      </c>
      <c r="Q13" s="449">
        <f>+'5.d. mell. Védőnő, EÜ'!E34</f>
        <v>-9</v>
      </c>
      <c r="R13" s="451">
        <f>+'5.d. mell. Védőnő, EÜ'!F34</f>
        <v>191</v>
      </c>
      <c r="S13" s="450"/>
      <c r="T13" s="449"/>
      <c r="U13" s="451"/>
      <c r="V13" s="450"/>
      <c r="W13" s="449"/>
      <c r="X13" s="451"/>
      <c r="Y13" s="450">
        <f>+'5.g. mell. Egyéb tev.'!D35</f>
        <v>17940</v>
      </c>
      <c r="Z13" s="449">
        <f>+'5.g. mell. Egyéb tev.'!E35</f>
        <v>12236</v>
      </c>
      <c r="AA13" s="451">
        <f>+'5.g. mell. Egyéb tev.'!F35</f>
        <v>30176</v>
      </c>
      <c r="AB13" s="249"/>
      <c r="AC13" s="249"/>
    </row>
    <row r="14" spans="1:29" s="47" customFormat="1" ht="12.75" customHeight="1" x14ac:dyDescent="0.25">
      <c r="A14" s="504" t="s">
        <v>81</v>
      </c>
      <c r="B14" s="828" t="s">
        <v>151</v>
      </c>
      <c r="C14" s="829"/>
      <c r="D14" s="446">
        <f>+G14+J14+M14+P14+S14+V14+Y14</f>
        <v>474131</v>
      </c>
      <c r="E14" s="445">
        <f t="shared" si="8"/>
        <v>28776</v>
      </c>
      <c r="F14" s="447">
        <f t="shared" si="8"/>
        <v>502907</v>
      </c>
      <c r="G14" s="446">
        <f>SUM(G9:G13)</f>
        <v>17356</v>
      </c>
      <c r="H14" s="445">
        <f t="shared" ref="H14:I14" si="10">SUM(H9:H13)</f>
        <v>764</v>
      </c>
      <c r="I14" s="447">
        <f t="shared" si="10"/>
        <v>18120</v>
      </c>
      <c r="J14" s="446">
        <f>+'5.b. mell. VF saját forrásból'!D35</f>
        <v>135990</v>
      </c>
      <c r="K14" s="445">
        <f>+'5.b. mell. VF saját forrásból'!E35</f>
        <v>-4985</v>
      </c>
      <c r="L14" s="447">
        <f>+'5.b. mell. VF saját forrásból'!F35</f>
        <v>131005</v>
      </c>
      <c r="M14" s="446">
        <f>SUM(M9:M13)</f>
        <v>242795</v>
      </c>
      <c r="N14" s="445">
        <f t="shared" ref="N14:O14" si="11">SUM(N9:N13)</f>
        <v>-722</v>
      </c>
      <c r="O14" s="447">
        <f t="shared" si="11"/>
        <v>242073</v>
      </c>
      <c r="P14" s="446">
        <f>SUM(P9:P13)</f>
        <v>2590</v>
      </c>
      <c r="Q14" s="445">
        <f t="shared" ref="Q14:R14" si="12">SUM(Q9:Q13)</f>
        <v>-474</v>
      </c>
      <c r="R14" s="447">
        <f t="shared" si="12"/>
        <v>2116</v>
      </c>
      <c r="S14" s="446"/>
      <c r="T14" s="445"/>
      <c r="U14" s="447"/>
      <c r="V14" s="446"/>
      <c r="W14" s="445"/>
      <c r="X14" s="447"/>
      <c r="Y14" s="446">
        <f>SUM(Y9:Y13)</f>
        <v>75400</v>
      </c>
      <c r="Z14" s="445">
        <f t="shared" ref="Z14:AA14" si="13">SUM(Z9:Z13)</f>
        <v>34193</v>
      </c>
      <c r="AA14" s="447">
        <f t="shared" si="13"/>
        <v>109593</v>
      </c>
      <c r="AB14" s="249"/>
      <c r="AC14" s="249"/>
    </row>
    <row r="15" spans="1:29" x14ac:dyDescent="0.3">
      <c r="A15" s="444"/>
      <c r="B15" s="9"/>
      <c r="C15" s="9"/>
      <c r="D15" s="689"/>
      <c r="E15" s="691"/>
      <c r="F15" s="692"/>
      <c r="G15" s="690"/>
      <c r="H15" s="691"/>
      <c r="I15" s="692"/>
      <c r="J15" s="690"/>
      <c r="K15" s="691"/>
      <c r="L15" s="692"/>
      <c r="M15" s="690"/>
      <c r="N15" s="691"/>
      <c r="O15" s="692"/>
      <c r="P15" s="690"/>
      <c r="Q15" s="691"/>
      <c r="R15" s="692"/>
      <c r="S15" s="690"/>
      <c r="T15" s="691"/>
      <c r="U15" s="692"/>
      <c r="V15" s="690"/>
      <c r="W15" s="691"/>
      <c r="X15" s="692"/>
      <c r="Y15" s="690"/>
      <c r="Z15" s="691"/>
      <c r="AA15" s="692"/>
    </row>
    <row r="16" spans="1:29" s="47" customFormat="1" ht="12.75" customHeight="1" x14ac:dyDescent="0.25">
      <c r="A16" s="504" t="s">
        <v>94</v>
      </c>
      <c r="B16" s="833" t="s">
        <v>150</v>
      </c>
      <c r="C16" s="834"/>
      <c r="D16" s="446">
        <f>+G16+J16+M16+P16+S16+V16+Y16</f>
        <v>25030</v>
      </c>
      <c r="E16" s="445">
        <f t="shared" ref="E16:F16" si="14">+H16+K16+N16+Q16+T16+W16+Z16</f>
        <v>1337</v>
      </c>
      <c r="F16" s="447">
        <f t="shared" si="14"/>
        <v>26367</v>
      </c>
      <c r="G16" s="446"/>
      <c r="H16" s="445"/>
      <c r="I16" s="447"/>
      <c r="J16" s="446"/>
      <c r="K16" s="445"/>
      <c r="L16" s="447"/>
      <c r="M16" s="446"/>
      <c r="N16" s="445"/>
      <c r="O16" s="447"/>
      <c r="P16" s="446"/>
      <c r="Q16" s="445"/>
      <c r="R16" s="447"/>
      <c r="S16" s="446">
        <f>+'5.e. mell. Szociális ellátások'!C6</f>
        <v>25030</v>
      </c>
      <c r="T16" s="445">
        <f>+'5.e. mell. Szociális ellátások'!D6</f>
        <v>1337</v>
      </c>
      <c r="U16" s="447">
        <f>+'5.e. mell. Szociális ellátások'!E6</f>
        <v>26367</v>
      </c>
      <c r="V16" s="446"/>
      <c r="W16" s="445"/>
      <c r="X16" s="447"/>
      <c r="Y16" s="446"/>
      <c r="Z16" s="445"/>
      <c r="AA16" s="447"/>
      <c r="AB16" s="249"/>
      <c r="AC16" s="249"/>
    </row>
    <row r="17" spans="1:29" x14ac:dyDescent="0.3">
      <c r="A17" s="444"/>
      <c r="B17" s="9"/>
      <c r="C17" s="9"/>
      <c r="D17" s="689"/>
      <c r="E17" s="691"/>
      <c r="F17" s="692"/>
      <c r="G17" s="690"/>
      <c r="H17" s="691"/>
      <c r="I17" s="692"/>
      <c r="J17" s="690"/>
      <c r="K17" s="691"/>
      <c r="L17" s="692"/>
      <c r="M17" s="690"/>
      <c r="N17" s="691"/>
      <c r="O17" s="692"/>
      <c r="P17" s="690"/>
      <c r="Q17" s="691"/>
      <c r="R17" s="692"/>
      <c r="S17" s="690"/>
      <c r="T17" s="691"/>
      <c r="U17" s="692"/>
      <c r="V17" s="690"/>
      <c r="W17" s="691"/>
      <c r="X17" s="692"/>
      <c r="Y17" s="690"/>
      <c r="Z17" s="691"/>
      <c r="AA17" s="692"/>
    </row>
    <row r="18" spans="1:29" s="47" customFormat="1" ht="12.75" customHeight="1" x14ac:dyDescent="0.25">
      <c r="A18" s="504" t="s">
        <v>108</v>
      </c>
      <c r="B18" s="828" t="s">
        <v>163</v>
      </c>
      <c r="C18" s="829"/>
      <c r="D18" s="446">
        <f>+G18+J18+M18+P18+S18+V18+Y18</f>
        <v>380695</v>
      </c>
      <c r="E18" s="445">
        <f>+H18+K18+N18+Q18+T18+W18+Z18</f>
        <v>-7879</v>
      </c>
      <c r="F18" s="447">
        <f t="shared" ref="E18:F19" si="15">+I18+L18+O18+R18+U18+X18+AA18</f>
        <v>372816</v>
      </c>
      <c r="G18" s="446"/>
      <c r="H18" s="445"/>
      <c r="I18" s="447"/>
      <c r="J18" s="446"/>
      <c r="K18" s="445"/>
      <c r="L18" s="447"/>
      <c r="M18" s="446"/>
      <c r="N18" s="445"/>
      <c r="O18" s="447"/>
      <c r="P18" s="446"/>
      <c r="Q18" s="445"/>
      <c r="R18" s="447"/>
      <c r="S18" s="446"/>
      <c r="T18" s="445"/>
      <c r="U18" s="447"/>
      <c r="V18" s="446">
        <f>+'5.f. mell. Átadott pénzeszk.'!L37</f>
        <v>314792</v>
      </c>
      <c r="W18" s="445">
        <f>+'5.f. mell. Átadott pénzeszk.'!M37</f>
        <v>5861</v>
      </c>
      <c r="X18" s="447">
        <f>+'5.f. mell. Átadott pénzeszk.'!N37</f>
        <v>320653</v>
      </c>
      <c r="Y18" s="446">
        <f>+'5.g. mell. Egyéb tev.'!D73</f>
        <v>65903</v>
      </c>
      <c r="Z18" s="445">
        <f>+'5.g. mell. Egyéb tev.'!E73</f>
        <v>-13740</v>
      </c>
      <c r="AA18" s="447">
        <f>+'5.g. mell. Egyéb tev.'!F73</f>
        <v>52163</v>
      </c>
      <c r="AB18" s="249"/>
      <c r="AC18" s="249"/>
    </row>
    <row r="19" spans="1:29" s="47" customFormat="1" ht="12.75" customHeight="1" x14ac:dyDescent="0.25">
      <c r="A19" s="504"/>
      <c r="B19" s="826" t="s">
        <v>561</v>
      </c>
      <c r="C19" s="827"/>
      <c r="D19" s="446">
        <f>+G19+J19+M19+P19+S19+V19+Y19</f>
        <v>62714</v>
      </c>
      <c r="E19" s="445">
        <f t="shared" si="15"/>
        <v>-13010</v>
      </c>
      <c r="F19" s="447">
        <f t="shared" si="15"/>
        <v>49704</v>
      </c>
      <c r="G19" s="446"/>
      <c r="H19" s="445"/>
      <c r="I19" s="447"/>
      <c r="J19" s="446"/>
      <c r="K19" s="445"/>
      <c r="L19" s="447"/>
      <c r="M19" s="446"/>
      <c r="N19" s="445"/>
      <c r="O19" s="447"/>
      <c r="P19" s="446"/>
      <c r="Q19" s="445"/>
      <c r="R19" s="447"/>
      <c r="S19" s="446"/>
      <c r="T19" s="445"/>
      <c r="U19" s="447"/>
      <c r="V19" s="446"/>
      <c r="W19" s="445"/>
      <c r="X19" s="447"/>
      <c r="Y19" s="446">
        <f>+'5.g. mell. Egyéb tev.'!D63</f>
        <v>62714</v>
      </c>
      <c r="Z19" s="445">
        <f>+'5.g. mell. Egyéb tev.'!E63</f>
        <v>-13010</v>
      </c>
      <c r="AA19" s="447">
        <f>+'5.g. mell. Egyéb tev.'!F63</f>
        <v>49704</v>
      </c>
      <c r="AB19" s="249"/>
      <c r="AC19" s="249"/>
    </row>
    <row r="20" spans="1:29" x14ac:dyDescent="0.3">
      <c r="A20" s="444"/>
      <c r="B20" s="9"/>
      <c r="C20" s="9"/>
      <c r="D20" s="689"/>
      <c r="E20" s="691"/>
      <c r="F20" s="692"/>
      <c r="G20" s="690"/>
      <c r="H20" s="691"/>
      <c r="I20" s="692"/>
      <c r="J20" s="690"/>
      <c r="K20" s="691"/>
      <c r="L20" s="692"/>
      <c r="M20" s="690"/>
      <c r="N20" s="691"/>
      <c r="O20" s="692"/>
      <c r="P20" s="690"/>
      <c r="Q20" s="691"/>
      <c r="R20" s="692"/>
      <c r="S20" s="690"/>
      <c r="T20" s="691"/>
      <c r="U20" s="692"/>
      <c r="V20" s="690"/>
      <c r="W20" s="691"/>
      <c r="X20" s="692"/>
      <c r="Y20" s="690"/>
      <c r="Z20" s="691"/>
      <c r="AA20" s="692"/>
    </row>
    <row r="21" spans="1:29" s="47" customFormat="1" ht="12.75" customHeight="1" x14ac:dyDescent="0.25">
      <c r="A21" s="504" t="s">
        <v>123</v>
      </c>
      <c r="B21" s="828" t="s">
        <v>161</v>
      </c>
      <c r="C21" s="829"/>
      <c r="D21" s="446">
        <f>+G21+J21+M21+P21+S21+V21+Y21</f>
        <v>1980982</v>
      </c>
      <c r="E21" s="445">
        <f t="shared" ref="E21:F21" si="16">+H21+K21+N21+Q21+T21+W21+Z21</f>
        <v>14870</v>
      </c>
      <c r="F21" s="447">
        <f t="shared" si="16"/>
        <v>1995852</v>
      </c>
      <c r="G21" s="446">
        <f>+'5.a. mell. Jogalkotás'!D52</f>
        <v>3457</v>
      </c>
      <c r="H21" s="445">
        <f>+'5.a. mell. Jogalkotás'!E52</f>
        <v>-2580</v>
      </c>
      <c r="I21" s="447">
        <f>+'5.a. mell. Jogalkotás'!F52</f>
        <v>877</v>
      </c>
      <c r="J21" s="446">
        <f>+'5.b. mell. VF saját forrásból'!D53</f>
        <v>692300</v>
      </c>
      <c r="K21" s="445">
        <f>+'5.b. mell. VF saját forrásból'!E53</f>
        <v>8515</v>
      </c>
      <c r="L21" s="447">
        <f>+'5.b. mell. VF saját forrásból'!F53</f>
        <v>700815</v>
      </c>
      <c r="M21" s="446">
        <f>+'5.c. mell. VF Eu forrásból'!D52</f>
        <v>1285117</v>
      </c>
      <c r="N21" s="445">
        <f>+'5.c. mell. VF Eu forrásból'!E52</f>
        <v>8766</v>
      </c>
      <c r="O21" s="447">
        <f>+'5.c. mell. VF Eu forrásból'!F52</f>
        <v>1293883</v>
      </c>
      <c r="P21" s="446">
        <f>+'5.d. mell. Védőnő, EÜ'!D45</f>
        <v>108</v>
      </c>
      <c r="Q21" s="445">
        <f>+'5.d. mell. Védőnő, EÜ'!E45</f>
        <v>169</v>
      </c>
      <c r="R21" s="447">
        <f>+'5.d. mell. Védőnő, EÜ'!F45</f>
        <v>277</v>
      </c>
      <c r="S21" s="446"/>
      <c r="T21" s="445"/>
      <c r="U21" s="447"/>
      <c r="V21" s="446"/>
      <c r="W21" s="445"/>
      <c r="X21" s="447"/>
      <c r="Y21" s="446"/>
      <c r="Z21" s="445"/>
      <c r="AA21" s="447"/>
      <c r="AB21" s="249"/>
      <c r="AC21" s="249"/>
    </row>
    <row r="22" spans="1:29" x14ac:dyDescent="0.3">
      <c r="A22" s="444"/>
      <c r="B22" s="9"/>
      <c r="C22" s="9"/>
      <c r="D22" s="689"/>
      <c r="E22" s="691"/>
      <c r="F22" s="692"/>
      <c r="G22" s="690"/>
      <c r="H22" s="691"/>
      <c r="I22" s="692"/>
      <c r="J22" s="690"/>
      <c r="K22" s="691"/>
      <c r="L22" s="692"/>
      <c r="M22" s="690"/>
      <c r="N22" s="691"/>
      <c r="O22" s="692"/>
      <c r="P22" s="690"/>
      <c r="Q22" s="691"/>
      <c r="R22" s="692"/>
      <c r="S22" s="690"/>
      <c r="T22" s="691"/>
      <c r="U22" s="692"/>
      <c r="V22" s="690"/>
      <c r="W22" s="691"/>
      <c r="X22" s="692"/>
      <c r="Y22" s="690"/>
      <c r="Z22" s="691"/>
      <c r="AA22" s="692"/>
    </row>
    <row r="23" spans="1:29" s="47" customFormat="1" ht="12.75" customHeight="1" x14ac:dyDescent="0.25">
      <c r="A23" s="504" t="s">
        <v>132</v>
      </c>
      <c r="B23" s="828" t="s">
        <v>160</v>
      </c>
      <c r="C23" s="829"/>
      <c r="D23" s="446">
        <f>+G23+J23+M23+P23+S23+V23+Y23</f>
        <v>207075</v>
      </c>
      <c r="E23" s="445">
        <f t="shared" ref="E23:F23" si="17">+H23+K23+N23+Q23+T23+W23+Z23</f>
        <v>72655</v>
      </c>
      <c r="F23" s="447">
        <f t="shared" si="17"/>
        <v>279730</v>
      </c>
      <c r="G23" s="446"/>
      <c r="H23" s="445"/>
      <c r="I23" s="447"/>
      <c r="J23" s="446">
        <f>+'5.b. mell. VF saját forrásból'!D59</f>
        <v>207075</v>
      </c>
      <c r="K23" s="445">
        <f>+'5.b. mell. VF saját forrásból'!E59</f>
        <v>488</v>
      </c>
      <c r="L23" s="447">
        <f>+'5.b. mell. VF saját forrásból'!F59</f>
        <v>207563</v>
      </c>
      <c r="M23" s="446">
        <f>+'5.c. mell. VF Eu forrásból'!D58</f>
        <v>0</v>
      </c>
      <c r="N23" s="445">
        <f>+'5.c. mell. VF Eu forrásból'!E58</f>
        <v>72167</v>
      </c>
      <c r="O23" s="447">
        <f>+'5.c. mell. VF Eu forrásból'!F58</f>
        <v>72167</v>
      </c>
      <c r="P23" s="446"/>
      <c r="Q23" s="445"/>
      <c r="R23" s="447"/>
      <c r="S23" s="446"/>
      <c r="T23" s="445"/>
      <c r="U23" s="447"/>
      <c r="V23" s="446"/>
      <c r="W23" s="445"/>
      <c r="X23" s="447"/>
      <c r="Y23" s="446"/>
      <c r="Z23" s="445"/>
      <c r="AA23" s="447"/>
      <c r="AB23" s="249"/>
      <c r="AC23" s="249"/>
    </row>
    <row r="24" spans="1:29" x14ac:dyDescent="0.3">
      <c r="A24" s="444"/>
      <c r="B24" s="9"/>
      <c r="C24" s="9"/>
      <c r="D24" s="689"/>
      <c r="E24" s="691"/>
      <c r="F24" s="692"/>
      <c r="G24" s="690"/>
      <c r="H24" s="691"/>
      <c r="I24" s="692"/>
      <c r="J24" s="690"/>
      <c r="K24" s="691"/>
      <c r="L24" s="692"/>
      <c r="M24" s="690"/>
      <c r="N24" s="691"/>
      <c r="O24" s="692"/>
      <c r="P24" s="690"/>
      <c r="Q24" s="691"/>
      <c r="R24" s="692"/>
      <c r="S24" s="690"/>
      <c r="T24" s="691"/>
      <c r="U24" s="692"/>
      <c r="V24" s="690"/>
      <c r="W24" s="691"/>
      <c r="X24" s="692"/>
      <c r="Y24" s="690"/>
      <c r="Z24" s="691"/>
      <c r="AA24" s="692"/>
    </row>
    <row r="25" spans="1:29" s="47" customFormat="1" ht="12.75" customHeight="1" x14ac:dyDescent="0.25">
      <c r="A25" s="504" t="s">
        <v>134</v>
      </c>
      <c r="B25" s="828" t="s">
        <v>158</v>
      </c>
      <c r="C25" s="829"/>
      <c r="D25" s="446">
        <f>+G25+J25+M25+P25+S25+V25+Y25</f>
        <v>15527</v>
      </c>
      <c r="E25" s="445">
        <f t="shared" ref="E25:F25" si="18">+H25+K25+N25+Q25+T25+W25+Z25</f>
        <v>0</v>
      </c>
      <c r="F25" s="447">
        <f t="shared" si="18"/>
        <v>15527</v>
      </c>
      <c r="G25" s="446"/>
      <c r="H25" s="445"/>
      <c r="I25" s="447"/>
      <c r="J25" s="446">
        <f>+'5.b. mell. VF saját forrásból'!D64</f>
        <v>15000</v>
      </c>
      <c r="K25" s="445">
        <f>+'5.b. mell. VF saját forrásból'!E64</f>
        <v>0</v>
      </c>
      <c r="L25" s="447">
        <f>+'5.b. mell. VF saját forrásból'!F64</f>
        <v>15000</v>
      </c>
      <c r="M25" s="446"/>
      <c r="N25" s="445"/>
      <c r="O25" s="447"/>
      <c r="P25" s="446"/>
      <c r="Q25" s="445"/>
      <c r="R25" s="447"/>
      <c r="S25" s="446"/>
      <c r="T25" s="445"/>
      <c r="U25" s="447"/>
      <c r="V25" s="446">
        <f>+'5.f. mell. Átadott pénzeszk.'!I36</f>
        <v>527</v>
      </c>
      <c r="W25" s="445">
        <f>+'5.f. mell. Átadott pénzeszk.'!J36</f>
        <v>0</v>
      </c>
      <c r="X25" s="447">
        <f>+'5.f. mell. Átadott pénzeszk.'!K36</f>
        <v>527</v>
      </c>
      <c r="Y25" s="446"/>
      <c r="Z25" s="445"/>
      <c r="AA25" s="447"/>
      <c r="AB25" s="249"/>
      <c r="AC25" s="249"/>
    </row>
    <row r="26" spans="1:29" x14ac:dyDescent="0.3">
      <c r="A26" s="444"/>
      <c r="B26" s="9"/>
      <c r="C26" s="9"/>
      <c r="D26" s="689"/>
      <c r="E26" s="691"/>
      <c r="F26" s="692"/>
      <c r="G26" s="690"/>
      <c r="H26" s="691"/>
      <c r="I26" s="692"/>
      <c r="J26" s="690"/>
      <c r="K26" s="691"/>
      <c r="L26" s="692"/>
      <c r="M26" s="690"/>
      <c r="N26" s="691"/>
      <c r="O26" s="692"/>
      <c r="P26" s="690"/>
      <c r="Q26" s="691"/>
      <c r="R26" s="692"/>
      <c r="S26" s="690"/>
      <c r="T26" s="691"/>
      <c r="U26" s="692"/>
      <c r="V26" s="690"/>
      <c r="W26" s="691"/>
      <c r="X26" s="692"/>
      <c r="Y26" s="690"/>
      <c r="Z26" s="691"/>
      <c r="AA26" s="692"/>
    </row>
    <row r="27" spans="1:29" s="47" customFormat="1" ht="12.75" customHeight="1" x14ac:dyDescent="0.25">
      <c r="A27" s="766" t="s">
        <v>135</v>
      </c>
      <c r="B27" s="828" t="s">
        <v>157</v>
      </c>
      <c r="C27" s="829"/>
      <c r="D27" s="446">
        <f>+G27+J27+M27+P27+S27+V27+Y27</f>
        <v>3134128</v>
      </c>
      <c r="E27" s="445">
        <f t="shared" ref="E27:F27" si="19">+E25+E23+E21+E18+E16+E14+E7+E5</f>
        <v>111762</v>
      </c>
      <c r="F27" s="447">
        <f t="shared" si="19"/>
        <v>3245890</v>
      </c>
      <c r="G27" s="446">
        <f>+G25+G23+G21+G18+G16+G14+G7+G5</f>
        <v>43960</v>
      </c>
      <c r="H27" s="445">
        <f t="shared" ref="H27:AA27" si="20">+H25+H23+H21+H18+H16+H14+H7+H5</f>
        <v>-1250</v>
      </c>
      <c r="I27" s="447">
        <f t="shared" si="20"/>
        <v>42710</v>
      </c>
      <c r="J27" s="446">
        <f t="shared" si="20"/>
        <v>1053478</v>
      </c>
      <c r="K27" s="445">
        <f t="shared" si="20"/>
        <v>4018</v>
      </c>
      <c r="L27" s="447">
        <f t="shared" si="20"/>
        <v>1057496</v>
      </c>
      <c r="M27" s="446">
        <f t="shared" si="20"/>
        <v>1527912</v>
      </c>
      <c r="N27" s="445">
        <f t="shared" si="20"/>
        <v>80937</v>
      </c>
      <c r="O27" s="447">
        <f t="shared" si="20"/>
        <v>1608849</v>
      </c>
      <c r="P27" s="446">
        <f t="shared" si="20"/>
        <v>15987</v>
      </c>
      <c r="Q27" s="445">
        <f t="shared" si="20"/>
        <v>406</v>
      </c>
      <c r="R27" s="447">
        <f t="shared" si="20"/>
        <v>16393</v>
      </c>
      <c r="S27" s="446">
        <f t="shared" si="20"/>
        <v>25030</v>
      </c>
      <c r="T27" s="445">
        <f t="shared" si="20"/>
        <v>1337</v>
      </c>
      <c r="U27" s="447">
        <f t="shared" si="20"/>
        <v>26367</v>
      </c>
      <c r="V27" s="446">
        <f t="shared" si="20"/>
        <v>315319</v>
      </c>
      <c r="W27" s="445">
        <f t="shared" si="20"/>
        <v>5861</v>
      </c>
      <c r="X27" s="447">
        <f t="shared" si="20"/>
        <v>321180</v>
      </c>
      <c r="Y27" s="446">
        <f t="shared" si="20"/>
        <v>152442</v>
      </c>
      <c r="Z27" s="445">
        <f t="shared" si="20"/>
        <v>20453</v>
      </c>
      <c r="AA27" s="447">
        <f t="shared" si="20"/>
        <v>172895</v>
      </c>
      <c r="AB27" s="249"/>
      <c r="AC27" s="249"/>
    </row>
    <row r="28" spans="1:29" ht="9.75" customHeight="1" x14ac:dyDescent="0.3">
      <c r="A28" s="444"/>
      <c r="B28" s="9"/>
      <c r="C28" s="9"/>
      <c r="D28" s="689"/>
      <c r="E28" s="691"/>
      <c r="F28" s="692"/>
      <c r="G28" s="690"/>
      <c r="H28" s="691"/>
      <c r="I28" s="692"/>
      <c r="J28" s="690"/>
      <c r="K28" s="691"/>
      <c r="L28" s="692"/>
      <c r="M28" s="690"/>
      <c r="N28" s="691"/>
      <c r="O28" s="692"/>
      <c r="P28" s="690"/>
      <c r="Q28" s="691"/>
      <c r="R28" s="692"/>
      <c r="S28" s="690"/>
      <c r="T28" s="691"/>
      <c r="U28" s="692"/>
      <c r="V28" s="690"/>
      <c r="W28" s="691"/>
      <c r="X28" s="692"/>
      <c r="Y28" s="690"/>
      <c r="Z28" s="691"/>
      <c r="AA28" s="692"/>
    </row>
    <row r="29" spans="1:29" s="47" customFormat="1" ht="13.8" thickBot="1" x14ac:dyDescent="0.3">
      <c r="A29" s="767" t="s">
        <v>271</v>
      </c>
      <c r="B29" s="835" t="s">
        <v>277</v>
      </c>
      <c r="C29" s="836"/>
      <c r="D29" s="748">
        <f>+G29+J29+M29+P29+S29+V29+Y29</f>
        <v>1367916</v>
      </c>
      <c r="E29" s="747">
        <f t="shared" ref="E29:F29" si="21">+H29+K29+N29+Q29+T29+W29+Z29</f>
        <v>246</v>
      </c>
      <c r="F29" s="749">
        <f t="shared" si="21"/>
        <v>1368162</v>
      </c>
      <c r="G29" s="761"/>
      <c r="H29" s="762"/>
      <c r="I29" s="749"/>
      <c r="J29" s="748"/>
      <c r="K29" s="747"/>
      <c r="L29" s="749"/>
      <c r="M29" s="748"/>
      <c r="N29" s="747"/>
      <c r="O29" s="749"/>
      <c r="P29" s="748"/>
      <c r="Q29" s="747"/>
      <c r="R29" s="749"/>
      <c r="S29" s="748"/>
      <c r="T29" s="747"/>
      <c r="U29" s="749"/>
      <c r="V29" s="748"/>
      <c r="W29" s="747"/>
      <c r="X29" s="749"/>
      <c r="Y29" s="748">
        <f>+'5.g. mell. Egyéb tev.'!AB105</f>
        <v>1367916</v>
      </c>
      <c r="Z29" s="747">
        <f>+'5.g. mell. Egyéb tev.'!AC105</f>
        <v>246</v>
      </c>
      <c r="AA29" s="749">
        <f>+'5.g. mell. Egyéb tev.'!AD105</f>
        <v>1368162</v>
      </c>
      <c r="AB29" s="249"/>
      <c r="AC29" s="249"/>
    </row>
    <row r="30" spans="1:29" s="47" customFormat="1" ht="18.75" customHeight="1" thickBot="1" x14ac:dyDescent="0.3">
      <c r="A30" s="830" t="s">
        <v>593</v>
      </c>
      <c r="B30" s="831"/>
      <c r="C30" s="832"/>
      <c r="D30" s="763">
        <f t="shared" ref="D30:AA30" si="22">+D29+D27</f>
        <v>4502044</v>
      </c>
      <c r="E30" s="764">
        <f t="shared" si="22"/>
        <v>112008</v>
      </c>
      <c r="F30" s="765">
        <f t="shared" si="22"/>
        <v>4614052</v>
      </c>
      <c r="G30" s="763">
        <f t="shared" si="22"/>
        <v>43960</v>
      </c>
      <c r="H30" s="764">
        <f t="shared" si="22"/>
        <v>-1250</v>
      </c>
      <c r="I30" s="765">
        <f t="shared" si="22"/>
        <v>42710</v>
      </c>
      <c r="J30" s="763">
        <f t="shared" si="22"/>
        <v>1053478</v>
      </c>
      <c r="K30" s="764">
        <f t="shared" si="22"/>
        <v>4018</v>
      </c>
      <c r="L30" s="765">
        <f t="shared" si="22"/>
        <v>1057496</v>
      </c>
      <c r="M30" s="763">
        <f t="shared" si="22"/>
        <v>1527912</v>
      </c>
      <c r="N30" s="764">
        <f t="shared" si="22"/>
        <v>80937</v>
      </c>
      <c r="O30" s="765">
        <f t="shared" si="22"/>
        <v>1608849</v>
      </c>
      <c r="P30" s="763">
        <f t="shared" si="22"/>
        <v>15987</v>
      </c>
      <c r="Q30" s="764">
        <f t="shared" si="22"/>
        <v>406</v>
      </c>
      <c r="R30" s="765">
        <f t="shared" si="22"/>
        <v>16393</v>
      </c>
      <c r="S30" s="763">
        <f t="shared" si="22"/>
        <v>25030</v>
      </c>
      <c r="T30" s="764">
        <f t="shared" si="22"/>
        <v>1337</v>
      </c>
      <c r="U30" s="765">
        <f t="shared" si="22"/>
        <v>26367</v>
      </c>
      <c r="V30" s="763">
        <f t="shared" si="22"/>
        <v>315319</v>
      </c>
      <c r="W30" s="764">
        <f t="shared" si="22"/>
        <v>5861</v>
      </c>
      <c r="X30" s="765">
        <f t="shared" si="22"/>
        <v>321180</v>
      </c>
      <c r="Y30" s="763">
        <f t="shared" si="22"/>
        <v>1520358</v>
      </c>
      <c r="Z30" s="764">
        <f t="shared" si="22"/>
        <v>20699</v>
      </c>
      <c r="AA30" s="765">
        <f t="shared" si="22"/>
        <v>1541057</v>
      </c>
      <c r="AB30" s="249"/>
      <c r="AC30" s="249"/>
    </row>
    <row r="31" spans="1:29" x14ac:dyDescent="0.3">
      <c r="A31" s="502"/>
    </row>
  </sheetData>
  <mergeCells count="29">
    <mergeCell ref="A1:A2"/>
    <mergeCell ref="B1:C2"/>
    <mergeCell ref="D1:F1"/>
    <mergeCell ref="V1:X1"/>
    <mergeCell ref="Y1:AA1"/>
    <mergeCell ref="P1:R1"/>
    <mergeCell ref="S1:U1"/>
    <mergeCell ref="J1:L1"/>
    <mergeCell ref="M1:O1"/>
    <mergeCell ref="G1:I1"/>
    <mergeCell ref="A30:C30"/>
    <mergeCell ref="B14:C14"/>
    <mergeCell ref="B18:C18"/>
    <mergeCell ref="B16:C16"/>
    <mergeCell ref="B25:C25"/>
    <mergeCell ref="B29:C29"/>
    <mergeCell ref="B27:C27"/>
    <mergeCell ref="B3:C3"/>
    <mergeCell ref="B5:C5"/>
    <mergeCell ref="B4:C4"/>
    <mergeCell ref="B23:C23"/>
    <mergeCell ref="B10:C10"/>
    <mergeCell ref="B9:C9"/>
    <mergeCell ref="B21:C21"/>
    <mergeCell ref="B7:C7"/>
    <mergeCell ref="B19:C19"/>
    <mergeCell ref="B11:C11"/>
    <mergeCell ref="B12:C12"/>
    <mergeCell ref="B13:C13"/>
  </mergeCells>
  <printOptions horizontalCentered="1"/>
  <pageMargins left="0.70866141732283472" right="0.70866141732283472" top="0.74803149606299213" bottom="0.35433070866141736" header="0.31496062992125984" footer="0.31496062992125984"/>
  <pageSetup paperSize="9" scale="90" orientation="landscape" r:id="rId1"/>
  <headerFooter>
    <oddHeader>&amp;C&amp;"Times New Roman,Félkövér"&amp;12Martonvásár Város Önkormányzatának kiadásai 2017.
&amp;"Times New Roman,Dőlt"(intézmények nélkül)&amp;R
&amp;"Times New Roman,Félkövér"&amp;12 5.melléklet</oddHeader>
  </headerFooter>
  <colBreaks count="1" manualBreakCount="1">
    <brk id="1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30</vt:i4>
      </vt:variant>
      <vt:variant>
        <vt:lpstr>Névvel ellátott tartományok</vt:lpstr>
      </vt:variant>
      <vt:variant>
        <vt:i4>14</vt:i4>
      </vt:variant>
    </vt:vector>
  </HeadingPairs>
  <TitlesOfParts>
    <vt:vector size="44" baseType="lpstr">
      <vt:lpstr>Munka1</vt:lpstr>
      <vt:lpstr>1.mell. Mérleg</vt:lpstr>
      <vt:lpstr>2.mell. Mérleg</vt:lpstr>
      <vt:lpstr>3.mell. Bevétel</vt:lpstr>
      <vt:lpstr>3.a átvett pe.</vt:lpstr>
      <vt:lpstr>3.b mell. Működési bevételek</vt:lpstr>
      <vt:lpstr>3.c. mell. Közhatalmi bevételek</vt:lpstr>
      <vt:lpstr>4.mell. Normatíva</vt:lpstr>
      <vt:lpstr>5. mell. Önk.össz kiadás</vt:lpstr>
      <vt:lpstr>5.a. mell. Jogalkotás</vt:lpstr>
      <vt:lpstr>5.b. mell. VF saját forrásból</vt:lpstr>
      <vt:lpstr>5.c. mell. VF Eu forrásból</vt:lpstr>
      <vt:lpstr>5.d. mell. Védőnő, EÜ</vt:lpstr>
      <vt:lpstr>5.e. mell. Szociális ellátások</vt:lpstr>
      <vt:lpstr>5.f. mell. Átadott pénzeszk.</vt:lpstr>
      <vt:lpstr>5.g. mell. Egyéb tev.</vt:lpstr>
      <vt:lpstr>6. mell. Int.összesen</vt:lpstr>
      <vt:lpstr>6.a. mell. PH</vt:lpstr>
      <vt:lpstr>6.b. mell. Óvoda</vt:lpstr>
      <vt:lpstr>6.c. mell. BBKP</vt:lpstr>
      <vt:lpstr>7.mell. Beruházás</vt:lpstr>
      <vt:lpstr>8.mell. Felújítás</vt:lpstr>
      <vt:lpstr>9.mell. Létszámok</vt:lpstr>
      <vt:lpstr>10. mell. Több éves kihat</vt:lpstr>
      <vt:lpstr>11.mell. Ei felhaszn.</vt:lpstr>
      <vt:lpstr>12.a Tételes mód ÖNK</vt:lpstr>
      <vt:lpstr>12.b Tételes mód PH</vt:lpstr>
      <vt:lpstr>12.c Tételes mód Óvoda</vt:lpstr>
      <vt:lpstr>12.d Tételes mód BBK</vt:lpstr>
      <vt:lpstr>12.e Konszolidált módosítás</vt:lpstr>
      <vt:lpstr>'12.a Tételes mód ÖNK'!Nyomtatási_cím</vt:lpstr>
      <vt:lpstr>'12.e Konszolidált módosítás'!Nyomtatási_cím</vt:lpstr>
      <vt:lpstr>'4.mell. Normatíva'!Nyomtatási_cím</vt:lpstr>
      <vt:lpstr>'5. mell. Önk.össz kiadás'!Nyomtatási_cím</vt:lpstr>
      <vt:lpstr>'5.a. mell. Jogalkotás'!Nyomtatási_cím</vt:lpstr>
      <vt:lpstr>'5.b. mell. VF saját forrásból'!Nyomtatási_cím</vt:lpstr>
      <vt:lpstr>'5.c. mell. VF Eu forrásból'!Nyomtatási_cím</vt:lpstr>
      <vt:lpstr>'5.d. mell. Védőnő, EÜ'!Nyomtatási_cím</vt:lpstr>
      <vt:lpstr>'5.g. mell. Egyéb tev.'!Nyomtatási_cím</vt:lpstr>
      <vt:lpstr>'6.a. mell. PH'!Nyomtatási_cím</vt:lpstr>
      <vt:lpstr>'6.b. mell. Óvoda'!Nyomtatási_cím</vt:lpstr>
      <vt:lpstr>'6.c. mell. BBKP'!Nyomtatási_cím</vt:lpstr>
      <vt:lpstr>'12.e Konszolidált módosítás'!Nyomtatási_terület</vt:lpstr>
      <vt:lpstr>'5.b. mell. VF saját forrásból'!Nyomtatási_terület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Felhasználó</cp:lastModifiedBy>
  <cp:lastPrinted>2018-04-03T06:39:41Z</cp:lastPrinted>
  <dcterms:created xsi:type="dcterms:W3CDTF">2014-01-29T08:39:20Z</dcterms:created>
  <dcterms:modified xsi:type="dcterms:W3CDTF">2018-04-16T05:34:58Z</dcterms:modified>
</cp:coreProperties>
</file>