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1840" windowHeight="11790"/>
  </bookViews>
  <sheets>
    <sheet name="1sz.mérleg" sheetId="1" r:id="rId1"/>
    <sheet name="2.sz.kiadás" sheetId="2" r:id="rId2"/>
    <sheet name="3.sz.bevétel_" sheetId="3" r:id="rId3"/>
    <sheet name="4.sz.állami tám. " sheetId="19" r:id="rId4"/>
    <sheet name="5.sz.kiadás_feladat" sheetId="20" r:id="rId5"/>
    <sheet name="6.sz.bevétel feladat" sheetId="6" r:id="rId6"/>
    <sheet name="7.sz.int.kiad. " sheetId="21" r:id="rId7"/>
    <sheet name="8.sz.int_bevétel " sheetId="22" r:id="rId8"/>
    <sheet name="9.sz.támogatás " sheetId="23" r:id="rId9"/>
    <sheet name="10.sz.céltartalék" sheetId="10" r:id="rId10"/>
    <sheet name="11sz._ Önk_beruh " sheetId="11" r:id="rId11"/>
    <sheet name="12.sz. ei.ütemterv" sheetId="24" r:id="rId12"/>
  </sheets>
  <externalReferences>
    <externalReference r:id="rId13"/>
    <externalReference r:id="rId14"/>
    <externalReference r:id="rId15"/>
    <externalReference r:id="rId16"/>
  </externalReferences>
  <definedNames>
    <definedName name="Excel_BuiltIn_Print_Area_100_1" localSheetId="7">#REF!</definedName>
    <definedName name="Excel_BuiltIn_Print_Area_109_1" localSheetId="7">#REF!</definedName>
    <definedName name="Excel_BuiltIn_Print_Area_109_1">'11sz._ Önk_beruh '!$B$11:$D$26</definedName>
    <definedName name="Excel_BuiltIn_Print_Area_111" localSheetId="7">#REF!</definedName>
    <definedName name="Excel_BuiltIn_Print_Area_14_1" localSheetId="10">#REF!</definedName>
    <definedName name="Excel_BuiltIn_Print_Area_14_1" localSheetId="6">#REF!</definedName>
    <definedName name="Excel_BuiltIn_Print_Area_14_1" localSheetId="7">#REF!</definedName>
    <definedName name="Excel_BuiltIn_Print_Area_14_1">#REF!</definedName>
    <definedName name="Excel_BuiltIn_Print_Area_14_1_1" localSheetId="10">#REF!</definedName>
    <definedName name="Excel_BuiltIn_Print_Area_14_1_1" localSheetId="6">#REF!</definedName>
    <definedName name="Excel_BuiltIn_Print_Area_14_1_1" localSheetId="7">#REF!</definedName>
    <definedName name="Excel_BuiltIn_Print_Area_14_1_1">#REF!</definedName>
    <definedName name="Excel_BuiltIn_Print_Area_29_1" localSheetId="10">#REF!</definedName>
    <definedName name="Excel_BuiltIn_Print_Area_29_1" localSheetId="6">#REF!</definedName>
    <definedName name="Excel_BuiltIn_Print_Area_29_1" localSheetId="7">#REF!</definedName>
    <definedName name="Excel_BuiltIn_Print_Area_29_1">#REF!</definedName>
    <definedName name="Excel_BuiltIn_Print_Area_29_1_1" localSheetId="10">#REF!</definedName>
    <definedName name="Excel_BuiltIn_Print_Area_29_1_1" localSheetId="6">#REF!</definedName>
    <definedName name="Excel_BuiltIn_Print_Area_29_1_1" localSheetId="7">#REF!</definedName>
    <definedName name="Excel_BuiltIn_Print_Area_29_1_1">#REF!</definedName>
    <definedName name="Excel_BuiltIn_Print_Area_31_1" localSheetId="10">#REF!</definedName>
    <definedName name="Excel_BuiltIn_Print_Area_31_1" localSheetId="6">#REF!</definedName>
    <definedName name="Excel_BuiltIn_Print_Area_31_1" localSheetId="7">#REF!</definedName>
    <definedName name="Excel_BuiltIn_Print_Area_31_1">#REF!</definedName>
    <definedName name="Excel_BuiltIn_Print_Area_32_1" localSheetId="10">#REF!</definedName>
    <definedName name="Excel_BuiltIn_Print_Area_32_1" localSheetId="6">#REF!</definedName>
    <definedName name="Excel_BuiltIn_Print_Area_32_1" localSheetId="7">#REF!</definedName>
    <definedName name="Excel_BuiltIn_Print_Area_32_1">#REF!</definedName>
    <definedName name="Excel_BuiltIn_Print_Area_34_1" localSheetId="10">#REF!</definedName>
    <definedName name="Excel_BuiltIn_Print_Area_34_1" localSheetId="6">#REF!</definedName>
    <definedName name="Excel_BuiltIn_Print_Area_34_1" localSheetId="7">#REF!</definedName>
    <definedName name="Excel_BuiltIn_Print_Area_34_1">#REF!</definedName>
    <definedName name="Excel_BuiltIn_Print_Area_37_1" localSheetId="10">#REF!</definedName>
    <definedName name="Excel_BuiltIn_Print_Area_37_1" localSheetId="6">#REF!</definedName>
    <definedName name="Excel_BuiltIn_Print_Area_37_1" localSheetId="7">#REF!</definedName>
    <definedName name="Excel_BuiltIn_Print_Area_37_1">#REF!</definedName>
    <definedName name="Excel_BuiltIn_Print_Area_55_1" localSheetId="10">#REF!</definedName>
    <definedName name="Excel_BuiltIn_Print_Area_55_1" localSheetId="6">#REF!</definedName>
    <definedName name="Excel_BuiltIn_Print_Area_55_1" localSheetId="7">#REF!</definedName>
    <definedName name="Excel_BuiltIn_Print_Area_55_1">#REF!</definedName>
    <definedName name="_xlnm.Print_Titles" localSheetId="10">'11sz._ Önk_beruh '!$7:$10</definedName>
    <definedName name="_xlnm.Print_Area" localSheetId="9">'10.sz.céltartalék'!$A$2:$D$29</definedName>
    <definedName name="_xlnm.Print_Area" localSheetId="10">'11sz._ Önk_beruh '!$A$1:$E$43</definedName>
    <definedName name="_xlnm.Print_Area" localSheetId="11">'12.sz. ei.ütemterv'!$A$1:$N$34</definedName>
    <definedName name="_xlnm.Print_Area" localSheetId="0">'1sz.mérleg'!$A$1:$K$48</definedName>
    <definedName name="_xlnm.Print_Area" localSheetId="1">'2.sz.kiadás'!$A$6:$E$38</definedName>
    <definedName name="_xlnm.Print_Area" localSheetId="2">'3.sz.bevétel_'!$A$2:$E$62</definedName>
    <definedName name="_xlnm.Print_Area" localSheetId="3">'4.sz.állami tám. '!$A$1:$C$35</definedName>
    <definedName name="_xlnm.Print_Area" localSheetId="4">'5.sz.kiadás_feladat'!$A$1:$AK$74</definedName>
    <definedName name="_xlnm.Print_Area" localSheetId="5">'6.sz.bevétel feladat'!$A$3:$AF$36</definedName>
    <definedName name="_xlnm.Print_Area" localSheetId="6">'7.sz.int.kiad. '!$A$1:$Z$48</definedName>
    <definedName name="_xlnm.Print_Area" localSheetId="7">'8.sz.int_bevétel '!$A$1:$X$48</definedName>
    <definedName name="_xlnm.Print_Area" localSheetId="8">'9.sz.támogatás '!$A$1:$F$87</definedName>
    <definedName name="pm" localSheetId="10">#REF!</definedName>
    <definedName name="pm" localSheetId="6">#REF!</definedName>
    <definedName name="pm" localSheetId="7">#REF!</definedName>
    <definedName name="pm">#REF!</definedName>
  </definedNames>
  <calcPr calcId="125725" fullCalcOnLoad="1"/>
</workbook>
</file>

<file path=xl/calcChain.xml><?xml version="1.0" encoding="utf-8"?>
<calcChain xmlns="http://schemas.openxmlformats.org/spreadsheetml/2006/main">
  <c r="M33" i="24"/>
  <c r="L33"/>
  <c r="K33"/>
  <c r="J33"/>
  <c r="I33"/>
  <c r="H33"/>
  <c r="G33"/>
  <c r="F33"/>
  <c r="E33"/>
  <c r="D33"/>
  <c r="C33"/>
  <c r="B33"/>
  <c r="O33"/>
  <c r="N32"/>
  <c r="O31"/>
  <c r="N31"/>
  <c r="P31"/>
  <c r="O30"/>
  <c r="N30"/>
  <c r="P30"/>
  <c r="O29"/>
  <c r="N29"/>
  <c r="P29"/>
  <c r="O28"/>
  <c r="N28"/>
  <c r="P28"/>
  <c r="O27"/>
  <c r="N27"/>
  <c r="P27"/>
  <c r="O26"/>
  <c r="N26"/>
  <c r="P26"/>
  <c r="O25"/>
  <c r="N25"/>
  <c r="N33"/>
  <c r="P33"/>
  <c r="O24"/>
  <c r="P24"/>
  <c r="O23"/>
  <c r="P23"/>
  <c r="O22"/>
  <c r="P22"/>
  <c r="M21"/>
  <c r="M34"/>
  <c r="L21"/>
  <c r="L34"/>
  <c r="K21"/>
  <c r="K34"/>
  <c r="J21"/>
  <c r="J34"/>
  <c r="I21"/>
  <c r="I34"/>
  <c r="H21"/>
  <c r="H34"/>
  <c r="G21"/>
  <c r="G34"/>
  <c r="F21"/>
  <c r="F34"/>
  <c r="E21"/>
  <c r="E34"/>
  <c r="D21"/>
  <c r="D34"/>
  <c r="C21"/>
  <c r="C34"/>
  <c r="B21"/>
  <c r="O21"/>
  <c r="N20"/>
  <c r="O19"/>
  <c r="N19"/>
  <c r="P19"/>
  <c r="O18"/>
  <c r="N18"/>
  <c r="P18"/>
  <c r="O17"/>
  <c r="N17"/>
  <c r="P17"/>
  <c r="O16"/>
  <c r="N16"/>
  <c r="P16"/>
  <c r="O15"/>
  <c r="N15"/>
  <c r="N21"/>
  <c r="E87" i="23"/>
  <c r="F83"/>
  <c r="F84"/>
  <c r="F85"/>
  <c r="F86"/>
  <c r="F87"/>
  <c r="D87"/>
  <c r="T29" i="6"/>
  <c r="T31"/>
  <c r="I23" i="1"/>
  <c r="J15"/>
  <c r="I33"/>
  <c r="E41"/>
  <c r="E43"/>
  <c r="D43"/>
  <c r="C43"/>
  <c r="E74" i="23"/>
  <c r="F80"/>
  <c r="F75"/>
  <c r="F76"/>
  <c r="F77"/>
  <c r="F78"/>
  <c r="F79"/>
  <c r="D74"/>
  <c r="E3"/>
  <c r="E6"/>
  <c r="E8"/>
  <c r="E38"/>
  <c r="E47"/>
  <c r="E11"/>
  <c r="E81"/>
  <c r="F4"/>
  <c r="F5"/>
  <c r="F3"/>
  <c r="F7"/>
  <c r="F6"/>
  <c r="F9"/>
  <c r="F10"/>
  <c r="F8"/>
  <c r="F39"/>
  <c r="F40"/>
  <c r="F41"/>
  <c r="F42"/>
  <c r="F43"/>
  <c r="F44"/>
  <c r="F45"/>
  <c r="F46"/>
  <c r="F48"/>
  <c r="F49"/>
  <c r="F47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D36" i="3"/>
  <c r="D35"/>
  <c r="E61"/>
  <c r="K71" i="20"/>
  <c r="I39" i="22"/>
  <c r="J39"/>
  <c r="M39"/>
  <c r="L39"/>
  <c r="D37"/>
  <c r="C37"/>
  <c r="F39"/>
  <c r="V39"/>
  <c r="W39"/>
  <c r="X39"/>
  <c r="D16"/>
  <c r="D17"/>
  <c r="D18"/>
  <c r="D20"/>
  <c r="D26"/>
  <c r="D27"/>
  <c r="D28"/>
  <c r="D29"/>
  <c r="D33"/>
  <c r="D34"/>
  <c r="D35"/>
  <c r="D36"/>
  <c r="D30"/>
  <c r="D31"/>
  <c r="D32"/>
  <c r="D22"/>
  <c r="D23"/>
  <c r="D24"/>
  <c r="D25"/>
  <c r="D41"/>
  <c r="D42"/>
  <c r="D43"/>
  <c r="E39"/>
  <c r="G39"/>
  <c r="H20"/>
  <c r="H39"/>
  <c r="H48"/>
  <c r="J20"/>
  <c r="J48"/>
  <c r="K39"/>
  <c r="N39"/>
  <c r="O39"/>
  <c r="P20"/>
  <c r="P39"/>
  <c r="P48"/>
  <c r="Q39"/>
  <c r="R39"/>
  <c r="S39"/>
  <c r="T39"/>
  <c r="U39"/>
  <c r="S20"/>
  <c r="S48"/>
  <c r="T20"/>
  <c r="U20"/>
  <c r="U48"/>
  <c r="V20"/>
  <c r="V48"/>
  <c r="W20"/>
  <c r="W48"/>
  <c r="X20"/>
  <c r="X48"/>
  <c r="E20"/>
  <c r="E48"/>
  <c r="F20"/>
  <c r="F48"/>
  <c r="G20"/>
  <c r="G48"/>
  <c r="I20"/>
  <c r="I48"/>
  <c r="K20"/>
  <c r="K48"/>
  <c r="L20"/>
  <c r="L48"/>
  <c r="M20"/>
  <c r="M48"/>
  <c r="N20"/>
  <c r="N48"/>
  <c r="O20"/>
  <c r="O48"/>
  <c r="Q20"/>
  <c r="Q48"/>
  <c r="R20"/>
  <c r="R48"/>
  <c r="C22"/>
  <c r="C23"/>
  <c r="C24"/>
  <c r="C25"/>
  <c r="C26"/>
  <c r="C27"/>
  <c r="C28"/>
  <c r="C29"/>
  <c r="C30"/>
  <c r="C31"/>
  <c r="C32"/>
  <c r="C33"/>
  <c r="C34"/>
  <c r="C35"/>
  <c r="C36"/>
  <c r="C17"/>
  <c r="C18"/>
  <c r="K20" i="21"/>
  <c r="K39"/>
  <c r="L20"/>
  <c r="L39"/>
  <c r="M20"/>
  <c r="M39"/>
  <c r="N20"/>
  <c r="N39"/>
  <c r="O20"/>
  <c r="O39"/>
  <c r="P20"/>
  <c r="P39"/>
  <c r="Q20"/>
  <c r="Q39"/>
  <c r="F20"/>
  <c r="F39"/>
  <c r="H20"/>
  <c r="H39"/>
  <c r="J20"/>
  <c r="J39"/>
  <c r="R20"/>
  <c r="R39"/>
  <c r="S20"/>
  <c r="S39"/>
  <c r="U20"/>
  <c r="U39"/>
  <c r="W20"/>
  <c r="W39"/>
  <c r="Y20"/>
  <c r="Y39"/>
  <c r="AA20"/>
  <c r="AA39"/>
  <c r="E20"/>
  <c r="E39"/>
  <c r="G20"/>
  <c r="G39"/>
  <c r="I20"/>
  <c r="I39"/>
  <c r="C16"/>
  <c r="C17"/>
  <c r="C18"/>
  <c r="C22"/>
  <c r="C23"/>
  <c r="C24"/>
  <c r="C25"/>
  <c r="C26"/>
  <c r="C27"/>
  <c r="C28"/>
  <c r="C29"/>
  <c r="C30"/>
  <c r="C31"/>
  <c r="C32"/>
  <c r="C33"/>
  <c r="C34"/>
  <c r="C35"/>
  <c r="C36"/>
  <c r="C37"/>
  <c r="C41"/>
  <c r="C42"/>
  <c r="C43"/>
  <c r="D17"/>
  <c r="D18"/>
  <c r="D20"/>
  <c r="D22"/>
  <c r="D23"/>
  <c r="D24"/>
  <c r="D25"/>
  <c r="D26"/>
  <c r="D27"/>
  <c r="D28"/>
  <c r="D29"/>
  <c r="D30"/>
  <c r="D31"/>
  <c r="D32"/>
  <c r="D33"/>
  <c r="D34"/>
  <c r="D35"/>
  <c r="D36"/>
  <c r="D37"/>
  <c r="D39"/>
  <c r="D41"/>
  <c r="D42"/>
  <c r="D43"/>
  <c r="D45"/>
  <c r="D46"/>
  <c r="D47"/>
  <c r="D16"/>
  <c r="X20"/>
  <c r="X39"/>
  <c r="Z20"/>
  <c r="Z39"/>
  <c r="T20"/>
  <c r="T39"/>
  <c r="V20"/>
  <c r="V39"/>
  <c r="E41" i="3"/>
  <c r="E38"/>
  <c r="E40"/>
  <c r="C41" i="22"/>
  <c r="C42"/>
  <c r="C43"/>
  <c r="D21"/>
  <c r="D44"/>
  <c r="D45"/>
  <c r="D46"/>
  <c r="D47"/>
  <c r="AA49" i="20"/>
  <c r="AA68"/>
  <c r="Z49"/>
  <c r="Z68"/>
  <c r="AD49"/>
  <c r="AD68"/>
  <c r="AC49"/>
  <c r="AC68"/>
  <c r="AF49"/>
  <c r="AF68"/>
  <c r="AE49"/>
  <c r="AE68"/>
  <c r="W49"/>
  <c r="W68"/>
  <c r="V49"/>
  <c r="V68"/>
  <c r="Y49"/>
  <c r="Y68"/>
  <c r="X49"/>
  <c r="X68"/>
  <c r="T49"/>
  <c r="T68"/>
  <c r="S49"/>
  <c r="S68"/>
  <c r="Q49"/>
  <c r="Q68"/>
  <c r="P49"/>
  <c r="P68"/>
  <c r="N71"/>
  <c r="M71"/>
  <c r="N49"/>
  <c r="N68"/>
  <c r="M49"/>
  <c r="M68"/>
  <c r="I71"/>
  <c r="H71"/>
  <c r="I49"/>
  <c r="I68"/>
  <c r="H49"/>
  <c r="H68"/>
  <c r="K49"/>
  <c r="K68"/>
  <c r="J49"/>
  <c r="J68"/>
  <c r="G49"/>
  <c r="G68"/>
  <c r="F49"/>
  <c r="F68"/>
  <c r="E58"/>
  <c r="AG49"/>
  <c r="AH49"/>
  <c r="AI49"/>
  <c r="AB49"/>
  <c r="U68"/>
  <c r="AB68"/>
  <c r="AG68"/>
  <c r="AH68"/>
  <c r="AI68"/>
  <c r="O68"/>
  <c r="R68"/>
  <c r="E54"/>
  <c r="E51"/>
  <c r="E52"/>
  <c r="E53"/>
  <c r="E55"/>
  <c r="E56"/>
  <c r="E57"/>
  <c r="E59"/>
  <c r="E60"/>
  <c r="E61"/>
  <c r="E62"/>
  <c r="E63"/>
  <c r="E64"/>
  <c r="E65"/>
  <c r="E66"/>
  <c r="E67"/>
  <c r="E68"/>
  <c r="L68"/>
  <c r="D13" i="3"/>
  <c r="D59"/>
  <c r="E15"/>
  <c r="E59"/>
  <c r="E57"/>
  <c r="E56"/>
  <c r="D55"/>
  <c r="E55"/>
  <c r="C55"/>
  <c r="D52"/>
  <c r="E53"/>
  <c r="E52"/>
  <c r="E49"/>
  <c r="E51"/>
  <c r="E46"/>
  <c r="D47"/>
  <c r="D43"/>
  <c r="E48"/>
  <c r="E47"/>
  <c r="D44"/>
  <c r="E44"/>
  <c r="C44"/>
  <c r="E42"/>
  <c r="E37"/>
  <c r="E36"/>
  <c r="E35"/>
  <c r="D27"/>
  <c r="E29"/>
  <c r="E30"/>
  <c r="E31"/>
  <c r="E32"/>
  <c r="E33"/>
  <c r="E34"/>
  <c r="E28"/>
  <c r="E27"/>
  <c r="E25"/>
  <c r="D24"/>
  <c r="E24"/>
  <c r="D18"/>
  <c r="D17"/>
  <c r="D12"/>
  <c r="E20"/>
  <c r="E21"/>
  <c r="E22"/>
  <c r="E23"/>
  <c r="E19"/>
  <c r="E16"/>
  <c r="E14"/>
  <c r="I43" i="1"/>
  <c r="J13"/>
  <c r="J17"/>
  <c r="J41"/>
  <c r="J42"/>
  <c r="I40"/>
  <c r="J38"/>
  <c r="J39"/>
  <c r="J40"/>
  <c r="J14"/>
  <c r="J16"/>
  <c r="J18"/>
  <c r="J19"/>
  <c r="J20"/>
  <c r="J25"/>
  <c r="J26"/>
  <c r="J27"/>
  <c r="J28"/>
  <c r="J29"/>
  <c r="J30"/>
  <c r="J31"/>
  <c r="J32"/>
  <c r="J21"/>
  <c r="J22"/>
  <c r="D23"/>
  <c r="D33"/>
  <c r="D36"/>
  <c r="D47"/>
  <c r="E13"/>
  <c r="E14"/>
  <c r="E15"/>
  <c r="E16"/>
  <c r="E17"/>
  <c r="E18"/>
  <c r="E19"/>
  <c r="E20"/>
  <c r="E21"/>
  <c r="E22"/>
  <c r="E25"/>
  <c r="E26"/>
  <c r="E27"/>
  <c r="E28"/>
  <c r="E29"/>
  <c r="E30"/>
  <c r="E31"/>
  <c r="E32"/>
  <c r="AG24" i="6"/>
  <c r="AG35"/>
  <c r="AG34"/>
  <c r="V29"/>
  <c r="V31"/>
  <c r="AB33"/>
  <c r="AC33"/>
  <c r="AD33"/>
  <c r="AE33"/>
  <c r="R33"/>
  <c r="S33"/>
  <c r="T33"/>
  <c r="U33"/>
  <c r="V33"/>
  <c r="W33"/>
  <c r="X33"/>
  <c r="Y33"/>
  <c r="Z33"/>
  <c r="AA33"/>
  <c r="D33"/>
  <c r="E33"/>
  <c r="F33"/>
  <c r="G33"/>
  <c r="H33"/>
  <c r="I33"/>
  <c r="J33"/>
  <c r="K33"/>
  <c r="L33"/>
  <c r="M33"/>
  <c r="N33"/>
  <c r="O33"/>
  <c r="P33"/>
  <c r="Q33"/>
  <c r="AC29"/>
  <c r="AC31"/>
  <c r="AD29"/>
  <c r="AD31"/>
  <c r="AD36"/>
  <c r="AE29"/>
  <c r="AE31"/>
  <c r="Y29"/>
  <c r="Y31"/>
  <c r="Y36"/>
  <c r="Z29"/>
  <c r="Z31"/>
  <c r="Z36"/>
  <c r="AA29"/>
  <c r="AA31"/>
  <c r="AB29"/>
  <c r="AB31"/>
  <c r="AB36"/>
  <c r="U29"/>
  <c r="U31"/>
  <c r="U36"/>
  <c r="W29"/>
  <c r="W31"/>
  <c r="W36"/>
  <c r="X29"/>
  <c r="X31"/>
  <c r="M29"/>
  <c r="M31"/>
  <c r="M36"/>
  <c r="N29"/>
  <c r="N31"/>
  <c r="O29"/>
  <c r="O31"/>
  <c r="O36"/>
  <c r="P29"/>
  <c r="P31"/>
  <c r="P36"/>
  <c r="Q29"/>
  <c r="R29"/>
  <c r="R31"/>
  <c r="R36"/>
  <c r="S29"/>
  <c r="S31"/>
  <c r="D29"/>
  <c r="D31"/>
  <c r="E29"/>
  <c r="E31"/>
  <c r="E36"/>
  <c r="F29"/>
  <c r="F31"/>
  <c r="G29"/>
  <c r="G31"/>
  <c r="G36"/>
  <c r="H29"/>
  <c r="H31"/>
  <c r="I29"/>
  <c r="I31"/>
  <c r="I36"/>
  <c r="J29"/>
  <c r="J31"/>
  <c r="K29"/>
  <c r="K31"/>
  <c r="K36"/>
  <c r="L29"/>
  <c r="L31"/>
  <c r="C29"/>
  <c r="W71" i="20"/>
  <c r="X71"/>
  <c r="Y71"/>
  <c r="Z71"/>
  <c r="AB69"/>
  <c r="AB71"/>
  <c r="AC71"/>
  <c r="AD71"/>
  <c r="AE71"/>
  <c r="AF71"/>
  <c r="AG69"/>
  <c r="AG71"/>
  <c r="AH71"/>
  <c r="AI71"/>
  <c r="O49"/>
  <c r="O69"/>
  <c r="O71"/>
  <c r="P71"/>
  <c r="Q71"/>
  <c r="R49"/>
  <c r="R71"/>
  <c r="S71"/>
  <c r="T71"/>
  <c r="U49"/>
  <c r="U69"/>
  <c r="U71"/>
  <c r="V71"/>
  <c r="E21"/>
  <c r="E35"/>
  <c r="E13"/>
  <c r="E14"/>
  <c r="E15"/>
  <c r="E16"/>
  <c r="E17"/>
  <c r="E18"/>
  <c r="E19"/>
  <c r="E20"/>
  <c r="E22"/>
  <c r="E23"/>
  <c r="E24"/>
  <c r="E25"/>
  <c r="E26"/>
  <c r="E27"/>
  <c r="E28"/>
  <c r="E29"/>
  <c r="E30"/>
  <c r="E31"/>
  <c r="E32"/>
  <c r="E33"/>
  <c r="E34"/>
  <c r="E36"/>
  <c r="E37"/>
  <c r="E38"/>
  <c r="E39"/>
  <c r="E40"/>
  <c r="E41"/>
  <c r="E42"/>
  <c r="E43"/>
  <c r="E44"/>
  <c r="E45"/>
  <c r="E46"/>
  <c r="E47"/>
  <c r="E48"/>
  <c r="E72"/>
  <c r="E73"/>
  <c r="E70"/>
  <c r="E71"/>
  <c r="F71"/>
  <c r="G71"/>
  <c r="J71"/>
  <c r="L49"/>
  <c r="L69"/>
  <c r="L71"/>
  <c r="D51"/>
  <c r="D52"/>
  <c r="D53"/>
  <c r="D54"/>
  <c r="D55"/>
  <c r="D56"/>
  <c r="D57"/>
  <c r="D58"/>
  <c r="D59"/>
  <c r="D60"/>
  <c r="D61"/>
  <c r="D62"/>
  <c r="D63"/>
  <c r="D64"/>
  <c r="D65"/>
  <c r="D66"/>
  <c r="D67"/>
  <c r="D19"/>
  <c r="D13"/>
  <c r="D14"/>
  <c r="D15"/>
  <c r="D16"/>
  <c r="D17"/>
  <c r="D18"/>
  <c r="D20"/>
  <c r="D21"/>
  <c r="D22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72"/>
  <c r="D73"/>
  <c r="E50"/>
  <c r="D3" i="23"/>
  <c r="D6"/>
  <c r="D8"/>
  <c r="D38"/>
  <c r="D81"/>
  <c r="D47"/>
  <c r="D11"/>
  <c r="D10" i="10"/>
  <c r="D9"/>
  <c r="D29"/>
  <c r="C10"/>
  <c r="E42" i="11"/>
  <c r="E26"/>
  <c r="E30"/>
  <c r="AG23" i="6"/>
  <c r="AF23"/>
  <c r="AJ68" i="20"/>
  <c r="AK68"/>
  <c r="AG22" i="6"/>
  <c r="AF22"/>
  <c r="AG20"/>
  <c r="AG21"/>
  <c r="AG25"/>
  <c r="AG26"/>
  <c r="AG27"/>
  <c r="AG28"/>
  <c r="AG18"/>
  <c r="AF19"/>
  <c r="AG32"/>
  <c r="AG33"/>
  <c r="AG30"/>
  <c r="AG17"/>
  <c r="AG29"/>
  <c r="AG31"/>
  <c r="AF28"/>
  <c r="AF18"/>
  <c r="AF20"/>
  <c r="AF21"/>
  <c r="AF24"/>
  <c r="AF25"/>
  <c r="AF26"/>
  <c r="AF27"/>
  <c r="AF30"/>
  <c r="AF32"/>
  <c r="AF33"/>
  <c r="AF34"/>
  <c r="AF35"/>
  <c r="D70" i="20"/>
  <c r="D50"/>
  <c r="C44" i="22"/>
  <c r="C45"/>
  <c r="C46"/>
  <c r="C47"/>
  <c r="C21"/>
  <c r="C16"/>
  <c r="C20"/>
  <c r="C45" i="21"/>
  <c r="C46"/>
  <c r="C47"/>
  <c r="D26" i="2"/>
  <c r="D14"/>
  <c r="D21"/>
  <c r="D18"/>
  <c r="E28"/>
  <c r="E15"/>
  <c r="E16"/>
  <c r="E17"/>
  <c r="E14"/>
  <c r="E25"/>
  <c r="E20"/>
  <c r="E30"/>
  <c r="E31"/>
  <c r="D32"/>
  <c r="D35"/>
  <c r="D38"/>
  <c r="E24"/>
  <c r="E27"/>
  <c r="E26"/>
  <c r="E29"/>
  <c r="E33"/>
  <c r="E32"/>
  <c r="E34"/>
  <c r="E36"/>
  <c r="E23"/>
  <c r="E22"/>
  <c r="E19"/>
  <c r="E18"/>
  <c r="C14"/>
  <c r="D26" i="11"/>
  <c r="D30"/>
  <c r="D42"/>
  <c r="C6" i="10"/>
  <c r="C23"/>
  <c r="C31" i="6"/>
  <c r="C33"/>
  <c r="C36"/>
  <c r="AJ49" i="20"/>
  <c r="AK49"/>
  <c r="C4" i="19"/>
  <c r="C11"/>
  <c r="C18"/>
  <c r="C16"/>
  <c r="C27"/>
  <c r="C31"/>
  <c r="C13" i="3"/>
  <c r="C18"/>
  <c r="C24"/>
  <c r="C27"/>
  <c r="C36"/>
  <c r="C35"/>
  <c r="C47"/>
  <c r="C50"/>
  <c r="E50"/>
  <c r="C52"/>
  <c r="C59"/>
  <c r="C18" i="2"/>
  <c r="C21"/>
  <c r="E21"/>
  <c r="C26"/>
  <c r="C32"/>
  <c r="C37"/>
  <c r="E37"/>
  <c r="C23" i="1"/>
  <c r="H23"/>
  <c r="C33"/>
  <c r="H33"/>
  <c r="H40"/>
  <c r="H43"/>
  <c r="H36"/>
  <c r="H47"/>
  <c r="C9" i="10"/>
  <c r="C29"/>
  <c r="F11" i="23"/>
  <c r="F38"/>
  <c r="F74"/>
  <c r="T48" i="22"/>
  <c r="D39"/>
  <c r="C39"/>
  <c r="C48"/>
  <c r="W48" i="21"/>
  <c r="P48"/>
  <c r="M48"/>
  <c r="L48"/>
  <c r="K48"/>
  <c r="V48"/>
  <c r="E48"/>
  <c r="AA48"/>
  <c r="Y48"/>
  <c r="J48"/>
  <c r="F48"/>
  <c r="Q48"/>
  <c r="Z48"/>
  <c r="X48"/>
  <c r="I48"/>
  <c r="G48"/>
  <c r="S48"/>
  <c r="R48"/>
  <c r="N48"/>
  <c r="C20"/>
  <c r="T48"/>
  <c r="C39"/>
  <c r="C48"/>
  <c r="U48"/>
  <c r="H48"/>
  <c r="O48"/>
  <c r="T36" i="6"/>
  <c r="AF29"/>
  <c r="AF31"/>
  <c r="V36"/>
  <c r="AI69" i="20"/>
  <c r="U74"/>
  <c r="R69"/>
  <c r="O74"/>
  <c r="H69"/>
  <c r="I69"/>
  <c r="I74"/>
  <c r="Y69"/>
  <c r="V69"/>
  <c r="W69"/>
  <c r="J69"/>
  <c r="D71"/>
  <c r="K69"/>
  <c r="AB74"/>
  <c r="P69"/>
  <c r="Q69"/>
  <c r="AD69"/>
  <c r="AD74"/>
  <c r="Z69"/>
  <c r="AA69"/>
  <c r="AH69"/>
  <c r="AH74"/>
  <c r="J74"/>
  <c r="P74"/>
  <c r="V74"/>
  <c r="Z74"/>
  <c r="L74"/>
  <c r="R74"/>
  <c r="AG74"/>
  <c r="F69"/>
  <c r="F74"/>
  <c r="G69"/>
  <c r="N69"/>
  <c r="N74"/>
  <c r="S69"/>
  <c r="S74"/>
  <c r="T69"/>
  <c r="X69"/>
  <c r="AE69"/>
  <c r="AE74"/>
  <c r="AF69"/>
  <c r="AC69"/>
  <c r="D68"/>
  <c r="E49"/>
  <c r="E69"/>
  <c r="D49"/>
  <c r="AI74"/>
  <c r="Y74"/>
  <c r="M69"/>
  <c r="C17" i="3"/>
  <c r="C12"/>
  <c r="E13"/>
  <c r="E18"/>
  <c r="E33" i="1"/>
  <c r="I36"/>
  <c r="C36"/>
  <c r="C47"/>
  <c r="E23"/>
  <c r="E36"/>
  <c r="E47"/>
  <c r="J33"/>
  <c r="K34"/>
  <c r="J43"/>
  <c r="K43"/>
  <c r="J23"/>
  <c r="I47"/>
  <c r="AG36" i="6"/>
  <c r="L36"/>
  <c r="J36"/>
  <c r="F36"/>
  <c r="S36"/>
  <c r="N36"/>
  <c r="X41"/>
  <c r="X36"/>
  <c r="AC36"/>
  <c r="D62" i="3"/>
  <c r="D58"/>
  <c r="M74" i="20"/>
  <c r="E35" i="2"/>
  <c r="E38"/>
  <c r="AF36" i="6"/>
  <c r="E43" i="3"/>
  <c r="E74" i="20"/>
  <c r="H36" i="6"/>
  <c r="D36"/>
  <c r="AA41"/>
  <c r="AA36"/>
  <c r="AE36"/>
  <c r="K24" i="1"/>
  <c r="J36"/>
  <c r="G74" i="20"/>
  <c r="K74"/>
  <c r="H74"/>
  <c r="Q74"/>
  <c r="T74"/>
  <c r="X74"/>
  <c r="W74"/>
  <c r="AF74"/>
  <c r="AC74"/>
  <c r="AA74"/>
  <c r="D48" i="21"/>
  <c r="C35" i="19"/>
  <c r="E12" i="3"/>
  <c r="E17"/>
  <c r="C35" i="2"/>
  <c r="C38"/>
  <c r="C43" i="3"/>
  <c r="C58"/>
  <c r="Q31" i="6"/>
  <c r="E62" i="3"/>
  <c r="E58"/>
  <c r="C62"/>
  <c r="Q36" i="6"/>
  <c r="K37" i="1"/>
  <c r="J47"/>
  <c r="K48"/>
  <c r="N34" i="24"/>
  <c r="P21"/>
  <c r="P15"/>
  <c r="B34"/>
  <c r="P25"/>
  <c r="D48" i="22"/>
  <c r="D69" i="20"/>
  <c r="D74"/>
  <c r="F81" i="23"/>
</calcChain>
</file>

<file path=xl/sharedStrings.xml><?xml version="1.0" encoding="utf-8"?>
<sst xmlns="http://schemas.openxmlformats.org/spreadsheetml/2006/main" count="916" uniqueCount="611">
  <si>
    <t>(III.+IV.+V.+VI.)</t>
  </si>
  <si>
    <t>(III.+ IV.+V.)</t>
  </si>
  <si>
    <t xml:space="preserve">Bevételek összesen </t>
  </si>
  <si>
    <t>VII.</t>
  </si>
  <si>
    <t xml:space="preserve">Kiadások összesen </t>
  </si>
  <si>
    <t>VI.</t>
  </si>
  <si>
    <t>Függő, átfutó, kiegyenlítő bevételek</t>
  </si>
  <si>
    <t>Függő, átfutó, kiegyenlítő kiadások</t>
  </si>
  <si>
    <t>V.</t>
  </si>
  <si>
    <t>Finanszírozási bevételek</t>
  </si>
  <si>
    <t>Finanszírozási kiadások</t>
  </si>
  <si>
    <t>IV.</t>
  </si>
  <si>
    <t>Hosszú lejáratú hitel felvétele</t>
  </si>
  <si>
    <t>Hosszú lejáratú hitel törlesztése</t>
  </si>
  <si>
    <t>Finanszírozási célú pénzügyi műveletek kiadásai</t>
  </si>
  <si>
    <t>Hiány belső finanszírozása</t>
  </si>
  <si>
    <t>Előző évi szabad pénzmaradvány igénybe vétele felhalmozásra</t>
  </si>
  <si>
    <t>Előző évi szabad pénzmaradvány igénybe vétele működésre</t>
  </si>
  <si>
    <t>( I.+II.)</t>
  </si>
  <si>
    <t xml:space="preserve">Költségvetési bevételek összesen </t>
  </si>
  <si>
    <t>III.</t>
  </si>
  <si>
    <t xml:space="preserve">Költségvetési kiadások összesen </t>
  </si>
  <si>
    <t>összesen</t>
  </si>
  <si>
    <t>Felhalmozási költségvetési bevételek</t>
  </si>
  <si>
    <t>II.</t>
  </si>
  <si>
    <t>Felhalmozási költségvetési kiadások</t>
  </si>
  <si>
    <t>Felhalmozási céltartalék</t>
  </si>
  <si>
    <t>Előző évi felh.célú eir-, pénzmaradvány igénybevétele</t>
  </si>
  <si>
    <t xml:space="preserve"> - felhalmozási célú kölcsön nyújtása </t>
  </si>
  <si>
    <t>Előző évi felh.célú eir.maradvány átvétele</t>
  </si>
  <si>
    <t xml:space="preserve"> - hosszú lejáratú hitel kamata</t>
  </si>
  <si>
    <t>Felhalmozási célú kölcsön visszatérülése</t>
  </si>
  <si>
    <t xml:space="preserve"> - felhalmozási célú pénzeszköz átadások</t>
  </si>
  <si>
    <t xml:space="preserve">Felhalmozási célú átvett pénzeszköz </t>
  </si>
  <si>
    <t xml:space="preserve"> - támogatásértékű felhalmozási kiadások</t>
  </si>
  <si>
    <t>Felhalmozási célú támogatás Áht-on belülről</t>
  </si>
  <si>
    <t>Egyéb felhalmozási célú kiadások</t>
  </si>
  <si>
    <t>Egyéb központi támogatások - felhalmozási</t>
  </si>
  <si>
    <t>Beruházási kiadások</t>
  </si>
  <si>
    <t>Felhalmozási  bevételek</t>
  </si>
  <si>
    <t>Felújítási kiadások</t>
  </si>
  <si>
    <t>Működési költségvetési bevételek</t>
  </si>
  <si>
    <t>I.</t>
  </si>
  <si>
    <t xml:space="preserve">Működési költségvetési kiadások </t>
  </si>
  <si>
    <t xml:space="preserve">Működési  céltartalék </t>
  </si>
  <si>
    <t>Általános tartalék</t>
  </si>
  <si>
    <t>Előző évi műk.célú eir.maradvány átvétele</t>
  </si>
  <si>
    <t>Működési célú kölcsön visszatérülése</t>
  </si>
  <si>
    <t xml:space="preserve"> - működési célú pénzeszköz átadások</t>
  </si>
  <si>
    <t xml:space="preserve">Működési célú átvett pénzeszköz </t>
  </si>
  <si>
    <t xml:space="preserve"> - támogatásértékű működési kiadások</t>
  </si>
  <si>
    <t>Működési célú támogatás Áht-on belülről</t>
  </si>
  <si>
    <t>Egyéb működési célú kiadások</t>
  </si>
  <si>
    <t>Egyéb központi támogatások - működési</t>
  </si>
  <si>
    <t>Ellátottak pénzbeli juttatásai</t>
  </si>
  <si>
    <t>Önk.ált.működési és ágazati feladatokhoz kapcs.tám.</t>
  </si>
  <si>
    <t>Dologi kiadások</t>
  </si>
  <si>
    <t>Közhatalmi bevételek</t>
  </si>
  <si>
    <t>Munkaadókat terh. járulékok, szociális hozzájárulási adó</t>
  </si>
  <si>
    <t>Intézményi működési bevételek</t>
  </si>
  <si>
    <t>Személyi juttatások</t>
  </si>
  <si>
    <t xml:space="preserve"> </t>
  </si>
  <si>
    <t>előirányzat</t>
  </si>
  <si>
    <t>többlet +</t>
  </si>
  <si>
    <t>megnevezése</t>
  </si>
  <si>
    <t>hiány -</t>
  </si>
  <si>
    <t xml:space="preserve">Bevételi előirányzat-csoport </t>
  </si>
  <si>
    <t>Ssz.</t>
  </si>
  <si>
    <t xml:space="preserve">Kiadási előirányzat-csoport </t>
  </si>
  <si>
    <t>Működési forrás</t>
  </si>
  <si>
    <t>(ezer forintban)</t>
  </si>
  <si>
    <t xml:space="preserve">1. sz. melléklet </t>
  </si>
  <si>
    <t>Működési forrás többlet</t>
  </si>
  <si>
    <t>Felhalmozási forráshiány</t>
  </si>
  <si>
    <t>2016. évi tervezett előirányzat</t>
  </si>
  <si>
    <t xml:space="preserve"> Kiadás jogcíme</t>
  </si>
  <si>
    <t>1.</t>
  </si>
  <si>
    <t>Intézményi működési kiadások</t>
  </si>
  <si>
    <t>1.1</t>
  </si>
  <si>
    <t xml:space="preserve"> Személyi juttatások (5. számú tábla 4. oszlop)</t>
  </si>
  <si>
    <t>1.2</t>
  </si>
  <si>
    <t xml:space="preserve"> Munkaadókat terhelő járulékok, szociális hozzájárulási adó (5. számú tábla 5. oszlop)</t>
  </si>
  <si>
    <t>1.3</t>
  </si>
  <si>
    <t xml:space="preserve"> Dologi  kiadások összesen  (5. számú tábla 6. oszlop)</t>
  </si>
  <si>
    <t>2.</t>
  </si>
  <si>
    <t>Támogatásértékű kiadások</t>
  </si>
  <si>
    <t>2.1</t>
  </si>
  <si>
    <t>Támogatásértékű működési kiadások (5. számú tábla 7. oszlop)</t>
  </si>
  <si>
    <t>2.2</t>
  </si>
  <si>
    <t xml:space="preserve"> Támogatásértékű felhalmozási kiadások </t>
  </si>
  <si>
    <t>3.</t>
  </si>
  <si>
    <t>Államháztartáson kívüli pénzeszköz átadások</t>
  </si>
  <si>
    <t>3.1</t>
  </si>
  <si>
    <t xml:space="preserve"> Működési célú pénzeszköz átadások (5. számú tábla 8. oszlop)</t>
  </si>
  <si>
    <t>3.2</t>
  </si>
  <si>
    <t xml:space="preserve"> Felhalmozási célú pénzeszköz átadások (5. számú tábla 13. oszlop)</t>
  </si>
  <si>
    <t>4.</t>
  </si>
  <si>
    <t>Társadalom-, szociálpolitikai és egyéb juttatás, támogatás (5. sz. tábla 9. o.)</t>
  </si>
  <si>
    <t>5.</t>
  </si>
  <si>
    <t>Ellátottak pénzbeli juttatásai (5. számú tábla 10. oszlop)</t>
  </si>
  <si>
    <t>6.</t>
  </si>
  <si>
    <t>Pénzforgalom nélküli kiadások</t>
  </si>
  <si>
    <t>6.1</t>
  </si>
  <si>
    <t xml:space="preserve"> Általános tartalék (10.sz.tábla I.fősor)</t>
  </si>
  <si>
    <t>6.2</t>
  </si>
  <si>
    <t xml:space="preserve"> Működési céltartalék  (10.sz.tábla II/a. fősor)</t>
  </si>
  <si>
    <t>6.3</t>
  </si>
  <si>
    <t xml:space="preserve"> Felhalmozási céltartalék  (10.sz.tábla II/b. fősor)</t>
  </si>
  <si>
    <t>7.</t>
  </si>
  <si>
    <t xml:space="preserve">Felújítási kiadások összesen </t>
  </si>
  <si>
    <t>8.</t>
  </si>
  <si>
    <t>Beruházási kiadások összesen (11.sz.tábla)</t>
  </si>
  <si>
    <t>9.</t>
  </si>
  <si>
    <t xml:space="preserve">Kölcsönök nyújtása </t>
  </si>
  <si>
    <t>9.1</t>
  </si>
  <si>
    <t xml:space="preserve"> Működési célú kölcsön nyújtása</t>
  </si>
  <si>
    <t>9.2</t>
  </si>
  <si>
    <t xml:space="preserve"> Felhalmozási célú kölcsön nyújtása </t>
  </si>
  <si>
    <t>Költségvetési kiadások  összesen</t>
  </si>
  <si>
    <t>10.</t>
  </si>
  <si>
    <t xml:space="preserve">Felhalmozási hitel  törlesztése (5. sz. tábla 21. oszlop)  </t>
  </si>
  <si>
    <t>Finanszírozási kiadások összesen</t>
  </si>
  <si>
    <t xml:space="preserve">K I A D Á S O K   Ö S S Z E S E N </t>
  </si>
  <si>
    <t>Bevétel</t>
  </si>
  <si>
    <t>jogcíme</t>
  </si>
  <si>
    <t>MŰKÖDÉSI KÖLTSÉGVETÉSI BEVÉTELEK</t>
  </si>
  <si>
    <t>Intézményi működési bevételek (6. számú tábla 3-6. oszlop)</t>
  </si>
  <si>
    <t>Hatósági jogkörhöz köthető működési bevételek (6. sz.tábla)</t>
  </si>
  <si>
    <t>Egyéb saját bevételek (6. sz.tábla)</t>
  </si>
  <si>
    <t>Hozam- és kamatbevételek (6. sz.tábla)</t>
  </si>
  <si>
    <t>Helyi adók összesen (6. számú tábla 7. oszlop)</t>
  </si>
  <si>
    <t>Iparűzési adó</t>
  </si>
  <si>
    <t>Építményadó</t>
  </si>
  <si>
    <t xml:space="preserve">Telekadó </t>
  </si>
  <si>
    <t>Idegenforgalmi adó</t>
  </si>
  <si>
    <t>Átengedett központi adók (6. számú tábla 8. oszlop)</t>
  </si>
  <si>
    <t xml:space="preserve">Gépjárműadó    </t>
  </si>
  <si>
    <t>Luxusadó</t>
  </si>
  <si>
    <t>2.3</t>
  </si>
  <si>
    <t>Bírságok, pótlékok és egyéb sajátos bevételek (6. számú tábla 10-11. oszlop)</t>
  </si>
  <si>
    <t xml:space="preserve">Pótlékok és bírságok (helyi adók után, eljárási bírság) </t>
  </si>
  <si>
    <t>Környezetvédelmi bírság</t>
  </si>
  <si>
    <t>Építésügyi bírság</t>
  </si>
  <si>
    <t>Talajterhelési díj</t>
  </si>
  <si>
    <t>Egyéb közhatalmi bevételek</t>
  </si>
  <si>
    <t>KAPOTT TÁMOGATÁSOK</t>
  </si>
  <si>
    <t>Támogatások Áht-n belülről (6.sz.tábla 12. o.)</t>
  </si>
  <si>
    <t>Önk.ált.működéséhez és ágazati feladataihoz kapcsolódó támogatások(6.sz.tábla 11. o.)</t>
  </si>
  <si>
    <t>A központi költségvetésből származó egyéb költségvetési támogatások (6.sz.tábla 17. o.)</t>
  </si>
  <si>
    <t xml:space="preserve">   - működéshez</t>
  </si>
  <si>
    <t xml:space="preserve">   - fejlesztéshez</t>
  </si>
  <si>
    <t>1.4</t>
  </si>
  <si>
    <t xml:space="preserve">   - ebből Eü. Alaptól </t>
  </si>
  <si>
    <t>FELHALMOZÁSI KÖLTSÉGVETÉSI BEVÉTELEK (6. számú tábla 15-17. oszlop)</t>
  </si>
  <si>
    <t>Tárgyi eszközök, immateriális javak értékesítése</t>
  </si>
  <si>
    <t>Ingatlanértékesítések</t>
  </si>
  <si>
    <t>Egyéb tárgyi eszköz értékesítés</t>
  </si>
  <si>
    <t>Önkormányzatok sajátos felhalmozási és tőkebevételei</t>
  </si>
  <si>
    <t>Pénzügyi befektetések bevételei</t>
  </si>
  <si>
    <t xml:space="preserve">Osztalék- és hozambevételek </t>
  </si>
  <si>
    <t>VÉGLEGESEN ÁTVETT PÉNZESZKÖZÖK (6. számú tábla 15., 19. oszlop)</t>
  </si>
  <si>
    <t>Működési célú pénzeszközátvétel államháztartáson kívülről</t>
  </si>
  <si>
    <t xml:space="preserve">Felhalmozási célú pénzeszközátvétel államháztartáson kívülről </t>
  </si>
  <si>
    <t>ELŐZŐ ÉVI KÖLTSÉGVETÉSI MARADVÁNY ÁTVÉTEL</t>
  </si>
  <si>
    <t>Előző évi működési célú kv-i maradvány átvétele</t>
  </si>
  <si>
    <t>Előző évi felhalmozási célú kv-i maradvány átvétele</t>
  </si>
  <si>
    <t>A</t>
  </si>
  <si>
    <t>Költségvetési bevételek összesen (I+II+III+IV+V):</t>
  </si>
  <si>
    <t>PÉNZFORGALOM NÉLKÜLI BEVÉTELEK (6. számú tábla 18-19. oszlop)</t>
  </si>
  <si>
    <t xml:space="preserve">Elõzõ évi  pénzmaradvány igénybevétele </t>
  </si>
  <si>
    <t>Lekötött bankbetétek megszüntetése</t>
  </si>
  <si>
    <t xml:space="preserve">B E V É T E L E K   Ö S S Z E S E N </t>
  </si>
  <si>
    <t>No.</t>
  </si>
  <si>
    <t>Támogatási jogcím</t>
  </si>
  <si>
    <t xml:space="preserve">Települési önkormányzatok működésének támogatása </t>
  </si>
  <si>
    <t>1. a</t>
  </si>
  <si>
    <t>Önkormányzati hivatal működésének támogatása beszámítást követően</t>
  </si>
  <si>
    <t>1.b.</t>
  </si>
  <si>
    <t>Település-üzemeltetéshez kapcs.feladatellátás támogatása beszámítást követően</t>
  </si>
  <si>
    <t>1.c.</t>
  </si>
  <si>
    <t>Egyéb kötelező önkormányzati feladatok támogatása beszámítást követően</t>
  </si>
  <si>
    <t xml:space="preserve">Óvodapedagógusok és az óvodapedagógusok munkáját közvetlenül segítők bértámogatása </t>
  </si>
  <si>
    <t xml:space="preserve">Óvodaműködtetési támogatás </t>
  </si>
  <si>
    <t xml:space="preserve">Települési önkormányzatok szociális és gyermekjóléti és gyermekétkeztetési feladatainak támogatása </t>
  </si>
  <si>
    <t>Egyes szociális és gyermekjóléti feladatok támogatása</t>
  </si>
  <si>
    <t>3.a</t>
  </si>
  <si>
    <t>3.b</t>
  </si>
  <si>
    <t>3.c</t>
  </si>
  <si>
    <t>Szociális étkeztetés</t>
  </si>
  <si>
    <t>3.d</t>
  </si>
  <si>
    <t>Házi segítségnyújtás</t>
  </si>
  <si>
    <t>3.f</t>
  </si>
  <si>
    <t>Időskorúak nappali intézményi ellátása</t>
  </si>
  <si>
    <t>3.g</t>
  </si>
  <si>
    <t>3.h</t>
  </si>
  <si>
    <t>3.j</t>
  </si>
  <si>
    <t>4.a</t>
  </si>
  <si>
    <t>A finanszírozás szempontjából elismert szakmai dolgozók bértámogatása</t>
  </si>
  <si>
    <t>4.b</t>
  </si>
  <si>
    <t>Intézmény-üzemeltetési támogatás</t>
  </si>
  <si>
    <t xml:space="preserve">Települési önkormányzatok kulturális feladatainak támogatása </t>
  </si>
  <si>
    <t>1.d</t>
  </si>
  <si>
    <t>Nyilvános könyvtári ellátási és a közművelődési feladatok támogatása</t>
  </si>
  <si>
    <t>ÖSSZES NORMATÍV TÁMOGATÁS:</t>
  </si>
  <si>
    <t>Dunakeszi Város Önkormányzata</t>
  </si>
  <si>
    <t>5.sz.melléklet</t>
  </si>
  <si>
    <t>Működési költségvetési kiadások</t>
  </si>
  <si>
    <t>Tartalékból</t>
  </si>
  <si>
    <t>Támogatás-</t>
  </si>
  <si>
    <t>Működési</t>
  </si>
  <si>
    <t>Társ-,szoc.</t>
  </si>
  <si>
    <t>Felhalmozási</t>
  </si>
  <si>
    <t>Létszám</t>
  </si>
  <si>
    <t>F e l a d a t o k</t>
  </si>
  <si>
    <t>Kiadások</t>
  </si>
  <si>
    <t>értékű</t>
  </si>
  <si>
    <t>kölcsönök</t>
  </si>
  <si>
    <t>Hitelek</t>
  </si>
  <si>
    <t>működési</t>
  </si>
  <si>
    <t>pénzeszköz</t>
  </si>
  <si>
    <t>egyéb jutt.</t>
  </si>
  <si>
    <t>nyújtása</t>
  </si>
  <si>
    <t>felhalmozási</t>
  </si>
  <si>
    <t>visszafiz.</t>
  </si>
  <si>
    <t>( fő )</t>
  </si>
  <si>
    <t>kiadás</t>
  </si>
  <si>
    <t>átadás</t>
  </si>
  <si>
    <t>támogatás</t>
  </si>
  <si>
    <t>dec.1-jétől</t>
  </si>
  <si>
    <t>Közutak, hidak, alagutak üzemeltetése, fenntartása</t>
  </si>
  <si>
    <t>Zöldterület kezelés</t>
  </si>
  <si>
    <t>Közvilágítás</t>
  </si>
  <si>
    <t>Köznevelési intézményben tanulók 5-8.évf. működtetési feladatok</t>
  </si>
  <si>
    <t>Közfoglalkoztatás hosszú időtávra</t>
  </si>
  <si>
    <t xml:space="preserve">Kötelező feladatok </t>
  </si>
  <si>
    <t>Településrendezés, településfejlesztés</t>
  </si>
  <si>
    <t>Köznevelési intézményben tanulók 1-4.évf. működtetési feladatok</t>
  </si>
  <si>
    <t>Hajléktalanok átmeneti ellátása</t>
  </si>
  <si>
    <t>Kötelező feladatok összesen:</t>
  </si>
  <si>
    <t xml:space="preserve">Önként vállalt feladatok </t>
  </si>
  <si>
    <t>Nemzetközi kapcsolatok</t>
  </si>
  <si>
    <t>Önként vállalt feladatok összesen:</t>
  </si>
  <si>
    <t xml:space="preserve"> Önkormányzat feladatai összesen (A+B):</t>
  </si>
  <si>
    <t>Polg.Hiv.államigazgatási feladatai</t>
  </si>
  <si>
    <t>Polgármesteri Hivatal összesen (II/a+II/b):</t>
  </si>
  <si>
    <t>Önállóan működő költségvetési szervek kötelező feladatai</t>
  </si>
  <si>
    <t>Önállóan működő költségvetési szervek önként v. feladatai</t>
  </si>
  <si>
    <t>Önkormányzat mindösszesen:</t>
  </si>
  <si>
    <t>6.sz.melléklet</t>
  </si>
  <si>
    <t>Műk.célú támogatások Áht-n belülről</t>
  </si>
  <si>
    <t>Finanszírozási művelet</t>
  </si>
  <si>
    <t>Egyéb</t>
  </si>
  <si>
    <t>Különféle bírságok, pótlékok, egyéb saj.bevét</t>
  </si>
  <si>
    <t xml:space="preserve">Egyéb </t>
  </si>
  <si>
    <t>költség-</t>
  </si>
  <si>
    <t>Bevételek</t>
  </si>
  <si>
    <t>bevétel</t>
  </si>
  <si>
    <t xml:space="preserve">vetési </t>
  </si>
  <si>
    <t>támogatások</t>
  </si>
  <si>
    <t>Út, autópálya építése</t>
  </si>
  <si>
    <t>Sport és szabadidő tevékenység</t>
  </si>
  <si>
    <t xml:space="preserve"> Önkormányzat feladatai összesen:</t>
  </si>
  <si>
    <t>Polgármesteri Hivatal összesen</t>
  </si>
  <si>
    <t>7.sz.melléklet</t>
  </si>
  <si>
    <t>ezer Ft-ban</t>
  </si>
  <si>
    <t>Kötelező feladatok</t>
  </si>
  <si>
    <t>Önként vállalt feladatok</t>
  </si>
  <si>
    <t>Önállóan működő</t>
  </si>
  <si>
    <t>Beruházások</t>
  </si>
  <si>
    <t>Felújítások</t>
  </si>
  <si>
    <t xml:space="preserve">költségvetési szerv </t>
  </si>
  <si>
    <t>Eszterlánc Óvoda</t>
  </si>
  <si>
    <t>Játszóház Óvoda</t>
  </si>
  <si>
    <t>Piros Óvoda</t>
  </si>
  <si>
    <t>ÓVODÁK ÖSSZESEN:</t>
  </si>
  <si>
    <t>HSZK törzs</t>
  </si>
  <si>
    <t>HSZK gazdasági csoport</t>
  </si>
  <si>
    <t>Idősek Otthona</t>
  </si>
  <si>
    <t>Fogyatékos személyek nappali ellátása</t>
  </si>
  <si>
    <t>Fóti úti Bőlcsödei telephely</t>
  </si>
  <si>
    <t>Garas utcai Bőlcsödei telephely</t>
  </si>
  <si>
    <t>Kincsem utcai Bőlcsödei telephely</t>
  </si>
  <si>
    <t>Gyermekfelügyelet</t>
  </si>
  <si>
    <t>11.</t>
  </si>
  <si>
    <t>Pszichiátriai betegek nappali ellátása</t>
  </si>
  <si>
    <t>12.</t>
  </si>
  <si>
    <t>13.</t>
  </si>
  <si>
    <t>14.</t>
  </si>
  <si>
    <t>15.</t>
  </si>
  <si>
    <t>16.</t>
  </si>
  <si>
    <t>Nyári gyermektábor</t>
  </si>
  <si>
    <t>HUMÁN SZOLGÁLTATÁS ÖSSZESEN:</t>
  </si>
  <si>
    <t xml:space="preserve">Kölcsey Ferenc Városi Könyvtár </t>
  </si>
  <si>
    <t>Városi Sportigazgatóság</t>
  </si>
  <si>
    <t>Szakorvosi Rendelőintézet</t>
  </si>
  <si>
    <t>MINDÖSSZESEN:</t>
  </si>
  <si>
    <t>8.sz.melléklet</t>
  </si>
  <si>
    <t>Finanszírozási</t>
  </si>
  <si>
    <t>támogatás ÁH-n belülről</t>
  </si>
  <si>
    <t>Kölcsey Ferenc Városi Könyvtár</t>
  </si>
  <si>
    <t>sorszám</t>
  </si>
  <si>
    <t>Megnevezés</t>
  </si>
  <si>
    <t>Működési célú pénzeszköz átadások, támogatások</t>
  </si>
  <si>
    <t>1. Igazgatási feladatokokra átadott pénzeszközök :</t>
  </si>
  <si>
    <t>Működési pénzeszköz átadás Társulás részére tagi hozzájárulás</t>
  </si>
  <si>
    <t>2. Környezetvédelmi feladatok :</t>
  </si>
  <si>
    <t>Környezetvédelmi alap</t>
  </si>
  <si>
    <t>3. Közrendvédelmi, közbiztonsági feladatok támogatása:</t>
  </si>
  <si>
    <t>Dunakeszi Rendőrkapitányság támogatása</t>
  </si>
  <si>
    <t>Dunakeszi Városi Polgárőr tevékenység támogatása</t>
  </si>
  <si>
    <t>4. Közoktatási, közművelődési támogatások</t>
  </si>
  <si>
    <t>VOKE József Attila Művelődési Központ támogatása</t>
  </si>
  <si>
    <t>Dunakeszi Fúvószenekari Egyesület</t>
  </si>
  <si>
    <t>Dunagyöngye Hagyományőrző Egyesület</t>
  </si>
  <si>
    <t>Magyarság Férfikar</t>
  </si>
  <si>
    <t>Dunakeszi Városvédő és Városszépítő Egyesület</t>
  </si>
  <si>
    <t>Dunakeszi Nyugdíjas Kiránduló Klub</t>
  </si>
  <si>
    <t>Dunakeszi Diófa Nagycsaládosok Egyesülete</t>
  </si>
  <si>
    <t xml:space="preserve">Vasutasok Dunakeszi Nyugdíjas Alapszervezete </t>
  </si>
  <si>
    <t>Eudoxia Irodalom-Tudomány-, Művészetpártoló Családsegítő alapítvány</t>
  </si>
  <si>
    <t>Rákóczi Szövetség Dunakeszi Szervezete</t>
  </si>
  <si>
    <t>ÉDA Dunakeszi Édesanyák Egyesülete</t>
  </si>
  <si>
    <t>Bursa Hungarica Ösztöndíj felsőoktatási hallgatóknak</t>
  </si>
  <si>
    <t>Önkormányzati intézmények</t>
  </si>
  <si>
    <t>HSZK</t>
  </si>
  <si>
    <t xml:space="preserve">Dunakeszi művészetéért  Alapítvány </t>
  </si>
  <si>
    <t>Radnóti Gimnázium Diákjaiért Alapítvány</t>
  </si>
  <si>
    <t>Dunakeszi Szent István Általános Iskoláért Alapítvány</t>
  </si>
  <si>
    <t>Dunakeszi Széchenyi István Általános Iskolai Alapítvány</t>
  </si>
  <si>
    <t>A korszerű oktatás feltételrendszerének biztosításával a jövő emberéért Alapítvány</t>
  </si>
  <si>
    <t>Kőrösi Csoma Sándor Általános Iskola Alapítvány</t>
  </si>
  <si>
    <t>Zöld Iskola Alapítvány</t>
  </si>
  <si>
    <t>Vasút a gyermekekért  Alapítványi Dunakeszi Óvoda támogatása</t>
  </si>
  <si>
    <t>5. Egyházak támogatása</t>
  </si>
  <si>
    <t>Dunakeszi-Gyártelep Plébánia</t>
  </si>
  <si>
    <t>Dunakeszi-Gyártelep Plébánia Harmonia sacra</t>
  </si>
  <si>
    <t>Dunakeszi Szent MihályEgyházközség</t>
  </si>
  <si>
    <t>Dunakeszi Szent Mihály Alapítvány</t>
  </si>
  <si>
    <t>Servite Ökumenikus Kórus</t>
  </si>
  <si>
    <t>Szent Imre Egyházközség</t>
  </si>
  <si>
    <t>Dunakeszi Református Egyházközség</t>
  </si>
  <si>
    <t>Dunakeszi Evangélikus Egyházközség</t>
  </si>
  <si>
    <t>6. Sportcélú támogatások, pénzeszköz átadások</t>
  </si>
  <si>
    <t xml:space="preserve">Diáksport támogatások </t>
  </si>
  <si>
    <t>A 3 Dunakeszi Postagalamb SE</t>
  </si>
  <si>
    <t>A 57 Dunakeszi Postagalamb SE</t>
  </si>
  <si>
    <t>Alagi Diák Sakk Klub</t>
  </si>
  <si>
    <t>Dunakeszi Diák  és Szabadidő Kajak Klub</t>
  </si>
  <si>
    <t>Daisen SE</t>
  </si>
  <si>
    <t xml:space="preserve">Röplabda egyesület (Kőrösi ) </t>
  </si>
  <si>
    <t>SVSE Kempo Klub</t>
  </si>
  <si>
    <t>Dunakeszi Pom-pon Csoport</t>
  </si>
  <si>
    <t>Korfball</t>
  </si>
  <si>
    <t>Karate</t>
  </si>
  <si>
    <t>Növényi Akadémia</t>
  </si>
  <si>
    <t>Sárkányhajó Klub</t>
  </si>
  <si>
    <t xml:space="preserve">Asztalitenisz szakosztály </t>
  </si>
  <si>
    <t>Városi versenyek kupa, terembérlet kiadás támogatása</t>
  </si>
  <si>
    <t xml:space="preserve">Jubileumi, egyesületi és egyéni sportolók felkészülési támogatása </t>
  </si>
  <si>
    <t>Futakeszi</t>
  </si>
  <si>
    <t xml:space="preserve">Dunakeszi Sportjáért Tao önrész </t>
  </si>
  <si>
    <t>7. Szociális és egészségügyi feladatok támogatása, pénzeszköz átadásai :</t>
  </si>
  <si>
    <t xml:space="preserve">Működési pénzeszköz átadás Társulás részére állategészségügyi feladatokra </t>
  </si>
  <si>
    <t xml:space="preserve">Működési pénzeszköz átadás Társulás részére orvosi ügyeleti feladatokra </t>
  </si>
  <si>
    <t>Magyar Vöröskereszt Dunakeszi Szervezete</t>
  </si>
  <si>
    <t>Működési támogatások összesen</t>
  </si>
  <si>
    <t>Felhalmozási célú támogatások</t>
  </si>
  <si>
    <t xml:space="preserve">Görögkatolikus Egyházközség </t>
  </si>
  <si>
    <t>Felhalmozási célú  támogatások összesen</t>
  </si>
  <si>
    <t>Sor-szám</t>
  </si>
  <si>
    <t xml:space="preserve">Általános tartalék </t>
  </si>
  <si>
    <t>Feladattal nem terhelt tartalék</t>
  </si>
  <si>
    <t xml:space="preserve">Céltartalék </t>
  </si>
  <si>
    <t>a.,</t>
  </si>
  <si>
    <t xml:space="preserve">             Működési céltartalék </t>
  </si>
  <si>
    <t>Működtetett intézmények működési tartaléka</t>
  </si>
  <si>
    <t>Szociális, közoktatási, közgyüjteményi és egészségügyi intézményvezetők szakmai konferenciája</t>
  </si>
  <si>
    <t>Dunakeszi Monográfia elkészítési költsége</t>
  </si>
  <si>
    <t>Drogprevenciós kiadások</t>
  </si>
  <si>
    <t xml:space="preserve">Működési tartalék </t>
  </si>
  <si>
    <t>b.,</t>
  </si>
  <si>
    <t xml:space="preserve">            Felhalmozási céltartalék</t>
  </si>
  <si>
    <t xml:space="preserve">Fejlesztések </t>
  </si>
  <si>
    <t>Pályázati önrész, pályázatokkal kapcsolatos feladatok</t>
  </si>
  <si>
    <t>Mindösszesen:</t>
  </si>
  <si>
    <t>11.sz.melléklet</t>
  </si>
  <si>
    <t>( ezer forintban )</t>
  </si>
  <si>
    <t>Sor-</t>
  </si>
  <si>
    <t>Jogcím</t>
  </si>
  <si>
    <t>szám</t>
  </si>
  <si>
    <t>Önkormányzati fejlesztési feladatok</t>
  </si>
  <si>
    <t>Helyi közutak, közterek és parkok</t>
  </si>
  <si>
    <t>Önk-i egyéb vagyonnal való gazdálkodás</t>
  </si>
  <si>
    <t>Kötelező feladatok fejlesztési  előirányzatai összesen :</t>
  </si>
  <si>
    <t>Helyi közbiztonság</t>
  </si>
  <si>
    <t>Fejlesztési  előirányzatok összesen :</t>
  </si>
  <si>
    <t>Önkormányzati felújítási feladatok</t>
  </si>
  <si>
    <t>Önk-i vagyonnal való gazdálkodás (intézmény felújítások)</t>
  </si>
  <si>
    <t>Felújítási előirányzatok összesen</t>
  </si>
  <si>
    <t>13. sz. melléklet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</si>
  <si>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</si>
  <si>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</si>
  <si>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</si>
  <si>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</si>
  <si>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</si>
  <si>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</si>
  <si>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</si>
  <si>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</si>
  <si>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</si>
  <si>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</si>
  <si>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</si>
  <si>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</si>
  <si>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Összesen:</t>
  </si>
  <si>
    <t xml:space="preserve"> 1. Saját bevételek</t>
  </si>
  <si>
    <t xml:space="preserve"> 2. Átvett pénzeszközök</t>
  </si>
  <si>
    <t xml:space="preserve"> 3. Támogatás</t>
  </si>
  <si>
    <t>4. Felhalmozási bevételek</t>
  </si>
  <si>
    <t>5.Betétlekötés megszüntetése</t>
  </si>
  <si>
    <t>Mezőőri járulék</t>
  </si>
  <si>
    <t>Finanszírozási célú pénzügyi műveletek bevételei (lekötött betét megszüntetése)</t>
  </si>
  <si>
    <t>Dunakeszi Város Önkormányzat 2016. évi költségvetési mérlege</t>
  </si>
  <si>
    <t>2016. évi eredeti</t>
  </si>
  <si>
    <t>Összeg (Ft) 2016</t>
  </si>
  <si>
    <t>Magyarország 2016.évi központi költségvetéséről szóló 2015.évi C.törvény 2.számú melléklete alapján a helyi önkormányzatok általános működésének és ágazati feladatainak támogatása</t>
  </si>
  <si>
    <t>1.d.</t>
  </si>
  <si>
    <t>Lakott külterülettel kapcsolatos feladatok támogatása beszámítást követően</t>
  </si>
  <si>
    <t>1.e.</t>
  </si>
  <si>
    <t>Üdülőhelyi feladatok támogatása beszámítást követően</t>
  </si>
  <si>
    <t>2015.évről áthúzódó bérkompenzáció támogatása</t>
  </si>
  <si>
    <t xml:space="preserve">Települési önkormányzatok egyes köznevelési feladatainak támogatása </t>
  </si>
  <si>
    <t>Köznevelési intézmények működtetéséhez kapcsolódó támogatás</t>
  </si>
  <si>
    <t>Kieg. támogatás az óvodapedagógusok minősítéséből adódó többletkiadásokhoz</t>
  </si>
  <si>
    <t>Települési önkormányzatok szociális feladatainak egyéb támogatása</t>
  </si>
  <si>
    <t>Család és gyermekjóléti szolgálat</t>
  </si>
  <si>
    <t>Család és Gyermekjóléti központ</t>
  </si>
  <si>
    <t>Fogyatékos személyek nappali intézményi ellátása</t>
  </si>
  <si>
    <t>Pszichiátriai betegek nappali intézményi ellátása</t>
  </si>
  <si>
    <t>Bölcsődei ellátás</t>
  </si>
  <si>
    <t>A települési önkormányzatok által biztosított egyes szociális szakosított ellátásokkal kapcsolatos feladatok  támogatása</t>
  </si>
  <si>
    <t>Gyermekétkeztetés támogatása</t>
  </si>
  <si>
    <t>COFOG</t>
  </si>
  <si>
    <t>Önkormányzatok és önk.hivatalok jogalkotó és ált. igazg.tevékeny.</t>
  </si>
  <si>
    <t>Kiemelt állami és önkormányzati rendezvények</t>
  </si>
  <si>
    <t>Út építése</t>
  </si>
  <si>
    <t>Városi és elővárosi közúti személyszállítás</t>
  </si>
  <si>
    <t>Parkoló, garázs üzemeltetése, fenntartása</t>
  </si>
  <si>
    <t xml:space="preserve">Ár- és belvízvédelemmel  összefüggő tevékenység </t>
  </si>
  <si>
    <t>Szennyvíz gyűjtése, tisztítása, elhelyezése</t>
  </si>
  <si>
    <t>Város, községgazdálkodási egyéb szolgáltatások</t>
  </si>
  <si>
    <t>Háziorvosi ügyelet</t>
  </si>
  <si>
    <t>Üdülő szálláshely szolgáltatás</t>
  </si>
  <si>
    <t>Nemzetközi kulturális együttműködés</t>
  </si>
  <si>
    <t>Köznevelési intézményben tanulók 1-4.évf. oktatási szakmai feladatok</t>
  </si>
  <si>
    <t>Alapfokú művészetoktatás</t>
  </si>
  <si>
    <t>Alapfokú művészetoktatással összefüggő működtetési feladatok</t>
  </si>
  <si>
    <t>Köznevelési intézményben tanulók 5-8.évf. oktatási szakmai feladatok</t>
  </si>
  <si>
    <t>Gimnáziumi oktatás, nevelés szakmai feladatai</t>
  </si>
  <si>
    <t>Gimnáziumi oktatással összefüggő működtetési feladatai</t>
  </si>
  <si>
    <t>Hallgatói és oktatói ösztöndíjak</t>
  </si>
  <si>
    <t>Pedagógiai szakszolgáltató tevékenység</t>
  </si>
  <si>
    <t>Betegséggel kapcs. pénzbeli ellátások</t>
  </si>
  <si>
    <t>Fogyatékossággal összefüggő pénzbeli ellátások</t>
  </si>
  <si>
    <t>Elhunyt személyek hátramaradottainak pénzbeli ellátásai</t>
  </si>
  <si>
    <t>Gyermekek átmeneti ellátása</t>
  </si>
  <si>
    <t>Gyermekvédelmi pénzbeli és természetbeni ellátások</t>
  </si>
  <si>
    <t>Családtámogatások</t>
  </si>
  <si>
    <t>Lakásfenntartással, lakhatással összefüggő ellátások</t>
  </si>
  <si>
    <t>Egyéb szociális pénzbeli és természetbeni ellátások, támogatások</t>
  </si>
  <si>
    <t>Szociális szolgáltatások igazgatása</t>
  </si>
  <si>
    <t xml:space="preserve"> 2016. évi költségvetés bevételi előirányzatai</t>
  </si>
  <si>
    <t>2016. évi költségvetés bevételi előirányzatai feladatonként</t>
  </si>
  <si>
    <t xml:space="preserve"> 2016. évi előirányzat - felhasználási ütemterv </t>
  </si>
  <si>
    <t>Dunakeszi Atlétikai szakosztály</t>
  </si>
  <si>
    <t>Rainbow Team SE</t>
  </si>
  <si>
    <t>Sportgimnasztika</t>
  </si>
  <si>
    <t xml:space="preserve">Judo ANC Felkelő nap SE </t>
  </si>
  <si>
    <t>Taekwando Fanatics</t>
  </si>
  <si>
    <t>013350</t>
  </si>
  <si>
    <t>Az önkormányzati vagyonnal való gazdálk. kapcs. feladatok</t>
  </si>
  <si>
    <t>045120</t>
  </si>
  <si>
    <t>045170</t>
  </si>
  <si>
    <t>Parkoló, üzemeltetése, fenntartása</t>
  </si>
  <si>
    <t>091250</t>
  </si>
  <si>
    <t>900020</t>
  </si>
  <si>
    <t>Önkormányzatok funkcióra nem sor.bevételei ÁH kívülről</t>
  </si>
  <si>
    <t>900060</t>
  </si>
  <si>
    <t>Forgatási és befektetési célú finanszírozási műveletek</t>
  </si>
  <si>
    <t>COFOG szám</t>
  </si>
  <si>
    <t>18010</t>
  </si>
  <si>
    <t>Önk. elszámolásai központi költségvetéssel</t>
  </si>
  <si>
    <t>Önállóan műk.  költségv.  szervek köt.feladatai</t>
  </si>
  <si>
    <t>Önállóan műk.  költségv.  szervek önk. váll feladatai</t>
  </si>
  <si>
    <t xml:space="preserve">Ideigl.jelleggel végzett tev. iparűz.adó </t>
  </si>
  <si>
    <t>Önkormányzati lakások értékesítésétéséből bevétel</t>
  </si>
  <si>
    <t>Helyszíni és szabálysértési bírság</t>
  </si>
  <si>
    <t>Működési célú támogatás Áht-n belülről (6. számú tábla 13- 14. oszlop)</t>
  </si>
  <si>
    <t xml:space="preserve">Intézmények felmentés, végkielégítés és járulék </t>
  </si>
  <si>
    <t>Fejlesztések előkészítése, tervek</t>
  </si>
  <si>
    <t>2016. évi költségvetésének kiadási előirányzatai</t>
  </si>
  <si>
    <t xml:space="preserve"> 2016. évi fejlesztések, felújítások előirányzatai</t>
  </si>
  <si>
    <t>Egyéb vagyoni értékű jog értékesítése</t>
  </si>
  <si>
    <t>Idősek nappali ellátása</t>
  </si>
  <si>
    <t>Család- és Gyermekjóléti járási szolgáltatási szakmai egység (Járási Csoport)</t>
  </si>
  <si>
    <t>Család és gyermekjóléti Szolg.szakm.egység</t>
  </si>
  <si>
    <t>HSZK étkeztetés</t>
  </si>
  <si>
    <t>Keresztény Értelmiségi Szövetség helyi csoportja</t>
  </si>
  <si>
    <t>Életfa KSE</t>
  </si>
  <si>
    <t>Közterület rendjének fenntartása</t>
  </si>
  <si>
    <t xml:space="preserve">Egyházak, közösségi és hitéleti tevékenység támogatása </t>
  </si>
  <si>
    <t>Iskolai, diáksport tevékenység támogatása</t>
  </si>
  <si>
    <t>Köztemető fenntartás és működtetés</t>
  </si>
  <si>
    <t>Az önkormányzati vagyonnal való gazdálk.kapcs. feladatok</t>
  </si>
  <si>
    <t>Egészségügyi intézmények fejlesztése</t>
  </si>
  <si>
    <t>Költségvetési szervek fejlesztései</t>
  </si>
  <si>
    <t>Myrai Vallási Közhasznú Egyesület hajléktalan ellátás</t>
  </si>
  <si>
    <t>SZÉRA Családok átmeneti otthona</t>
  </si>
  <si>
    <r>
      <t xml:space="preserve">                                                                                                                              2016.évi költségvetés kiadási előirányzatai feladatonként                                                                                                                                                                                         </t>
    </r>
    <r>
      <rPr>
        <sz val="10"/>
        <rFont val="Times New Roman CE"/>
        <charset val="238"/>
      </rPr>
      <t xml:space="preserve"> (ezer Ft-ban)</t>
    </r>
  </si>
  <si>
    <t>Intézményi férőhely bővítése</t>
  </si>
  <si>
    <t>Közüzemi Nonprofit Kft. tőketartalék emelése</t>
  </si>
  <si>
    <t>2016.03.31 előirányzat</t>
  </si>
  <si>
    <t>Módosítási javaslat</t>
  </si>
  <si>
    <t>Eredeti előirányzat</t>
  </si>
  <si>
    <t xml:space="preserve">Személyi juttatások </t>
  </si>
  <si>
    <t>Munkaadókat terhelő jár. és szoc.hj.adó</t>
  </si>
  <si>
    <t>Ellátottak juttatásai</t>
  </si>
  <si>
    <t>Támogatásértékű müködési kiadás</t>
  </si>
  <si>
    <t>Költségvetési kiadások összesen</t>
  </si>
  <si>
    <t>2016.03.31. előirányzat</t>
  </si>
  <si>
    <t>Költségvetési bevételek összesen</t>
  </si>
  <si>
    <t>Intézményi műk. Bev./ Egyéb saját műk.bev.</t>
  </si>
  <si>
    <t>Műk.célú hozam és kamat bev</t>
  </si>
  <si>
    <t>Működési tám.áht.belülről Önkormányzati</t>
  </si>
  <si>
    <t>Működési.célú pénzeszköz átvétel</t>
  </si>
  <si>
    <t>Országos és helyi nemzetiségi önk.igazgatási tevék.</t>
  </si>
  <si>
    <t xml:space="preserve">2016. 03.31. előirányzat </t>
  </si>
  <si>
    <t>Támog- ért.</t>
  </si>
  <si>
    <t>Felhalm.célú</t>
  </si>
  <si>
    <t>Önkorm.elszám.a központi költségvetéssel</t>
  </si>
  <si>
    <t xml:space="preserve">Támogatási cél.fin.műveletek  </t>
  </si>
  <si>
    <t>18030</t>
  </si>
  <si>
    <t>Turizmusfejlesztési támogatások és tevékenységek</t>
  </si>
  <si>
    <t xml:space="preserve">Sport és szabadidő tevékenység </t>
  </si>
  <si>
    <t>Versenysport és utánpótlás-nevelési tevékenység tám./81045/</t>
  </si>
  <si>
    <t>Közművelődés- hagyom. közösségi kultur. értékek gond./82044/</t>
  </si>
  <si>
    <t>Civil szervezetek  működési támogatása  /84032/</t>
  </si>
  <si>
    <t>Óvodai nevelés, ellátás szakmai-működtetési felad./91140/</t>
  </si>
  <si>
    <t>Szociális ágazatban dolgozók kiegészitő pótlék</t>
  </si>
  <si>
    <t>Szociális ágazatban dolgozók bérpótlék</t>
  </si>
  <si>
    <t>2015. évi Költségvetési maradvány</t>
  </si>
  <si>
    <t>Bérkompenzáció 2015. 0 havi különbözet</t>
  </si>
  <si>
    <t>ÁHB.Megelőlegezés visszavonása 2016.0.havi</t>
  </si>
  <si>
    <t>Gyermekjóléti szolgált.  /102030 Idősek,demens betegek nappali ellát./104030/</t>
  </si>
  <si>
    <t>Működési célú költségvetési támogatások</t>
  </si>
  <si>
    <t xml:space="preserve">Költségvetési maradvány </t>
  </si>
  <si>
    <t xml:space="preserve">              </t>
  </si>
  <si>
    <t>Dunakeszi Kinizsi Utánpótlás SE TAO önrész</t>
  </si>
  <si>
    <t>2016. 03.31.ei.</t>
  </si>
  <si>
    <t xml:space="preserve">2016. évi eredeti előirányzat </t>
  </si>
  <si>
    <t>Kiadások összesen</t>
  </si>
  <si>
    <t>eredeti ei.</t>
  </si>
  <si>
    <t xml:space="preserve">2016. 03.31. ei </t>
  </si>
  <si>
    <t>Munkaadót terh. Járulékok</t>
  </si>
  <si>
    <t>Műk.célú pe.átadás</t>
  </si>
  <si>
    <t>Ellátottak pénzbeli jutt.</t>
  </si>
  <si>
    <t>Tám.ért. Felhalm.kiadás</t>
  </si>
  <si>
    <t>Pénzügyi befekt. kiadás</t>
  </si>
  <si>
    <t xml:space="preserve">Általános </t>
  </si>
  <si>
    <t>Működési célú</t>
  </si>
  <si>
    <t>Felhalmozási célú</t>
  </si>
  <si>
    <t>Hatósági jogkörhöz köthető bev.</t>
  </si>
  <si>
    <t>Egyéb saját bevétel</t>
  </si>
  <si>
    <t>Kamatbevétel</t>
  </si>
  <si>
    <t>Helyi adók</t>
  </si>
  <si>
    <t>Egyéb saj.működési bevételek</t>
  </si>
  <si>
    <t>Átengedett központi adók</t>
  </si>
  <si>
    <t>Önk.ált. műk.és ágazati fa.hoz kapcs.támogatás</t>
  </si>
  <si>
    <t>Műk.célú támogatás Áht.belülről</t>
  </si>
  <si>
    <t xml:space="preserve">Műk.célú támogatás </t>
  </si>
  <si>
    <t>Felhalmozási bevételek</t>
  </si>
  <si>
    <t>Felhalmozási célú átvett pe.</t>
  </si>
  <si>
    <t xml:space="preserve">Működési </t>
  </si>
  <si>
    <t>Bevételek összesen</t>
  </si>
  <si>
    <t>Működési célú pe.átad.</t>
  </si>
  <si>
    <t>Tám.értékű felhal. bevétel</t>
  </si>
  <si>
    <t>Műk.c.hozam és kamatbev.</t>
  </si>
  <si>
    <t xml:space="preserve">Műk.tám.áht.b. egyéb </t>
  </si>
  <si>
    <t xml:space="preserve">Műk.c. pe.átv. </t>
  </si>
  <si>
    <t xml:space="preserve">Pe.átv. </t>
  </si>
  <si>
    <t>2016. évi                eredeti ei.</t>
  </si>
  <si>
    <t xml:space="preserve">2016.03.31.   mód.  ei.                             </t>
  </si>
  <si>
    <t>2016. évi       eredeti ei.</t>
  </si>
  <si>
    <t>2016.03.31.mód.ei.</t>
  </si>
  <si>
    <t xml:space="preserve">2016.évi eredeti előirányzat </t>
  </si>
  <si>
    <t>2016.03.31. mód.ei.</t>
  </si>
  <si>
    <t xml:space="preserve">6. Költségvetési maradvány </t>
  </si>
  <si>
    <r>
      <t xml:space="preserve"> 7</t>
    </r>
    <r>
      <rPr>
        <b/>
        <sz val="10"/>
        <rFont val="Times New Roman"/>
        <family val="1"/>
        <charset val="238"/>
      </rPr>
      <t>. Bevételek összesen: ( 1.+….+5.)</t>
    </r>
  </si>
  <si>
    <t xml:space="preserve"> 8. Működési kiadások</t>
  </si>
  <si>
    <t>9.Támogatásértékű kiadások</t>
  </si>
  <si>
    <t>10. Felújítási kiadások</t>
  </si>
  <si>
    <t xml:space="preserve">11. Fejlesztési kiadások </t>
  </si>
  <si>
    <t>12.Átadott pénzeszközök</t>
  </si>
  <si>
    <t>13.Ellátottak pénzbeli juttatásai</t>
  </si>
  <si>
    <t xml:space="preserve">14. Tartalék  </t>
  </si>
  <si>
    <t>15. Finanszírozási kiadások</t>
  </si>
  <si>
    <t>16. Kiadások összesen: ( 6.+…+12 )</t>
  </si>
  <si>
    <t xml:space="preserve">17. Egyenleg </t>
  </si>
  <si>
    <t xml:space="preserve"> - társadalom-,szoc.politikai és egyéb juttatás,támogatás</t>
  </si>
  <si>
    <t>2015. évi jogosulatlanul igénybevett támogatás visszautalása, Erzsébet utalvány vissza</t>
  </si>
  <si>
    <t>Szociális, közoktatási, közgyüjt.és egészségügyi intézményvezetők célprémiuma járulékkal</t>
  </si>
  <si>
    <t>Városi Sportegyesület Dunakeszi (Nyt.sz.:13-02-0003640)</t>
  </si>
  <si>
    <t>Dunakeszi Kinizsi Utánpótlás SE TAO önrész (Nyt.sz.:13-02-0003640)</t>
  </si>
</sst>
</file>

<file path=xl/styles.xml><?xml version="1.0" encoding="utf-8"?>
<styleSheet xmlns="http://schemas.openxmlformats.org/spreadsheetml/2006/main">
  <numFmts count="7">
    <numFmt numFmtId="171" formatCode="_-* #,##0.00\ _F_t_-;\-* #,##0.00\ _F_t_-;_-* &quot;-&quot;??\ _F_t_-;_-@_-"/>
    <numFmt numFmtId="172" formatCode="#,##0.000"/>
    <numFmt numFmtId="173" formatCode="yyyy/mm/dd;@"/>
    <numFmt numFmtId="174" formatCode="_-* #,##0.00\ _F_t_-;\-* #,##0.00\ _F_t_-;_-* \-??\ _F_t_-;_-@_-"/>
    <numFmt numFmtId="175" formatCode="_(* #,##0_);_(* \(#,##0\);_(* \-??_);_(@_)"/>
    <numFmt numFmtId="176" formatCode="#,##0.0"/>
    <numFmt numFmtId="178" formatCode="_-* #,##0\ _F_t_-;\-* #,##0\ _F_t_-;_-* &quot;-&quot;??\ _F_t_-;_-@_-"/>
  </numFmts>
  <fonts count="85"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i/>
      <sz val="11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sz val="8"/>
      <name val="Times New Roman CE"/>
      <family val="1"/>
      <charset val="238"/>
    </font>
    <font>
      <sz val="14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2"/>
      <name val="Times New Roman CE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indexed="9"/>
      <name val="Arial"/>
      <family val="2"/>
      <charset val="238"/>
    </font>
    <font>
      <i/>
      <sz val="11"/>
      <name val="Arial"/>
      <family val="2"/>
      <charset val="238"/>
    </font>
    <font>
      <b/>
      <sz val="20"/>
      <name val="Arial"/>
      <family val="2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8"/>
      <name val="Times New Roman CE"/>
      <family val="1"/>
      <charset val="238"/>
    </font>
    <font>
      <sz val="10"/>
      <name val="Arial CE"/>
      <family val="2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  <font>
      <sz val="5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12"/>
      <name val="Arial"/>
      <family val="2"/>
      <charset val="238"/>
    </font>
    <font>
      <i/>
      <sz val="12"/>
      <name val="Times New Roman CE"/>
      <charset val="238"/>
    </font>
    <font>
      <sz val="12"/>
      <name val="Times New Roman"/>
      <family val="1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9"/>
      <name val="Arial CE"/>
      <charset val="238"/>
    </font>
    <font>
      <b/>
      <sz val="13"/>
      <name val="Times New Roman CE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Arial Unicode MS"/>
      <family val="2"/>
      <charset val="238"/>
    </font>
    <font>
      <sz val="8"/>
      <name val="Arial CE"/>
      <charset val="238"/>
    </font>
    <font>
      <sz val="8"/>
      <name val="Times New Roman CE"/>
      <charset val="238"/>
    </font>
    <font>
      <b/>
      <sz val="8"/>
      <name val="Times New Roman CE"/>
      <charset val="238"/>
    </font>
    <font>
      <sz val="11"/>
      <color indexed="8"/>
      <name val="Calibri"/>
      <family val="2"/>
      <charset val="238"/>
    </font>
    <font>
      <b/>
      <sz val="10"/>
      <name val="Arial CE"/>
      <charset val="238"/>
    </font>
    <font>
      <b/>
      <i/>
      <sz val="12"/>
      <name val="Times New Roman"/>
      <family val="1"/>
      <charset val="238"/>
    </font>
    <font>
      <sz val="8"/>
      <color indexed="10"/>
      <name val="Arial"/>
      <family val="2"/>
      <charset val="238"/>
    </font>
    <font>
      <b/>
      <sz val="8"/>
      <name val="Arial CE"/>
      <charset val="238"/>
    </font>
    <font>
      <i/>
      <sz val="8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25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68" fillId="7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68" fillId="10" borderId="0" applyNumberFormat="0" applyBorder="0" applyAlignment="0" applyProtection="0"/>
    <xf numFmtId="0" fontId="68" fillId="11" borderId="0" applyNumberFormat="0" applyBorder="0" applyAlignment="0" applyProtection="0"/>
    <xf numFmtId="0" fontId="68" fillId="12" borderId="0" applyNumberFormat="0" applyBorder="0" applyAlignment="0" applyProtection="0"/>
    <xf numFmtId="0" fontId="68" fillId="13" borderId="0" applyNumberFormat="0" applyBorder="0" applyAlignment="0" applyProtection="0"/>
    <xf numFmtId="0" fontId="68" fillId="14" borderId="0" applyNumberFormat="0" applyBorder="0" applyAlignment="0" applyProtection="0"/>
    <xf numFmtId="0" fontId="68" fillId="15" borderId="0" applyNumberFormat="0" applyBorder="0" applyAlignment="0" applyProtection="0"/>
    <xf numFmtId="0" fontId="68" fillId="16" borderId="0" applyNumberFormat="0" applyBorder="0" applyAlignment="0" applyProtection="0"/>
    <xf numFmtId="0" fontId="68" fillId="17" borderId="0" applyNumberFormat="0" applyBorder="0" applyAlignment="0" applyProtection="0"/>
    <xf numFmtId="0" fontId="68" fillId="18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69" fillId="22" borderId="0" applyNumberFormat="0" applyBorder="0" applyAlignment="0" applyProtection="0"/>
    <xf numFmtId="0" fontId="69" fillId="23" borderId="0" applyNumberFormat="0" applyBorder="0" applyAlignment="0" applyProtection="0"/>
    <xf numFmtId="0" fontId="69" fillId="24" borderId="0" applyNumberFormat="0" applyBorder="0" applyAlignment="0" applyProtection="0"/>
    <xf numFmtId="0" fontId="70" fillId="25" borderId="248" applyNumberFormat="0" applyAlignment="0" applyProtection="0"/>
    <xf numFmtId="0" fontId="71" fillId="0" borderId="0" applyNumberFormat="0" applyFill="0" applyBorder="0" applyAlignment="0" applyProtection="0"/>
    <xf numFmtId="0" fontId="72" fillId="0" borderId="249" applyNumberFormat="0" applyFill="0" applyAlignment="0" applyProtection="0"/>
    <xf numFmtId="0" fontId="73" fillId="0" borderId="250" applyNumberFormat="0" applyFill="0" applyAlignment="0" applyProtection="0"/>
    <xf numFmtId="0" fontId="74" fillId="0" borderId="251" applyNumberFormat="0" applyFill="0" applyAlignment="0" applyProtection="0"/>
    <xf numFmtId="0" fontId="74" fillId="0" borderId="0" applyNumberFormat="0" applyFill="0" applyBorder="0" applyAlignment="0" applyProtection="0"/>
    <xf numFmtId="0" fontId="75" fillId="26" borderId="252" applyNumberFormat="0" applyAlignment="0" applyProtection="0"/>
    <xf numFmtId="174" fontId="33" fillId="0" borderId="0" applyFill="0" applyBorder="0" applyAlignment="0" applyProtection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253" applyNumberFormat="0" applyFill="0" applyAlignment="0" applyProtection="0"/>
    <xf numFmtId="0" fontId="61" fillId="27" borderId="254" applyNumberFormat="0" applyFont="0" applyAlignment="0" applyProtection="0"/>
    <xf numFmtId="0" fontId="69" fillId="28" borderId="0" applyNumberFormat="0" applyBorder="0" applyAlignment="0" applyProtection="0"/>
    <xf numFmtId="0" fontId="69" fillId="29" borderId="0" applyNumberFormat="0" applyBorder="0" applyAlignment="0" applyProtection="0"/>
    <xf numFmtId="0" fontId="69" fillId="30" borderId="0" applyNumberFormat="0" applyBorder="0" applyAlignment="0" applyProtection="0"/>
    <xf numFmtId="0" fontId="69" fillId="31" borderId="0" applyNumberFormat="0" applyBorder="0" applyAlignment="0" applyProtection="0"/>
    <xf numFmtId="0" fontId="69" fillId="32" borderId="0" applyNumberFormat="0" applyBorder="0" applyAlignment="0" applyProtection="0"/>
    <xf numFmtId="0" fontId="69" fillId="33" borderId="0" applyNumberFormat="0" applyBorder="0" applyAlignment="0" applyProtection="0"/>
    <xf numFmtId="0" fontId="78" fillId="34" borderId="0" applyNumberFormat="0" applyBorder="0" applyAlignment="0" applyProtection="0"/>
    <xf numFmtId="0" fontId="79" fillId="35" borderId="255" applyNumberFormat="0" applyAlignment="0" applyProtection="0"/>
    <xf numFmtId="0" fontId="80" fillId="0" borderId="0" applyNumberFormat="0" applyFill="0" applyBorder="0" applyAlignment="0" applyProtection="0"/>
    <xf numFmtId="0" fontId="2" fillId="0" borderId="0"/>
    <xf numFmtId="0" fontId="37" fillId="0" borderId="0"/>
    <xf numFmtId="0" fontId="18" fillId="0" borderId="0"/>
    <xf numFmtId="0" fontId="18" fillId="0" borderId="0"/>
    <xf numFmtId="0" fontId="68" fillId="0" borderId="0"/>
    <xf numFmtId="0" fontId="68" fillId="0" borderId="0"/>
    <xf numFmtId="0" fontId="2" fillId="0" borderId="0"/>
    <xf numFmtId="0" fontId="81" fillId="0" borderId="256" applyNumberFormat="0" applyFill="0" applyAlignment="0" applyProtection="0"/>
    <xf numFmtId="0" fontId="82" fillId="36" borderId="0" applyNumberFormat="0" applyBorder="0" applyAlignment="0" applyProtection="0"/>
    <xf numFmtId="0" fontId="83" fillId="37" borderId="0" applyNumberFormat="0" applyBorder="0" applyAlignment="0" applyProtection="0"/>
    <xf numFmtId="0" fontId="84" fillId="35" borderId="248" applyNumberFormat="0" applyAlignment="0" applyProtection="0"/>
  </cellStyleXfs>
  <cellXfs count="1268">
    <xf numFmtId="0" fontId="0" fillId="0" borderId="0" xfId="0"/>
    <xf numFmtId="0" fontId="3" fillId="0" borderId="0" xfId="47" applyFont="1"/>
    <xf numFmtId="0" fontId="3" fillId="2" borderId="0" xfId="47" applyFont="1" applyFill="1"/>
    <xf numFmtId="0" fontId="3" fillId="0" borderId="0" xfId="47" applyFont="1" applyFill="1"/>
    <xf numFmtId="172" fontId="3" fillId="0" borderId="0" xfId="47" applyNumberFormat="1" applyFont="1"/>
    <xf numFmtId="4" fontId="3" fillId="0" borderId="0" xfId="47" applyNumberFormat="1" applyFont="1"/>
    <xf numFmtId="0" fontId="3" fillId="0" borderId="0" xfId="47" applyFont="1" applyAlignment="1">
      <alignment horizontal="center"/>
    </xf>
    <xf numFmtId="3" fontId="4" fillId="0" borderId="1" xfId="47" applyNumberFormat="1" applyFont="1" applyFill="1" applyBorder="1" applyAlignment="1">
      <alignment vertical="center"/>
    </xf>
    <xf numFmtId="3" fontId="4" fillId="3" borderId="2" xfId="47" applyNumberFormat="1" applyFont="1" applyFill="1" applyBorder="1" applyAlignment="1">
      <alignment vertical="center"/>
    </xf>
    <xf numFmtId="3" fontId="7" fillId="0" borderId="1" xfId="47" applyNumberFormat="1" applyFont="1" applyFill="1" applyBorder="1" applyAlignment="1">
      <alignment vertical="center"/>
    </xf>
    <xf numFmtId="3" fontId="4" fillId="0" borderId="3" xfId="47" applyNumberFormat="1" applyFont="1" applyFill="1" applyBorder="1" applyAlignment="1">
      <alignment vertical="center"/>
    </xf>
    <xf numFmtId="0" fontId="5" fillId="2" borderId="0" xfId="47" applyFont="1" applyFill="1" applyBorder="1" applyAlignment="1">
      <alignment vertical="center" wrapText="1"/>
    </xf>
    <xf numFmtId="0" fontId="5" fillId="0" borderId="4" xfId="47" applyFont="1" applyFill="1" applyBorder="1" applyAlignment="1"/>
    <xf numFmtId="3" fontId="5" fillId="0" borderId="0" xfId="47" applyNumberFormat="1" applyFont="1"/>
    <xf numFmtId="0" fontId="5" fillId="0" borderId="0" xfId="47" applyFont="1"/>
    <xf numFmtId="3" fontId="5" fillId="2" borderId="0" xfId="47" applyNumberFormat="1" applyFont="1" applyFill="1" applyBorder="1"/>
    <xf numFmtId="3" fontId="4" fillId="2" borderId="1" xfId="47" applyNumberFormat="1" applyFont="1" applyFill="1" applyBorder="1"/>
    <xf numFmtId="0" fontId="3" fillId="0" borderId="5" xfId="47" applyFont="1" applyFill="1" applyBorder="1" applyAlignment="1">
      <alignment horizontal="center"/>
    </xf>
    <xf numFmtId="0" fontId="10" fillId="4" borderId="0" xfId="47" applyFont="1" applyFill="1" applyAlignment="1">
      <alignment horizontal="center"/>
    </xf>
    <xf numFmtId="0" fontId="3" fillId="2" borderId="0" xfId="47" applyFont="1" applyFill="1" applyBorder="1"/>
    <xf numFmtId="0" fontId="3" fillId="2" borderId="0" xfId="47" applyFont="1" applyFill="1" applyBorder="1" applyAlignment="1">
      <alignment horizontal="center"/>
    </xf>
    <xf numFmtId="0" fontId="3" fillId="2" borderId="0" xfId="47" applyFont="1" applyFill="1" applyBorder="1" applyAlignment="1"/>
    <xf numFmtId="0" fontId="3" fillId="2" borderId="0" xfId="0" applyFont="1" applyFill="1" applyBorder="1" applyAlignment="1">
      <alignment horizontal="right"/>
    </xf>
    <xf numFmtId="0" fontId="2" fillId="2" borderId="0" xfId="47" applyFill="1" applyAlignment="1">
      <alignment horizontal="center"/>
    </xf>
    <xf numFmtId="173" fontId="14" fillId="2" borderId="0" xfId="47" applyNumberFormat="1" applyFont="1" applyFill="1"/>
    <xf numFmtId="173" fontId="14" fillId="2" borderId="0" xfId="47" applyNumberFormat="1" applyFont="1" applyFill="1" applyAlignment="1">
      <alignment horizontal="left"/>
    </xf>
    <xf numFmtId="3" fontId="4" fillId="0" borderId="0" xfId="47" applyNumberFormat="1" applyFont="1" applyFill="1" applyBorder="1" applyAlignment="1">
      <alignment vertical="center"/>
    </xf>
    <xf numFmtId="3" fontId="4" fillId="2" borderId="0" xfId="47" applyNumberFormat="1" applyFont="1" applyFill="1" applyBorder="1" applyAlignment="1">
      <alignment vertical="center"/>
    </xf>
    <xf numFmtId="3" fontId="5" fillId="0" borderId="0" xfId="47" applyNumberFormat="1" applyFont="1" applyFill="1" applyBorder="1" applyAlignment="1" applyProtection="1">
      <alignment vertical="center"/>
      <protection hidden="1"/>
    </xf>
    <xf numFmtId="3" fontId="5" fillId="2" borderId="0" xfId="47" applyNumberFormat="1" applyFont="1" applyFill="1" applyBorder="1" applyAlignment="1">
      <alignment horizontal="center" vertical="center"/>
    </xf>
    <xf numFmtId="3" fontId="7" fillId="2" borderId="6" xfId="47" applyNumberFormat="1" applyFont="1" applyFill="1" applyBorder="1" applyAlignment="1">
      <alignment vertical="center" wrapText="1"/>
    </xf>
    <xf numFmtId="3" fontId="7" fillId="0" borderId="6" xfId="47" applyNumberFormat="1" applyFont="1" applyFill="1" applyBorder="1" applyAlignment="1" applyProtection="1">
      <alignment vertical="center"/>
      <protection hidden="1"/>
    </xf>
    <xf numFmtId="3" fontId="6" fillId="2" borderId="6" xfId="47" applyNumberFormat="1" applyFont="1" applyFill="1" applyBorder="1" applyAlignment="1" applyProtection="1">
      <alignment vertical="center"/>
      <protection hidden="1"/>
    </xf>
    <xf numFmtId="3" fontId="7" fillId="0" borderId="3" xfId="47" applyNumberFormat="1" applyFont="1" applyFill="1" applyBorder="1" applyAlignment="1">
      <alignment vertical="center"/>
    </xf>
    <xf numFmtId="3" fontId="7" fillId="0" borderId="6" xfId="47" applyNumberFormat="1" applyFont="1" applyFill="1" applyBorder="1" applyAlignment="1" applyProtection="1">
      <alignment vertical="center"/>
      <protection locked="0"/>
    </xf>
    <xf numFmtId="3" fontId="7" fillId="0" borderId="6" xfId="47" applyNumberFormat="1" applyFont="1" applyFill="1" applyBorder="1" applyAlignment="1">
      <alignment vertical="center"/>
    </xf>
    <xf numFmtId="0" fontId="5" fillId="0" borderId="7" xfId="47" applyFont="1" applyBorder="1" applyAlignment="1">
      <alignment vertical="center"/>
    </xf>
    <xf numFmtId="0" fontId="14" fillId="2" borderId="0" xfId="0" applyFont="1" applyFill="1"/>
    <xf numFmtId="0" fontId="3" fillId="2" borderId="0" xfId="0" applyFont="1" applyFill="1"/>
    <xf numFmtId="0" fontId="11" fillId="2" borderId="0" xfId="0" applyFont="1" applyFill="1"/>
    <xf numFmtId="0" fontId="3" fillId="2" borderId="0" xfId="0" applyFont="1" applyFill="1" applyBorder="1"/>
    <xf numFmtId="0" fontId="16" fillId="2" borderId="0" xfId="0" applyFont="1" applyFill="1"/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/>
    <xf numFmtId="3" fontId="3" fillId="2" borderId="0" xfId="0" applyNumberFormat="1" applyFont="1" applyFill="1" applyBorder="1"/>
    <xf numFmtId="0" fontId="3" fillId="2" borderId="0" xfId="0" applyFont="1" applyFill="1" applyBorder="1" applyAlignment="1">
      <alignment horizontal="left"/>
    </xf>
    <xf numFmtId="3" fontId="3" fillId="2" borderId="0" xfId="0" applyNumberFormat="1" applyFont="1" applyFill="1"/>
    <xf numFmtId="3" fontId="11" fillId="2" borderId="0" xfId="0" applyNumberFormat="1" applyFont="1" applyFill="1"/>
    <xf numFmtId="0" fontId="3" fillId="0" borderId="0" xfId="0" applyFont="1"/>
    <xf numFmtId="0" fontId="13" fillId="2" borderId="0" xfId="0" applyFont="1" applyFill="1" applyBorder="1" applyAlignment="1">
      <alignment horizontal="right"/>
    </xf>
    <xf numFmtId="0" fontId="3" fillId="2" borderId="0" xfId="0" applyFont="1" applyFill="1" applyProtection="1"/>
    <xf numFmtId="0" fontId="14" fillId="2" borderId="0" xfId="0" applyFont="1" applyFill="1" applyProtection="1"/>
    <xf numFmtId="0" fontId="13" fillId="2" borderId="0" xfId="0" applyFont="1" applyFill="1" applyAlignment="1" applyProtection="1">
      <alignment horizontal="left"/>
    </xf>
    <xf numFmtId="0" fontId="3" fillId="0" borderId="0" xfId="0" applyFont="1" applyBorder="1"/>
    <xf numFmtId="0" fontId="3" fillId="2" borderId="0" xfId="0" applyFont="1" applyFill="1" applyBorder="1" applyAlignment="1">
      <alignment horizontal="center"/>
    </xf>
    <xf numFmtId="0" fontId="13" fillId="2" borderId="0" xfId="0" applyFont="1" applyFill="1"/>
    <xf numFmtId="3" fontId="11" fillId="0" borderId="0" xfId="0" applyNumberFormat="1" applyFont="1" applyFill="1" applyBorder="1"/>
    <xf numFmtId="0" fontId="11" fillId="0" borderId="0" xfId="0" applyFont="1" applyFill="1"/>
    <xf numFmtId="0" fontId="16" fillId="0" borderId="0" xfId="0" applyFont="1" applyFill="1"/>
    <xf numFmtId="3" fontId="13" fillId="2" borderId="0" xfId="0" applyNumberFormat="1" applyFont="1" applyFill="1" applyBorder="1"/>
    <xf numFmtId="3" fontId="13" fillId="2" borderId="0" xfId="0" applyNumberFormat="1" applyFont="1" applyFill="1"/>
    <xf numFmtId="172" fontId="13" fillId="2" borderId="0" xfId="0" applyNumberFormat="1" applyFont="1" applyFill="1"/>
    <xf numFmtId="0" fontId="13" fillId="0" borderId="0" xfId="0" applyFont="1"/>
    <xf numFmtId="0" fontId="24" fillId="0" borderId="8" xfId="41" applyFont="1" applyBorder="1" applyAlignment="1">
      <alignment horizontal="center" vertical="center"/>
    </xf>
    <xf numFmtId="0" fontId="24" fillId="0" borderId="9" xfId="41" applyFont="1" applyBorder="1" applyAlignment="1">
      <alignment horizontal="center" vertical="center" wrapText="1"/>
    </xf>
    <xf numFmtId="0" fontId="24" fillId="0" borderId="10" xfId="41" applyFont="1" applyBorder="1" applyAlignment="1">
      <alignment horizontal="center" vertical="center" wrapText="1"/>
    </xf>
    <xf numFmtId="0" fontId="24" fillId="0" borderId="0" xfId="41" applyFont="1" applyAlignment="1">
      <alignment vertical="center"/>
    </xf>
    <xf numFmtId="0" fontId="25" fillId="0" borderId="11" xfId="41" applyFont="1" applyBorder="1" applyAlignment="1">
      <alignment horizontal="left" vertical="center"/>
    </xf>
    <xf numFmtId="0" fontId="25" fillId="0" borderId="7" xfId="41" applyFont="1" applyBorder="1" applyAlignment="1">
      <alignment vertical="center" wrapText="1"/>
    </xf>
    <xf numFmtId="0" fontId="24" fillId="0" borderId="12" xfId="41" applyFont="1" applyBorder="1" applyAlignment="1">
      <alignment vertical="center"/>
    </xf>
    <xf numFmtId="0" fontId="28" fillId="5" borderId="13" xfId="41" applyFont="1" applyFill="1" applyBorder="1" applyAlignment="1">
      <alignment horizontal="right" vertical="center"/>
    </xf>
    <xf numFmtId="0" fontId="28" fillId="5" borderId="14" xfId="41" applyFont="1" applyFill="1" applyBorder="1" applyAlignment="1">
      <alignment horizontal="left" vertical="center"/>
    </xf>
    <xf numFmtId="3" fontId="28" fillId="5" borderId="15" xfId="41" applyNumberFormat="1" applyFont="1" applyFill="1" applyBorder="1" applyAlignment="1">
      <alignment horizontal="right" vertical="center" wrapText="1"/>
    </xf>
    <xf numFmtId="0" fontId="25" fillId="0" borderId="0" xfId="41" applyFont="1" applyAlignment="1">
      <alignment vertical="center"/>
    </xf>
    <xf numFmtId="0" fontId="29" fillId="0" borderId="16" xfId="41" applyFont="1" applyBorder="1" applyAlignment="1">
      <alignment horizontal="left" vertical="center"/>
    </xf>
    <xf numFmtId="0" fontId="29" fillId="0" borderId="17" xfId="41" applyFont="1" applyBorder="1" applyAlignment="1">
      <alignment vertical="center" wrapText="1"/>
    </xf>
    <xf numFmtId="3" fontId="29" fillId="0" borderId="18" xfId="41" applyNumberFormat="1" applyFont="1" applyBorder="1" applyAlignment="1">
      <alignment vertical="center" wrapText="1"/>
    </xf>
    <xf numFmtId="0" fontId="28" fillId="5" borderId="16" xfId="41" applyFont="1" applyFill="1" applyBorder="1" applyAlignment="1">
      <alignment horizontal="right" vertical="center"/>
    </xf>
    <xf numFmtId="0" fontId="28" fillId="5" borderId="17" xfId="41" applyFont="1" applyFill="1" applyBorder="1" applyAlignment="1">
      <alignment vertical="center" wrapText="1"/>
    </xf>
    <xf numFmtId="3" fontId="28" fillId="5" borderId="19" xfId="41" applyNumberFormat="1" applyFont="1" applyFill="1" applyBorder="1" applyAlignment="1">
      <alignment vertical="center" wrapText="1"/>
    </xf>
    <xf numFmtId="0" fontId="24" fillId="0" borderId="16" xfId="41" applyFont="1" applyBorder="1" applyAlignment="1">
      <alignment horizontal="left" vertical="center"/>
    </xf>
    <xf numFmtId="0" fontId="24" fillId="0" borderId="17" xfId="41" applyFont="1" applyBorder="1" applyAlignment="1">
      <alignment vertical="center" wrapText="1"/>
    </xf>
    <xf numFmtId="3" fontId="24" fillId="0" borderId="18" xfId="41" applyNumberFormat="1" applyFont="1" applyBorder="1" applyAlignment="1">
      <alignment vertical="center" wrapText="1"/>
    </xf>
    <xf numFmtId="0" fontId="25" fillId="0" borderId="20" xfId="41" applyFont="1" applyBorder="1" applyAlignment="1">
      <alignment horizontal="left" vertical="center" wrapText="1"/>
    </xf>
    <xf numFmtId="0" fontId="25" fillId="0" borderId="17" xfId="41" applyFont="1" applyBorder="1" applyAlignment="1">
      <alignment vertical="center" wrapText="1"/>
    </xf>
    <xf numFmtId="3" fontId="25" fillId="0" borderId="18" xfId="41" applyNumberFormat="1" applyFont="1" applyBorder="1" applyAlignment="1">
      <alignment vertical="center" wrapText="1"/>
    </xf>
    <xf numFmtId="3" fontId="25" fillId="0" borderId="19" xfId="41" applyNumberFormat="1" applyFont="1" applyBorder="1" applyAlignment="1">
      <alignment vertical="center" wrapText="1"/>
    </xf>
    <xf numFmtId="0" fontId="25" fillId="0" borderId="16" xfId="41" applyFont="1" applyBorder="1" applyAlignment="1">
      <alignment horizontal="left" vertical="center"/>
    </xf>
    <xf numFmtId="0" fontId="28" fillId="5" borderId="21" xfId="41" applyFont="1" applyFill="1" applyBorder="1" applyAlignment="1">
      <alignment horizontal="right" vertical="center"/>
    </xf>
    <xf numFmtId="0" fontId="28" fillId="5" borderId="22" xfId="41" applyFont="1" applyFill="1" applyBorder="1" applyAlignment="1">
      <alignment vertical="center" wrapText="1"/>
    </xf>
    <xf numFmtId="3" fontId="28" fillId="5" borderId="18" xfId="41" applyNumberFormat="1" applyFont="1" applyFill="1" applyBorder="1" applyAlignment="1">
      <alignment vertical="center" wrapText="1"/>
    </xf>
    <xf numFmtId="0" fontId="25" fillId="0" borderId="8" xfId="41" applyFont="1" applyBorder="1" applyAlignment="1">
      <alignment horizontal="left" vertical="center"/>
    </xf>
    <xf numFmtId="0" fontId="25" fillId="0" borderId="9" xfId="41" applyFont="1" applyBorder="1" applyAlignment="1">
      <alignment vertical="center" wrapText="1"/>
    </xf>
    <xf numFmtId="3" fontId="24" fillId="0" borderId="10" xfId="41" applyNumberFormat="1" applyFont="1" applyBorder="1" applyAlignment="1">
      <alignment vertical="center" wrapText="1"/>
    </xf>
    <xf numFmtId="0" fontId="25" fillId="0" borderId="8" xfId="41" applyFont="1" applyFill="1" applyBorder="1" applyAlignment="1">
      <alignment horizontal="center" vertical="center"/>
    </xf>
    <xf numFmtId="0" fontId="25" fillId="0" borderId="9" xfId="41" applyFont="1" applyBorder="1" applyAlignment="1">
      <alignment vertical="center"/>
    </xf>
    <xf numFmtId="3" fontId="25" fillId="0" borderId="10" xfId="41" applyNumberFormat="1" applyFont="1" applyBorder="1" applyAlignment="1">
      <alignment horizontal="right" vertical="center" wrapText="1"/>
    </xf>
    <xf numFmtId="0" fontId="24" fillId="0" borderId="0" xfId="41" applyFont="1" applyAlignment="1">
      <alignment horizontal="center" vertical="center"/>
    </xf>
    <xf numFmtId="0" fontId="24" fillId="0" borderId="0" xfId="41" applyFont="1" applyBorder="1" applyAlignment="1">
      <alignment vertical="center"/>
    </xf>
    <xf numFmtId="3" fontId="24" fillId="0" borderId="0" xfId="41" applyNumberFormat="1" applyFont="1" applyBorder="1" applyAlignment="1">
      <alignment vertical="center" wrapText="1"/>
    </xf>
    <xf numFmtId="0" fontId="30" fillId="0" borderId="0" xfId="41" applyFont="1" applyAlignment="1">
      <alignment horizontal="center"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0" fontId="3" fillId="0" borderId="0" xfId="0" applyFont="1" applyFill="1"/>
    <xf numFmtId="0" fontId="31" fillId="0" borderId="0" xfId="0" applyFont="1" applyFill="1" applyBorder="1" applyAlignment="1">
      <alignment horizontal="center"/>
    </xf>
    <xf numFmtId="0" fontId="31" fillId="0" borderId="0" xfId="0" applyFont="1" applyFill="1" applyBorder="1"/>
    <xf numFmtId="0" fontId="31" fillId="0" borderId="23" xfId="0" applyFont="1" applyFill="1" applyBorder="1"/>
    <xf numFmtId="0" fontId="31" fillId="0" borderId="24" xfId="0" applyFont="1" applyFill="1" applyBorder="1" applyAlignment="1">
      <alignment horizontal="center"/>
    </xf>
    <xf numFmtId="0" fontId="31" fillId="0" borderId="25" xfId="0" applyFont="1" applyFill="1" applyBorder="1" applyAlignment="1">
      <alignment horizontal="center"/>
    </xf>
    <xf numFmtId="0" fontId="3" fillId="0" borderId="0" xfId="0" applyFont="1" applyFill="1" applyBorder="1"/>
    <xf numFmtId="0" fontId="31" fillId="0" borderId="23" xfId="0" applyFont="1" applyFill="1" applyBorder="1" applyAlignment="1">
      <alignment horizontal="center"/>
    </xf>
    <xf numFmtId="0" fontId="31" fillId="0" borderId="24" xfId="0" applyFont="1" applyFill="1" applyBorder="1"/>
    <xf numFmtId="0" fontId="31" fillId="0" borderId="3" xfId="0" applyFont="1" applyFill="1" applyBorder="1"/>
    <xf numFmtId="0" fontId="10" fillId="0" borderId="25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3" fillId="0" borderId="26" xfId="0" applyFont="1" applyFill="1" applyBorder="1"/>
    <xf numFmtId="176" fontId="10" fillId="0" borderId="25" xfId="0" applyNumberFormat="1" applyFont="1" applyFill="1" applyBorder="1" applyAlignment="1">
      <alignment horizontal="center" vertical="center"/>
    </xf>
    <xf numFmtId="175" fontId="31" fillId="0" borderId="0" xfId="0" applyNumberFormat="1" applyFont="1" applyFill="1"/>
    <xf numFmtId="3" fontId="31" fillId="0" borderId="0" xfId="0" applyNumberFormat="1" applyFont="1" applyFill="1"/>
    <xf numFmtId="0" fontId="31" fillId="2" borderId="0" xfId="0" applyFont="1" applyFill="1"/>
    <xf numFmtId="3" fontId="5" fillId="0" borderId="27" xfId="0" applyNumberFormat="1" applyFont="1" applyFill="1" applyBorder="1" applyAlignment="1" applyProtection="1">
      <alignment horizontal="right"/>
      <protection locked="0"/>
    </xf>
    <xf numFmtId="3" fontId="5" fillId="0" borderId="28" xfId="0" applyNumberFormat="1" applyFont="1" applyFill="1" applyBorder="1" applyAlignment="1" applyProtection="1">
      <alignment horizontal="right"/>
      <protection locked="0"/>
    </xf>
    <xf numFmtId="0" fontId="35" fillId="2" borderId="0" xfId="0" applyFont="1" applyFill="1"/>
    <xf numFmtId="0" fontId="21" fillId="2" borderId="0" xfId="0" applyFont="1" applyFill="1"/>
    <xf numFmtId="0" fontId="32" fillId="0" borderId="0" xfId="42" applyFont="1" applyFill="1"/>
    <xf numFmtId="0" fontId="32" fillId="0" borderId="0" xfId="42" applyFont="1" applyFill="1" applyAlignment="1">
      <alignment horizontal="right"/>
    </xf>
    <xf numFmtId="0" fontId="39" fillId="0" borderId="0" xfId="42" applyFont="1" applyFill="1"/>
    <xf numFmtId="0" fontId="38" fillId="0" borderId="0" xfId="42" applyFont="1" applyFill="1" applyAlignment="1"/>
    <xf numFmtId="0" fontId="40" fillId="0" borderId="0" xfId="42" applyFont="1" applyFill="1"/>
    <xf numFmtId="0" fontId="41" fillId="0" borderId="0" xfId="42" applyFont="1" applyFill="1" applyAlignment="1"/>
    <xf numFmtId="0" fontId="42" fillId="0" borderId="0" xfId="42" applyFont="1" applyFill="1" applyAlignment="1">
      <alignment horizontal="right"/>
    </xf>
    <xf numFmtId="0" fontId="44" fillId="0" borderId="3" xfId="42" applyFont="1" applyFill="1" applyBorder="1" applyAlignment="1">
      <alignment horizontal="center"/>
    </xf>
    <xf numFmtId="0" fontId="39" fillId="0" borderId="29" xfId="42" applyFont="1" applyFill="1" applyBorder="1" applyAlignment="1">
      <alignment horizontal="center"/>
    </xf>
    <xf numFmtId="0" fontId="39" fillId="0" borderId="11" xfId="42" applyFont="1" applyFill="1" applyBorder="1"/>
    <xf numFmtId="0" fontId="39" fillId="0" borderId="30" xfId="42" applyFont="1" applyFill="1" applyBorder="1" applyAlignment="1">
      <alignment horizontal="center"/>
    </xf>
    <xf numFmtId="0" fontId="39" fillId="0" borderId="3" xfId="42" applyFont="1" applyFill="1" applyBorder="1" applyAlignment="1">
      <alignment horizontal="center"/>
    </xf>
    <xf numFmtId="0" fontId="39" fillId="0" borderId="31" xfId="42" applyFont="1" applyFill="1" applyBorder="1" applyAlignment="1">
      <alignment horizontal="center"/>
    </xf>
    <xf numFmtId="0" fontId="39" fillId="0" borderId="1" xfId="42" applyFont="1" applyFill="1" applyBorder="1" applyAlignment="1">
      <alignment horizontal="center"/>
    </xf>
    <xf numFmtId="0" fontId="39" fillId="0" borderId="32" xfId="42" applyFont="1" applyFill="1" applyBorder="1" applyAlignment="1">
      <alignment horizontal="center"/>
    </xf>
    <xf numFmtId="0" fontId="39" fillId="0" borderId="31" xfId="42" applyFont="1" applyFill="1" applyBorder="1"/>
    <xf numFmtId="0" fontId="32" fillId="0" borderId="0" xfId="42" applyFont="1" applyFill="1" applyBorder="1"/>
    <xf numFmtId="0" fontId="39" fillId="0" borderId="33" xfId="42" applyFont="1" applyFill="1" applyBorder="1" applyAlignment="1">
      <alignment horizontal="center"/>
    </xf>
    <xf numFmtId="0" fontId="39" fillId="0" borderId="34" xfId="42" applyFont="1" applyFill="1" applyBorder="1" applyAlignment="1">
      <alignment horizontal="center"/>
    </xf>
    <xf numFmtId="0" fontId="39" fillId="0" borderId="10" xfId="42" applyFont="1" applyFill="1" applyBorder="1" applyAlignment="1">
      <alignment horizontal="center"/>
    </xf>
    <xf numFmtId="0" fontId="39" fillId="0" borderId="2" xfId="42" applyFont="1" applyFill="1" applyBorder="1" applyAlignment="1">
      <alignment horizontal="center"/>
    </xf>
    <xf numFmtId="0" fontId="39" fillId="0" borderId="35" xfId="42" applyFont="1" applyFill="1" applyBorder="1" applyAlignment="1">
      <alignment horizontal="center"/>
    </xf>
    <xf numFmtId="0" fontId="39" fillId="0" borderId="36" xfId="42" applyFont="1" applyFill="1" applyBorder="1" applyAlignment="1">
      <alignment horizontal="center"/>
    </xf>
    <xf numFmtId="0" fontId="39" fillId="0" borderId="37" xfId="42" applyFont="1" applyFill="1" applyBorder="1" applyAlignment="1">
      <alignment horizontal="center"/>
    </xf>
    <xf numFmtId="0" fontId="39" fillId="0" borderId="38" xfId="42" applyFont="1" applyFill="1" applyBorder="1" applyAlignment="1">
      <alignment horizontal="center"/>
    </xf>
    <xf numFmtId="0" fontId="39" fillId="0" borderId="15" xfId="42" applyFont="1" applyFill="1" applyBorder="1" applyAlignment="1">
      <alignment horizontal="center"/>
    </xf>
    <xf numFmtId="0" fontId="39" fillId="0" borderId="13" xfId="42" applyFont="1" applyFill="1" applyBorder="1"/>
    <xf numFmtId="0" fontId="39" fillId="0" borderId="39" xfId="42" applyFont="1" applyFill="1" applyBorder="1"/>
    <xf numFmtId="0" fontId="39" fillId="0" borderId="40" xfId="42" applyFont="1" applyFill="1" applyBorder="1"/>
    <xf numFmtId="0" fontId="39" fillId="0" borderId="41" xfId="42" applyFont="1" applyFill="1" applyBorder="1"/>
    <xf numFmtId="0" fontId="39" fillId="0" borderId="38" xfId="42" applyFont="1" applyFill="1" applyBorder="1"/>
    <xf numFmtId="0" fontId="42" fillId="0" borderId="17" xfId="42" applyFont="1" applyFill="1" applyBorder="1"/>
    <xf numFmtId="3" fontId="39" fillId="0" borderId="19" xfId="42" applyNumberFormat="1" applyFont="1" applyFill="1" applyBorder="1" applyAlignment="1">
      <alignment horizontal="right"/>
    </xf>
    <xf numFmtId="3" fontId="39" fillId="0" borderId="16" xfId="42" applyNumberFormat="1" applyFont="1" applyFill="1" applyBorder="1"/>
    <xf numFmtId="3" fontId="39" fillId="0" borderId="6" xfId="42" applyNumberFormat="1" applyFont="1" applyFill="1" applyBorder="1"/>
    <xf numFmtId="3" fontId="39" fillId="0" borderId="42" xfId="42" applyNumberFormat="1" applyFont="1" applyFill="1" applyBorder="1"/>
    <xf numFmtId="3" fontId="39" fillId="0" borderId="43" xfId="42" applyNumberFormat="1" applyFont="1" applyFill="1" applyBorder="1"/>
    <xf numFmtId="3" fontId="39" fillId="0" borderId="17" xfId="42" applyNumberFormat="1" applyFont="1" applyFill="1" applyBorder="1"/>
    <xf numFmtId="3" fontId="32" fillId="0" borderId="0" xfId="42" applyNumberFormat="1" applyFont="1" applyFill="1"/>
    <xf numFmtId="0" fontId="39" fillId="0" borderId="22" xfId="42" applyFont="1" applyFill="1" applyBorder="1"/>
    <xf numFmtId="3" fontId="39" fillId="0" borderId="18" xfId="42" applyNumberFormat="1" applyFont="1" applyFill="1" applyBorder="1" applyAlignment="1">
      <alignment horizontal="right"/>
    </xf>
    <xf numFmtId="3" fontId="39" fillId="0" borderId="21" xfId="42" applyNumberFormat="1" applyFont="1" applyFill="1" applyBorder="1"/>
    <xf numFmtId="3" fontId="39" fillId="0" borderId="44" xfId="42" applyNumberFormat="1" applyFont="1" applyFill="1" applyBorder="1"/>
    <xf numFmtId="3" fontId="39" fillId="0" borderId="45" xfId="42" applyNumberFormat="1" applyFont="1" applyFill="1" applyBorder="1"/>
    <xf numFmtId="3" fontId="39" fillId="0" borderId="46" xfId="42" applyNumberFormat="1" applyFont="1" applyFill="1" applyBorder="1"/>
    <xf numFmtId="3" fontId="39" fillId="0" borderId="22" xfId="42" applyNumberFormat="1" applyFont="1" applyFill="1" applyBorder="1"/>
    <xf numFmtId="0" fontId="44" fillId="0" borderId="47" xfId="42" applyFont="1" applyFill="1" applyBorder="1"/>
    <xf numFmtId="0" fontId="44" fillId="0" borderId="9" xfId="42" applyFont="1" applyFill="1" applyBorder="1"/>
    <xf numFmtId="3" fontId="44" fillId="0" borderId="10" xfId="42" applyNumberFormat="1" applyFont="1" applyFill="1" applyBorder="1" applyAlignment="1">
      <alignment horizontal="right"/>
    </xf>
    <xf numFmtId="3" fontId="44" fillId="0" borderId="8" xfId="42" applyNumberFormat="1" applyFont="1" applyFill="1" applyBorder="1" applyAlignment="1">
      <alignment horizontal="right"/>
    </xf>
    <xf numFmtId="3" fontId="39" fillId="0" borderId="15" xfId="42" applyNumberFormat="1" applyFont="1" applyFill="1" applyBorder="1" applyAlignment="1">
      <alignment horizontal="right"/>
    </xf>
    <xf numFmtId="3" fontId="39" fillId="0" borderId="13" xfId="42" applyNumberFormat="1" applyFont="1" applyFill="1" applyBorder="1"/>
    <xf numFmtId="3" fontId="39" fillId="0" borderId="39" xfId="42" applyNumberFormat="1" applyFont="1" applyFill="1" applyBorder="1"/>
    <xf numFmtId="3" fontId="39" fillId="0" borderId="40" xfId="42" applyNumberFormat="1" applyFont="1" applyFill="1" applyBorder="1"/>
    <xf numFmtId="3" fontId="39" fillId="0" borderId="41" xfId="42" applyNumberFormat="1" applyFont="1" applyFill="1" applyBorder="1"/>
    <xf numFmtId="3" fontId="39" fillId="0" borderId="38" xfId="42" applyNumberFormat="1" applyFont="1" applyFill="1" applyBorder="1"/>
    <xf numFmtId="0" fontId="44" fillId="0" borderId="38" xfId="42" applyFont="1" applyFill="1" applyBorder="1"/>
    <xf numFmtId="3" fontId="44" fillId="0" borderId="13" xfId="42" applyNumberFormat="1" applyFont="1" applyFill="1" applyBorder="1" applyAlignment="1">
      <alignment horizontal="right"/>
    </xf>
    <xf numFmtId="3" fontId="44" fillId="0" borderId="39" xfId="42" applyNumberFormat="1" applyFont="1" applyFill="1" applyBorder="1" applyAlignment="1">
      <alignment horizontal="right"/>
    </xf>
    <xf numFmtId="3" fontId="44" fillId="0" borderId="40" xfId="42" applyNumberFormat="1" applyFont="1" applyFill="1" applyBorder="1" applyAlignment="1">
      <alignment horizontal="right"/>
    </xf>
    <xf numFmtId="3" fontId="44" fillId="0" borderId="41" xfId="42" applyNumberFormat="1" applyFont="1" applyFill="1" applyBorder="1" applyAlignment="1">
      <alignment horizontal="right"/>
    </xf>
    <xf numFmtId="3" fontId="44" fillId="0" borderId="38" xfId="42" applyNumberFormat="1" applyFont="1" applyFill="1" applyBorder="1" applyAlignment="1">
      <alignment horizontal="right"/>
    </xf>
    <xf numFmtId="3" fontId="42" fillId="0" borderId="16" xfId="42" applyNumberFormat="1" applyFont="1" applyFill="1" applyBorder="1"/>
    <xf numFmtId="3" fontId="42" fillId="0" borderId="6" xfId="42" applyNumberFormat="1" applyFont="1" applyFill="1" applyBorder="1"/>
    <xf numFmtId="0" fontId="42" fillId="0" borderId="6" xfId="42" applyFont="1" applyFill="1" applyBorder="1"/>
    <xf numFmtId="0" fontId="42" fillId="0" borderId="42" xfId="42" applyFont="1" applyFill="1" applyBorder="1"/>
    <xf numFmtId="0" fontId="42" fillId="0" borderId="16" xfId="42" applyFont="1" applyFill="1" applyBorder="1"/>
    <xf numFmtId="3" fontId="39" fillId="0" borderId="16" xfId="42" applyNumberFormat="1" applyFont="1" applyFill="1" applyBorder="1" applyAlignment="1">
      <alignment horizontal="right"/>
    </xf>
    <xf numFmtId="3" fontId="39" fillId="0" borderId="6" xfId="42" applyNumberFormat="1" applyFont="1" applyFill="1" applyBorder="1" applyAlignment="1">
      <alignment horizontal="right"/>
    </xf>
    <xf numFmtId="3" fontId="39" fillId="0" borderId="42" xfId="42" applyNumberFormat="1" applyFont="1" applyFill="1" applyBorder="1" applyAlignment="1">
      <alignment horizontal="right"/>
    </xf>
    <xf numFmtId="3" fontId="44" fillId="0" borderId="6" xfId="42" applyNumberFormat="1" applyFont="1" applyFill="1" applyBorder="1" applyAlignment="1">
      <alignment horizontal="right"/>
    </xf>
    <xf numFmtId="3" fontId="44" fillId="0" borderId="17" xfId="42" applyNumberFormat="1" applyFont="1" applyFill="1" applyBorder="1" applyAlignment="1">
      <alignment horizontal="right"/>
    </xf>
    <xf numFmtId="3" fontId="44" fillId="0" borderId="42" xfId="42" applyNumberFormat="1" applyFont="1" applyFill="1" applyBorder="1" applyAlignment="1">
      <alignment horizontal="right"/>
    </xf>
    <xf numFmtId="3" fontId="39" fillId="0" borderId="43" xfId="42" applyNumberFormat="1" applyFont="1" applyFill="1" applyBorder="1" applyAlignment="1">
      <alignment horizontal="right"/>
    </xf>
    <xf numFmtId="0" fontId="44" fillId="0" borderId="17" xfId="42" applyFont="1" applyFill="1" applyBorder="1"/>
    <xf numFmtId="0" fontId="45" fillId="0" borderId="17" xfId="42" applyFont="1" applyFill="1" applyBorder="1"/>
    <xf numFmtId="0" fontId="45" fillId="0" borderId="22" xfId="42" applyFont="1" applyFill="1" applyBorder="1" applyAlignment="1">
      <alignment wrapText="1"/>
    </xf>
    <xf numFmtId="3" fontId="39" fillId="0" borderId="0" xfId="42" applyNumberFormat="1" applyFont="1" applyFill="1" applyAlignment="1">
      <alignment horizontal="right"/>
    </xf>
    <xf numFmtId="3" fontId="39" fillId="0" borderId="0" xfId="42" applyNumberFormat="1" applyFont="1" applyFill="1" applyBorder="1"/>
    <xf numFmtId="3" fontId="39" fillId="0" borderId="0" xfId="42" applyNumberFormat="1" applyFont="1" applyFill="1"/>
    <xf numFmtId="0" fontId="39" fillId="0" borderId="0" xfId="42" applyFont="1" applyFill="1" applyAlignment="1">
      <alignment horizontal="right"/>
    </xf>
    <xf numFmtId="0" fontId="14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40" fillId="0" borderId="0" xfId="42" applyFont="1" applyFill="1" applyBorder="1"/>
    <xf numFmtId="0" fontId="39" fillId="0" borderId="11" xfId="42" applyFont="1" applyFill="1" applyBorder="1" applyAlignment="1">
      <alignment horizontal="center"/>
    </xf>
    <xf numFmtId="0" fontId="44" fillId="0" borderId="11" xfId="42" applyFont="1" applyFill="1" applyBorder="1" applyAlignment="1">
      <alignment horizontal="center"/>
    </xf>
    <xf numFmtId="0" fontId="44" fillId="0" borderId="31" xfId="42" applyFont="1" applyFill="1" applyBorder="1" applyAlignment="1">
      <alignment horizontal="center" vertical="center"/>
    </xf>
    <xf numFmtId="0" fontId="43" fillId="0" borderId="31" xfId="42" applyFont="1" applyFill="1" applyBorder="1" applyAlignment="1">
      <alignment horizontal="center" vertical="center"/>
    </xf>
    <xf numFmtId="0" fontId="39" fillId="0" borderId="48" xfId="42" applyFont="1" applyFill="1" applyBorder="1" applyAlignment="1">
      <alignment horizontal="center"/>
    </xf>
    <xf numFmtId="0" fontId="39" fillId="0" borderId="49" xfId="42" applyFont="1" applyFill="1" applyBorder="1" applyAlignment="1">
      <alignment horizontal="center"/>
    </xf>
    <xf numFmtId="0" fontId="39" fillId="0" borderId="50" xfId="42" applyFont="1" applyFill="1" applyBorder="1" applyAlignment="1">
      <alignment horizontal="center"/>
    </xf>
    <xf numFmtId="0" fontId="39" fillId="0" borderId="51" xfId="42" applyFont="1" applyFill="1" applyBorder="1" applyAlignment="1">
      <alignment horizontal="center"/>
    </xf>
    <xf numFmtId="0" fontId="39" fillId="0" borderId="52" xfId="42" applyFont="1" applyFill="1" applyBorder="1" applyAlignment="1">
      <alignment horizontal="center"/>
    </xf>
    <xf numFmtId="0" fontId="39" fillId="0" borderId="53" xfId="42" applyFont="1" applyFill="1" applyBorder="1" applyAlignment="1">
      <alignment horizontal="center"/>
    </xf>
    <xf numFmtId="0" fontId="39" fillId="0" borderId="54" xfId="42" applyFont="1" applyFill="1" applyBorder="1" applyAlignment="1">
      <alignment horizontal="center"/>
    </xf>
    <xf numFmtId="0" fontId="39" fillId="0" borderId="55" xfId="42" applyFont="1" applyFill="1" applyBorder="1"/>
    <xf numFmtId="0" fontId="42" fillId="0" borderId="3" xfId="42" applyFont="1" applyFill="1" applyBorder="1"/>
    <xf numFmtId="3" fontId="39" fillId="0" borderId="29" xfId="42" applyNumberFormat="1" applyFont="1" applyFill="1" applyBorder="1" applyAlignment="1">
      <alignment horizontal="right"/>
    </xf>
    <xf numFmtId="3" fontId="39" fillId="0" borderId="31" xfId="42" applyNumberFormat="1" applyFont="1" applyFill="1" applyBorder="1"/>
    <xf numFmtId="3" fontId="39" fillId="0" borderId="56" xfId="42" applyNumberFormat="1" applyFont="1" applyFill="1" applyBorder="1"/>
    <xf numFmtId="3" fontId="32" fillId="0" borderId="0" xfId="42" applyNumberFormat="1" applyFont="1" applyFill="1" applyBorder="1"/>
    <xf numFmtId="0" fontId="42" fillId="0" borderId="57" xfId="42" applyFont="1" applyFill="1" applyBorder="1"/>
    <xf numFmtId="3" fontId="39" fillId="0" borderId="58" xfId="42" applyNumberFormat="1" applyFont="1" applyFill="1" applyBorder="1"/>
    <xf numFmtId="3" fontId="39" fillId="0" borderId="59" xfId="42" applyNumberFormat="1" applyFont="1" applyFill="1" applyBorder="1"/>
    <xf numFmtId="3" fontId="39" fillId="0" borderId="60" xfId="42" applyNumberFormat="1" applyFont="1" applyFill="1" applyBorder="1"/>
    <xf numFmtId="3" fontId="39" fillId="0" borderId="61" xfId="42" applyNumberFormat="1" applyFont="1" applyFill="1" applyBorder="1"/>
    <xf numFmtId="0" fontId="39" fillId="0" borderId="62" xfId="42" applyFont="1" applyFill="1" applyBorder="1" applyAlignment="1">
      <alignment horizontal="center"/>
    </xf>
    <xf numFmtId="0" fontId="39" fillId="0" borderId="63" xfId="42" applyFont="1" applyFill="1" applyBorder="1"/>
    <xf numFmtId="3" fontId="39" fillId="0" borderId="64" xfId="42" applyNumberFormat="1" applyFont="1" applyFill="1" applyBorder="1"/>
    <xf numFmtId="3" fontId="39" fillId="0" borderId="65" xfId="42" applyNumberFormat="1" applyFont="1" applyFill="1" applyBorder="1"/>
    <xf numFmtId="3" fontId="39" fillId="0" borderId="66" xfId="42" applyNumberFormat="1" applyFont="1" applyFill="1" applyBorder="1"/>
    <xf numFmtId="3" fontId="39" fillId="0" borderId="67" xfId="42" applyNumberFormat="1" applyFont="1" applyFill="1" applyBorder="1"/>
    <xf numFmtId="0" fontId="44" fillId="0" borderId="62" xfId="42" applyFont="1" applyFill="1" applyBorder="1"/>
    <xf numFmtId="0" fontId="42" fillId="0" borderId="22" xfId="42" applyFont="1" applyFill="1" applyBorder="1"/>
    <xf numFmtId="0" fontId="45" fillId="0" borderId="3" xfId="42" applyFont="1" applyFill="1" applyBorder="1"/>
    <xf numFmtId="0" fontId="45" fillId="0" borderId="3" xfId="42" applyFont="1" applyFill="1" applyBorder="1" applyAlignment="1">
      <alignment wrapText="1"/>
    </xf>
    <xf numFmtId="0" fontId="44" fillId="0" borderId="68" xfId="42" applyFont="1" applyFill="1" applyBorder="1"/>
    <xf numFmtId="0" fontId="44" fillId="0" borderId="69" xfId="42" applyFont="1" applyFill="1" applyBorder="1"/>
    <xf numFmtId="3" fontId="32" fillId="0" borderId="0" xfId="42" applyNumberFormat="1" applyFont="1" applyFill="1" applyAlignment="1">
      <alignment horizontal="right"/>
    </xf>
    <xf numFmtId="0" fontId="2" fillId="6" borderId="8" xfId="41" applyFont="1" applyFill="1" applyBorder="1" applyAlignment="1">
      <alignment horizontal="center" vertical="center" wrapText="1"/>
    </xf>
    <xf numFmtId="3" fontId="2" fillId="6" borderId="70" xfId="41" applyNumberFormat="1" applyFont="1" applyFill="1" applyBorder="1" applyAlignment="1">
      <alignment horizontal="center" vertical="center" wrapText="1"/>
    </xf>
    <xf numFmtId="0" fontId="46" fillId="0" borderId="0" xfId="41" applyFont="1"/>
    <xf numFmtId="0" fontId="47" fillId="0" borderId="14" xfId="41" applyFont="1" applyBorder="1" applyAlignment="1">
      <alignment horizontal="center"/>
    </xf>
    <xf numFmtId="0" fontId="18" fillId="0" borderId="43" xfId="41" applyFont="1" applyBorder="1" applyAlignment="1">
      <alignment horizontal="left"/>
    </xf>
    <xf numFmtId="3" fontId="18" fillId="0" borderId="42" xfId="41" applyNumberFormat="1" applyFont="1" applyFill="1" applyBorder="1"/>
    <xf numFmtId="0" fontId="18" fillId="0" borderId="16" xfId="41" applyFont="1" applyBorder="1" applyAlignment="1">
      <alignment horizontal="center" vertical="center" wrapText="1"/>
    </xf>
    <xf numFmtId="0" fontId="18" fillId="0" borderId="17" xfId="41" applyFont="1" applyBorder="1" applyAlignment="1"/>
    <xf numFmtId="0" fontId="2" fillId="0" borderId="43" xfId="41" applyBorder="1" applyAlignment="1"/>
    <xf numFmtId="0" fontId="19" fillId="0" borderId="20" xfId="41" applyFont="1" applyBorder="1" applyAlignment="1"/>
    <xf numFmtId="0" fontId="47" fillId="0" borderId="16" xfId="41" applyFont="1" applyBorder="1" applyAlignment="1">
      <alignment horizontal="center" vertical="center" wrapText="1"/>
    </xf>
    <xf numFmtId="0" fontId="47" fillId="0" borderId="16" xfId="41" applyFont="1" applyBorder="1" applyAlignment="1">
      <alignment horizontal="center"/>
    </xf>
    <xf numFmtId="0" fontId="18" fillId="0" borderId="16" xfId="41" applyFont="1" applyBorder="1" applyAlignment="1"/>
    <xf numFmtId="0" fontId="18" fillId="0" borderId="17" xfId="41" applyFont="1" applyBorder="1" applyAlignment="1">
      <alignment horizontal="left"/>
    </xf>
    <xf numFmtId="0" fontId="18" fillId="0" borderId="16" xfId="41" applyFont="1" applyFill="1" applyBorder="1" applyAlignment="1"/>
    <xf numFmtId="0" fontId="46" fillId="0" borderId="0" xfId="41" applyFont="1" applyFill="1"/>
    <xf numFmtId="0" fontId="48" fillId="0" borderId="17" xfId="41" applyFont="1" applyBorder="1"/>
    <xf numFmtId="0" fontId="18" fillId="0" borderId="43" xfId="41" applyFont="1" applyBorder="1"/>
    <xf numFmtId="0" fontId="46" fillId="0" borderId="17" xfId="41" applyFont="1" applyBorder="1"/>
    <xf numFmtId="0" fontId="47" fillId="0" borderId="16" xfId="41" applyFont="1" applyBorder="1" applyAlignment="1"/>
    <xf numFmtId="0" fontId="18" fillId="0" borderId="8" xfId="41" applyFont="1" applyBorder="1" applyAlignment="1">
      <alignment horizontal="center"/>
    </xf>
    <xf numFmtId="178" fontId="19" fillId="0" borderId="10" xfId="27" applyNumberFormat="1" applyFont="1" applyBorder="1" applyAlignment="1">
      <alignment horizontal="right"/>
    </xf>
    <xf numFmtId="3" fontId="18" fillId="0" borderId="45" xfId="41" applyNumberFormat="1" applyFont="1" applyFill="1" applyBorder="1"/>
    <xf numFmtId="178" fontId="46" fillId="0" borderId="0" xfId="27" applyNumberFormat="1" applyFont="1"/>
    <xf numFmtId="0" fontId="2" fillId="0" borderId="0" xfId="41"/>
    <xf numFmtId="3" fontId="49" fillId="6" borderId="58" xfId="41" applyNumberFormat="1" applyFont="1" applyFill="1" applyBorder="1" applyAlignment="1">
      <alignment horizontal="center" vertical="center" wrapText="1"/>
    </xf>
    <xf numFmtId="0" fontId="16" fillId="6" borderId="57" xfId="41" applyFont="1" applyFill="1" applyBorder="1" applyAlignment="1">
      <alignment horizontal="center" vertical="center" wrapText="1"/>
    </xf>
    <xf numFmtId="0" fontId="16" fillId="6" borderId="60" xfId="41" applyFont="1" applyFill="1" applyBorder="1" applyAlignment="1">
      <alignment horizontal="center" vertical="center" wrapText="1"/>
    </xf>
    <xf numFmtId="0" fontId="50" fillId="0" borderId="20" xfId="41" applyFont="1" applyBorder="1"/>
    <xf numFmtId="0" fontId="50" fillId="0" borderId="17" xfId="41" applyFont="1" applyBorder="1" applyAlignment="1">
      <alignment horizontal="center"/>
    </xf>
    <xf numFmtId="3" fontId="50" fillId="0" borderId="42" xfId="41" applyNumberFormat="1" applyFont="1" applyBorder="1"/>
    <xf numFmtId="0" fontId="2" fillId="0" borderId="16" xfId="41" applyBorder="1" applyAlignment="1">
      <alignment horizontal="center"/>
    </xf>
    <xf numFmtId="0" fontId="2" fillId="0" borderId="17" xfId="41" applyFont="1" applyBorder="1"/>
    <xf numFmtId="3" fontId="2" fillId="0" borderId="42" xfId="41" applyNumberFormat="1" applyBorder="1" applyAlignment="1">
      <alignment horizontal="right"/>
    </xf>
    <xf numFmtId="3" fontId="2" fillId="0" borderId="0" xfId="41" applyNumberFormat="1"/>
    <xf numFmtId="0" fontId="2" fillId="0" borderId="17" xfId="41" applyBorder="1"/>
    <xf numFmtId="0" fontId="50" fillId="0" borderId="16" xfId="41" applyFont="1" applyBorder="1" applyAlignment="1">
      <alignment horizontal="center"/>
    </xf>
    <xf numFmtId="3" fontId="50" fillId="0" borderId="42" xfId="41" applyNumberFormat="1" applyFont="1" applyBorder="1" applyAlignment="1">
      <alignment horizontal="right"/>
    </xf>
    <xf numFmtId="0" fontId="51" fillId="0" borderId="16" xfId="41" applyFont="1" applyBorder="1" applyAlignment="1">
      <alignment horizontal="center"/>
    </xf>
    <xf numFmtId="0" fontId="51" fillId="0" borderId="17" xfId="41" applyFont="1" applyBorder="1"/>
    <xf numFmtId="3" fontId="51" fillId="0" borderId="42" xfId="41" applyNumberFormat="1" applyFont="1" applyBorder="1" applyAlignment="1">
      <alignment horizontal="left"/>
    </xf>
    <xf numFmtId="0" fontId="2" fillId="0" borderId="0" xfId="41" applyFont="1"/>
    <xf numFmtId="0" fontId="2" fillId="0" borderId="16" xfId="41" applyFont="1" applyBorder="1" applyAlignment="1">
      <alignment horizontal="center"/>
    </xf>
    <xf numFmtId="3" fontId="2" fillId="0" borderId="42" xfId="41" applyNumberFormat="1" applyFont="1" applyBorder="1" applyAlignment="1">
      <alignment horizontal="right"/>
    </xf>
    <xf numFmtId="0" fontId="2" fillId="0" borderId="17" xfId="41" applyFont="1" applyBorder="1" applyAlignment="1">
      <alignment wrapText="1"/>
    </xf>
    <xf numFmtId="0" fontId="2" fillId="0" borderId="17" xfId="41" applyFill="1" applyBorder="1"/>
    <xf numFmtId="3" fontId="2" fillId="0" borderId="42" xfId="41" applyNumberFormat="1" applyFill="1" applyBorder="1" applyAlignment="1">
      <alignment horizontal="right"/>
    </xf>
    <xf numFmtId="0" fontId="2" fillId="0" borderId="21" xfId="41" applyBorder="1" applyAlignment="1">
      <alignment horizontal="center"/>
    </xf>
    <xf numFmtId="0" fontId="2" fillId="0" borderId="22" xfId="41" applyFont="1" applyFill="1" applyBorder="1"/>
    <xf numFmtId="3" fontId="2" fillId="0" borderId="45" xfId="41" applyNumberFormat="1" applyFill="1" applyBorder="1" applyAlignment="1">
      <alignment horizontal="right"/>
    </xf>
    <xf numFmtId="0" fontId="51" fillId="0" borderId="21" xfId="41" applyFont="1" applyBorder="1" applyAlignment="1">
      <alignment horizontal="center"/>
    </xf>
    <xf numFmtId="0" fontId="51" fillId="0" borderId="22" xfId="41" applyFont="1" applyFill="1" applyBorder="1"/>
    <xf numFmtId="3" fontId="51" fillId="0" borderId="45" xfId="41" applyNumberFormat="1" applyFont="1" applyFill="1" applyBorder="1" applyAlignment="1">
      <alignment horizontal="left"/>
    </xf>
    <xf numFmtId="0" fontId="51" fillId="0" borderId="0" xfId="41" applyFont="1"/>
    <xf numFmtId="0" fontId="2" fillId="0" borderId="64" xfId="41" applyBorder="1" applyAlignment="1">
      <alignment horizontal="center"/>
    </xf>
    <xf numFmtId="0" fontId="16" fillId="0" borderId="63" xfId="41" applyFont="1" applyBorder="1"/>
    <xf numFmtId="3" fontId="16" fillId="0" borderId="66" xfId="41" applyNumberFormat="1" applyFont="1" applyBorder="1" applyAlignment="1">
      <alignment horizontal="right"/>
    </xf>
    <xf numFmtId="0" fontId="52" fillId="2" borderId="0" xfId="0" applyFont="1" applyFill="1" applyBorder="1"/>
    <xf numFmtId="0" fontId="52" fillId="2" borderId="0" xfId="0" applyFont="1" applyFill="1" applyBorder="1" applyAlignment="1">
      <alignment horizontal="center"/>
    </xf>
    <xf numFmtId="0" fontId="52" fillId="2" borderId="0" xfId="0" applyFont="1" applyFill="1" applyBorder="1" applyAlignment="1">
      <alignment wrapText="1"/>
    </xf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wrapText="1"/>
    </xf>
    <xf numFmtId="0" fontId="11" fillId="2" borderId="71" xfId="0" applyFont="1" applyFill="1" applyBorder="1" applyAlignment="1">
      <alignment horizontal="center"/>
    </xf>
    <xf numFmtId="0" fontId="11" fillId="2" borderId="72" xfId="0" applyFont="1" applyFill="1" applyBorder="1" applyAlignment="1">
      <alignment horizontal="center" wrapText="1"/>
    </xf>
    <xf numFmtId="0" fontId="11" fillId="2" borderId="73" xfId="0" applyFont="1" applyFill="1" applyBorder="1" applyAlignment="1">
      <alignment horizontal="center"/>
    </xf>
    <xf numFmtId="0" fontId="11" fillId="2" borderId="74" xfId="0" applyFont="1" applyFill="1" applyBorder="1" applyAlignment="1">
      <alignment horizontal="center" wrapText="1"/>
    </xf>
    <xf numFmtId="0" fontId="3" fillId="2" borderId="75" xfId="0" applyFont="1" applyFill="1" applyBorder="1" applyAlignment="1">
      <alignment horizontal="center"/>
    </xf>
    <xf numFmtId="0" fontId="11" fillId="2" borderId="76" xfId="0" applyFont="1" applyFill="1" applyBorder="1" applyAlignment="1">
      <alignment horizontal="center" wrapText="1"/>
    </xf>
    <xf numFmtId="0" fontId="54" fillId="2" borderId="10" xfId="0" applyFont="1" applyFill="1" applyBorder="1" applyAlignment="1">
      <alignment horizontal="center"/>
    </xf>
    <xf numFmtId="0" fontId="54" fillId="2" borderId="47" xfId="0" applyFont="1" applyFill="1" applyBorder="1" applyAlignment="1">
      <alignment horizontal="center" wrapText="1"/>
    </xf>
    <xf numFmtId="3" fontId="54" fillId="0" borderId="77" xfId="0" applyNumberFormat="1" applyFont="1" applyFill="1" applyBorder="1" applyAlignment="1">
      <alignment horizontal="center"/>
    </xf>
    <xf numFmtId="0" fontId="16" fillId="2" borderId="73" xfId="0" applyFont="1" applyFill="1" applyBorder="1" applyAlignment="1">
      <alignment horizontal="center"/>
    </xf>
    <xf numFmtId="0" fontId="16" fillId="2" borderId="74" xfId="0" applyFont="1" applyFill="1" applyBorder="1"/>
    <xf numFmtId="3" fontId="16" fillId="0" borderId="29" xfId="0" applyNumberFormat="1" applyFont="1" applyFill="1" applyBorder="1" applyAlignment="1">
      <alignment horizontal="right"/>
    </xf>
    <xf numFmtId="0" fontId="4" fillId="2" borderId="31" xfId="0" applyFont="1" applyFill="1" applyBorder="1" applyAlignment="1">
      <alignment horizontal="center"/>
    </xf>
    <xf numFmtId="0" fontId="4" fillId="2" borderId="74" xfId="0" applyFont="1" applyFill="1" applyBorder="1"/>
    <xf numFmtId="0" fontId="0" fillId="2" borderId="0" xfId="0" applyFont="1" applyFill="1"/>
    <xf numFmtId="0" fontId="55" fillId="2" borderId="73" xfId="0" applyFont="1" applyFill="1" applyBorder="1" applyAlignment="1">
      <alignment horizontal="center"/>
    </xf>
    <xf numFmtId="0" fontId="55" fillId="2" borderId="74" xfId="0" applyFont="1" applyFill="1" applyBorder="1"/>
    <xf numFmtId="3" fontId="22" fillId="0" borderId="29" xfId="0" applyNumberFormat="1" applyFont="1" applyFill="1" applyBorder="1" applyAlignment="1">
      <alignment horizontal="right" vertical="center"/>
    </xf>
    <xf numFmtId="3" fontId="55" fillId="0" borderId="29" xfId="0" applyNumberFormat="1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center"/>
    </xf>
    <xf numFmtId="0" fontId="4" fillId="2" borderId="47" xfId="0" applyFont="1" applyFill="1" applyBorder="1" applyAlignment="1">
      <alignment vertical="center"/>
    </xf>
    <xf numFmtId="3" fontId="55" fillId="0" borderId="10" xfId="0" applyNumberFormat="1" applyFont="1" applyFill="1" applyBorder="1" applyAlignment="1">
      <alignment horizontal="right" vertical="center"/>
    </xf>
    <xf numFmtId="0" fontId="3" fillId="2" borderId="73" xfId="0" applyFont="1" applyFill="1" applyBorder="1" applyAlignment="1">
      <alignment horizontal="center"/>
    </xf>
    <xf numFmtId="0" fontId="55" fillId="2" borderId="73" xfId="0" applyFont="1" applyFill="1" applyBorder="1" applyAlignment="1">
      <alignment horizontal="center" vertical="top"/>
    </xf>
    <xf numFmtId="0" fontId="55" fillId="2" borderId="74" xfId="0" applyFont="1" applyFill="1" applyBorder="1" applyAlignment="1">
      <alignment vertical="top"/>
    </xf>
    <xf numFmtId="0" fontId="4" fillId="2" borderId="74" xfId="0" applyFont="1" applyFill="1" applyBorder="1" applyAlignment="1">
      <alignment vertical="center"/>
    </xf>
    <xf numFmtId="0" fontId="16" fillId="2" borderId="78" xfId="0" applyFont="1" applyFill="1" applyBorder="1" applyAlignment="1">
      <alignment horizontal="center"/>
    </xf>
    <xf numFmtId="0" fontId="16" fillId="2" borderId="79" xfId="0" applyFont="1" applyFill="1" applyBorder="1"/>
    <xf numFmtId="3" fontId="16" fillId="0" borderId="10" xfId="0" applyNumberFormat="1" applyFont="1" applyFill="1" applyBorder="1" applyAlignment="1">
      <alignment horizontal="right"/>
    </xf>
    <xf numFmtId="0" fontId="0" fillId="0" borderId="31" xfId="0" applyBorder="1"/>
    <xf numFmtId="0" fontId="0" fillId="0" borderId="0" xfId="0" applyBorder="1" applyAlignment="1">
      <alignment wrapText="1"/>
    </xf>
    <xf numFmtId="0" fontId="0" fillId="0" borderId="29" xfId="0" applyBorder="1"/>
    <xf numFmtId="0" fontId="3" fillId="2" borderId="62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wrapText="1"/>
    </xf>
    <xf numFmtId="0" fontId="32" fillId="0" borderId="0" xfId="0" applyFont="1"/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/>
    </xf>
    <xf numFmtId="0" fontId="32" fillId="0" borderId="80" xfId="0" applyFont="1" applyBorder="1"/>
    <xf numFmtId="0" fontId="32" fillId="0" borderId="81" xfId="0" applyFont="1" applyBorder="1"/>
    <xf numFmtId="3" fontId="32" fillId="0" borderId="81" xfId="0" applyNumberFormat="1" applyFont="1" applyBorder="1"/>
    <xf numFmtId="3" fontId="32" fillId="0" borderId="0" xfId="0" applyNumberFormat="1" applyFont="1"/>
    <xf numFmtId="3" fontId="32" fillId="0" borderId="81" xfId="0" applyNumberFormat="1" applyFont="1" applyBorder="1" applyProtection="1">
      <protection locked="0"/>
    </xf>
    <xf numFmtId="3" fontId="38" fillId="0" borderId="82" xfId="0" applyNumberFormat="1" applyFont="1" applyBorder="1"/>
    <xf numFmtId="3" fontId="32" fillId="0" borderId="1" xfId="0" applyNumberFormat="1" applyFont="1" applyBorder="1"/>
    <xf numFmtId="3" fontId="32" fillId="0" borderId="83" xfId="0" applyNumberFormat="1" applyFont="1" applyBorder="1"/>
    <xf numFmtId="0" fontId="38" fillId="0" borderId="0" xfId="0" applyFont="1"/>
    <xf numFmtId="3" fontId="32" fillId="0" borderId="84" xfId="0" applyNumberFormat="1" applyFont="1" applyBorder="1"/>
    <xf numFmtId="3" fontId="32" fillId="0" borderId="85" xfId="0" applyNumberFormat="1" applyFont="1" applyBorder="1"/>
    <xf numFmtId="0" fontId="38" fillId="0" borderId="33" xfId="0" applyFont="1" applyBorder="1"/>
    <xf numFmtId="3" fontId="38" fillId="0" borderId="2" xfId="0" applyNumberFormat="1" applyFont="1" applyBorder="1"/>
    <xf numFmtId="3" fontId="38" fillId="0" borderId="35" xfId="0" applyNumberFormat="1" applyFont="1" applyBorder="1"/>
    <xf numFmtId="0" fontId="32" fillId="0" borderId="86" xfId="0" applyFont="1" applyBorder="1" applyAlignment="1"/>
    <xf numFmtId="3" fontId="32" fillId="0" borderId="87" xfId="0" applyNumberFormat="1" applyFont="1" applyBorder="1"/>
    <xf numFmtId="0" fontId="32" fillId="0" borderId="0" xfId="0" applyFont="1" applyAlignment="1">
      <alignment wrapText="1"/>
    </xf>
    <xf numFmtId="172" fontId="32" fillId="0" borderId="0" xfId="0" applyNumberFormat="1" applyFont="1"/>
    <xf numFmtId="16" fontId="29" fillId="0" borderId="16" xfId="41" applyNumberFormat="1" applyFont="1" applyBorder="1" applyAlignment="1">
      <alignment horizontal="left" vertical="center"/>
    </xf>
    <xf numFmtId="0" fontId="26" fillId="0" borderId="88" xfId="41" applyFont="1" applyFill="1" applyBorder="1" applyAlignment="1">
      <alignment horizontal="right" vertical="center"/>
    </xf>
    <xf numFmtId="0" fontId="55" fillId="2" borderId="74" xfId="0" quotePrefix="1" applyFont="1" applyFill="1" applyBorder="1"/>
    <xf numFmtId="0" fontId="58" fillId="0" borderId="89" xfId="0" applyFont="1" applyFill="1" applyBorder="1" applyAlignment="1">
      <alignment horizontal="center"/>
    </xf>
    <xf numFmtId="0" fontId="14" fillId="0" borderId="90" xfId="0" applyFont="1" applyFill="1" applyBorder="1" applyAlignment="1">
      <alignment horizontal="center"/>
    </xf>
    <xf numFmtId="0" fontId="14" fillId="0" borderId="82" xfId="0" applyFont="1" applyFill="1" applyBorder="1" applyAlignment="1">
      <alignment horizontal="center"/>
    </xf>
    <xf numFmtId="0" fontId="14" fillId="0" borderId="69" xfId="0" applyFont="1" applyFill="1" applyBorder="1" applyAlignment="1">
      <alignment horizontal="center"/>
    </xf>
    <xf numFmtId="0" fontId="14" fillId="0" borderId="91" xfId="0" applyFont="1" applyFill="1" applyBorder="1" applyAlignment="1">
      <alignment horizontal="center"/>
    </xf>
    <xf numFmtId="0" fontId="14" fillId="0" borderId="27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175" fontId="14" fillId="0" borderId="1" xfId="26" applyNumberFormat="1" applyFont="1" applyFill="1" applyBorder="1" applyAlignment="1" applyProtection="1"/>
    <xf numFmtId="175" fontId="14" fillId="0" borderId="6" xfId="26" applyNumberFormat="1" applyFont="1" applyFill="1" applyBorder="1" applyAlignment="1" applyProtection="1"/>
    <xf numFmtId="0" fontId="60" fillId="0" borderId="3" xfId="0" applyFont="1" applyFill="1" applyBorder="1" applyAlignment="1">
      <alignment horizontal="center"/>
    </xf>
    <xf numFmtId="0" fontId="59" fillId="0" borderId="69" xfId="0" applyFont="1" applyFill="1" applyBorder="1" applyAlignment="1">
      <alignment vertical="center"/>
    </xf>
    <xf numFmtId="175" fontId="59" fillId="0" borderId="82" xfId="26" applyNumberFormat="1" applyFont="1" applyFill="1" applyBorder="1" applyAlignment="1" applyProtection="1">
      <alignment vertical="center"/>
    </xf>
    <xf numFmtId="175" fontId="54" fillId="0" borderId="27" xfId="26" applyNumberFormat="1" applyFont="1" applyFill="1" applyBorder="1" applyAlignment="1" applyProtection="1">
      <alignment vertical="center"/>
    </xf>
    <xf numFmtId="3" fontId="32" fillId="0" borderId="43" xfId="42" applyNumberFormat="1" applyFont="1" applyFill="1" applyBorder="1" applyAlignment="1">
      <alignment horizontal="right"/>
    </xf>
    <xf numFmtId="0" fontId="18" fillId="0" borderId="20" xfId="41" applyFont="1" applyBorder="1" applyAlignment="1"/>
    <xf numFmtId="0" fontId="48" fillId="0" borderId="17" xfId="41" applyFont="1" applyBorder="1" applyAlignment="1">
      <alignment vertical="center"/>
    </xf>
    <xf numFmtId="0" fontId="59" fillId="0" borderId="17" xfId="0" applyFont="1" applyFill="1" applyBorder="1" applyAlignment="1">
      <alignment horizontal="left"/>
    </xf>
    <xf numFmtId="0" fontId="14" fillId="0" borderId="92" xfId="0" applyFont="1" applyFill="1" applyBorder="1" applyAlignment="1">
      <alignment horizontal="center"/>
    </xf>
    <xf numFmtId="175" fontId="14" fillId="0" borderId="43" xfId="26" applyNumberFormat="1" applyFont="1" applyFill="1" applyBorder="1" applyAlignment="1" applyProtection="1"/>
    <xf numFmtId="0" fontId="14" fillId="0" borderId="10" xfId="0" applyFont="1" applyFill="1" applyBorder="1" applyAlignment="1">
      <alignment horizontal="center"/>
    </xf>
    <xf numFmtId="0" fontId="14" fillId="0" borderId="93" xfId="0" applyFont="1" applyFill="1" applyBorder="1" applyAlignment="1">
      <alignment horizontal="center"/>
    </xf>
    <xf numFmtId="0" fontId="14" fillId="0" borderId="94" xfId="0" applyFont="1" applyFill="1" applyBorder="1" applyAlignment="1">
      <alignment horizontal="center"/>
    </xf>
    <xf numFmtId="0" fontId="14" fillId="0" borderId="95" xfId="0" applyFont="1" applyFill="1" applyBorder="1" applyAlignment="1">
      <alignment horizontal="center"/>
    </xf>
    <xf numFmtId="0" fontId="14" fillId="0" borderId="96" xfId="0" applyFont="1" applyFill="1" applyBorder="1" applyAlignment="1">
      <alignment horizontal="center"/>
    </xf>
    <xf numFmtId="0" fontId="14" fillId="0" borderId="16" xfId="0" applyFont="1" applyFill="1" applyBorder="1" applyAlignment="1">
      <alignment horizontal="center"/>
    </xf>
    <xf numFmtId="0" fontId="59" fillId="0" borderId="16" xfId="0" applyFont="1" applyFill="1" applyBorder="1" applyAlignment="1">
      <alignment horizontal="center"/>
    </xf>
    <xf numFmtId="0" fontId="60" fillId="0" borderId="31" xfId="0" applyFont="1" applyFill="1" applyBorder="1" applyAlignment="1">
      <alignment horizontal="center"/>
    </xf>
    <xf numFmtId="0" fontId="14" fillId="0" borderId="97" xfId="0" applyFont="1" applyFill="1" applyBorder="1" applyAlignment="1">
      <alignment horizontal="center" vertical="center"/>
    </xf>
    <xf numFmtId="0" fontId="54" fillId="0" borderId="98" xfId="0" applyFont="1" applyFill="1" applyBorder="1" applyAlignment="1">
      <alignment horizontal="center" vertical="center"/>
    </xf>
    <xf numFmtId="0" fontId="44" fillId="0" borderId="31" xfId="42" applyFont="1" applyFill="1" applyBorder="1" applyAlignment="1">
      <alignment horizontal="center"/>
    </xf>
    <xf numFmtId="0" fontId="39" fillId="0" borderId="94" xfId="42" applyFont="1" applyFill="1" applyBorder="1"/>
    <xf numFmtId="0" fontId="44" fillId="0" borderId="99" xfId="42" applyFont="1" applyFill="1" applyBorder="1"/>
    <xf numFmtId="0" fontId="44" fillId="0" borderId="31" xfId="42" applyFont="1" applyFill="1" applyBorder="1"/>
    <xf numFmtId="0" fontId="44" fillId="0" borderId="63" xfId="42" applyFont="1" applyFill="1" applyBorder="1"/>
    <xf numFmtId="0" fontId="38" fillId="0" borderId="0" xfId="42" applyFont="1" applyFill="1" applyBorder="1" applyAlignment="1">
      <alignment horizontal="center"/>
    </xf>
    <xf numFmtId="0" fontId="13" fillId="2" borderId="71" xfId="0" applyFont="1" applyFill="1" applyBorder="1" applyAlignment="1">
      <alignment horizontal="center"/>
    </xf>
    <xf numFmtId="0" fontId="13" fillId="2" borderId="73" xfId="0" applyFont="1" applyFill="1" applyBorder="1" applyAlignment="1">
      <alignment horizontal="center"/>
    </xf>
    <xf numFmtId="0" fontId="13" fillId="2" borderId="75" xfId="0" applyFont="1" applyFill="1" applyBorder="1" applyAlignment="1">
      <alignment horizontal="center"/>
    </xf>
    <xf numFmtId="0" fontId="13" fillId="2" borderId="100" xfId="0" applyFont="1" applyFill="1" applyBorder="1" applyAlignment="1">
      <alignment horizontal="center"/>
    </xf>
    <xf numFmtId="0" fontId="16" fillId="2" borderId="101" xfId="0" applyFont="1" applyFill="1" applyBorder="1" applyAlignment="1">
      <alignment horizontal="center" vertical="center"/>
    </xf>
    <xf numFmtId="49" fontId="13" fillId="2" borderId="73" xfId="0" applyNumberFormat="1" applyFont="1" applyFill="1" applyBorder="1" applyAlignment="1">
      <alignment horizontal="center"/>
    </xf>
    <xf numFmtId="49" fontId="13" fillId="2" borderId="73" xfId="0" applyNumberFormat="1" applyFont="1" applyFill="1" applyBorder="1" applyAlignment="1">
      <alignment horizontal="center" vertical="center"/>
    </xf>
    <xf numFmtId="0" fontId="16" fillId="2" borderId="102" xfId="0" applyFont="1" applyFill="1" applyBorder="1" applyAlignment="1">
      <alignment horizontal="center" vertical="center"/>
    </xf>
    <xf numFmtId="0" fontId="16" fillId="2" borderId="103" xfId="0" applyFont="1" applyFill="1" applyBorder="1" applyAlignment="1">
      <alignment horizontal="center" vertical="center"/>
    </xf>
    <xf numFmtId="0" fontId="16" fillId="2" borderId="104" xfId="0" applyFont="1" applyFill="1" applyBorder="1" applyAlignment="1">
      <alignment horizontal="center" vertical="center"/>
    </xf>
    <xf numFmtId="0" fontId="16" fillId="2" borderId="105" xfId="0" applyFont="1" applyFill="1" applyBorder="1" applyAlignment="1">
      <alignment vertical="center"/>
    </xf>
    <xf numFmtId="3" fontId="17" fillId="0" borderId="10" xfId="0" applyNumberFormat="1" applyFont="1" applyFill="1" applyBorder="1" applyAlignment="1">
      <alignment vertical="center"/>
    </xf>
    <xf numFmtId="0" fontId="16" fillId="0" borderId="106" xfId="0" applyFont="1" applyFill="1" applyBorder="1" applyAlignment="1">
      <alignment horizontal="left" vertical="center"/>
    </xf>
    <xf numFmtId="0" fontId="13" fillId="2" borderId="31" xfId="0" applyFont="1" applyFill="1" applyBorder="1" applyAlignment="1" applyProtection="1">
      <alignment vertical="center"/>
    </xf>
    <xf numFmtId="0" fontId="20" fillId="2" borderId="31" xfId="0" applyFont="1" applyFill="1" applyBorder="1" applyAlignment="1" applyProtection="1">
      <alignment vertical="center"/>
    </xf>
    <xf numFmtId="0" fontId="16" fillId="2" borderId="106" xfId="0" applyFont="1" applyFill="1" applyBorder="1" applyAlignment="1" applyProtection="1">
      <alignment vertical="center"/>
    </xf>
    <xf numFmtId="0" fontId="13" fillId="2" borderId="31" xfId="0" applyFont="1" applyFill="1" applyBorder="1" applyAlignment="1">
      <alignment vertical="center"/>
    </xf>
    <xf numFmtId="0" fontId="16" fillId="2" borderId="107" xfId="0" applyFont="1" applyFill="1" applyBorder="1" applyAlignment="1" applyProtection="1">
      <alignment vertical="center"/>
    </xf>
    <xf numFmtId="0" fontId="16" fillId="2" borderId="108" xfId="0" applyFont="1" applyFill="1" applyBorder="1" applyAlignment="1" applyProtection="1">
      <alignment vertical="center"/>
    </xf>
    <xf numFmtId="0" fontId="43" fillId="0" borderId="31" xfId="42" applyFont="1" applyFill="1" applyBorder="1" applyAlignment="1">
      <alignment horizontal="center"/>
    </xf>
    <xf numFmtId="0" fontId="39" fillId="0" borderId="47" xfId="42" applyFont="1" applyFill="1" applyBorder="1" applyAlignment="1">
      <alignment horizontal="center"/>
    </xf>
    <xf numFmtId="0" fontId="39" fillId="0" borderId="14" xfId="42" applyFont="1" applyFill="1" applyBorder="1" applyAlignment="1">
      <alignment horizontal="center"/>
    </xf>
    <xf numFmtId="3" fontId="39" fillId="0" borderId="20" xfId="42" applyNumberFormat="1" applyFont="1" applyFill="1" applyBorder="1" applyAlignment="1">
      <alignment horizontal="right"/>
    </xf>
    <xf numFmtId="3" fontId="39" fillId="0" borderId="109" xfId="42" applyNumberFormat="1" applyFont="1" applyFill="1" applyBorder="1" applyAlignment="1">
      <alignment horizontal="right"/>
    </xf>
    <xf numFmtId="3" fontId="44" fillId="0" borderId="47" xfId="42" applyNumberFormat="1" applyFont="1" applyFill="1" applyBorder="1" applyAlignment="1">
      <alignment horizontal="right"/>
    </xf>
    <xf numFmtId="3" fontId="39" fillId="0" borderId="14" xfId="42" applyNumberFormat="1" applyFont="1" applyFill="1" applyBorder="1" applyAlignment="1">
      <alignment horizontal="right"/>
    </xf>
    <xf numFmtId="3" fontId="42" fillId="0" borderId="43" xfId="42" applyNumberFormat="1" applyFont="1" applyFill="1" applyBorder="1"/>
    <xf numFmtId="3" fontId="39" fillId="0" borderId="17" xfId="42" applyNumberFormat="1" applyFont="1" applyFill="1" applyBorder="1" applyAlignment="1">
      <alignment horizontal="right"/>
    </xf>
    <xf numFmtId="0" fontId="39" fillId="0" borderId="110" xfId="42" applyFont="1" applyFill="1" applyBorder="1" applyAlignment="1">
      <alignment horizontal="center"/>
    </xf>
    <xf numFmtId="3" fontId="39" fillId="0" borderId="31" xfId="42" applyNumberFormat="1" applyFont="1" applyFill="1" applyBorder="1" applyAlignment="1">
      <alignment horizontal="right"/>
    </xf>
    <xf numFmtId="0" fontId="38" fillId="0" borderId="0" xfId="42" applyFont="1" applyFill="1" applyBorder="1" applyAlignment="1">
      <alignment horizontal="left"/>
    </xf>
    <xf numFmtId="0" fontId="39" fillId="0" borderId="111" xfId="42" applyFont="1" applyFill="1" applyBorder="1"/>
    <xf numFmtId="0" fontId="38" fillId="0" borderId="111" xfId="42" applyFont="1" applyFill="1" applyBorder="1" applyAlignment="1"/>
    <xf numFmtId="0" fontId="38" fillId="0" borderId="88" xfId="42" applyFont="1" applyFill="1" applyBorder="1" applyAlignment="1"/>
    <xf numFmtId="0" fontId="39" fillId="0" borderId="29" xfId="42" applyFont="1" applyFill="1" applyBorder="1"/>
    <xf numFmtId="0" fontId="44" fillId="0" borderId="1" xfId="42" applyFont="1" applyFill="1" applyBorder="1" applyAlignment="1">
      <alignment horizontal="center"/>
    </xf>
    <xf numFmtId="0" fontId="42" fillId="0" borderId="43" xfId="42" applyFont="1" applyFill="1" applyBorder="1"/>
    <xf numFmtId="3" fontId="39" fillId="0" borderId="10" xfId="42" applyNumberFormat="1" applyFont="1" applyFill="1" applyBorder="1" applyAlignment="1">
      <alignment horizontal="right"/>
    </xf>
    <xf numFmtId="0" fontId="38" fillId="0" borderId="11" xfId="42" applyFont="1" applyFill="1" applyBorder="1" applyAlignment="1"/>
    <xf numFmtId="0" fontId="39" fillId="0" borderId="47" xfId="42" applyFont="1" applyFill="1" applyBorder="1"/>
    <xf numFmtId="0" fontId="0" fillId="0" borderId="0" xfId="0" applyAlignment="1">
      <alignment horizontal="left"/>
    </xf>
    <xf numFmtId="3" fontId="39" fillId="0" borderId="47" xfId="42" applyNumberFormat="1" applyFont="1" applyFill="1" applyBorder="1" applyAlignment="1">
      <alignment horizontal="right"/>
    </xf>
    <xf numFmtId="0" fontId="44" fillId="0" borderId="10" xfId="42" applyFont="1" applyFill="1" applyBorder="1" applyAlignment="1">
      <alignment horizontal="center"/>
    </xf>
    <xf numFmtId="0" fontId="39" fillId="0" borderId="112" xfId="42" applyFont="1" applyFill="1" applyBorder="1" applyAlignment="1">
      <alignment horizontal="center"/>
    </xf>
    <xf numFmtId="3" fontId="39" fillId="0" borderId="113" xfId="42" applyNumberFormat="1" applyFont="1" applyFill="1" applyBorder="1"/>
    <xf numFmtId="0" fontId="39" fillId="0" borderId="114" xfId="42" applyFont="1" applyFill="1" applyBorder="1" applyAlignment="1">
      <alignment horizontal="center"/>
    </xf>
    <xf numFmtId="0" fontId="39" fillId="0" borderId="115" xfId="42" applyFont="1" applyFill="1" applyBorder="1" applyAlignment="1">
      <alignment horizontal="center"/>
    </xf>
    <xf numFmtId="0" fontId="44" fillId="0" borderId="116" xfId="42" applyFont="1" applyFill="1" applyBorder="1" applyAlignment="1">
      <alignment horizontal="center"/>
    </xf>
    <xf numFmtId="0" fontId="44" fillId="0" borderId="117" xfId="42" applyFont="1" applyFill="1" applyBorder="1" applyAlignment="1">
      <alignment horizontal="center"/>
    </xf>
    <xf numFmtId="0" fontId="44" fillId="0" borderId="32" xfId="42" applyFont="1" applyFill="1" applyBorder="1" applyAlignment="1">
      <alignment horizontal="center"/>
    </xf>
    <xf numFmtId="0" fontId="44" fillId="0" borderId="30" xfId="42" applyFont="1" applyFill="1" applyBorder="1" applyAlignment="1">
      <alignment horizontal="center"/>
    </xf>
    <xf numFmtId="0" fontId="39" fillId="0" borderId="118" xfId="42" applyFont="1" applyFill="1" applyBorder="1" applyAlignment="1">
      <alignment horizontal="center"/>
    </xf>
    <xf numFmtId="3" fontId="39" fillId="0" borderId="119" xfId="42" applyNumberFormat="1" applyFont="1" applyFill="1" applyBorder="1"/>
    <xf numFmtId="0" fontId="16" fillId="0" borderId="0" xfId="0" applyFont="1" applyFill="1" applyBorder="1" applyAlignment="1">
      <alignment horizontal="center"/>
    </xf>
    <xf numFmtId="3" fontId="14" fillId="0" borderId="0" xfId="0" applyNumberFormat="1" applyFont="1" applyFill="1"/>
    <xf numFmtId="0" fontId="3" fillId="0" borderId="6" xfId="0" applyFont="1" applyFill="1" applyBorder="1"/>
    <xf numFmtId="175" fontId="14" fillId="0" borderId="3" xfId="26" applyNumberFormat="1" applyFont="1" applyFill="1" applyBorder="1" applyAlignment="1" applyProtection="1"/>
    <xf numFmtId="175" fontId="14" fillId="0" borderId="17" xfId="26" applyNumberFormat="1" applyFont="1" applyFill="1" applyBorder="1" applyAlignment="1" applyProtection="1"/>
    <xf numFmtId="175" fontId="59" fillId="0" borderId="69" xfId="26" applyNumberFormat="1" applyFont="1" applyFill="1" applyBorder="1" applyAlignment="1" applyProtection="1">
      <alignment vertical="center"/>
    </xf>
    <xf numFmtId="175" fontId="54" fillId="0" borderId="91" xfId="26" applyNumberFormat="1" applyFont="1" applyFill="1" applyBorder="1" applyAlignment="1" applyProtection="1">
      <alignment vertical="center"/>
    </xf>
    <xf numFmtId="0" fontId="60" fillId="0" borderId="1" xfId="0" applyFont="1" applyFill="1" applyBorder="1" applyAlignment="1">
      <alignment horizontal="center"/>
    </xf>
    <xf numFmtId="0" fontId="14" fillId="0" borderId="47" xfId="0" applyFont="1" applyFill="1" applyBorder="1" applyAlignment="1">
      <alignment horizontal="center"/>
    </xf>
    <xf numFmtId="175" fontId="14" fillId="0" borderId="120" xfId="26" applyNumberFormat="1" applyFont="1" applyFill="1" applyBorder="1" applyAlignment="1" applyProtection="1"/>
    <xf numFmtId="175" fontId="14" fillId="0" borderId="121" xfId="26" applyNumberFormat="1" applyFont="1" applyFill="1" applyBorder="1" applyAlignment="1" applyProtection="1"/>
    <xf numFmtId="175" fontId="14" fillId="0" borderId="122" xfId="26" applyNumberFormat="1" applyFont="1" applyFill="1" applyBorder="1" applyAlignment="1" applyProtection="1"/>
    <xf numFmtId="175" fontId="14" fillId="0" borderId="123" xfId="26" applyNumberFormat="1" applyFont="1" applyFill="1" applyBorder="1" applyAlignment="1" applyProtection="1"/>
    <xf numFmtId="175" fontId="60" fillId="0" borderId="85" xfId="26" applyNumberFormat="1" applyFont="1" applyFill="1" applyBorder="1" applyAlignment="1" applyProtection="1"/>
    <xf numFmtId="175" fontId="34" fillId="0" borderId="124" xfId="26" applyNumberFormat="1" applyFont="1" applyFill="1" applyBorder="1" applyAlignment="1" applyProtection="1"/>
    <xf numFmtId="175" fontId="34" fillId="0" borderId="81" xfId="26" applyNumberFormat="1" applyFont="1" applyFill="1" applyBorder="1" applyAlignment="1" applyProtection="1"/>
    <xf numFmtId="0" fontId="10" fillId="0" borderId="0" xfId="0" applyFont="1" applyFill="1"/>
    <xf numFmtId="0" fontId="10" fillId="0" borderId="0" xfId="0" applyFont="1" applyFill="1" applyBorder="1"/>
    <xf numFmtId="175" fontId="10" fillId="0" borderId="0" xfId="0" applyNumberFormat="1" applyFont="1" applyFill="1" applyBorder="1"/>
    <xf numFmtId="175" fontId="60" fillId="0" borderId="8" xfId="26" applyNumberFormat="1" applyFont="1" applyFill="1" applyBorder="1" applyAlignment="1" applyProtection="1"/>
    <xf numFmtId="175" fontId="14" fillId="0" borderId="113" xfId="26" applyNumberFormat="1" applyFont="1" applyFill="1" applyBorder="1" applyAlignment="1" applyProtection="1"/>
    <xf numFmtId="175" fontId="60" fillId="0" borderId="10" xfId="26" applyNumberFormat="1" applyFont="1" applyFill="1" applyBorder="1" applyAlignment="1" applyProtection="1"/>
    <xf numFmtId="0" fontId="54" fillId="0" borderId="91" xfId="0" applyFont="1" applyFill="1" applyBorder="1" applyAlignment="1">
      <alignment vertical="center"/>
    </xf>
    <xf numFmtId="0" fontId="60" fillId="0" borderId="31" xfId="0" applyFont="1" applyFill="1" applyBorder="1" applyAlignment="1">
      <alignment horizontal="center" vertical="center"/>
    </xf>
    <xf numFmtId="175" fontId="60" fillId="0" borderId="113" xfId="26" applyNumberFormat="1" applyFont="1" applyFill="1" applyBorder="1" applyAlignment="1" applyProtection="1"/>
    <xf numFmtId="175" fontId="60" fillId="0" borderId="2" xfId="26" applyNumberFormat="1" applyFont="1" applyFill="1" applyBorder="1" applyAlignment="1" applyProtection="1">
      <alignment vertical="center"/>
    </xf>
    <xf numFmtId="175" fontId="60" fillId="0" borderId="37" xfId="26" applyNumberFormat="1" applyFont="1" applyFill="1" applyBorder="1" applyAlignment="1" applyProtection="1">
      <alignment vertical="center"/>
    </xf>
    <xf numFmtId="3" fontId="5" fillId="0" borderId="125" xfId="0" applyNumberFormat="1" applyFont="1" applyFill="1" applyBorder="1" applyAlignment="1" applyProtection="1">
      <alignment horizontal="right"/>
      <protection locked="0"/>
    </xf>
    <xf numFmtId="3" fontId="5" fillId="0" borderId="99" xfId="0" applyNumberFormat="1" applyFont="1" applyFill="1" applyBorder="1" applyAlignment="1" applyProtection="1">
      <alignment horizontal="right"/>
      <protection locked="0"/>
    </xf>
    <xf numFmtId="0" fontId="7" fillId="0" borderId="126" xfId="0" applyFont="1" applyFill="1" applyBorder="1" applyAlignment="1">
      <alignment horizontal="left"/>
    </xf>
    <xf numFmtId="0" fontId="34" fillId="2" borderId="0" xfId="0" applyFont="1" applyFill="1"/>
    <xf numFmtId="0" fontId="10" fillId="2" borderId="0" xfId="0" applyFont="1" applyFill="1"/>
    <xf numFmtId="3" fontId="38" fillId="0" borderId="0" xfId="42" applyNumberFormat="1" applyFont="1" applyFill="1"/>
    <xf numFmtId="0" fontId="5" fillId="0" borderId="122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/>
    </xf>
    <xf numFmtId="3" fontId="5" fillId="0" borderId="0" xfId="0" applyNumberFormat="1" applyFont="1" applyFill="1" applyBorder="1" applyAlignment="1" applyProtection="1">
      <alignment horizontal="right"/>
      <protection locked="0"/>
    </xf>
    <xf numFmtId="175" fontId="5" fillId="0" borderId="0" xfId="26" applyNumberFormat="1" applyFont="1" applyFill="1" applyBorder="1" applyAlignment="1" applyProtection="1"/>
    <xf numFmtId="175" fontId="5" fillId="0" borderId="123" xfId="26" applyNumberFormat="1" applyFont="1" applyFill="1" applyBorder="1" applyAlignment="1" applyProtection="1"/>
    <xf numFmtId="3" fontId="5" fillId="0" borderId="4" xfId="0" applyNumberFormat="1" applyFont="1" applyFill="1" applyBorder="1" applyAlignment="1" applyProtection="1">
      <alignment horizontal="right"/>
      <protection locked="0"/>
    </xf>
    <xf numFmtId="175" fontId="5" fillId="0" borderId="127" xfId="26" applyNumberFormat="1" applyFont="1" applyFill="1" applyBorder="1" applyAlignment="1" applyProtection="1">
      <alignment vertical="center"/>
    </xf>
    <xf numFmtId="3" fontId="3" fillId="0" borderId="0" xfId="0" applyNumberFormat="1" applyFont="1" applyFill="1"/>
    <xf numFmtId="3" fontId="5" fillId="0" borderId="1" xfId="0" applyNumberFormat="1" applyFont="1" applyFill="1" applyBorder="1" applyAlignment="1" applyProtection="1">
      <alignment horizontal="right"/>
      <protection locked="0"/>
    </xf>
    <xf numFmtId="175" fontId="5" fillId="0" borderId="1" xfId="26" applyNumberFormat="1" applyFont="1" applyFill="1" applyBorder="1" applyAlignment="1" applyProtection="1"/>
    <xf numFmtId="175" fontId="5" fillId="0" borderId="6" xfId="26" applyNumberFormat="1" applyFont="1" applyFill="1" applyBorder="1" applyAlignment="1" applyProtection="1"/>
    <xf numFmtId="0" fontId="3" fillId="0" borderId="123" xfId="0" applyFont="1" applyFill="1" applyBorder="1"/>
    <xf numFmtId="175" fontId="5" fillId="0" borderId="82" xfId="26" applyNumberFormat="1" applyFont="1" applyFill="1" applyBorder="1" applyAlignment="1" applyProtection="1">
      <alignment vertical="center"/>
    </xf>
    <xf numFmtId="3" fontId="4" fillId="0" borderId="82" xfId="0" applyNumberFormat="1" applyFont="1" applyFill="1" applyBorder="1" applyAlignment="1" applyProtection="1">
      <alignment vertical="center"/>
      <protection hidden="1"/>
    </xf>
    <xf numFmtId="175" fontId="3" fillId="0" borderId="0" xfId="0" applyNumberFormat="1" applyFont="1" applyFill="1"/>
    <xf numFmtId="175" fontId="59" fillId="0" borderId="6" xfId="26" applyNumberFormat="1" applyFont="1" applyFill="1" applyBorder="1" applyAlignment="1" applyProtection="1"/>
    <xf numFmtId="0" fontId="5" fillId="0" borderId="128" xfId="0" applyFont="1" applyFill="1" applyBorder="1" applyAlignment="1" applyProtection="1">
      <alignment horizontal="center"/>
      <protection hidden="1"/>
    </xf>
    <xf numFmtId="0" fontId="49" fillId="0" borderId="0" xfId="41" applyFont="1"/>
    <xf numFmtId="3" fontId="49" fillId="0" borderId="0" xfId="41" applyNumberFormat="1" applyFont="1"/>
    <xf numFmtId="0" fontId="49" fillId="0" borderId="0" xfId="41" applyFont="1" applyFill="1"/>
    <xf numFmtId="3" fontId="49" fillId="0" borderId="0" xfId="41" applyNumberFormat="1" applyFont="1" applyFill="1"/>
    <xf numFmtId="3" fontId="64" fillId="0" borderId="0" xfId="41" applyNumberFormat="1" applyFont="1"/>
    <xf numFmtId="3" fontId="2" fillId="0" borderId="29" xfId="41" applyNumberFormat="1" applyBorder="1"/>
    <xf numFmtId="3" fontId="2" fillId="0" borderId="19" xfId="41" applyNumberFormat="1" applyBorder="1"/>
    <xf numFmtId="3" fontId="2" fillId="0" borderId="19" xfId="41" applyNumberFormat="1" applyFont="1" applyBorder="1"/>
    <xf numFmtId="3" fontId="51" fillId="0" borderId="19" xfId="41" applyNumberFormat="1" applyFont="1" applyBorder="1"/>
    <xf numFmtId="0" fontId="58" fillId="2" borderId="0" xfId="0" applyFont="1" applyFill="1" applyBorder="1"/>
    <xf numFmtId="3" fontId="58" fillId="2" borderId="0" xfId="0" applyNumberFormat="1" applyFont="1" applyFill="1" applyBorder="1"/>
    <xf numFmtId="0" fontId="54" fillId="2" borderId="0" xfId="0" applyFont="1" applyFill="1"/>
    <xf numFmtId="3" fontId="54" fillId="2" borderId="0" xfId="0" applyNumberFormat="1" applyFont="1" applyFill="1"/>
    <xf numFmtId="0" fontId="58" fillId="2" borderId="0" xfId="0" applyFont="1" applyFill="1"/>
    <xf numFmtId="3" fontId="58" fillId="2" borderId="0" xfId="0" applyNumberFormat="1" applyFont="1" applyFill="1"/>
    <xf numFmtId="0" fontId="54" fillId="2" borderId="0" xfId="0" applyFont="1" applyFill="1" applyAlignment="1">
      <alignment horizontal="center"/>
    </xf>
    <xf numFmtId="0" fontId="62" fillId="2" borderId="0" xfId="0" applyFont="1" applyFill="1" applyBorder="1" applyAlignment="1">
      <alignment horizontal="center"/>
    </xf>
    <xf numFmtId="0" fontId="65" fillId="2" borderId="0" xfId="0" applyFont="1" applyFill="1" applyBorder="1" applyAlignment="1">
      <alignment horizontal="center"/>
    </xf>
    <xf numFmtId="0" fontId="65" fillId="2" borderId="0" xfId="0" applyFont="1" applyFill="1" applyAlignment="1">
      <alignment horizontal="center"/>
    </xf>
    <xf numFmtId="0" fontId="62" fillId="2" borderId="0" xfId="0" applyFont="1" applyFill="1" applyAlignment="1">
      <alignment horizontal="center"/>
    </xf>
    <xf numFmtId="0" fontId="12" fillId="2" borderId="0" xfId="47" applyFont="1" applyFill="1" applyBorder="1" applyAlignment="1">
      <alignment horizontal="center"/>
    </xf>
    <xf numFmtId="0" fontId="38" fillId="0" borderId="129" xfId="42" applyFont="1" applyFill="1" applyBorder="1" applyAlignment="1">
      <alignment horizontal="center"/>
    </xf>
    <xf numFmtId="0" fontId="41" fillId="0" borderId="26" xfId="42" applyFont="1" applyFill="1" applyBorder="1" applyAlignment="1">
      <alignment horizontal="center"/>
    </xf>
    <xf numFmtId="3" fontId="14" fillId="2" borderId="0" xfId="0" applyNumberFormat="1" applyFont="1" applyFill="1" applyBorder="1"/>
    <xf numFmtId="3" fontId="14" fillId="2" borderId="0" xfId="0" applyNumberFormat="1" applyFont="1" applyFill="1"/>
    <xf numFmtId="3" fontId="26" fillId="0" borderId="0" xfId="41" applyNumberFormat="1" applyFont="1"/>
    <xf numFmtId="0" fontId="66" fillId="0" borderId="0" xfId="41" applyFont="1"/>
    <xf numFmtId="3" fontId="2" fillId="0" borderId="29" xfId="41" applyNumberFormat="1" applyFont="1" applyBorder="1"/>
    <xf numFmtId="0" fontId="2" fillId="0" borderId="0" xfId="41" applyAlignment="1">
      <alignment horizontal="center"/>
    </xf>
    <xf numFmtId="0" fontId="49" fillId="0" borderId="0" xfId="41" applyFont="1" applyAlignment="1">
      <alignment horizontal="center"/>
    </xf>
    <xf numFmtId="0" fontId="51" fillId="0" borderId="0" xfId="41" applyFont="1" applyAlignment="1">
      <alignment horizontal="center"/>
    </xf>
    <xf numFmtId="3" fontId="49" fillId="0" borderId="0" xfId="27" applyNumberFormat="1" applyFont="1"/>
    <xf numFmtId="3" fontId="39" fillId="0" borderId="0" xfId="41" applyNumberFormat="1" applyFont="1"/>
    <xf numFmtId="178" fontId="49" fillId="0" borderId="0" xfId="27" applyNumberFormat="1" applyFont="1"/>
    <xf numFmtId="0" fontId="39" fillId="0" borderId="0" xfId="41" applyFont="1"/>
    <xf numFmtId="3" fontId="26" fillId="0" borderId="0" xfId="27" applyNumberFormat="1" applyFont="1"/>
    <xf numFmtId="0" fontId="49" fillId="6" borderId="7" xfId="41" applyFont="1" applyFill="1" applyBorder="1" applyAlignment="1">
      <alignment wrapText="1"/>
    </xf>
    <xf numFmtId="0" fontId="49" fillId="6" borderId="47" xfId="41" applyFont="1" applyFill="1" applyBorder="1"/>
    <xf numFmtId="0" fontId="39" fillId="6" borderId="10" xfId="41" applyFont="1" applyFill="1" applyBorder="1"/>
    <xf numFmtId="178" fontId="26" fillId="0" borderId="0" xfId="27" applyNumberFormat="1" applyFont="1"/>
    <xf numFmtId="0" fontId="49" fillId="0" borderId="0" xfId="0" applyFont="1"/>
    <xf numFmtId="0" fontId="49" fillId="0" borderId="0" xfId="0" applyFont="1" applyAlignment="1">
      <alignment horizontal="center"/>
    </xf>
    <xf numFmtId="3" fontId="49" fillId="0" borderId="0" xfId="0" applyNumberFormat="1" applyFont="1" applyAlignment="1">
      <alignment horizontal="center"/>
    </xf>
    <xf numFmtId="3" fontId="49" fillId="0" borderId="0" xfId="0" applyNumberFormat="1" applyFont="1"/>
    <xf numFmtId="0" fontId="67" fillId="0" borderId="0" xfId="0" applyFont="1"/>
    <xf numFmtId="0" fontId="14" fillId="0" borderId="11" xfId="0" applyFont="1" applyFill="1" applyBorder="1" applyAlignment="1">
      <alignment horizontal="center"/>
    </xf>
    <xf numFmtId="0" fontId="14" fillId="0" borderId="31" xfId="0" applyFont="1" applyFill="1" applyBorder="1" applyAlignment="1">
      <alignment horizontal="center"/>
    </xf>
    <xf numFmtId="0" fontId="14" fillId="0" borderId="97" xfId="0" applyFont="1" applyFill="1" applyBorder="1" applyAlignment="1">
      <alignment horizontal="center"/>
    </xf>
    <xf numFmtId="0" fontId="14" fillId="0" borderId="20" xfId="0" applyFont="1" applyFill="1" applyBorder="1" applyAlignment="1">
      <alignment horizontal="center"/>
    </xf>
    <xf numFmtId="0" fontId="60" fillId="0" borderId="20" xfId="0" applyFont="1" applyFill="1" applyBorder="1" applyAlignment="1">
      <alignment horizontal="center"/>
    </xf>
    <xf numFmtId="0" fontId="60" fillId="0" borderId="97" xfId="0" applyFont="1" applyFill="1" applyBorder="1" applyAlignment="1">
      <alignment horizontal="center" vertical="center"/>
    </xf>
    <xf numFmtId="0" fontId="54" fillId="0" borderId="97" xfId="0" applyFont="1" applyFill="1" applyBorder="1" applyAlignment="1">
      <alignment horizontal="center" vertical="center"/>
    </xf>
    <xf numFmtId="0" fontId="60" fillId="0" borderId="6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/>
    </xf>
    <xf numFmtId="3" fontId="36" fillId="0" borderId="0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3" fillId="0" borderId="0" xfId="0" applyFont="1" applyFill="1" applyProtection="1">
      <protection hidden="1"/>
    </xf>
    <xf numFmtId="0" fontId="31" fillId="0" borderId="71" xfId="0" applyFont="1" applyFill="1" applyBorder="1" applyProtection="1">
      <protection hidden="1"/>
    </xf>
    <xf numFmtId="0" fontId="5" fillId="0" borderId="130" xfId="0" applyFont="1" applyFill="1" applyBorder="1" applyAlignment="1" applyProtection="1">
      <alignment horizontal="center"/>
      <protection hidden="1"/>
    </xf>
    <xf numFmtId="0" fontId="31" fillId="0" borderId="73" xfId="0" applyFont="1" applyFill="1" applyBorder="1" applyProtection="1">
      <protection hidden="1"/>
    </xf>
    <xf numFmtId="0" fontId="5" fillId="0" borderId="74" xfId="0" applyFont="1" applyFill="1" applyBorder="1" applyAlignment="1" applyProtection="1">
      <alignment horizontal="center"/>
      <protection hidden="1"/>
    </xf>
    <xf numFmtId="0" fontId="7" fillId="0" borderId="88" xfId="0" applyFont="1" applyFill="1" applyBorder="1" applyAlignment="1" applyProtection="1">
      <alignment horizontal="center"/>
      <protection hidden="1"/>
    </xf>
    <xf numFmtId="0" fontId="31" fillId="0" borderId="73" xfId="0" applyFont="1" applyFill="1" applyBorder="1" applyAlignment="1" applyProtection="1">
      <alignment horizontal="center" wrapText="1"/>
      <protection hidden="1"/>
    </xf>
    <xf numFmtId="0" fontId="5" fillId="0" borderId="1" xfId="0" applyFont="1" applyFill="1" applyBorder="1" applyAlignment="1">
      <alignment horizontal="center"/>
    </xf>
    <xf numFmtId="0" fontId="7" fillId="0" borderId="29" xfId="0" applyFont="1" applyFill="1" applyBorder="1" applyAlignment="1" applyProtection="1">
      <alignment horizontal="center"/>
      <protection hidden="1"/>
    </xf>
    <xf numFmtId="0" fontId="7" fillId="0" borderId="29" xfId="0" applyFont="1" applyFill="1" applyBorder="1" applyAlignment="1">
      <alignment horizontal="center"/>
    </xf>
    <xf numFmtId="0" fontId="5" fillId="0" borderId="131" xfId="0" applyFont="1" applyFill="1" applyBorder="1" applyAlignment="1" applyProtection="1">
      <alignment horizontal="center"/>
      <protection hidden="1"/>
    </xf>
    <xf numFmtId="0" fontId="7" fillId="0" borderId="12" xfId="0" applyFont="1" applyFill="1" applyBorder="1" applyAlignment="1" applyProtection="1">
      <alignment horizontal="center"/>
      <protection hidden="1"/>
    </xf>
    <xf numFmtId="0" fontId="31" fillId="0" borderId="103" xfId="0" applyFont="1" applyFill="1" applyBorder="1" applyAlignment="1" applyProtection="1">
      <alignment horizontal="center"/>
      <protection hidden="1"/>
    </xf>
    <xf numFmtId="0" fontId="5" fillId="0" borderId="105" xfId="0" applyFont="1" applyFill="1" applyBorder="1" applyAlignment="1" applyProtection="1">
      <alignment horizontal="center"/>
      <protection hidden="1"/>
    </xf>
    <xf numFmtId="0" fontId="31" fillId="0" borderId="98" xfId="0" applyFont="1" applyFill="1" applyBorder="1" applyAlignment="1" applyProtection="1">
      <alignment horizontal="center"/>
      <protection hidden="1"/>
    </xf>
    <xf numFmtId="0" fontId="5" fillId="0" borderId="26" xfId="0" applyFont="1" applyFill="1" applyBorder="1" applyProtection="1">
      <protection hidden="1"/>
    </xf>
    <xf numFmtId="3" fontId="5" fillId="0" borderId="3" xfId="0" applyNumberFormat="1" applyFont="1" applyFill="1" applyBorder="1" applyAlignment="1" applyProtection="1">
      <alignment horizontal="right"/>
      <protection locked="0"/>
    </xf>
    <xf numFmtId="3" fontId="5" fillId="0" borderId="94" xfId="0" applyNumberFormat="1" applyFont="1" applyFill="1" applyBorder="1" applyAlignment="1" applyProtection="1">
      <alignment horizontal="right"/>
      <protection locked="0"/>
    </xf>
    <xf numFmtId="3" fontId="5" fillId="0" borderId="31" xfId="0" applyNumberFormat="1" applyFont="1" applyFill="1" applyBorder="1" applyAlignment="1" applyProtection="1">
      <alignment horizontal="right"/>
      <protection locked="0"/>
    </xf>
    <xf numFmtId="3" fontId="5" fillId="0" borderId="29" xfId="0" applyNumberFormat="1" applyFont="1" applyFill="1" applyBorder="1" applyProtection="1">
      <protection hidden="1"/>
    </xf>
    <xf numFmtId="3" fontId="5" fillId="0" borderId="132" xfId="0" applyNumberFormat="1" applyFont="1" applyFill="1" applyBorder="1" applyProtection="1">
      <protection hidden="1"/>
    </xf>
    <xf numFmtId="0" fontId="34" fillId="0" borderId="94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175" fontId="5" fillId="0" borderId="3" xfId="26" applyNumberFormat="1" applyFont="1" applyFill="1" applyBorder="1" applyAlignment="1" applyProtection="1"/>
    <xf numFmtId="175" fontId="5" fillId="0" borderId="94" xfId="26" applyNumberFormat="1" applyFont="1" applyFill="1" applyBorder="1" applyAlignment="1" applyProtection="1"/>
    <xf numFmtId="175" fontId="5" fillId="0" borderId="31" xfId="26" applyNumberFormat="1" applyFont="1" applyFill="1" applyBorder="1" applyAlignment="1" applyProtection="1"/>
    <xf numFmtId="3" fontId="5" fillId="0" borderId="56" xfId="0" applyNumberFormat="1" applyFont="1" applyFill="1" applyBorder="1" applyProtection="1">
      <protection hidden="1"/>
    </xf>
    <xf numFmtId="0" fontId="31" fillId="0" borderId="94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left" wrapText="1"/>
    </xf>
    <xf numFmtId="175" fontId="5" fillId="0" borderId="17" xfId="26" applyNumberFormat="1" applyFont="1" applyFill="1" applyBorder="1" applyAlignment="1" applyProtection="1"/>
    <xf numFmtId="175" fontId="5" fillId="0" borderId="20" xfId="26" applyNumberFormat="1" applyFont="1" applyFill="1" applyBorder="1" applyAlignment="1" applyProtection="1"/>
    <xf numFmtId="175" fontId="5" fillId="0" borderId="16" xfId="26" applyNumberFormat="1" applyFont="1" applyFill="1" applyBorder="1" applyAlignment="1" applyProtection="1"/>
    <xf numFmtId="3" fontId="5" fillId="0" borderId="19" xfId="0" applyNumberFormat="1" applyFont="1" applyFill="1" applyBorder="1" applyProtection="1">
      <protection hidden="1"/>
    </xf>
    <xf numFmtId="3" fontId="5" fillId="0" borderId="133" xfId="0" applyNumberFormat="1" applyFont="1" applyFill="1" applyBorder="1" applyProtection="1">
      <protection hidden="1"/>
    </xf>
    <xf numFmtId="49" fontId="68" fillId="0" borderId="16" xfId="46" applyNumberFormat="1" applyFill="1" applyBorder="1" applyAlignment="1">
      <alignment horizontal="center"/>
    </xf>
    <xf numFmtId="0" fontId="5" fillId="0" borderId="6" xfId="0" applyFont="1" applyFill="1" applyBorder="1" applyAlignment="1">
      <alignment horizontal="left" wrapText="1"/>
    </xf>
    <xf numFmtId="0" fontId="5" fillId="0" borderId="16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left"/>
    </xf>
    <xf numFmtId="175" fontId="7" fillId="0" borderId="85" xfId="26" applyNumberFormat="1" applyFont="1" applyFill="1" applyBorder="1" applyAlignment="1" applyProtection="1"/>
    <xf numFmtId="0" fontId="34" fillId="0" borderId="0" xfId="0" applyFont="1" applyFill="1"/>
    <xf numFmtId="0" fontId="31" fillId="0" borderId="134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3" fontId="5" fillId="0" borderId="134" xfId="0" applyNumberFormat="1" applyFont="1" applyFill="1" applyBorder="1" applyAlignment="1" applyProtection="1">
      <alignment horizontal="right"/>
      <protection locked="0"/>
    </xf>
    <xf numFmtId="3" fontId="5" fillId="0" borderId="18" xfId="0" applyNumberFormat="1" applyFont="1" applyFill="1" applyBorder="1" applyProtection="1">
      <protection hidden="1"/>
    </xf>
    <xf numFmtId="3" fontId="5" fillId="0" borderId="135" xfId="0" applyNumberFormat="1" applyFont="1" applyFill="1" applyBorder="1" applyProtection="1">
      <protection hidden="1"/>
    </xf>
    <xf numFmtId="0" fontId="35" fillId="0" borderId="95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vertical="center"/>
    </xf>
    <xf numFmtId="175" fontId="4" fillId="0" borderId="82" xfId="26" applyNumberFormat="1" applyFont="1" applyFill="1" applyBorder="1" applyAlignment="1" applyProtection="1">
      <alignment vertical="center"/>
    </xf>
    <xf numFmtId="0" fontId="31" fillId="0" borderId="95" xfId="0" applyFont="1" applyFill="1" applyBorder="1" applyAlignment="1">
      <alignment horizontal="center" vertical="center"/>
    </xf>
    <xf numFmtId="0" fontId="5" fillId="0" borderId="69" xfId="0" applyFont="1" applyFill="1" applyBorder="1" applyAlignment="1">
      <alignment vertical="center"/>
    </xf>
    <xf numFmtId="175" fontId="5" fillId="0" borderId="69" xfId="26" applyNumberFormat="1" applyFont="1" applyFill="1" applyBorder="1" applyAlignment="1" applyProtection="1">
      <alignment vertical="center"/>
    </xf>
    <xf numFmtId="175" fontId="5" fillId="0" borderId="95" xfId="26" applyNumberFormat="1" applyFont="1" applyFill="1" applyBorder="1" applyAlignment="1" applyProtection="1">
      <alignment vertical="center"/>
    </xf>
    <xf numFmtId="175" fontId="5" fillId="0" borderId="97" xfId="26" applyNumberFormat="1" applyFont="1" applyFill="1" applyBorder="1" applyAlignment="1" applyProtection="1">
      <alignment vertical="center"/>
    </xf>
    <xf numFmtId="3" fontId="6" fillId="0" borderId="10" xfId="0" applyNumberFormat="1" applyFont="1" applyFill="1" applyBorder="1" applyProtection="1">
      <protection hidden="1"/>
    </xf>
    <xf numFmtId="3" fontId="6" fillId="0" borderId="136" xfId="0" applyNumberFormat="1" applyFont="1" applyFill="1" applyBorder="1" applyProtection="1">
      <protection hidden="1"/>
    </xf>
    <xf numFmtId="0" fontId="35" fillId="0" borderId="0" xfId="0" applyFont="1" applyFill="1"/>
    <xf numFmtId="0" fontId="11" fillId="0" borderId="82" xfId="0" applyFont="1" applyFill="1" applyBorder="1" applyAlignment="1">
      <alignment horizontal="center" vertical="center" wrapText="1"/>
    </xf>
    <xf numFmtId="175" fontId="7" fillId="0" borderId="47" xfId="26" applyNumberFormat="1" applyFont="1" applyFill="1" applyBorder="1" applyAlignment="1" applyProtection="1">
      <alignment vertical="center"/>
    </xf>
    <xf numFmtId="3" fontId="7" fillId="0" borderId="10" xfId="0" applyNumberFormat="1" applyFont="1" applyFill="1" applyBorder="1" applyProtection="1">
      <protection hidden="1"/>
    </xf>
    <xf numFmtId="3" fontId="7" fillId="0" borderId="136" xfId="0" applyNumberFormat="1" applyFont="1" applyFill="1" applyBorder="1" applyProtection="1">
      <protection hidden="1"/>
    </xf>
    <xf numFmtId="0" fontId="21" fillId="0" borderId="0" xfId="0" applyFont="1" applyFill="1"/>
    <xf numFmtId="175" fontId="5" fillId="0" borderId="31" xfId="26" applyNumberFormat="1" applyFont="1" applyFill="1" applyBorder="1" applyAlignment="1" applyProtection="1">
      <alignment vertical="center"/>
    </xf>
    <xf numFmtId="0" fontId="35" fillId="0" borderId="137" xfId="0" applyFont="1" applyFill="1" applyBorder="1" applyAlignment="1">
      <alignment horizontal="center" vertical="center"/>
    </xf>
    <xf numFmtId="0" fontId="4" fillId="0" borderId="87" xfId="0" applyFont="1" applyFill="1" applyBorder="1" applyAlignment="1">
      <alignment vertical="center"/>
    </xf>
    <xf numFmtId="175" fontId="4" fillId="0" borderId="138" xfId="26" applyNumberFormat="1" applyFont="1" applyFill="1" applyBorder="1" applyAlignment="1" applyProtection="1">
      <alignment vertical="center"/>
    </xf>
    <xf numFmtId="3" fontId="5" fillId="4" borderId="34" xfId="47" applyNumberFormat="1" applyFont="1" applyFill="1" applyBorder="1" applyAlignment="1" applyProtection="1">
      <alignment vertical="center"/>
      <protection hidden="1"/>
    </xf>
    <xf numFmtId="3" fontId="4" fillId="3" borderId="36" xfId="47" applyNumberFormat="1" applyFont="1" applyFill="1" applyBorder="1" applyAlignment="1" applyProtection="1">
      <alignment vertical="center"/>
      <protection hidden="1"/>
    </xf>
    <xf numFmtId="3" fontId="7" fillId="2" borderId="17" xfId="47" applyNumberFormat="1" applyFont="1" applyFill="1" applyBorder="1" applyAlignment="1">
      <alignment vertical="center" wrapText="1"/>
    </xf>
    <xf numFmtId="3" fontId="6" fillId="2" borderId="17" xfId="47" applyNumberFormat="1" applyFont="1" applyFill="1" applyBorder="1" applyAlignment="1" applyProtection="1">
      <alignment vertical="center"/>
      <protection hidden="1"/>
    </xf>
    <xf numFmtId="0" fontId="3" fillId="0" borderId="139" xfId="47" applyFont="1" applyFill="1" applyBorder="1" applyAlignment="1">
      <alignment horizontal="center"/>
    </xf>
    <xf numFmtId="3" fontId="5" fillId="2" borderId="44" xfId="47" applyNumberFormat="1" applyFont="1" applyFill="1" applyBorder="1"/>
    <xf numFmtId="3" fontId="7" fillId="2" borderId="113" xfId="47" applyNumberFormat="1" applyFont="1" applyFill="1" applyBorder="1" applyAlignment="1">
      <alignment vertical="center" wrapText="1"/>
    </xf>
    <xf numFmtId="3" fontId="6" fillId="0" borderId="113" xfId="47" applyNumberFormat="1" applyFont="1" applyFill="1" applyBorder="1" applyAlignment="1" applyProtection="1">
      <alignment vertical="center"/>
      <protection hidden="1"/>
    </xf>
    <xf numFmtId="3" fontId="6" fillId="2" borderId="113" xfId="47" applyNumberFormat="1" applyFont="1" applyFill="1" applyBorder="1" applyAlignment="1" applyProtection="1">
      <alignment vertical="center"/>
      <protection hidden="1"/>
    </xf>
    <xf numFmtId="3" fontId="6" fillId="0" borderId="38" xfId="47" applyNumberFormat="1" applyFont="1" applyFill="1" applyBorder="1" applyAlignment="1" applyProtection="1">
      <alignment vertical="center"/>
      <protection hidden="1"/>
    </xf>
    <xf numFmtId="3" fontId="5" fillId="0" borderId="111" xfId="47" applyNumberFormat="1" applyFont="1" applyFill="1" applyBorder="1" applyAlignment="1">
      <alignment vertical="center"/>
    </xf>
    <xf numFmtId="3" fontId="5" fillId="0" borderId="140" xfId="47" applyNumberFormat="1" applyFont="1" applyFill="1" applyBorder="1" applyAlignment="1" applyProtection="1">
      <alignment vertical="center"/>
      <protection hidden="1"/>
    </xf>
    <xf numFmtId="3" fontId="5" fillId="0" borderId="141" xfId="47" applyNumberFormat="1" applyFont="1" applyFill="1" applyBorder="1" applyAlignment="1" applyProtection="1">
      <alignment vertical="center"/>
      <protection hidden="1"/>
    </xf>
    <xf numFmtId="3" fontId="4" fillId="2" borderId="141" xfId="47" applyNumberFormat="1" applyFont="1" applyFill="1" applyBorder="1" applyAlignment="1">
      <alignment vertical="center"/>
    </xf>
    <xf numFmtId="3" fontId="7" fillId="0" borderId="65" xfId="47" applyNumberFormat="1" applyFont="1" applyFill="1" applyBorder="1" applyAlignment="1" applyProtection="1">
      <alignment vertical="center"/>
      <protection locked="0"/>
    </xf>
    <xf numFmtId="3" fontId="5" fillId="2" borderId="141" xfId="47" applyNumberFormat="1" applyFont="1" applyFill="1" applyBorder="1" applyAlignment="1">
      <alignment vertical="center"/>
    </xf>
    <xf numFmtId="0" fontId="4" fillId="2" borderId="33" xfId="0" applyFont="1" applyFill="1" applyBorder="1" applyAlignment="1">
      <alignment vertical="center"/>
    </xf>
    <xf numFmtId="3" fontId="4" fillId="0" borderId="2" xfId="47" applyNumberFormat="1" applyFont="1" applyFill="1" applyBorder="1" applyAlignment="1">
      <alignment vertical="center"/>
    </xf>
    <xf numFmtId="3" fontId="4" fillId="0" borderId="37" xfId="47" applyNumberFormat="1" applyFont="1" applyFill="1" applyBorder="1" applyAlignment="1">
      <alignment vertical="center"/>
    </xf>
    <xf numFmtId="3" fontId="7" fillId="0" borderId="113" xfId="47" applyNumberFormat="1" applyFont="1" applyFill="1" applyBorder="1" applyAlignment="1" applyProtection="1">
      <alignment vertical="center"/>
      <protection locked="0"/>
    </xf>
    <xf numFmtId="3" fontId="6" fillId="3" borderId="92" xfId="47" applyNumberFormat="1" applyFont="1" applyFill="1" applyBorder="1" applyAlignment="1">
      <alignment horizontal="center"/>
    </xf>
    <xf numFmtId="3" fontId="4" fillId="3" borderId="142" xfId="47" applyNumberFormat="1" applyFont="1" applyFill="1" applyBorder="1" applyAlignment="1">
      <alignment horizontal="center"/>
    </xf>
    <xf numFmtId="0" fontId="4" fillId="3" borderId="62" xfId="47" applyFont="1" applyFill="1" applyBorder="1"/>
    <xf numFmtId="3" fontId="5" fillId="0" borderId="0" xfId="47" applyNumberFormat="1" applyFont="1" applyFill="1" applyBorder="1" applyAlignment="1">
      <alignment horizontal="center" vertical="center"/>
    </xf>
    <xf numFmtId="0" fontId="4" fillId="3" borderId="34" xfId="47" applyFont="1" applyFill="1" applyBorder="1" applyAlignment="1">
      <alignment horizontal="center" vertical="center"/>
    </xf>
    <xf numFmtId="3" fontId="4" fillId="3" borderId="143" xfId="47" applyNumberFormat="1" applyFont="1" applyFill="1" applyBorder="1" applyAlignment="1">
      <alignment horizontal="center" vertical="center"/>
    </xf>
    <xf numFmtId="3" fontId="4" fillId="0" borderId="111" xfId="47" applyNumberFormat="1" applyFont="1" applyFill="1" applyBorder="1" applyAlignment="1">
      <alignment horizontal="center" vertical="center"/>
    </xf>
    <xf numFmtId="3" fontId="7" fillId="3" borderId="142" xfId="47" applyNumberFormat="1" applyFont="1" applyFill="1" applyBorder="1" applyAlignment="1">
      <alignment horizontal="center"/>
    </xf>
    <xf numFmtId="3" fontId="4" fillId="0" borderId="7" xfId="47" applyNumberFormat="1" applyFont="1" applyFill="1" applyBorder="1" applyAlignment="1">
      <alignment horizontal="center" vertical="center"/>
    </xf>
    <xf numFmtId="3" fontId="5" fillId="4" borderId="36" xfId="47" applyNumberFormat="1" applyFont="1" applyFill="1" applyBorder="1" applyAlignment="1">
      <alignment vertical="center"/>
    </xf>
    <xf numFmtId="3" fontId="5" fillId="0" borderId="7" xfId="47" applyNumberFormat="1" applyFont="1" applyFill="1" applyBorder="1" applyAlignment="1">
      <alignment vertical="center"/>
    </xf>
    <xf numFmtId="3" fontId="7" fillId="0" borderId="111" xfId="47" applyNumberFormat="1" applyFont="1" applyFill="1" applyBorder="1" applyAlignment="1">
      <alignment horizontal="center" vertical="center"/>
    </xf>
    <xf numFmtId="0" fontId="5" fillId="0" borderId="7" xfId="47" applyFont="1" applyFill="1" applyBorder="1" applyAlignment="1">
      <alignment vertical="center"/>
    </xf>
    <xf numFmtId="0" fontId="5" fillId="0" borderId="136" xfId="47" applyFont="1" applyFill="1" applyBorder="1" applyAlignment="1">
      <alignment vertical="center"/>
    </xf>
    <xf numFmtId="0" fontId="5" fillId="0" borderId="111" xfId="47" applyFont="1" applyFill="1" applyBorder="1" applyAlignment="1">
      <alignment vertical="center"/>
    </xf>
    <xf numFmtId="0" fontId="5" fillId="2" borderId="94" xfId="47" applyFont="1" applyFill="1" applyBorder="1" applyAlignment="1">
      <alignment vertical="center"/>
    </xf>
    <xf numFmtId="0" fontId="6" fillId="2" borderId="94" xfId="47" applyFont="1" applyFill="1" applyBorder="1" applyAlignment="1">
      <alignment vertical="center" wrapText="1"/>
    </xf>
    <xf numFmtId="0" fontId="5" fillId="2" borderId="31" xfId="47" applyFont="1" applyFill="1" applyBorder="1" applyAlignment="1">
      <alignment vertical="center" wrapText="1"/>
    </xf>
    <xf numFmtId="0" fontId="5" fillId="0" borderId="94" xfId="47" applyFont="1" applyFill="1" applyBorder="1" applyAlignment="1">
      <alignment vertical="center" wrapText="1"/>
    </xf>
    <xf numFmtId="0" fontId="5" fillId="0" borderId="144" xfId="47" applyFont="1" applyFill="1" applyBorder="1" applyAlignment="1">
      <alignment vertical="center" wrapText="1"/>
    </xf>
    <xf numFmtId="3" fontId="4" fillId="3" borderId="94" xfId="47" applyNumberFormat="1" applyFont="1" applyFill="1" applyBorder="1" applyAlignment="1">
      <alignment vertical="center"/>
    </xf>
    <xf numFmtId="3" fontId="4" fillId="3" borderId="134" xfId="47" applyNumberFormat="1" applyFont="1" applyFill="1" applyBorder="1" applyAlignment="1">
      <alignment vertical="center"/>
    </xf>
    <xf numFmtId="3" fontId="4" fillId="0" borderId="94" xfId="47" applyNumberFormat="1" applyFont="1" applyFill="1" applyBorder="1" applyAlignment="1">
      <alignment vertical="center"/>
    </xf>
    <xf numFmtId="0" fontId="4" fillId="3" borderId="93" xfId="47" applyFont="1" applyFill="1" applyBorder="1" applyAlignment="1">
      <alignment vertical="center"/>
    </xf>
    <xf numFmtId="0" fontId="4" fillId="3" borderId="86" xfId="47" applyFont="1" applyFill="1" applyBorder="1" applyAlignment="1">
      <alignment vertical="center"/>
    </xf>
    <xf numFmtId="0" fontId="6" fillId="0" borderId="93" xfId="47" applyFont="1" applyFill="1" applyBorder="1" applyAlignment="1">
      <alignment vertical="center" wrapText="1"/>
    </xf>
    <xf numFmtId="0" fontId="4" fillId="3" borderId="33" xfId="47" applyFont="1" applyFill="1" applyBorder="1" applyAlignment="1">
      <alignment horizontal="left" vertical="center"/>
    </xf>
    <xf numFmtId="0" fontId="6" fillId="0" borderId="93" xfId="47" applyFont="1" applyFill="1" applyBorder="1" applyAlignment="1">
      <alignment horizontal="left" vertical="center"/>
    </xf>
    <xf numFmtId="0" fontId="4" fillId="0" borderId="94" xfId="47" applyFont="1" applyFill="1" applyBorder="1" applyAlignment="1">
      <alignment horizontal="left" vertical="center"/>
    </xf>
    <xf numFmtId="3" fontId="7" fillId="0" borderId="145" xfId="47" applyNumberFormat="1" applyFont="1" applyFill="1" applyBorder="1" applyAlignment="1" applyProtection="1">
      <alignment vertical="center"/>
      <protection locked="0"/>
    </xf>
    <xf numFmtId="3" fontId="7" fillId="2" borderId="113" xfId="47" applyNumberFormat="1" applyFont="1" applyFill="1" applyBorder="1" applyAlignment="1" applyProtection="1">
      <alignment vertical="center"/>
      <protection locked="0"/>
    </xf>
    <xf numFmtId="3" fontId="4" fillId="2" borderId="46" xfId="47" applyNumberFormat="1" applyFont="1" applyFill="1" applyBorder="1"/>
    <xf numFmtId="3" fontId="7" fillId="0" borderId="119" xfId="47" applyNumberFormat="1" applyFont="1" applyFill="1" applyBorder="1" applyAlignment="1" applyProtection="1">
      <alignment vertical="center"/>
      <protection hidden="1"/>
    </xf>
    <xf numFmtId="3" fontId="4" fillId="0" borderId="146" xfId="47" applyNumberFormat="1" applyFont="1" applyFill="1" applyBorder="1" applyAlignment="1" applyProtection="1">
      <alignment vertical="center"/>
      <protection locked="0"/>
    </xf>
    <xf numFmtId="0" fontId="4" fillId="3" borderId="31" xfId="47" applyFont="1" applyFill="1" applyBorder="1"/>
    <xf numFmtId="0" fontId="9" fillId="2" borderId="147" xfId="47" applyFont="1" applyFill="1" applyBorder="1" applyAlignment="1">
      <alignment horizontal="center"/>
    </xf>
    <xf numFmtId="0" fontId="9" fillId="0" borderId="59" xfId="47" applyFont="1" applyFill="1" applyBorder="1" applyAlignment="1">
      <alignment horizontal="center"/>
    </xf>
    <xf numFmtId="3" fontId="4" fillId="0" borderId="87" xfId="47" applyNumberFormat="1" applyFont="1" applyFill="1" applyBorder="1" applyAlignment="1" applyProtection="1">
      <alignment vertical="center"/>
      <protection locked="0"/>
    </xf>
    <xf numFmtId="3" fontId="7" fillId="0" borderId="148" xfId="47" applyNumberFormat="1" applyFont="1" applyFill="1" applyBorder="1" applyAlignment="1">
      <alignment vertical="center"/>
    </xf>
    <xf numFmtId="3" fontId="7" fillId="0" borderId="148" xfId="47" applyNumberFormat="1" applyFont="1" applyFill="1" applyBorder="1" applyAlignment="1" applyProtection="1">
      <alignment vertical="center"/>
      <protection locked="0"/>
    </xf>
    <xf numFmtId="3" fontId="7" fillId="0" borderId="149" xfId="47" applyNumberFormat="1" applyFont="1" applyFill="1" applyBorder="1" applyAlignment="1" applyProtection="1">
      <alignment vertical="center"/>
      <protection locked="0"/>
    </xf>
    <xf numFmtId="3" fontId="7" fillId="0" borderId="150" xfId="47" applyNumberFormat="1" applyFont="1" applyFill="1" applyBorder="1" applyAlignment="1">
      <alignment vertical="center"/>
    </xf>
    <xf numFmtId="3" fontId="7" fillId="0" borderId="151" xfId="47" applyNumberFormat="1" applyFont="1" applyFill="1" applyBorder="1" applyAlignment="1">
      <alignment vertical="center"/>
    </xf>
    <xf numFmtId="3" fontId="4" fillId="0" borderId="150" xfId="47" applyNumberFormat="1" applyFont="1" applyFill="1" applyBorder="1" applyAlignment="1">
      <alignment vertical="center"/>
    </xf>
    <xf numFmtId="3" fontId="4" fillId="0" borderId="151" xfId="47" applyNumberFormat="1" applyFont="1" applyFill="1" applyBorder="1" applyAlignment="1">
      <alignment vertical="center"/>
    </xf>
    <xf numFmtId="0" fontId="6" fillId="0" borderId="144" xfId="47" applyFont="1" applyFill="1" applyBorder="1" applyAlignment="1">
      <alignment vertical="center" wrapText="1"/>
    </xf>
    <xf numFmtId="0" fontId="5" fillId="0" borderId="144" xfId="47" applyFont="1" applyFill="1" applyBorder="1" applyAlignment="1">
      <alignment vertical="center"/>
    </xf>
    <xf numFmtId="0" fontId="16" fillId="2" borderId="152" xfId="0" applyFont="1" applyFill="1" applyBorder="1" applyAlignment="1">
      <alignment horizontal="center" vertical="center"/>
    </xf>
    <xf numFmtId="0" fontId="16" fillId="2" borderId="153" xfId="0" applyFont="1" applyFill="1" applyBorder="1" applyAlignment="1">
      <alignment vertical="center"/>
    </xf>
    <xf numFmtId="0" fontId="16" fillId="2" borderId="78" xfId="0" applyFont="1" applyFill="1" applyBorder="1" applyAlignment="1">
      <alignment horizontal="center" vertical="center"/>
    </xf>
    <xf numFmtId="0" fontId="16" fillId="2" borderId="79" xfId="0" applyFont="1" applyFill="1" applyBorder="1" applyAlignment="1">
      <alignment vertical="center"/>
    </xf>
    <xf numFmtId="0" fontId="3" fillId="2" borderId="11" xfId="0" applyFont="1" applyFill="1" applyBorder="1" applyAlignment="1" applyProtection="1">
      <alignment horizontal="center"/>
    </xf>
    <xf numFmtId="0" fontId="13" fillId="2" borderId="31" xfId="0" applyFont="1" applyFill="1" applyBorder="1" applyAlignment="1" applyProtection="1">
      <alignment horizontal="center"/>
    </xf>
    <xf numFmtId="0" fontId="16" fillId="2" borderId="106" xfId="0" applyFont="1" applyFill="1" applyBorder="1" applyAlignment="1" applyProtection="1">
      <alignment horizontal="left" vertical="center"/>
    </xf>
    <xf numFmtId="0" fontId="13" fillId="0" borderId="31" xfId="0" applyFont="1" applyFill="1" applyBorder="1" applyAlignment="1" applyProtection="1">
      <alignment vertical="center"/>
    </xf>
    <xf numFmtId="0" fontId="13" fillId="0" borderId="154" xfId="0" applyFont="1" applyFill="1" applyBorder="1" applyAlignment="1" applyProtection="1">
      <alignment vertical="center"/>
    </xf>
    <xf numFmtId="0" fontId="13" fillId="2" borderId="106" xfId="0" applyFont="1" applyFill="1" applyBorder="1" applyAlignment="1" applyProtection="1">
      <alignment vertical="center"/>
    </xf>
    <xf numFmtId="0" fontId="13" fillId="0" borderId="31" xfId="0" applyFont="1" applyFill="1" applyBorder="1" applyAlignment="1">
      <alignment horizontal="left" vertical="center"/>
    </xf>
    <xf numFmtId="3" fontId="16" fillId="2" borderId="106" xfId="0" applyNumberFormat="1" applyFont="1" applyFill="1" applyBorder="1" applyAlignment="1">
      <alignment vertical="center"/>
    </xf>
    <xf numFmtId="3" fontId="16" fillId="2" borderId="155" xfId="0" applyNumberFormat="1" applyFont="1" applyFill="1" applyBorder="1" applyAlignment="1">
      <alignment vertical="center"/>
    </xf>
    <xf numFmtId="3" fontId="16" fillId="0" borderId="156" xfId="0" applyNumberFormat="1" applyFont="1" applyFill="1" applyBorder="1" applyAlignment="1" applyProtection="1">
      <alignment vertical="center"/>
    </xf>
    <xf numFmtId="3" fontId="16" fillId="0" borderId="113" xfId="0" applyNumberFormat="1" applyFont="1" applyFill="1" applyBorder="1" applyAlignment="1" applyProtection="1">
      <alignment vertical="center"/>
      <protection locked="0"/>
    </xf>
    <xf numFmtId="3" fontId="16" fillId="0" borderId="156" xfId="0" applyNumberFormat="1" applyFont="1" applyFill="1" applyBorder="1" applyAlignment="1" applyProtection="1">
      <alignment vertical="center"/>
      <protection locked="0"/>
    </xf>
    <xf numFmtId="3" fontId="16" fillId="0" borderId="113" xfId="0" applyNumberFormat="1" applyFont="1" applyFill="1" applyBorder="1" applyAlignment="1" applyProtection="1">
      <alignment vertical="center"/>
    </xf>
    <xf numFmtId="3" fontId="23" fillId="0" borderId="113" xfId="0" applyNumberFormat="1" applyFont="1" applyFill="1" applyBorder="1" applyAlignment="1" applyProtection="1">
      <alignment vertical="center"/>
      <protection locked="0"/>
    </xf>
    <xf numFmtId="3" fontId="20" fillId="0" borderId="113" xfId="0" applyNumberFormat="1" applyFont="1" applyFill="1" applyBorder="1" applyAlignment="1" applyProtection="1">
      <alignment vertical="center"/>
    </xf>
    <xf numFmtId="3" fontId="16" fillId="0" borderId="157" xfId="0" applyNumberFormat="1" applyFont="1" applyFill="1" applyBorder="1" applyAlignment="1" applyProtection="1">
      <alignment vertical="center"/>
    </xf>
    <xf numFmtId="3" fontId="16" fillId="0" borderId="158" xfId="0" applyNumberFormat="1" applyFont="1" applyFill="1" applyBorder="1" applyAlignment="1" applyProtection="1">
      <alignment vertical="center"/>
    </xf>
    <xf numFmtId="3" fontId="16" fillId="0" borderId="159" xfId="0" applyNumberFormat="1" applyFont="1" applyFill="1" applyBorder="1" applyAlignment="1" applyProtection="1">
      <alignment vertical="center"/>
    </xf>
    <xf numFmtId="3" fontId="16" fillId="0" borderId="157" xfId="0" applyNumberFormat="1" applyFont="1" applyFill="1" applyBorder="1" applyAlignment="1" applyProtection="1">
      <alignment vertical="center"/>
      <protection locked="0"/>
    </xf>
    <xf numFmtId="3" fontId="16" fillId="0" borderId="160" xfId="0" applyNumberFormat="1" applyFont="1" applyFill="1" applyBorder="1" applyAlignment="1" applyProtection="1">
      <alignment vertical="center"/>
    </xf>
    <xf numFmtId="3" fontId="16" fillId="0" borderId="6" xfId="0" applyNumberFormat="1" applyFont="1" applyFill="1" applyBorder="1" applyAlignment="1" applyProtection="1">
      <alignment vertical="center"/>
    </xf>
    <xf numFmtId="49" fontId="13" fillId="2" borderId="161" xfId="0" applyNumberFormat="1" applyFont="1" applyFill="1" applyBorder="1" applyAlignment="1" applyProtection="1">
      <alignment horizontal="center" vertical="center"/>
    </xf>
    <xf numFmtId="0" fontId="13" fillId="2" borderId="161" xfId="0" applyFont="1" applyFill="1" applyBorder="1" applyAlignment="1" applyProtection="1">
      <alignment horizontal="center" vertical="center"/>
    </xf>
    <xf numFmtId="0" fontId="13" fillId="2" borderId="162" xfId="0" applyFont="1" applyFill="1" applyBorder="1" applyAlignment="1">
      <alignment horizontal="center"/>
    </xf>
    <xf numFmtId="0" fontId="3" fillId="0" borderId="163" xfId="0" applyFont="1" applyBorder="1"/>
    <xf numFmtId="49" fontId="16" fillId="2" borderId="106" xfId="0" applyNumberFormat="1" applyFont="1" applyFill="1" applyBorder="1" applyAlignment="1" applyProtection="1">
      <alignment horizontal="center" vertical="center"/>
    </xf>
    <xf numFmtId="49" fontId="13" fillId="2" borderId="31" xfId="0" applyNumberFormat="1" applyFont="1" applyFill="1" applyBorder="1" applyAlignment="1" applyProtection="1">
      <alignment horizontal="center" vertical="center"/>
    </xf>
    <xf numFmtId="49" fontId="13" fillId="2" borderId="154" xfId="0" applyNumberFormat="1" applyFont="1" applyFill="1" applyBorder="1" applyAlignment="1" applyProtection="1">
      <alignment horizontal="center" vertical="center"/>
    </xf>
    <xf numFmtId="0" fontId="16" fillId="2" borderId="106" xfId="0" applyFont="1" applyFill="1" applyBorder="1" applyAlignment="1" applyProtection="1">
      <alignment horizontal="center" vertical="center"/>
    </xf>
    <xf numFmtId="49" fontId="13" fillId="2" borderId="106" xfId="0" applyNumberFormat="1" applyFont="1" applyFill="1" applyBorder="1" applyAlignment="1" applyProtection="1">
      <alignment horizontal="center" vertical="center"/>
    </xf>
    <xf numFmtId="0" fontId="16" fillId="2" borderId="31" xfId="0" applyFont="1" applyFill="1" applyBorder="1" applyAlignment="1" applyProtection="1">
      <alignment horizontal="center" vertical="center"/>
    </xf>
    <xf numFmtId="0" fontId="16" fillId="2" borderId="107" xfId="0" applyFont="1" applyFill="1" applyBorder="1" applyAlignment="1" applyProtection="1">
      <alignment horizontal="center" vertical="center"/>
    </xf>
    <xf numFmtId="0" fontId="16" fillId="2" borderId="108" xfId="0" applyFont="1" applyFill="1" applyBorder="1" applyAlignment="1" applyProtection="1">
      <alignment horizontal="center" vertical="center"/>
    </xf>
    <xf numFmtId="0" fontId="13" fillId="2" borderId="155" xfId="0" applyFont="1" applyFill="1" applyBorder="1" applyAlignment="1">
      <alignment vertical="center"/>
    </xf>
    <xf numFmtId="3" fontId="3" fillId="0" borderId="6" xfId="0" applyNumberFormat="1" applyFont="1" applyBorder="1"/>
    <xf numFmtId="3" fontId="11" fillId="0" borderId="6" xfId="0" applyNumberFormat="1" applyFont="1" applyFill="1" applyBorder="1"/>
    <xf numFmtId="3" fontId="3" fillId="0" borderId="113" xfId="0" applyNumberFormat="1" applyFont="1" applyBorder="1"/>
    <xf numFmtId="3" fontId="3" fillId="0" borderId="44" xfId="0" applyNumberFormat="1" applyFont="1" applyBorder="1"/>
    <xf numFmtId="3" fontId="11" fillId="0" borderId="113" xfId="0" applyNumberFormat="1" applyFont="1" applyFill="1" applyBorder="1"/>
    <xf numFmtId="3" fontId="11" fillId="0" borderId="39" xfId="0" applyNumberFormat="1" applyFont="1" applyFill="1" applyBorder="1"/>
    <xf numFmtId="3" fontId="11" fillId="0" borderId="44" xfId="0" applyNumberFormat="1" applyFont="1" applyFill="1" applyBorder="1"/>
    <xf numFmtId="175" fontId="60" fillId="0" borderId="164" xfId="26" applyNumberFormat="1" applyFont="1" applyFill="1" applyBorder="1" applyAlignment="1" applyProtection="1"/>
    <xf numFmtId="175" fontId="59" fillId="0" borderId="165" xfId="26" applyNumberFormat="1" applyFont="1" applyFill="1" applyBorder="1" applyAlignment="1" applyProtection="1">
      <alignment vertical="center"/>
    </xf>
    <xf numFmtId="175" fontId="54" fillId="0" borderId="92" xfId="26" applyNumberFormat="1" applyFont="1" applyFill="1" applyBorder="1" applyAlignment="1" applyProtection="1">
      <alignment vertical="center"/>
    </xf>
    <xf numFmtId="175" fontId="54" fillId="0" borderId="166" xfId="26" applyNumberFormat="1" applyFont="1" applyFill="1" applyBorder="1" applyAlignment="1" applyProtection="1">
      <alignment vertical="center"/>
    </xf>
    <xf numFmtId="175" fontId="60" fillId="0" borderId="35" xfId="26" applyNumberFormat="1" applyFont="1" applyFill="1" applyBorder="1" applyAlignment="1" applyProtection="1">
      <alignment vertical="center"/>
    </xf>
    <xf numFmtId="3" fontId="34" fillId="0" borderId="0" xfId="0" applyNumberFormat="1" applyFont="1" applyFill="1"/>
    <xf numFmtId="3" fontId="3" fillId="0" borderId="0" xfId="0" applyNumberFormat="1" applyFont="1"/>
    <xf numFmtId="3" fontId="3" fillId="0" borderId="39" xfId="0" applyNumberFormat="1" applyFont="1" applyBorder="1"/>
    <xf numFmtId="3" fontId="30" fillId="0" borderId="0" xfId="41" applyNumberFormat="1" applyFont="1" applyAlignment="1">
      <alignment horizontal="center" vertical="center"/>
    </xf>
    <xf numFmtId="3" fontId="27" fillId="0" borderId="0" xfId="41" applyNumberFormat="1" applyFont="1" applyBorder="1" applyAlignment="1">
      <alignment horizontal="center" vertical="center"/>
    </xf>
    <xf numFmtId="175" fontId="10" fillId="0" borderId="0" xfId="0" applyNumberFormat="1" applyFont="1" applyFill="1"/>
    <xf numFmtId="3" fontId="44" fillId="0" borderId="136" xfId="42" applyNumberFormat="1" applyFont="1" applyFill="1" applyBorder="1" applyAlignment="1">
      <alignment horizontal="right"/>
    </xf>
    <xf numFmtId="0" fontId="39" fillId="0" borderId="167" xfId="42" applyFont="1" applyFill="1" applyBorder="1" applyAlignment="1">
      <alignment horizontal="center"/>
    </xf>
    <xf numFmtId="0" fontId="41" fillId="0" borderId="7" xfId="42" applyFont="1" applyFill="1" applyBorder="1" applyAlignment="1">
      <alignment horizontal="center"/>
    </xf>
    <xf numFmtId="3" fontId="39" fillId="0" borderId="0" xfId="42" applyNumberFormat="1" applyFont="1" applyFill="1" applyBorder="1" applyAlignment="1">
      <alignment horizontal="right"/>
    </xf>
    <xf numFmtId="0" fontId="58" fillId="0" borderId="0" xfId="0" applyFont="1"/>
    <xf numFmtId="3" fontId="58" fillId="0" borderId="0" xfId="0" applyNumberFormat="1" applyFont="1"/>
    <xf numFmtId="0" fontId="58" fillId="0" borderId="0" xfId="0" applyFont="1" applyAlignment="1">
      <alignment horizontal="center"/>
    </xf>
    <xf numFmtId="3" fontId="58" fillId="0" borderId="0" xfId="0" applyNumberFormat="1" applyFont="1" applyAlignment="1">
      <alignment horizontal="center"/>
    </xf>
    <xf numFmtId="175" fontId="60" fillId="0" borderId="168" xfId="26" applyNumberFormat="1" applyFont="1" applyFill="1" applyBorder="1" applyAlignment="1" applyProtection="1"/>
    <xf numFmtId="0" fontId="14" fillId="0" borderId="117" xfId="0" applyFont="1" applyFill="1" applyBorder="1" applyAlignment="1"/>
    <xf numFmtId="0" fontId="14" fillId="0" borderId="32" xfId="0" applyFont="1" applyFill="1" applyBorder="1" applyAlignment="1">
      <alignment horizontal="center"/>
    </xf>
    <xf numFmtId="0" fontId="60" fillId="0" borderId="32" xfId="0" applyFont="1" applyFill="1" applyBorder="1" applyAlignment="1">
      <alignment horizontal="center"/>
    </xf>
    <xf numFmtId="0" fontId="60" fillId="0" borderId="28" xfId="0" applyFont="1" applyFill="1" applyBorder="1" applyAlignment="1">
      <alignment horizontal="center"/>
    </xf>
    <xf numFmtId="0" fontId="14" fillId="0" borderId="165" xfId="0" applyFont="1" applyFill="1" applyBorder="1" applyAlignment="1">
      <alignment horizontal="center"/>
    </xf>
    <xf numFmtId="0" fontId="14" fillId="0" borderId="166" xfId="0" applyFont="1" applyFill="1" applyBorder="1" applyAlignment="1">
      <alignment horizontal="center"/>
    </xf>
    <xf numFmtId="175" fontId="14" fillId="0" borderId="169" xfId="26" applyNumberFormat="1" applyFont="1" applyFill="1" applyBorder="1" applyAlignment="1" applyProtection="1"/>
    <xf numFmtId="175" fontId="14" fillId="0" borderId="133" xfId="26" applyNumberFormat="1" applyFont="1" applyFill="1" applyBorder="1" applyAlignment="1" applyProtection="1"/>
    <xf numFmtId="175" fontId="14" fillId="0" borderId="42" xfId="26" applyNumberFormat="1" applyFont="1" applyFill="1" applyBorder="1" applyAlignment="1" applyProtection="1"/>
    <xf numFmtId="175" fontId="14" fillId="0" borderId="32" xfId="26" applyNumberFormat="1" applyFont="1" applyFill="1" applyBorder="1" applyAlignment="1" applyProtection="1"/>
    <xf numFmtId="3" fontId="16" fillId="0" borderId="10" xfId="0" applyNumberFormat="1" applyFont="1" applyFill="1" applyBorder="1" applyAlignment="1">
      <alignment vertical="center"/>
    </xf>
    <xf numFmtId="3" fontId="48" fillId="0" borderId="19" xfId="41" applyNumberFormat="1" applyFont="1" applyBorder="1"/>
    <xf numFmtId="3" fontId="48" fillId="0" borderId="15" xfId="41" applyNumberFormat="1" applyFont="1" applyBorder="1"/>
    <xf numFmtId="3" fontId="48" fillId="0" borderId="29" xfId="41" applyNumberFormat="1" applyFont="1" applyBorder="1"/>
    <xf numFmtId="3" fontId="48" fillId="6" borderId="10" xfId="41" applyNumberFormat="1" applyFont="1" applyFill="1" applyBorder="1"/>
    <xf numFmtId="0" fontId="48" fillId="0" borderId="20" xfId="41" applyFont="1" applyBorder="1"/>
    <xf numFmtId="0" fontId="48" fillId="0" borderId="0" xfId="41" applyFont="1" applyBorder="1"/>
    <xf numFmtId="3" fontId="48" fillId="0" borderId="20" xfId="41" applyNumberFormat="1" applyFont="1" applyBorder="1"/>
    <xf numFmtId="0" fontId="48" fillId="6" borderId="47" xfId="41" applyFont="1" applyFill="1" applyBorder="1"/>
    <xf numFmtId="3" fontId="48" fillId="0" borderId="18" xfId="41" applyNumberFormat="1" applyFont="1" applyBorder="1"/>
    <xf numFmtId="178" fontId="63" fillId="0" borderId="12" xfId="27" applyNumberFormat="1" applyFont="1" applyBorder="1" applyAlignment="1">
      <alignment horizontal="right"/>
    </xf>
    <xf numFmtId="0" fontId="18" fillId="0" borderId="170" xfId="41" applyFont="1" applyBorder="1" applyAlignment="1">
      <alignment horizontal="center"/>
    </xf>
    <xf numFmtId="0" fontId="2" fillId="0" borderId="123" xfId="41" applyBorder="1" applyAlignment="1"/>
    <xf numFmtId="0" fontId="18" fillId="0" borderId="6" xfId="41" applyFont="1" applyBorder="1" applyAlignment="1"/>
    <xf numFmtId="178" fontId="63" fillId="0" borderId="57" xfId="27" applyNumberFormat="1" applyFont="1" applyBorder="1" applyAlignment="1">
      <alignment horizontal="center"/>
    </xf>
    <xf numFmtId="3" fontId="48" fillId="0" borderId="17" xfId="41" applyNumberFormat="1" applyFont="1" applyFill="1" applyBorder="1"/>
    <xf numFmtId="178" fontId="63" fillId="0" borderId="17" xfId="27" applyNumberFormat="1" applyFont="1" applyFill="1" applyBorder="1" applyAlignment="1">
      <alignment horizontal="right"/>
    </xf>
    <xf numFmtId="3" fontId="48" fillId="0" borderId="17" xfId="41" applyNumberFormat="1" applyFont="1" applyBorder="1"/>
    <xf numFmtId="178" fontId="63" fillId="0" borderId="17" xfId="27" applyNumberFormat="1" applyFont="1" applyBorder="1" applyAlignment="1">
      <alignment horizontal="right"/>
    </xf>
    <xf numFmtId="3" fontId="48" fillId="0" borderId="22" xfId="41" applyNumberFormat="1" applyFont="1" applyBorder="1"/>
    <xf numFmtId="178" fontId="63" fillId="0" borderId="62" xfId="27" applyNumberFormat="1" applyFont="1" applyBorder="1" applyAlignment="1">
      <alignment horizontal="right"/>
    </xf>
    <xf numFmtId="178" fontId="63" fillId="0" borderId="171" xfId="27" applyNumberFormat="1" applyFont="1" applyBorder="1" applyAlignment="1">
      <alignment horizontal="center"/>
    </xf>
    <xf numFmtId="0" fontId="48" fillId="0" borderId="19" xfId="41" applyFont="1" applyBorder="1"/>
    <xf numFmtId="0" fontId="48" fillId="0" borderId="15" xfId="41" applyFont="1" applyBorder="1"/>
    <xf numFmtId="178" fontId="63" fillId="0" borderId="19" xfId="27" applyNumberFormat="1" applyFont="1" applyFill="1" applyBorder="1" applyAlignment="1">
      <alignment horizontal="right"/>
    </xf>
    <xf numFmtId="0" fontId="48" fillId="0" borderId="29" xfId="41" applyFont="1" applyBorder="1"/>
    <xf numFmtId="3" fontId="48" fillId="0" borderId="15" xfId="41" applyNumberFormat="1" applyFont="1" applyFill="1" applyBorder="1"/>
    <xf numFmtId="3" fontId="48" fillId="0" borderId="29" xfId="41" applyNumberFormat="1" applyFont="1" applyFill="1" applyBorder="1"/>
    <xf numFmtId="3" fontId="48" fillId="0" borderId="19" xfId="41" applyNumberFormat="1" applyFont="1" applyFill="1" applyBorder="1"/>
    <xf numFmtId="0" fontId="48" fillId="0" borderId="29" xfId="41" applyFont="1" applyFill="1" applyBorder="1"/>
    <xf numFmtId="0" fontId="56" fillId="0" borderId="19" xfId="45" applyFont="1" applyFill="1" applyBorder="1"/>
    <xf numFmtId="0" fontId="56" fillId="0" borderId="15" xfId="45" applyFont="1" applyFill="1" applyBorder="1"/>
    <xf numFmtId="0" fontId="56" fillId="0" borderId="29" xfId="45" applyFont="1" applyFill="1" applyBorder="1"/>
    <xf numFmtId="178" fontId="63" fillId="0" borderId="19" xfId="27" applyNumberFormat="1" applyFont="1" applyBorder="1" applyAlignment="1">
      <alignment horizontal="right"/>
    </xf>
    <xf numFmtId="0" fontId="42" fillId="0" borderId="0" xfId="42" applyFont="1" applyFill="1" applyBorder="1"/>
    <xf numFmtId="3" fontId="10" fillId="0" borderId="0" xfId="0" applyNumberFormat="1" applyFont="1" applyFill="1"/>
    <xf numFmtId="0" fontId="14" fillId="0" borderId="172" xfId="0" applyFont="1" applyFill="1" applyBorder="1"/>
    <xf numFmtId="3" fontId="11" fillId="2" borderId="88" xfId="0" applyNumberFormat="1" applyFont="1" applyFill="1" applyBorder="1"/>
    <xf numFmtId="3" fontId="7" fillId="4" borderId="36" xfId="47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46" fillId="0" borderId="31" xfId="41" applyFont="1" applyFill="1" applyBorder="1" applyAlignment="1">
      <alignment horizontal="center" vertical="center" wrapText="1"/>
    </xf>
    <xf numFmtId="0" fontId="46" fillId="0" borderId="56" xfId="41" applyFont="1" applyFill="1" applyBorder="1" applyAlignment="1">
      <alignment horizontal="center" vertical="center" wrapText="1"/>
    </xf>
    <xf numFmtId="3" fontId="48" fillId="0" borderId="88" xfId="41" applyNumberFormat="1" applyFont="1" applyFill="1" applyBorder="1"/>
    <xf numFmtId="0" fontId="46" fillId="0" borderId="61" xfId="41" applyFont="1" applyFill="1" applyBorder="1" applyAlignment="1">
      <alignment horizontal="center" vertical="center" wrapText="1"/>
    </xf>
    <xf numFmtId="3" fontId="48" fillId="0" borderId="12" xfId="41" applyNumberFormat="1" applyFont="1" applyBorder="1"/>
    <xf numFmtId="3" fontId="48" fillId="0" borderId="11" xfId="41" applyNumberFormat="1" applyFont="1" applyFill="1" applyBorder="1"/>
    <xf numFmtId="3" fontId="9" fillId="2" borderId="56" xfId="0" applyNumberFormat="1" applyFont="1" applyFill="1" applyBorder="1"/>
    <xf numFmtId="3" fontId="9" fillId="2" borderId="133" xfId="0" applyNumberFormat="1" applyFont="1" applyFill="1" applyBorder="1"/>
    <xf numFmtId="3" fontId="3" fillId="2" borderId="133" xfId="0" applyNumberFormat="1" applyFont="1" applyFill="1" applyBorder="1"/>
    <xf numFmtId="3" fontId="3" fillId="2" borderId="173" xfId="0" applyNumberFormat="1" applyFont="1" applyFill="1" applyBorder="1"/>
    <xf numFmtId="0" fontId="13" fillId="2" borderId="72" xfId="0" applyFont="1" applyFill="1" applyBorder="1" applyAlignment="1">
      <alignment horizontal="center"/>
    </xf>
    <xf numFmtId="0" fontId="13" fillId="2" borderId="74" xfId="0" applyFont="1" applyFill="1" applyBorder="1" applyAlignment="1">
      <alignment horizontal="center"/>
    </xf>
    <xf numFmtId="0" fontId="13" fillId="2" borderId="131" xfId="0" applyFont="1" applyFill="1" applyBorder="1" applyAlignment="1">
      <alignment horizontal="center"/>
    </xf>
    <xf numFmtId="0" fontId="13" fillId="2" borderId="174" xfId="0" applyFont="1" applyFill="1" applyBorder="1" applyAlignment="1">
      <alignment horizontal="center"/>
    </xf>
    <xf numFmtId="0" fontId="16" fillId="2" borderId="175" xfId="0" applyFont="1" applyFill="1" applyBorder="1" applyAlignment="1">
      <alignment vertical="center"/>
    </xf>
    <xf numFmtId="0" fontId="13" fillId="2" borderId="74" xfId="0" applyFont="1" applyFill="1" applyBorder="1"/>
    <xf numFmtId="0" fontId="16" fillId="2" borderId="175" xfId="0" applyFont="1" applyFill="1" applyBorder="1" applyAlignment="1">
      <alignment vertical="center" wrapText="1"/>
    </xf>
    <xf numFmtId="0" fontId="13" fillId="2" borderId="74" xfId="0" applyFont="1" applyFill="1" applyBorder="1" applyAlignment="1">
      <alignment vertical="center" wrapText="1"/>
    </xf>
    <xf numFmtId="0" fontId="13" fillId="2" borderId="74" xfId="0" applyFont="1" applyFill="1" applyBorder="1" applyAlignment="1">
      <alignment vertical="center"/>
    </xf>
    <xf numFmtId="0" fontId="16" fillId="0" borderId="175" xfId="0" applyFont="1" applyFill="1" applyBorder="1" applyAlignment="1">
      <alignment vertical="center"/>
    </xf>
    <xf numFmtId="0" fontId="16" fillId="0" borderId="176" xfId="0" applyFont="1" applyFill="1" applyBorder="1" applyAlignment="1">
      <alignment vertical="center"/>
    </xf>
    <xf numFmtId="0" fontId="16" fillId="2" borderId="177" xfId="0" applyFont="1" applyFill="1" applyBorder="1" applyAlignment="1">
      <alignment vertical="center"/>
    </xf>
    <xf numFmtId="0" fontId="13" fillId="2" borderId="178" xfId="0" applyFont="1" applyFill="1" applyBorder="1" applyAlignment="1">
      <alignment horizontal="center"/>
    </xf>
    <xf numFmtId="3" fontId="16" fillId="0" borderId="179" xfId="0" applyNumberFormat="1" applyFont="1" applyFill="1" applyBorder="1"/>
    <xf numFmtId="3" fontId="18" fillId="0" borderId="29" xfId="0" applyNumberFormat="1" applyFont="1" applyFill="1" applyBorder="1"/>
    <xf numFmtId="3" fontId="18" fillId="0" borderId="19" xfId="0" applyNumberFormat="1" applyFont="1" applyFill="1" applyBorder="1"/>
    <xf numFmtId="3" fontId="17" fillId="0" borderId="180" xfId="0" applyNumberFormat="1" applyFont="1" applyFill="1" applyBorder="1"/>
    <xf numFmtId="3" fontId="16" fillId="0" borderId="19" xfId="0" applyNumberFormat="1" applyFont="1" applyFill="1" applyBorder="1"/>
    <xf numFmtId="3" fontId="16" fillId="0" borderId="29" xfId="0" applyNumberFormat="1" applyFont="1" applyFill="1" applyBorder="1"/>
    <xf numFmtId="3" fontId="47" fillId="0" borderId="19" xfId="0" applyNumberFormat="1" applyFont="1" applyFill="1" applyBorder="1"/>
    <xf numFmtId="3" fontId="16" fillId="0" borderId="181" xfId="0" applyNumberFormat="1" applyFont="1" applyFill="1" applyBorder="1"/>
    <xf numFmtId="3" fontId="16" fillId="0" borderId="180" xfId="0" applyNumberFormat="1" applyFont="1" applyFill="1" applyBorder="1"/>
    <xf numFmtId="3" fontId="16" fillId="0" borderId="29" xfId="0" applyNumberFormat="1" applyFont="1" applyFill="1" applyBorder="1" applyAlignment="1">
      <alignment vertical="center"/>
    </xf>
    <xf numFmtId="3" fontId="16" fillId="0" borderId="88" xfId="0" applyNumberFormat="1" applyFont="1" applyFill="1" applyBorder="1" applyAlignment="1">
      <alignment vertical="center"/>
    </xf>
    <xf numFmtId="3" fontId="10" fillId="2" borderId="133" xfId="0" applyNumberFormat="1" applyFont="1" applyFill="1" applyBorder="1"/>
    <xf numFmtId="3" fontId="10" fillId="2" borderId="135" xfId="0" applyNumberFormat="1" applyFont="1" applyFill="1" applyBorder="1"/>
    <xf numFmtId="3" fontId="10" fillId="2" borderId="173" xfId="0" applyNumberFormat="1" applyFont="1" applyFill="1" applyBorder="1"/>
    <xf numFmtId="3" fontId="9" fillId="2" borderId="135" xfId="0" applyNumberFormat="1" applyFont="1" applyFill="1" applyBorder="1"/>
    <xf numFmtId="3" fontId="10" fillId="2" borderId="56" xfId="0" applyNumberFormat="1" applyFont="1" applyFill="1" applyBorder="1"/>
    <xf numFmtId="3" fontId="3" fillId="2" borderId="56" xfId="0" applyNumberFormat="1" applyFont="1" applyFill="1" applyBorder="1"/>
    <xf numFmtId="3" fontId="17" fillId="0" borderId="136" xfId="0" applyNumberFormat="1" applyFont="1" applyFill="1" applyBorder="1" applyAlignment="1">
      <alignment vertical="center"/>
    </xf>
    <xf numFmtId="3" fontId="10" fillId="2" borderId="182" xfId="0" applyNumberFormat="1" applyFont="1" applyFill="1" applyBorder="1"/>
    <xf numFmtId="3" fontId="16" fillId="0" borderId="136" xfId="0" applyNumberFormat="1" applyFont="1" applyFill="1" applyBorder="1" applyAlignment="1">
      <alignment vertical="center"/>
    </xf>
    <xf numFmtId="0" fontId="3" fillId="2" borderId="19" xfId="0" applyFont="1" applyFill="1" applyBorder="1"/>
    <xf numFmtId="3" fontId="10" fillId="2" borderId="19" xfId="0" applyNumberFormat="1" applyFont="1" applyFill="1" applyBorder="1"/>
    <xf numFmtId="3" fontId="9" fillId="2" borderId="29" xfId="0" applyNumberFormat="1" applyFont="1" applyFill="1" applyBorder="1"/>
    <xf numFmtId="3" fontId="9" fillId="2" borderId="19" xfId="0" applyNumberFormat="1" applyFont="1" applyFill="1" applyBorder="1"/>
    <xf numFmtId="3" fontId="10" fillId="2" borderId="18" xfId="0" applyNumberFormat="1" applyFont="1" applyFill="1" applyBorder="1"/>
    <xf numFmtId="3" fontId="3" fillId="2" borderId="19" xfId="0" applyNumberFormat="1" applyFont="1" applyFill="1" applyBorder="1"/>
    <xf numFmtId="3" fontId="3" fillId="2" borderId="15" xfId="0" applyNumberFormat="1" applyFont="1" applyFill="1" applyBorder="1"/>
    <xf numFmtId="3" fontId="10" fillId="2" borderId="15" xfId="0" applyNumberFormat="1" applyFont="1" applyFill="1" applyBorder="1"/>
    <xf numFmtId="3" fontId="9" fillId="2" borderId="18" xfId="0" applyNumberFormat="1" applyFont="1" applyFill="1" applyBorder="1"/>
    <xf numFmtId="3" fontId="3" fillId="2" borderId="18" xfId="0" applyNumberFormat="1" applyFont="1" applyFill="1" applyBorder="1"/>
    <xf numFmtId="3" fontId="11" fillId="2" borderId="15" xfId="0" applyNumberFormat="1" applyFont="1" applyFill="1" applyBorder="1"/>
    <xf numFmtId="3" fontId="3" fillId="2" borderId="29" xfId="0" applyNumberFormat="1" applyFont="1" applyFill="1" applyBorder="1"/>
    <xf numFmtId="3" fontId="11" fillId="2" borderId="29" xfId="0" applyNumberFormat="1" applyFont="1" applyFill="1" applyBorder="1"/>
    <xf numFmtId="0" fontId="3" fillId="0" borderId="183" xfId="0" applyFont="1" applyBorder="1"/>
    <xf numFmtId="3" fontId="16" fillId="0" borderId="184" xfId="0" applyNumberFormat="1" applyFont="1" applyFill="1" applyBorder="1" applyAlignment="1" applyProtection="1">
      <alignment vertical="center"/>
    </xf>
    <xf numFmtId="3" fontId="13" fillId="0" borderId="185" xfId="0" applyNumberFormat="1" applyFont="1" applyBorder="1"/>
    <xf numFmtId="3" fontId="16" fillId="0" borderId="184" xfId="0" applyNumberFormat="1" applyFont="1" applyFill="1" applyBorder="1" applyAlignment="1" applyProtection="1">
      <alignment vertical="center"/>
      <protection locked="0"/>
    </xf>
    <xf numFmtId="3" fontId="13" fillId="0" borderId="45" xfId="0" applyNumberFormat="1" applyFont="1" applyBorder="1"/>
    <xf numFmtId="3" fontId="13" fillId="0" borderId="42" xfId="0" applyNumberFormat="1" applyFont="1" applyBorder="1"/>
    <xf numFmtId="3" fontId="16" fillId="0" borderId="185" xfId="0" applyNumberFormat="1" applyFont="1" applyFill="1" applyBorder="1"/>
    <xf numFmtId="3" fontId="16" fillId="0" borderId="45" xfId="0" applyNumberFormat="1" applyFont="1" applyFill="1" applyBorder="1"/>
    <xf numFmtId="3" fontId="18" fillId="0" borderId="185" xfId="0" applyNumberFormat="1" applyFont="1" applyFill="1" applyBorder="1"/>
    <xf numFmtId="3" fontId="16" fillId="0" borderId="42" xfId="0" applyNumberFormat="1" applyFont="1" applyFill="1" applyBorder="1"/>
    <xf numFmtId="3" fontId="16" fillId="0" borderId="40" xfId="0" applyNumberFormat="1" applyFont="1" applyFill="1" applyBorder="1"/>
    <xf numFmtId="3" fontId="16" fillId="0" borderId="42" xfId="0" applyNumberFormat="1" applyFont="1" applyFill="1" applyBorder="1" applyAlignment="1" applyProtection="1">
      <alignment vertical="center"/>
    </xf>
    <xf numFmtId="3" fontId="16" fillId="0" borderId="186" xfId="0" applyNumberFormat="1" applyFont="1" applyFill="1" applyBorder="1" applyAlignment="1" applyProtection="1">
      <alignment vertical="center"/>
    </xf>
    <xf numFmtId="3" fontId="16" fillId="0" borderId="187" xfId="0" applyNumberFormat="1" applyFont="1" applyFill="1" applyBorder="1" applyAlignment="1" applyProtection="1">
      <alignment vertical="center"/>
    </xf>
    <xf numFmtId="0" fontId="5" fillId="0" borderId="188" xfId="0" applyFont="1" applyFill="1" applyBorder="1" applyAlignment="1" applyProtection="1">
      <alignment horizontal="center"/>
      <protection hidden="1"/>
    </xf>
    <xf numFmtId="0" fontId="3" fillId="0" borderId="16" xfId="0" applyFont="1" applyFill="1" applyBorder="1" applyAlignment="1">
      <alignment horizontal="center"/>
    </xf>
    <xf numFmtId="49" fontId="61" fillId="0" borderId="20" xfId="46" applyNumberFormat="1" applyFont="1" applyFill="1" applyBorder="1" applyAlignment="1">
      <alignment horizontal="center"/>
    </xf>
    <xf numFmtId="175" fontId="7" fillId="0" borderId="189" xfId="26" applyNumberFormat="1" applyFont="1" applyFill="1" applyBorder="1" applyAlignment="1" applyProtection="1"/>
    <xf numFmtId="175" fontId="4" fillId="0" borderId="165" xfId="26" applyNumberFormat="1" applyFont="1" applyFill="1" applyBorder="1" applyAlignment="1" applyProtection="1">
      <alignment vertical="center"/>
    </xf>
    <xf numFmtId="3" fontId="4" fillId="0" borderId="165" xfId="0" applyNumberFormat="1" applyFont="1" applyFill="1" applyBorder="1" applyAlignment="1" applyProtection="1">
      <alignment vertical="center"/>
      <protection hidden="1"/>
    </xf>
    <xf numFmtId="175" fontId="4" fillId="0" borderId="190" xfId="26" applyNumberFormat="1" applyFont="1" applyFill="1" applyBorder="1" applyAlignment="1" applyProtection="1">
      <alignment vertical="center"/>
    </xf>
    <xf numFmtId="175" fontId="31" fillId="0" borderId="0" xfId="0" applyNumberFormat="1" applyFont="1" applyFill="1" applyBorder="1" applyAlignment="1">
      <alignment horizontal="center"/>
    </xf>
    <xf numFmtId="3" fontId="7" fillId="2" borderId="22" xfId="47" applyNumberFormat="1" applyFont="1" applyFill="1" applyBorder="1" applyAlignment="1">
      <alignment vertical="center" wrapText="1"/>
    </xf>
    <xf numFmtId="3" fontId="5" fillId="0" borderId="22" xfId="47" applyNumberFormat="1" applyFont="1" applyFill="1" applyBorder="1" applyAlignment="1">
      <alignment vertical="center"/>
    </xf>
    <xf numFmtId="3" fontId="5" fillId="0" borderId="113" xfId="47" applyNumberFormat="1" applyFont="1" applyFill="1" applyBorder="1" applyAlignment="1">
      <alignment vertical="center"/>
    </xf>
    <xf numFmtId="0" fontId="3" fillId="2" borderId="89" xfId="47" applyFont="1" applyFill="1" applyBorder="1" applyAlignment="1">
      <alignment horizontal="center"/>
    </xf>
    <xf numFmtId="3" fontId="5" fillId="2" borderId="0" xfId="47" applyNumberFormat="1" applyFont="1" applyFill="1" applyBorder="1" applyAlignment="1">
      <alignment horizontal="center"/>
    </xf>
    <xf numFmtId="3" fontId="4" fillId="0" borderId="0" xfId="47" applyNumberFormat="1" applyFont="1" applyFill="1" applyBorder="1" applyAlignment="1">
      <alignment horizontal="center" vertical="center"/>
    </xf>
    <xf numFmtId="0" fontId="6" fillId="0" borderId="7" xfId="47" applyFont="1" applyFill="1" applyBorder="1" applyAlignment="1">
      <alignment horizontal="center" vertical="center"/>
    </xf>
    <xf numFmtId="0" fontId="6" fillId="0" borderId="111" xfId="47" applyFont="1" applyFill="1" applyBorder="1" applyAlignment="1">
      <alignment horizontal="center" vertical="center"/>
    </xf>
    <xf numFmtId="0" fontId="6" fillId="0" borderId="4" xfId="47" applyFont="1" applyFill="1" applyBorder="1" applyAlignment="1">
      <alignment horizontal="center" vertical="center"/>
    </xf>
    <xf numFmtId="0" fontId="4" fillId="0" borderId="0" xfId="47" applyFont="1" applyFill="1" applyBorder="1" applyAlignment="1">
      <alignment horizontal="center" vertical="center"/>
    </xf>
    <xf numFmtId="0" fontId="4" fillId="2" borderId="127" xfId="0" applyFont="1" applyFill="1" applyBorder="1" applyAlignment="1">
      <alignment horizontal="center" vertical="center"/>
    </xf>
    <xf numFmtId="0" fontId="3" fillId="2" borderId="71" xfId="47" applyFont="1" applyFill="1" applyBorder="1" applyAlignment="1">
      <alignment horizontal="center"/>
    </xf>
    <xf numFmtId="0" fontId="3" fillId="2" borderId="73" xfId="47" applyFont="1" applyFill="1" applyBorder="1" applyAlignment="1">
      <alignment horizontal="center"/>
    </xf>
    <xf numFmtId="0" fontId="3" fillId="2" borderId="75" xfId="47" applyFont="1" applyFill="1" applyBorder="1" applyAlignment="1">
      <alignment horizontal="center"/>
    </xf>
    <xf numFmtId="0" fontId="3" fillId="0" borderId="191" xfId="47" applyFont="1" applyFill="1" applyBorder="1" applyAlignment="1">
      <alignment horizontal="center"/>
    </xf>
    <xf numFmtId="3" fontId="5" fillId="2" borderId="56" xfId="47" applyNumberFormat="1" applyFont="1" applyFill="1" applyBorder="1"/>
    <xf numFmtId="3" fontId="7" fillId="2" borderId="42" xfId="47" applyNumberFormat="1" applyFont="1" applyFill="1" applyBorder="1" applyAlignment="1">
      <alignment vertical="center" wrapText="1"/>
    </xf>
    <xf numFmtId="3" fontId="7" fillId="2" borderId="45" xfId="47" applyNumberFormat="1" applyFont="1" applyFill="1" applyBorder="1" applyAlignment="1">
      <alignment vertical="center" wrapText="1"/>
    </xf>
    <xf numFmtId="3" fontId="6" fillId="0" borderId="56" xfId="47" applyNumberFormat="1" applyFont="1" applyFill="1" applyBorder="1" applyAlignment="1" applyProtection="1">
      <alignment vertical="center"/>
      <protection hidden="1"/>
    </xf>
    <xf numFmtId="3" fontId="6" fillId="0" borderId="42" xfId="47" applyNumberFormat="1" applyFont="1" applyFill="1" applyBorder="1" applyAlignment="1" applyProtection="1">
      <alignment vertical="center"/>
      <protection hidden="1"/>
    </xf>
    <xf numFmtId="3" fontId="5" fillId="0" borderId="192" xfId="47" applyNumberFormat="1" applyFont="1" applyFill="1" applyBorder="1" applyAlignment="1">
      <alignment vertical="center"/>
    </xf>
    <xf numFmtId="3" fontId="4" fillId="0" borderId="56" xfId="47" applyNumberFormat="1" applyFont="1" applyFill="1" applyBorder="1" applyAlignment="1">
      <alignment vertical="center"/>
    </xf>
    <xf numFmtId="3" fontId="5" fillId="0" borderId="193" xfId="47" applyNumberFormat="1" applyFont="1" applyFill="1" applyBorder="1" applyAlignment="1" applyProtection="1">
      <alignment vertical="center"/>
      <protection hidden="1"/>
    </xf>
    <xf numFmtId="3" fontId="5" fillId="4" borderId="136" xfId="47" applyNumberFormat="1" applyFont="1" applyFill="1" applyBorder="1" applyAlignment="1" applyProtection="1">
      <alignment vertical="center"/>
      <protection hidden="1"/>
    </xf>
    <xf numFmtId="3" fontId="4" fillId="2" borderId="56" xfId="47" applyNumberFormat="1" applyFont="1" applyFill="1" applyBorder="1" applyAlignment="1">
      <alignment vertical="center"/>
    </xf>
    <xf numFmtId="3" fontId="4" fillId="2" borderId="193" xfId="47" applyNumberFormat="1" applyFont="1" applyFill="1" applyBorder="1" applyAlignment="1">
      <alignment vertical="center"/>
    </xf>
    <xf numFmtId="3" fontId="4" fillId="3" borderId="136" xfId="47" applyNumberFormat="1" applyFont="1" applyFill="1" applyBorder="1" applyAlignment="1" applyProtection="1">
      <alignment vertical="center"/>
      <protection hidden="1"/>
    </xf>
    <xf numFmtId="3" fontId="5" fillId="0" borderId="56" xfId="47" applyNumberFormat="1" applyFont="1" applyFill="1" applyBorder="1" applyAlignment="1" applyProtection="1">
      <alignment vertical="center"/>
      <protection hidden="1"/>
    </xf>
    <xf numFmtId="3" fontId="5" fillId="0" borderId="194" xfId="47" applyNumberFormat="1" applyFont="1" applyFill="1" applyBorder="1" applyAlignment="1" applyProtection="1">
      <alignment vertical="center"/>
      <protection hidden="1"/>
    </xf>
    <xf numFmtId="0" fontId="3" fillId="2" borderId="26" xfId="47" applyFont="1" applyFill="1" applyBorder="1" applyAlignment="1">
      <alignment horizontal="center"/>
    </xf>
    <xf numFmtId="0" fontId="5" fillId="2" borderId="0" xfId="47" applyFont="1" applyFill="1" applyBorder="1" applyAlignment="1">
      <alignment horizontal="center" vertical="center"/>
    </xf>
    <xf numFmtId="3" fontId="5" fillId="2" borderId="111" xfId="47" applyNumberFormat="1" applyFont="1" applyFill="1" applyBorder="1" applyAlignment="1">
      <alignment horizontal="center" vertical="center"/>
    </xf>
    <xf numFmtId="0" fontId="3" fillId="2" borderId="195" xfId="47" applyFont="1" applyFill="1" applyBorder="1" applyAlignment="1">
      <alignment horizontal="center"/>
    </xf>
    <xf numFmtId="0" fontId="9" fillId="2" borderId="60" xfId="47" applyFont="1" applyFill="1" applyBorder="1" applyAlignment="1">
      <alignment horizontal="center"/>
    </xf>
    <xf numFmtId="3" fontId="5" fillId="2" borderId="94" xfId="47" applyNumberFormat="1" applyFont="1" applyFill="1" applyBorder="1"/>
    <xf numFmtId="3" fontId="4" fillId="2" borderId="45" xfId="47" applyNumberFormat="1" applyFont="1" applyFill="1" applyBorder="1"/>
    <xf numFmtId="3" fontId="7" fillId="0" borderId="42" xfId="47" applyNumberFormat="1" applyFont="1" applyFill="1" applyBorder="1" applyAlignment="1" applyProtection="1">
      <alignment vertical="center"/>
      <protection hidden="1"/>
    </xf>
    <xf numFmtId="0" fontId="5" fillId="2" borderId="94" xfId="47" applyFont="1" applyFill="1" applyBorder="1" applyAlignment="1">
      <alignment vertical="center" wrapText="1"/>
    </xf>
    <xf numFmtId="0" fontId="5" fillId="0" borderId="94" xfId="47" applyFont="1" applyFill="1" applyBorder="1" applyAlignment="1">
      <alignment vertical="center"/>
    </xf>
    <xf numFmtId="0" fontId="5" fillId="0" borderId="31" xfId="47" applyFont="1" applyFill="1" applyBorder="1" applyAlignment="1">
      <alignment vertical="center"/>
    </xf>
    <xf numFmtId="3" fontId="5" fillId="2" borderId="62" xfId="47" applyNumberFormat="1" applyFont="1" applyFill="1" applyBorder="1" applyAlignment="1">
      <alignment vertical="center"/>
    </xf>
    <xf numFmtId="3" fontId="7" fillId="0" borderId="183" xfId="47" applyNumberFormat="1" applyFont="1" applyFill="1" applyBorder="1" applyAlignment="1" applyProtection="1">
      <alignment vertical="center"/>
      <protection locked="0"/>
    </xf>
    <xf numFmtId="3" fontId="7" fillId="0" borderId="42" xfId="47" applyNumberFormat="1" applyFont="1" applyFill="1" applyBorder="1" applyAlignment="1" applyProtection="1">
      <alignment vertical="center"/>
      <protection locked="0"/>
    </xf>
    <xf numFmtId="3" fontId="7" fillId="0" borderId="185" xfId="47" applyNumberFormat="1" applyFont="1" applyFill="1" applyBorder="1" applyAlignment="1" applyProtection="1">
      <alignment vertical="center"/>
      <protection locked="0"/>
    </xf>
    <xf numFmtId="3" fontId="7" fillId="0" borderId="66" xfId="47" applyNumberFormat="1" applyFont="1" applyFill="1" applyBorder="1" applyAlignment="1" applyProtection="1">
      <alignment vertical="center"/>
      <protection locked="0"/>
    </xf>
    <xf numFmtId="3" fontId="4" fillId="0" borderId="32" xfId="47" applyNumberFormat="1" applyFont="1" applyFill="1" applyBorder="1" applyAlignment="1">
      <alignment vertical="center"/>
    </xf>
    <xf numFmtId="3" fontId="7" fillId="0" borderId="32" xfId="47" applyNumberFormat="1" applyFont="1" applyFill="1" applyBorder="1" applyAlignment="1">
      <alignment vertical="center"/>
    </xf>
    <xf numFmtId="3" fontId="7" fillId="0" borderId="196" xfId="47" applyNumberFormat="1" applyFont="1" applyFill="1" applyBorder="1" applyAlignment="1">
      <alignment vertical="center"/>
    </xf>
    <xf numFmtId="3" fontId="4" fillId="3" borderId="35" xfId="47" applyNumberFormat="1" applyFont="1" applyFill="1" applyBorder="1" applyAlignment="1">
      <alignment vertical="center"/>
    </xf>
    <xf numFmtId="3" fontId="4" fillId="0" borderId="35" xfId="47" applyNumberFormat="1" applyFont="1" applyFill="1" applyBorder="1" applyAlignment="1">
      <alignment vertical="center"/>
    </xf>
    <xf numFmtId="0" fontId="3" fillId="2" borderId="11" xfId="47" applyFont="1" applyFill="1" applyBorder="1" applyAlignment="1">
      <alignment horizontal="center"/>
    </xf>
    <xf numFmtId="0" fontId="3" fillId="2" borderId="31" xfId="47" applyFont="1" applyFill="1" applyBorder="1" applyAlignment="1">
      <alignment horizontal="center"/>
    </xf>
    <xf numFmtId="0" fontId="3" fillId="2" borderId="99" xfId="47" applyFont="1" applyFill="1" applyBorder="1" applyAlignment="1">
      <alignment horizontal="center"/>
    </xf>
    <xf numFmtId="0" fontId="3" fillId="2" borderId="197" xfId="47" applyFont="1" applyFill="1" applyBorder="1" applyAlignment="1">
      <alignment horizontal="center"/>
    </xf>
    <xf numFmtId="0" fontId="4" fillId="2" borderId="31" xfId="47" applyFont="1" applyFill="1" applyBorder="1" applyAlignment="1">
      <alignment horizontal="center"/>
    </xf>
    <xf numFmtId="0" fontId="6" fillId="2" borderId="31" xfId="47" applyFont="1" applyFill="1" applyBorder="1" applyAlignment="1">
      <alignment horizontal="center" vertical="center"/>
    </xf>
    <xf numFmtId="0" fontId="5" fillId="2" borderId="31" xfId="47" applyFont="1" applyFill="1" applyBorder="1" applyAlignment="1">
      <alignment horizontal="center" vertical="center"/>
    </xf>
    <xf numFmtId="0" fontId="4" fillId="0" borderId="62" xfId="47" applyFont="1" applyFill="1" applyBorder="1" applyAlignment="1">
      <alignment horizontal="center" vertical="center"/>
    </xf>
    <xf numFmtId="0" fontId="4" fillId="0" borderId="31" xfId="47" applyFont="1" applyFill="1" applyBorder="1" applyAlignment="1">
      <alignment horizontal="center" vertical="center"/>
    </xf>
    <xf numFmtId="0" fontId="4" fillId="0" borderId="198" xfId="47" applyFont="1" applyFill="1" applyBorder="1" applyAlignment="1">
      <alignment horizontal="center" vertical="center"/>
    </xf>
    <xf numFmtId="0" fontId="4" fillId="3" borderId="47" xfId="47" applyFont="1" applyFill="1" applyBorder="1" applyAlignment="1">
      <alignment horizontal="center" vertical="center"/>
    </xf>
    <xf numFmtId="0" fontId="6" fillId="0" borderId="31" xfId="47" applyFont="1" applyFill="1" applyBorder="1" applyAlignment="1">
      <alignment horizontal="center" vertical="center"/>
    </xf>
    <xf numFmtId="0" fontId="5" fillId="0" borderId="198" xfId="47" applyFont="1" applyFill="1" applyBorder="1" applyAlignment="1">
      <alignment horizontal="center" vertical="center"/>
    </xf>
    <xf numFmtId="0" fontId="4" fillId="2" borderId="155" xfId="0" applyFont="1" applyFill="1" applyBorder="1" applyAlignment="1">
      <alignment horizontal="center" vertical="center"/>
    </xf>
    <xf numFmtId="0" fontId="3" fillId="2" borderId="199" xfId="47" applyFont="1" applyFill="1" applyBorder="1" applyAlignment="1">
      <alignment horizontal="center"/>
    </xf>
    <xf numFmtId="0" fontId="4" fillId="2" borderId="94" xfId="47" applyFont="1" applyFill="1" applyBorder="1"/>
    <xf numFmtId="0" fontId="8" fillId="2" borderId="94" xfId="47" applyFont="1" applyFill="1" applyBorder="1" applyAlignment="1">
      <alignment vertical="center" wrapText="1"/>
    </xf>
    <xf numFmtId="0" fontId="4" fillId="3" borderId="93" xfId="47" applyFont="1" applyFill="1" applyBorder="1"/>
    <xf numFmtId="0" fontId="4" fillId="3" borderId="86" xfId="47" applyFont="1" applyFill="1" applyBorder="1"/>
    <xf numFmtId="0" fontId="8" fillId="2" borderId="94" xfId="47" applyFont="1" applyFill="1" applyBorder="1" applyAlignment="1">
      <alignment vertical="center"/>
    </xf>
    <xf numFmtId="0" fontId="4" fillId="0" borderId="86" xfId="47" applyFont="1" applyFill="1" applyBorder="1" applyAlignment="1">
      <alignment vertical="center"/>
    </xf>
    <xf numFmtId="0" fontId="4" fillId="0" borderId="94" xfId="47" applyFont="1" applyFill="1" applyBorder="1" applyAlignment="1">
      <alignment vertical="center"/>
    </xf>
    <xf numFmtId="0" fontId="4" fillId="0" borderId="144" xfId="47" applyFont="1" applyFill="1" applyBorder="1" applyAlignment="1">
      <alignment vertical="center"/>
    </xf>
    <xf numFmtId="0" fontId="6" fillId="0" borderId="94" xfId="47" applyFont="1" applyFill="1" applyBorder="1" applyAlignment="1">
      <alignment horizontal="left" vertical="center"/>
    </xf>
    <xf numFmtId="0" fontId="4" fillId="2" borderId="137" xfId="0" applyFont="1" applyFill="1" applyBorder="1" applyAlignment="1">
      <alignment vertical="center"/>
    </xf>
    <xf numFmtId="0" fontId="3" fillId="2" borderId="173" xfId="0" applyFont="1" applyFill="1" applyBorder="1"/>
    <xf numFmtId="0" fontId="60" fillId="0" borderId="200" xfId="0" applyFont="1" applyFill="1" applyBorder="1" applyAlignment="1">
      <alignment horizontal="center"/>
    </xf>
    <xf numFmtId="0" fontId="5" fillId="0" borderId="72" xfId="0" applyFont="1" applyFill="1" applyBorder="1" applyAlignment="1" applyProtection="1">
      <protection hidden="1"/>
    </xf>
    <xf numFmtId="0" fontId="5" fillId="0" borderId="7" xfId="0" applyFont="1" applyFill="1" applyBorder="1" applyAlignment="1" applyProtection="1">
      <protection hidden="1"/>
    </xf>
    <xf numFmtId="0" fontId="5" fillId="0" borderId="182" xfId="0" applyFont="1" applyFill="1" applyBorder="1" applyAlignment="1" applyProtection="1">
      <protection hidden="1"/>
    </xf>
    <xf numFmtId="0" fontId="5" fillId="0" borderId="10" xfId="0" applyFont="1" applyFill="1" applyBorder="1" applyProtection="1">
      <protection hidden="1"/>
    </xf>
    <xf numFmtId="0" fontId="5" fillId="0" borderId="136" xfId="0" applyFont="1" applyFill="1" applyBorder="1" applyProtection="1">
      <protection hidden="1"/>
    </xf>
    <xf numFmtId="0" fontId="38" fillId="0" borderId="34" xfId="42" applyFont="1" applyFill="1" applyBorder="1" applyAlignment="1"/>
    <xf numFmtId="0" fontId="32" fillId="0" borderId="136" xfId="42" applyFont="1" applyFill="1" applyBorder="1"/>
    <xf numFmtId="0" fontId="39" fillId="0" borderId="136" xfId="42" applyFont="1" applyFill="1" applyBorder="1" applyAlignment="1">
      <alignment horizontal="center"/>
    </xf>
    <xf numFmtId="0" fontId="39" fillId="0" borderId="173" xfId="42" applyFont="1" applyFill="1" applyBorder="1"/>
    <xf numFmtId="3" fontId="39" fillId="0" borderId="133" xfId="42" applyNumberFormat="1" applyFont="1" applyFill="1" applyBorder="1"/>
    <xf numFmtId="3" fontId="39" fillId="0" borderId="135" xfId="42" applyNumberFormat="1" applyFont="1" applyFill="1" applyBorder="1"/>
    <xf numFmtId="3" fontId="39" fillId="0" borderId="173" xfId="42" applyNumberFormat="1" applyFont="1" applyFill="1" applyBorder="1"/>
    <xf numFmtId="3" fontId="44" fillId="0" borderId="173" xfId="42" applyNumberFormat="1" applyFont="1" applyFill="1" applyBorder="1" applyAlignment="1">
      <alignment horizontal="right"/>
    </xf>
    <xf numFmtId="0" fontId="39" fillId="0" borderId="106" xfId="42" applyFont="1" applyFill="1" applyBorder="1" applyAlignment="1">
      <alignment horizontal="center"/>
    </xf>
    <xf numFmtId="0" fontId="42" fillId="0" borderId="133" xfId="42" applyFont="1" applyFill="1" applyBorder="1"/>
    <xf numFmtId="3" fontId="39" fillId="0" borderId="133" xfId="42" applyNumberFormat="1" applyFont="1" applyFill="1" applyBorder="1" applyAlignment="1">
      <alignment horizontal="right"/>
    </xf>
    <xf numFmtId="0" fontId="44" fillId="0" borderId="201" xfId="42" applyFont="1" applyFill="1" applyBorder="1" applyAlignment="1"/>
    <xf numFmtId="0" fontId="38" fillId="0" borderId="35" xfId="42" applyFont="1" applyFill="1" applyBorder="1" applyAlignment="1"/>
    <xf numFmtId="178" fontId="63" fillId="0" borderId="202" xfId="27" applyNumberFormat="1" applyFont="1" applyBorder="1" applyAlignment="1">
      <alignment horizontal="center"/>
    </xf>
    <xf numFmtId="3" fontId="48" fillId="0" borderId="133" xfId="41" applyNumberFormat="1" applyFont="1" applyBorder="1"/>
    <xf numFmtId="3" fontId="48" fillId="0" borderId="173" xfId="41" applyNumberFormat="1" applyFont="1" applyBorder="1"/>
    <xf numFmtId="178" fontId="63" fillId="0" borderId="133" xfId="27" applyNumberFormat="1" applyFont="1" applyFill="1" applyBorder="1" applyAlignment="1">
      <alignment horizontal="right"/>
    </xf>
    <xf numFmtId="3" fontId="48" fillId="0" borderId="56" xfId="41" applyNumberFormat="1" applyFont="1" applyBorder="1"/>
    <xf numFmtId="178" fontId="63" fillId="0" borderId="133" xfId="27" applyNumberFormat="1" applyFont="1" applyBorder="1" applyAlignment="1">
      <alignment horizontal="right"/>
    </xf>
    <xf numFmtId="3" fontId="48" fillId="0" borderId="135" xfId="41" applyNumberFormat="1" applyFont="1" applyBorder="1"/>
    <xf numFmtId="178" fontId="63" fillId="0" borderId="192" xfId="27" applyNumberFormat="1" applyFont="1" applyBorder="1" applyAlignment="1">
      <alignment horizontal="right"/>
    </xf>
    <xf numFmtId="0" fontId="38" fillId="0" borderId="203" xfId="0" applyFont="1" applyBorder="1" applyAlignment="1">
      <alignment horizontal="center"/>
    </xf>
    <xf numFmtId="0" fontId="38" fillId="0" borderId="204" xfId="0" applyFont="1" applyBorder="1" applyAlignment="1">
      <alignment horizontal="center"/>
    </xf>
    <xf numFmtId="0" fontId="38" fillId="0" borderId="205" xfId="0" applyFont="1" applyBorder="1" applyAlignment="1">
      <alignment horizontal="center"/>
    </xf>
    <xf numFmtId="0" fontId="32" fillId="0" borderId="98" xfId="0" applyFont="1" applyBorder="1"/>
    <xf numFmtId="0" fontId="32" fillId="0" borderId="206" xfId="0" applyFont="1" applyBorder="1"/>
    <xf numFmtId="0" fontId="38" fillId="0" borderId="199" xfId="0" applyFont="1" applyBorder="1"/>
    <xf numFmtId="0" fontId="32" fillId="0" borderId="207" xfId="0" applyFont="1" applyBorder="1"/>
    <xf numFmtId="0" fontId="32" fillId="0" borderId="199" xfId="0" applyFont="1" applyBorder="1"/>
    <xf numFmtId="3" fontId="32" fillId="0" borderId="207" xfId="0" applyNumberFormat="1" applyFont="1" applyBorder="1"/>
    <xf numFmtId="3" fontId="32" fillId="0" borderId="0" xfId="0" applyNumberFormat="1" applyFont="1" applyBorder="1"/>
    <xf numFmtId="3" fontId="38" fillId="0" borderId="207" xfId="0" applyNumberFormat="1" applyFont="1" applyBorder="1"/>
    <xf numFmtId="0" fontId="32" fillId="0" borderId="199" xfId="0" applyFont="1" applyBorder="1" applyProtection="1">
      <protection locked="0"/>
    </xf>
    <xf numFmtId="3" fontId="32" fillId="0" borderId="208" xfId="0" applyNumberFormat="1" applyFont="1" applyBorder="1" applyProtection="1">
      <protection locked="0"/>
    </xf>
    <xf numFmtId="3" fontId="32" fillId="0" borderId="208" xfId="0" applyNumberFormat="1" applyFont="1" applyBorder="1"/>
    <xf numFmtId="0" fontId="32" fillId="0" borderId="94" xfId="0" applyFont="1" applyBorder="1" applyProtection="1">
      <protection locked="0"/>
    </xf>
    <xf numFmtId="3" fontId="32" fillId="0" borderId="1" xfId="0" applyNumberFormat="1" applyFont="1" applyBorder="1" applyProtection="1">
      <protection locked="0"/>
    </xf>
    <xf numFmtId="3" fontId="38" fillId="0" borderId="32" xfId="0" applyNumberFormat="1" applyFont="1" applyBorder="1"/>
    <xf numFmtId="0" fontId="57" fillId="0" borderId="95" xfId="0" applyFont="1" applyBorder="1"/>
    <xf numFmtId="3" fontId="38" fillId="0" borderId="165" xfId="0" applyNumberFormat="1" applyFont="1" applyBorder="1"/>
    <xf numFmtId="0" fontId="32" fillId="0" borderId="94" xfId="0" applyFont="1" applyBorder="1"/>
    <xf numFmtId="3" fontId="32" fillId="0" borderId="32" xfId="0" applyNumberFormat="1" applyFont="1" applyBorder="1"/>
    <xf numFmtId="0" fontId="32" fillId="0" borderId="209" xfId="0" applyFont="1" applyBorder="1"/>
    <xf numFmtId="3" fontId="38" fillId="0" borderId="210" xfId="0" applyNumberFormat="1" applyFont="1" applyBorder="1"/>
    <xf numFmtId="3" fontId="32" fillId="0" borderId="211" xfId="0" applyNumberFormat="1" applyFont="1" applyBorder="1"/>
    <xf numFmtId="0" fontId="14" fillId="0" borderId="21" xfId="0" applyFont="1" applyFill="1" applyBorder="1" applyAlignment="1">
      <alignment horizontal="center"/>
    </xf>
    <xf numFmtId="0" fontId="59" fillId="0" borderId="22" xfId="0" applyFont="1" applyFill="1" applyBorder="1" applyAlignment="1">
      <alignment horizontal="left"/>
    </xf>
    <xf numFmtId="175" fontId="14" fillId="0" borderId="44" xfId="26" applyNumberFormat="1" applyFont="1" applyFill="1" applyBorder="1" applyAlignment="1" applyProtection="1"/>
    <xf numFmtId="175" fontId="14" fillId="0" borderId="46" xfId="26" applyNumberFormat="1" applyFont="1" applyFill="1" applyBorder="1" applyAlignment="1" applyProtection="1"/>
    <xf numFmtId="175" fontId="14" fillId="0" borderId="22" xfId="26" applyNumberFormat="1" applyFont="1" applyFill="1" applyBorder="1" applyAlignment="1" applyProtection="1"/>
    <xf numFmtId="175" fontId="14" fillId="0" borderId="45" xfId="26" applyNumberFormat="1" applyFont="1" applyFill="1" applyBorder="1" applyAlignment="1" applyProtection="1"/>
    <xf numFmtId="175" fontId="14" fillId="0" borderId="39" xfId="26" applyNumberFormat="1" applyFont="1" applyFill="1" applyBorder="1" applyAlignment="1" applyProtection="1"/>
    <xf numFmtId="0" fontId="60" fillId="0" borderId="47" xfId="0" applyFont="1" applyFill="1" applyBorder="1" applyAlignment="1">
      <alignment horizontal="center"/>
    </xf>
    <xf numFmtId="0" fontId="60" fillId="0" borderId="9" xfId="0" applyFont="1" applyFill="1" applyBorder="1" applyAlignment="1">
      <alignment horizontal="left"/>
    </xf>
    <xf numFmtId="175" fontId="60" fillId="0" borderId="2" xfId="26" applyNumberFormat="1" applyFont="1" applyFill="1" applyBorder="1" applyAlignment="1" applyProtection="1"/>
    <xf numFmtId="175" fontId="60" fillId="0" borderId="35" xfId="26" applyNumberFormat="1" applyFont="1" applyFill="1" applyBorder="1" applyAlignment="1" applyProtection="1"/>
    <xf numFmtId="175" fontId="14" fillId="0" borderId="212" xfId="26" applyNumberFormat="1" applyFont="1" applyFill="1" applyBorder="1" applyAlignment="1" applyProtection="1"/>
    <xf numFmtId="175" fontId="14" fillId="0" borderId="135" xfId="26" applyNumberFormat="1" applyFont="1" applyFill="1" applyBorder="1" applyAlignment="1" applyProtection="1"/>
    <xf numFmtId="175" fontId="60" fillId="0" borderId="170" xfId="26" applyNumberFormat="1" applyFont="1" applyFill="1" applyBorder="1" applyAlignment="1" applyProtection="1"/>
    <xf numFmtId="175" fontId="60" fillId="0" borderId="143" xfId="26" applyNumberFormat="1" applyFont="1" applyFill="1" applyBorder="1" applyAlignment="1" applyProtection="1">
      <alignment vertical="center"/>
    </xf>
    <xf numFmtId="175" fontId="60" fillId="0" borderId="28" xfId="26" applyNumberFormat="1" applyFont="1" applyFill="1" applyBorder="1" applyAlignment="1" applyProtection="1">
      <alignment vertical="center"/>
    </xf>
    <xf numFmtId="0" fontId="60" fillId="0" borderId="37" xfId="0" applyFont="1" applyFill="1" applyBorder="1" applyAlignment="1">
      <alignment horizontal="left"/>
    </xf>
    <xf numFmtId="175" fontId="60" fillId="0" borderId="70" xfId="26" applyNumberFormat="1" applyFont="1" applyFill="1" applyBorder="1" applyAlignment="1" applyProtection="1"/>
    <xf numFmtId="3" fontId="3" fillId="0" borderId="0" xfId="0" applyNumberFormat="1" applyFont="1" applyFill="1" applyBorder="1"/>
    <xf numFmtId="3" fontId="10" fillId="0" borderId="0" xfId="0" applyNumberFormat="1" applyFont="1" applyFill="1" applyBorder="1"/>
    <xf numFmtId="0" fontId="14" fillId="0" borderId="3" xfId="0" applyFont="1" applyFill="1" applyBorder="1" applyAlignment="1">
      <alignment horizontal="center"/>
    </xf>
    <xf numFmtId="0" fontId="14" fillId="0" borderId="98" xfId="0" applyFont="1" applyFill="1" applyBorder="1" applyAlignment="1">
      <alignment horizontal="center"/>
    </xf>
    <xf numFmtId="175" fontId="14" fillId="0" borderId="213" xfId="26" applyNumberFormat="1" applyFont="1" applyFill="1" applyBorder="1" applyAlignment="1" applyProtection="1"/>
    <xf numFmtId="175" fontId="14" fillId="0" borderId="20" xfId="26" applyNumberFormat="1" applyFont="1" applyFill="1" applyBorder="1" applyAlignment="1" applyProtection="1"/>
    <xf numFmtId="175" fontId="14" fillId="0" borderId="16" xfId="26" applyNumberFormat="1" applyFont="1" applyFill="1" applyBorder="1" applyAlignment="1" applyProtection="1"/>
    <xf numFmtId="175" fontId="14" fillId="0" borderId="21" xfId="26" applyNumberFormat="1" applyFont="1" applyFill="1" applyBorder="1" applyAlignment="1" applyProtection="1"/>
    <xf numFmtId="175" fontId="60" fillId="0" borderId="33" xfId="26" applyNumberFormat="1" applyFont="1" applyFill="1" applyBorder="1" applyAlignment="1" applyProtection="1"/>
    <xf numFmtId="175" fontId="14" fillId="0" borderId="94" xfId="26" applyNumberFormat="1" applyFont="1" applyFill="1" applyBorder="1" applyAlignment="1" applyProtection="1"/>
    <xf numFmtId="175" fontId="60" fillId="0" borderId="134" xfId="26" applyNumberFormat="1" applyFont="1" applyFill="1" applyBorder="1" applyAlignment="1" applyProtection="1">
      <alignment vertical="center"/>
    </xf>
    <xf numFmtId="175" fontId="60" fillId="0" borderId="214" xfId="26" applyNumberFormat="1" applyFont="1" applyFill="1" applyBorder="1" applyAlignment="1" applyProtection="1">
      <alignment vertical="center"/>
    </xf>
    <xf numFmtId="175" fontId="59" fillId="0" borderId="95" xfId="26" applyNumberFormat="1" applyFont="1" applyFill="1" applyBorder="1" applyAlignment="1" applyProtection="1">
      <alignment vertical="center"/>
    </xf>
    <xf numFmtId="175" fontId="54" fillId="0" borderId="98" xfId="26" applyNumberFormat="1" applyFont="1" applyFill="1" applyBorder="1" applyAlignment="1" applyProtection="1">
      <alignment vertical="center"/>
    </xf>
    <xf numFmtId="175" fontId="60" fillId="0" borderId="33" xfId="26" applyNumberFormat="1" applyFont="1" applyFill="1" applyBorder="1" applyAlignment="1" applyProtection="1">
      <alignment vertical="center"/>
    </xf>
    <xf numFmtId="0" fontId="14" fillId="0" borderId="30" xfId="0" applyFont="1" applyFill="1" applyBorder="1" applyAlignment="1">
      <alignment horizontal="center"/>
    </xf>
    <xf numFmtId="0" fontId="32" fillId="0" borderId="215" xfId="0" applyFont="1" applyFill="1" applyBorder="1"/>
    <xf numFmtId="0" fontId="32" fillId="0" borderId="216" xfId="0" applyFont="1" applyFill="1" applyBorder="1"/>
    <xf numFmtId="0" fontId="39" fillId="0" borderId="17" xfId="0" applyFont="1" applyFill="1" applyBorder="1" applyAlignment="1">
      <alignment horizontal="left"/>
    </xf>
    <xf numFmtId="0" fontId="14" fillId="0" borderId="22" xfId="0" applyFont="1" applyFill="1" applyBorder="1" applyAlignment="1">
      <alignment horizontal="left" wrapText="1"/>
    </xf>
    <xf numFmtId="0" fontId="60" fillId="0" borderId="31" xfId="0" applyFont="1" applyFill="1" applyBorder="1" applyAlignment="1">
      <alignment vertical="center"/>
    </xf>
    <xf numFmtId="0" fontId="58" fillId="0" borderId="217" xfId="0" applyFont="1" applyFill="1" applyBorder="1" applyAlignment="1">
      <alignment horizontal="center"/>
    </xf>
    <xf numFmtId="0" fontId="14" fillId="0" borderId="218" xfId="0" applyFont="1" applyFill="1" applyBorder="1" applyAlignment="1">
      <alignment horizontal="center"/>
    </xf>
    <xf numFmtId="0" fontId="14" fillId="0" borderId="56" xfId="0" applyFont="1" applyFill="1" applyBorder="1"/>
    <xf numFmtId="175" fontId="14" fillId="0" borderId="13" xfId="26" applyNumberFormat="1" applyFont="1" applyFill="1" applyBorder="1" applyAlignment="1" applyProtection="1"/>
    <xf numFmtId="175" fontId="14" fillId="0" borderId="218" xfId="26" applyNumberFormat="1" applyFont="1" applyFill="1" applyBorder="1" applyAlignment="1" applyProtection="1"/>
    <xf numFmtId="175" fontId="60" fillId="0" borderId="218" xfId="26" applyNumberFormat="1" applyFont="1" applyFill="1" applyBorder="1" applyAlignment="1" applyProtection="1"/>
    <xf numFmtId="3" fontId="4" fillId="3" borderId="1" xfId="47" applyNumberFormat="1" applyFont="1" applyFill="1" applyBorder="1" applyAlignment="1">
      <alignment horizontal="center" vertical="center"/>
    </xf>
    <xf numFmtId="3" fontId="4" fillId="3" borderId="28" xfId="47" applyNumberFormat="1" applyFont="1" applyFill="1" applyBorder="1" applyAlignment="1">
      <alignment horizontal="center" vertical="center"/>
    </xf>
    <xf numFmtId="3" fontId="4" fillId="3" borderId="219" xfId="47" applyNumberFormat="1" applyFont="1" applyFill="1" applyBorder="1" applyAlignment="1">
      <alignment horizontal="center" vertical="center"/>
    </xf>
    <xf numFmtId="3" fontId="4" fillId="3" borderId="87" xfId="47" applyNumberFormat="1" applyFont="1" applyFill="1" applyBorder="1" applyAlignment="1">
      <alignment horizontal="center" vertical="center"/>
    </xf>
    <xf numFmtId="0" fontId="4" fillId="3" borderId="11" xfId="47" applyFont="1" applyFill="1" applyBorder="1" applyAlignment="1">
      <alignment horizontal="center" vertical="center"/>
    </xf>
    <xf numFmtId="0" fontId="4" fillId="3" borderId="62" xfId="47" applyFont="1" applyFill="1" applyBorder="1" applyAlignment="1">
      <alignment horizontal="center" vertical="center"/>
    </xf>
    <xf numFmtId="3" fontId="4" fillId="3" borderId="26" xfId="47" applyNumberFormat="1" applyFont="1" applyFill="1" applyBorder="1" applyAlignment="1">
      <alignment horizontal="center" vertical="center"/>
    </xf>
    <xf numFmtId="3" fontId="4" fillId="3" borderId="4" xfId="47" applyNumberFormat="1" applyFont="1" applyFill="1" applyBorder="1" applyAlignment="1">
      <alignment horizontal="center" vertical="center"/>
    </xf>
    <xf numFmtId="3" fontId="7" fillId="4" borderId="7" xfId="47" applyNumberFormat="1" applyFont="1" applyFill="1" applyBorder="1" applyAlignment="1">
      <alignment horizontal="center" vertical="center"/>
    </xf>
    <xf numFmtId="3" fontId="7" fillId="4" borderId="111" xfId="47" applyNumberFormat="1" applyFont="1" applyFill="1" applyBorder="1" applyAlignment="1">
      <alignment horizontal="center" vertical="center"/>
    </xf>
    <xf numFmtId="0" fontId="4" fillId="3" borderId="223" xfId="47" applyFont="1" applyFill="1" applyBorder="1" applyAlignment="1">
      <alignment horizontal="center" vertical="center"/>
    </xf>
    <xf numFmtId="0" fontId="4" fillId="3" borderId="155" xfId="47" applyFont="1" applyFill="1" applyBorder="1" applyAlignment="1">
      <alignment horizontal="center" vertical="center"/>
    </xf>
    <xf numFmtId="0" fontId="4" fillId="3" borderId="129" xfId="47" applyFont="1" applyFill="1" applyBorder="1" applyAlignment="1">
      <alignment horizontal="center" vertical="center"/>
    </xf>
    <xf numFmtId="0" fontId="4" fillId="3" borderId="140" xfId="47" applyFont="1" applyFill="1" applyBorder="1" applyAlignment="1">
      <alignment horizontal="center" vertical="center"/>
    </xf>
    <xf numFmtId="3" fontId="7" fillId="4" borderId="201" xfId="47" applyNumberFormat="1" applyFont="1" applyFill="1" applyBorder="1" applyAlignment="1">
      <alignment horizontal="center" vertical="center"/>
    </xf>
    <xf numFmtId="3" fontId="7" fillId="4" borderId="142" xfId="47" applyNumberFormat="1" applyFont="1" applyFill="1" applyBorder="1" applyAlignment="1">
      <alignment horizontal="center" vertical="center"/>
    </xf>
    <xf numFmtId="3" fontId="7" fillId="4" borderId="182" xfId="47" applyNumberFormat="1" applyFont="1" applyFill="1" applyBorder="1" applyAlignment="1">
      <alignment horizontal="center" vertical="center"/>
    </xf>
    <xf numFmtId="3" fontId="7" fillId="4" borderId="192" xfId="47" applyNumberFormat="1" applyFont="1" applyFill="1" applyBorder="1" applyAlignment="1">
      <alignment horizontal="center" vertical="center"/>
    </xf>
    <xf numFmtId="0" fontId="3" fillId="2" borderId="0" xfId="47" applyFont="1" applyFill="1" applyBorder="1" applyAlignment="1">
      <alignment horizontal="center"/>
    </xf>
    <xf numFmtId="0" fontId="4" fillId="3" borderId="4" xfId="47" applyFont="1" applyFill="1" applyBorder="1" applyAlignment="1">
      <alignment horizontal="center" vertical="center"/>
    </xf>
    <xf numFmtId="0" fontId="4" fillId="3" borderId="127" xfId="47" applyFont="1" applyFill="1" applyBorder="1" applyAlignment="1">
      <alignment horizontal="center" vertical="center"/>
    </xf>
    <xf numFmtId="0" fontId="11" fillId="0" borderId="130" xfId="47" applyFont="1" applyFill="1" applyBorder="1" applyAlignment="1">
      <alignment horizontal="center" wrapText="1"/>
    </xf>
    <xf numFmtId="0" fontId="0" fillId="0" borderId="220" xfId="0" applyBorder="1" applyAlignment="1">
      <alignment horizontal="center" wrapText="1"/>
    </xf>
    <xf numFmtId="0" fontId="0" fillId="0" borderId="221" xfId="0" applyBorder="1" applyAlignment="1">
      <alignment horizontal="center" wrapText="1"/>
    </xf>
    <xf numFmtId="0" fontId="11" fillId="0" borderId="224" xfId="47" applyFont="1" applyFill="1" applyBorder="1" applyAlignment="1">
      <alignment horizontal="center" wrapText="1"/>
    </xf>
    <xf numFmtId="0" fontId="0" fillId="0" borderId="225" xfId="0" applyBorder="1" applyAlignment="1">
      <alignment horizontal="center" wrapText="1"/>
    </xf>
    <xf numFmtId="0" fontId="0" fillId="0" borderId="226" xfId="0" applyBorder="1" applyAlignment="1">
      <alignment horizontal="center" wrapText="1"/>
    </xf>
    <xf numFmtId="3" fontId="7" fillId="4" borderId="30" xfId="47" applyNumberFormat="1" applyFont="1" applyFill="1" applyBorder="1" applyAlignment="1">
      <alignment horizontal="center" vertical="center"/>
    </xf>
    <xf numFmtId="3" fontId="7" fillId="4" borderId="222" xfId="47" applyNumberFormat="1" applyFont="1" applyFill="1" applyBorder="1" applyAlignment="1">
      <alignment horizontal="center" vertical="center"/>
    </xf>
    <xf numFmtId="3" fontId="7" fillId="4" borderId="117" xfId="47" applyNumberFormat="1" applyFont="1" applyFill="1" applyBorder="1" applyAlignment="1">
      <alignment horizontal="center" vertical="center"/>
    </xf>
    <xf numFmtId="3" fontId="7" fillId="4" borderId="211" xfId="47" applyNumberFormat="1" applyFont="1" applyFill="1" applyBorder="1" applyAlignment="1">
      <alignment horizontal="center" vertical="center"/>
    </xf>
    <xf numFmtId="0" fontId="11" fillId="0" borderId="220" xfId="47" applyFont="1" applyFill="1" applyBorder="1" applyAlignment="1">
      <alignment horizontal="center" wrapText="1"/>
    </xf>
    <xf numFmtId="0" fontId="11" fillId="0" borderId="221" xfId="47" applyFont="1" applyFill="1" applyBorder="1" applyAlignment="1">
      <alignment horizontal="center" wrapText="1"/>
    </xf>
    <xf numFmtId="0" fontId="11" fillId="0" borderId="72" xfId="47" applyFont="1" applyFill="1" applyBorder="1" applyAlignment="1">
      <alignment horizontal="center" wrapText="1"/>
    </xf>
    <xf numFmtId="0" fontId="11" fillId="0" borderId="74" xfId="47" applyFont="1" applyFill="1" applyBorder="1" applyAlignment="1">
      <alignment horizontal="center" wrapText="1"/>
    </xf>
    <xf numFmtId="3" fontId="4" fillId="3" borderId="1" xfId="47" applyNumberFormat="1" applyFont="1" applyFill="1" applyBorder="1" applyAlignment="1">
      <alignment horizontal="center"/>
    </xf>
    <xf numFmtId="3" fontId="4" fillId="3" borderId="87" xfId="47" applyNumberFormat="1" applyFont="1" applyFill="1" applyBorder="1" applyAlignment="1">
      <alignment horizontal="center"/>
    </xf>
    <xf numFmtId="0" fontId="11" fillId="0" borderId="88" xfId="47" applyFont="1" applyFill="1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3" fontId="4" fillId="3" borderId="32" xfId="47" applyNumberFormat="1" applyFont="1" applyFill="1" applyBorder="1" applyAlignment="1">
      <alignment horizontal="center"/>
    </xf>
    <xf numFmtId="3" fontId="4" fillId="3" borderId="211" xfId="47" applyNumberFormat="1" applyFont="1" applyFill="1" applyBorder="1" applyAlignment="1">
      <alignment horizontal="center"/>
    </xf>
    <xf numFmtId="3" fontId="4" fillId="3" borderId="117" xfId="47" applyNumberFormat="1" applyFont="1" applyFill="1" applyBorder="1" applyAlignment="1">
      <alignment horizontal="center" vertical="center"/>
    </xf>
    <xf numFmtId="3" fontId="4" fillId="3" borderId="211" xfId="47" applyNumberFormat="1" applyFont="1" applyFill="1" applyBorder="1" applyAlignment="1">
      <alignment horizontal="center" vertical="center"/>
    </xf>
    <xf numFmtId="3" fontId="4" fillId="3" borderId="32" xfId="47" applyNumberFormat="1" applyFont="1" applyFill="1" applyBorder="1" applyAlignment="1">
      <alignment horizontal="center" vertical="center"/>
    </xf>
    <xf numFmtId="3" fontId="4" fillId="3" borderId="214" xfId="47" applyNumberFormat="1" applyFont="1" applyFill="1" applyBorder="1" applyAlignment="1">
      <alignment horizontal="center" vertical="center"/>
    </xf>
    <xf numFmtId="0" fontId="17" fillId="2" borderId="88" xfId="0" applyFont="1" applyFill="1" applyBorder="1" applyAlignment="1">
      <alignment wrapText="1"/>
    </xf>
    <xf numFmtId="0" fontId="17" fillId="2" borderId="29" xfId="0" applyFont="1" applyFill="1" applyBorder="1" applyAlignment="1">
      <alignment wrapText="1"/>
    </xf>
    <xf numFmtId="0" fontId="17" fillId="2" borderId="12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6" fillId="0" borderId="88" xfId="0" applyFont="1" applyFill="1" applyBorder="1" applyAlignment="1">
      <alignment horizontal="center" wrapText="1"/>
    </xf>
    <xf numFmtId="0" fontId="16" fillId="0" borderId="29" xfId="0" applyFont="1" applyFill="1" applyBorder="1" applyAlignment="1">
      <alignment horizontal="center" wrapText="1"/>
    </xf>
    <xf numFmtId="0" fontId="16" fillId="0" borderId="227" xfId="0" applyFont="1" applyFill="1" applyBorder="1" applyAlignment="1">
      <alignment horizontal="center" wrapText="1"/>
    </xf>
    <xf numFmtId="0" fontId="17" fillId="2" borderId="182" xfId="0" applyFont="1" applyFill="1" applyBorder="1" applyAlignment="1">
      <alignment wrapText="1"/>
    </xf>
    <xf numFmtId="0" fontId="17" fillId="2" borderId="56" xfId="0" applyFont="1" applyFill="1" applyBorder="1" applyAlignment="1">
      <alignment wrapText="1"/>
    </xf>
    <xf numFmtId="0" fontId="16" fillId="2" borderId="0" xfId="0" applyFont="1" applyFill="1" applyBorder="1" applyAlignment="1" applyProtection="1">
      <alignment horizontal="center"/>
    </xf>
    <xf numFmtId="0" fontId="13" fillId="2" borderId="0" xfId="0" applyFont="1" applyFill="1" applyBorder="1" applyAlignment="1" applyProtection="1">
      <alignment horizontal="center"/>
    </xf>
    <xf numFmtId="0" fontId="16" fillId="0" borderId="145" xfId="0" applyFont="1" applyFill="1" applyBorder="1" applyAlignment="1">
      <alignment horizontal="center" wrapText="1"/>
    </xf>
    <xf numFmtId="0" fontId="16" fillId="0" borderId="113" xfId="0" applyFont="1" applyFill="1" applyBorder="1" applyAlignment="1">
      <alignment horizontal="center" wrapText="1"/>
    </xf>
    <xf numFmtId="0" fontId="27" fillId="0" borderId="62" xfId="41" applyFont="1" applyBorder="1" applyAlignment="1">
      <alignment horizontal="center" vertical="center" wrapText="1"/>
    </xf>
    <xf numFmtId="0" fontId="27" fillId="0" borderId="111" xfId="41" applyFont="1" applyBorder="1" applyAlignment="1">
      <alignment horizontal="center" vertical="center" wrapText="1"/>
    </xf>
    <xf numFmtId="3" fontId="31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14" fillId="0" borderId="228" xfId="0" applyFont="1" applyFill="1" applyBorder="1" applyAlignment="1">
      <alignment horizontal="center" vertical="center"/>
    </xf>
    <xf numFmtId="0" fontId="14" fillId="0" borderId="229" xfId="0" applyFont="1" applyFill="1" applyBorder="1" applyAlignment="1">
      <alignment horizontal="center" vertical="center"/>
    </xf>
    <xf numFmtId="0" fontId="14" fillId="0" borderId="234" xfId="0" applyFont="1" applyFill="1" applyBorder="1" applyAlignment="1">
      <alignment horizontal="center" vertical="center"/>
    </xf>
    <xf numFmtId="0" fontId="60" fillId="0" borderId="31" xfId="0" applyFont="1" applyFill="1" applyBorder="1" applyAlignment="1">
      <alignment horizontal="center"/>
    </xf>
    <xf numFmtId="0" fontId="60" fillId="0" borderId="115" xfId="0" applyFont="1" applyFill="1" applyBorder="1" applyAlignment="1">
      <alignment horizontal="center"/>
    </xf>
    <xf numFmtId="0" fontId="60" fillId="0" borderId="14" xfId="0" applyFont="1" applyFill="1" applyBorder="1" applyAlignment="1">
      <alignment horizontal="center"/>
    </xf>
    <xf numFmtId="0" fontId="60" fillId="0" borderId="231" xfId="0" applyFont="1" applyFill="1" applyBorder="1" applyAlignment="1">
      <alignment horizontal="center"/>
    </xf>
    <xf numFmtId="0" fontId="3" fillId="0" borderId="31" xfId="0" applyFont="1" applyFill="1" applyBorder="1" applyAlignment="1">
      <alignment horizontal="center"/>
    </xf>
    <xf numFmtId="0" fontId="3" fillId="0" borderId="62" xfId="0" applyFont="1" applyFill="1" applyBorder="1" applyAlignment="1">
      <alignment horizontal="center"/>
    </xf>
    <xf numFmtId="0" fontId="60" fillId="0" borderId="3" xfId="0" applyFont="1" applyFill="1" applyBorder="1" applyAlignment="1">
      <alignment horizontal="center"/>
    </xf>
    <xf numFmtId="0" fontId="60" fillId="0" borderId="23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222" xfId="0" applyFont="1" applyFill="1" applyBorder="1" applyAlignment="1">
      <alignment horizontal="center"/>
    </xf>
    <xf numFmtId="0" fontId="60" fillId="0" borderId="109" xfId="0" applyFont="1" applyFill="1" applyBorder="1" applyAlignment="1">
      <alignment horizontal="center"/>
    </xf>
    <xf numFmtId="0" fontId="60" fillId="0" borderId="232" xfId="0" applyFont="1" applyFill="1" applyBorder="1" applyAlignment="1">
      <alignment horizontal="center"/>
    </xf>
    <xf numFmtId="0" fontId="60" fillId="0" borderId="233" xfId="0" applyFont="1" applyFill="1" applyBorder="1" applyAlignment="1">
      <alignment horizontal="center"/>
    </xf>
    <xf numFmtId="0" fontId="54" fillId="0" borderId="47" xfId="0" applyFont="1" applyFill="1" applyBorder="1" applyAlignment="1">
      <alignment horizontal="center" vertical="center"/>
    </xf>
    <xf numFmtId="0" fontId="54" fillId="0" borderId="34" xfId="0" applyFont="1" applyFill="1" applyBorder="1" applyAlignment="1">
      <alignment horizontal="center" vertical="center"/>
    </xf>
    <xf numFmtId="0" fontId="60" fillId="0" borderId="47" xfId="0" applyFont="1" applyFill="1" applyBorder="1" applyAlignment="1">
      <alignment horizontal="center" vertical="center"/>
    </xf>
    <xf numFmtId="0" fontId="60" fillId="0" borderId="3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/>
    </xf>
    <xf numFmtId="0" fontId="16" fillId="0" borderId="0" xfId="0" applyFont="1" applyFill="1" applyBorder="1" applyAlignment="1">
      <alignment horizontal="center"/>
    </xf>
    <xf numFmtId="0" fontId="14" fillId="0" borderId="228" xfId="0" applyFont="1" applyFill="1" applyBorder="1" applyAlignment="1">
      <alignment horizontal="center"/>
    </xf>
    <xf numFmtId="0" fontId="14" fillId="0" borderId="229" xfId="0" applyFont="1" applyFill="1" applyBorder="1" applyAlignment="1">
      <alignment horizontal="center"/>
    </xf>
    <xf numFmtId="0" fontId="14" fillId="0" borderId="202" xfId="0" applyFont="1" applyFill="1" applyBorder="1" applyAlignment="1">
      <alignment horizontal="center"/>
    </xf>
    <xf numFmtId="0" fontId="60" fillId="0" borderId="99" xfId="0" applyFont="1" applyFill="1" applyBorder="1" applyAlignment="1">
      <alignment horizontal="center" vertical="center"/>
    </xf>
    <xf numFmtId="0" fontId="60" fillId="0" borderId="4" xfId="0" applyFont="1" applyFill="1" applyBorder="1" applyAlignment="1">
      <alignment horizontal="center" vertical="center"/>
    </xf>
    <xf numFmtId="0" fontId="7" fillId="0" borderId="240" xfId="0" applyFont="1" applyFill="1" applyBorder="1" applyAlignment="1" applyProtection="1">
      <alignment horizontal="center"/>
      <protection hidden="1"/>
    </xf>
    <xf numFmtId="0" fontId="7" fillId="0" borderId="241" xfId="0" applyFont="1" applyFill="1" applyBorder="1" applyAlignment="1" applyProtection="1">
      <alignment horizontal="center"/>
      <protection hidden="1"/>
    </xf>
    <xf numFmtId="0" fontId="7" fillId="0" borderId="220" xfId="0" applyFont="1" applyFill="1" applyBorder="1" applyAlignment="1" applyProtection="1">
      <alignment horizontal="center" wrapText="1"/>
      <protection hidden="1"/>
    </xf>
    <xf numFmtId="0" fontId="7" fillId="0" borderId="221" xfId="0" applyFont="1" applyFill="1" applyBorder="1" applyAlignment="1" applyProtection="1">
      <alignment horizontal="center" wrapText="1"/>
      <protection hidden="1"/>
    </xf>
    <xf numFmtId="0" fontId="7" fillId="0" borderId="11" xfId="0" applyFont="1" applyFill="1" applyBorder="1" applyAlignment="1" applyProtection="1">
      <alignment horizontal="center" wrapText="1"/>
      <protection hidden="1"/>
    </xf>
    <xf numFmtId="0" fontId="7" fillId="0" borderId="182" xfId="0" applyFont="1" applyFill="1" applyBorder="1" applyAlignment="1" applyProtection="1">
      <alignment horizontal="center" wrapText="1"/>
      <protection hidden="1"/>
    </xf>
    <xf numFmtId="0" fontId="7" fillId="0" borderId="26" xfId="0" applyFont="1" applyFill="1" applyBorder="1" applyAlignment="1" applyProtection="1">
      <alignment horizontal="center" wrapText="1"/>
      <protection hidden="1"/>
    </xf>
    <xf numFmtId="0" fontId="7" fillId="0" borderId="235" xfId="0" applyFont="1" applyFill="1" applyBorder="1" applyAlignment="1" applyProtection="1">
      <alignment horizontal="center" wrapText="1"/>
      <protection hidden="1"/>
    </xf>
    <xf numFmtId="0" fontId="7" fillId="0" borderId="239" xfId="0" applyFont="1" applyFill="1" applyBorder="1" applyAlignment="1" applyProtection="1">
      <alignment horizontal="center" wrapText="1"/>
      <protection hidden="1"/>
    </xf>
    <xf numFmtId="0" fontId="7" fillId="0" borderId="236" xfId="0" applyFont="1" applyFill="1" applyBorder="1" applyAlignment="1" applyProtection="1">
      <alignment horizontal="center" wrapText="1"/>
      <protection hidden="1"/>
    </xf>
    <xf numFmtId="0" fontId="5" fillId="0" borderId="72" xfId="0" applyFont="1" applyFill="1" applyBorder="1" applyAlignment="1" applyProtection="1">
      <alignment horizontal="center"/>
      <protection hidden="1"/>
    </xf>
    <xf numFmtId="0" fontId="5" fillId="0" borderId="7" xfId="0" applyFont="1" applyFill="1" applyBorder="1" applyAlignment="1" applyProtection="1">
      <alignment horizontal="center"/>
      <protection hidden="1"/>
    </xf>
    <xf numFmtId="0" fontId="5" fillId="0" borderId="116" xfId="0" applyFont="1" applyFill="1" applyBorder="1" applyAlignment="1" applyProtection="1">
      <alignment horizontal="center"/>
      <protection hidden="1"/>
    </xf>
    <xf numFmtId="0" fontId="7" fillId="0" borderId="47" xfId="0" applyFont="1" applyFill="1" applyBorder="1" applyAlignment="1" applyProtection="1">
      <alignment horizontal="center" wrapText="1"/>
      <protection hidden="1"/>
    </xf>
    <xf numFmtId="0" fontId="7" fillId="0" borderId="136" xfId="0" applyFont="1" applyFill="1" applyBorder="1" applyAlignment="1" applyProtection="1">
      <alignment horizontal="center" wrapText="1"/>
      <protection hidden="1"/>
    </xf>
    <xf numFmtId="0" fontId="7" fillId="0" borderId="153" xfId="0" applyFont="1" applyFill="1" applyBorder="1" applyAlignment="1" applyProtection="1">
      <alignment horizontal="center" wrapText="1"/>
      <protection hidden="1"/>
    </xf>
    <xf numFmtId="0" fontId="7" fillId="0" borderId="176" xfId="0" applyFont="1" applyFill="1" applyBorder="1" applyAlignment="1" applyProtection="1">
      <alignment horizontal="center" wrapText="1"/>
      <protection hidden="1"/>
    </xf>
    <xf numFmtId="0" fontId="7" fillId="0" borderId="220" xfId="0" applyFont="1" applyFill="1" applyBorder="1" applyAlignment="1" applyProtection="1">
      <alignment horizontal="center"/>
      <protection hidden="1"/>
    </xf>
    <xf numFmtId="0" fontId="7" fillId="0" borderId="221" xfId="0" applyFont="1" applyFill="1" applyBorder="1" applyAlignment="1" applyProtection="1">
      <alignment horizontal="center"/>
      <protection hidden="1"/>
    </xf>
    <xf numFmtId="3" fontId="36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0" fillId="0" borderId="238" xfId="0" applyFont="1" applyFill="1" applyBorder="1" applyAlignment="1" applyProtection="1">
      <alignment horizontal="center" wrapText="1"/>
      <protection hidden="1"/>
    </xf>
    <xf numFmtId="0" fontId="10" fillId="0" borderId="220" xfId="0" applyFont="1" applyFill="1" applyBorder="1" applyAlignment="1" applyProtection="1">
      <alignment horizontal="center" wrapText="1"/>
      <protection hidden="1"/>
    </xf>
    <xf numFmtId="0" fontId="10" fillId="0" borderId="221" xfId="0" applyFont="1" applyFill="1" applyBorder="1" applyAlignment="1" applyProtection="1">
      <alignment horizontal="center" wrapText="1"/>
      <protection hidden="1"/>
    </xf>
    <xf numFmtId="0" fontId="7" fillId="0" borderId="74" xfId="0" applyFont="1" applyFill="1" applyBorder="1" applyAlignment="1" applyProtection="1">
      <alignment horizontal="center" wrapText="1"/>
      <protection hidden="1"/>
    </xf>
    <xf numFmtId="0" fontId="7" fillId="0" borderId="131" xfId="0" applyFont="1" applyFill="1" applyBorder="1" applyAlignment="1" applyProtection="1">
      <alignment horizontal="center" wrapText="1"/>
      <protection hidden="1"/>
    </xf>
    <xf numFmtId="0" fontId="5" fillId="0" borderId="237" xfId="0" applyFont="1" applyFill="1" applyBorder="1" applyAlignment="1" applyProtection="1">
      <alignment horizontal="center"/>
      <protection hidden="1"/>
    </xf>
    <xf numFmtId="0" fontId="5" fillId="0" borderId="129" xfId="0" applyFont="1" applyFill="1" applyBorder="1" applyAlignment="1" applyProtection="1">
      <alignment horizontal="center"/>
      <protection hidden="1"/>
    </xf>
    <xf numFmtId="0" fontId="5" fillId="0" borderId="128" xfId="0" applyFont="1" applyFill="1" applyBorder="1" applyAlignment="1" applyProtection="1">
      <alignment horizontal="center"/>
      <protection hidden="1"/>
    </xf>
    <xf numFmtId="0" fontId="5" fillId="0" borderId="204" xfId="0" applyFont="1" applyFill="1" applyBorder="1" applyAlignment="1" applyProtection="1">
      <alignment horizontal="center"/>
      <protection hidden="1"/>
    </xf>
    <xf numFmtId="0" fontId="5" fillId="0" borderId="130" xfId="0" applyFont="1" applyFill="1" applyBorder="1" applyAlignment="1" applyProtection="1">
      <alignment horizontal="center"/>
      <protection hidden="1"/>
    </xf>
    <xf numFmtId="0" fontId="44" fillId="0" borderId="11" xfId="42" applyFont="1" applyFill="1" applyBorder="1" applyAlignment="1">
      <alignment horizontal="center"/>
    </xf>
    <xf numFmtId="0" fontId="44" fillId="0" borderId="182" xfId="42" applyFont="1" applyFill="1" applyBorder="1" applyAlignment="1">
      <alignment horizontal="center"/>
    </xf>
    <xf numFmtId="0" fontId="44" fillId="0" borderId="62" xfId="42" applyFont="1" applyFill="1" applyBorder="1" applyAlignment="1">
      <alignment horizontal="center"/>
    </xf>
    <xf numFmtId="0" fontId="44" fillId="0" borderId="192" xfId="42" applyFont="1" applyFill="1" applyBorder="1" applyAlignment="1">
      <alignment horizontal="center"/>
    </xf>
    <xf numFmtId="0" fontId="39" fillId="0" borderId="145" xfId="42" applyFont="1" applyFill="1" applyBorder="1" applyAlignment="1">
      <alignment horizontal="center" wrapText="1"/>
    </xf>
    <xf numFmtId="0" fontId="39" fillId="0" borderId="113" xfId="42" applyFont="1" applyFill="1" applyBorder="1" applyAlignment="1">
      <alignment horizontal="center" wrapText="1"/>
    </xf>
    <xf numFmtId="0" fontId="44" fillId="0" borderId="96" xfId="42" applyFont="1" applyFill="1" applyBorder="1" applyAlignment="1">
      <alignment horizontal="center"/>
    </xf>
    <xf numFmtId="0" fontId="44" fillId="0" borderId="92" xfId="42" applyFont="1" applyFill="1" applyBorder="1" applyAlignment="1">
      <alignment horizontal="center"/>
    </xf>
    <xf numFmtId="0" fontId="44" fillId="0" borderId="142" xfId="42" applyFont="1" applyFill="1" applyBorder="1" applyAlignment="1">
      <alignment horizontal="center"/>
    </xf>
    <xf numFmtId="0" fontId="44" fillId="0" borderId="88" xfId="42" applyFont="1" applyFill="1" applyBorder="1" applyAlignment="1">
      <alignment horizontal="center" wrapText="1"/>
    </xf>
    <xf numFmtId="0" fontId="44" fillId="0" borderId="12" xfId="42" applyFont="1" applyFill="1" applyBorder="1" applyAlignment="1">
      <alignment horizontal="center" wrapText="1"/>
    </xf>
    <xf numFmtId="0" fontId="44" fillId="0" borderId="11" xfId="42" applyFont="1" applyFill="1" applyBorder="1" applyAlignment="1">
      <alignment horizontal="center" wrapText="1"/>
    </xf>
    <xf numFmtId="0" fontId="44" fillId="0" borderId="182" xfId="42" applyFont="1" applyFill="1" applyBorder="1" applyAlignment="1">
      <alignment horizontal="center" wrapText="1"/>
    </xf>
    <xf numFmtId="0" fontId="44" fillId="0" borderId="62" xfId="42" applyFont="1" applyFill="1" applyBorder="1" applyAlignment="1">
      <alignment horizontal="center" wrapText="1"/>
    </xf>
    <xf numFmtId="0" fontId="44" fillId="0" borderId="192" xfId="42" applyFont="1" applyFill="1" applyBorder="1" applyAlignment="1">
      <alignment horizontal="center" wrapText="1"/>
    </xf>
    <xf numFmtId="0" fontId="44" fillId="0" borderId="7" xfId="42" applyFont="1" applyFill="1" applyBorder="1" applyAlignment="1">
      <alignment horizontal="center" wrapText="1"/>
    </xf>
    <xf numFmtId="0" fontId="44" fillId="0" borderId="111" xfId="42" applyFont="1" applyFill="1" applyBorder="1" applyAlignment="1">
      <alignment horizontal="center" wrapText="1"/>
    </xf>
    <xf numFmtId="0" fontId="39" fillId="0" borderId="88" xfId="42" applyFont="1" applyFill="1" applyBorder="1" applyAlignment="1">
      <alignment horizontal="center" wrapText="1"/>
    </xf>
    <xf numFmtId="0" fontId="39" fillId="0" borderId="12" xfId="42" applyFont="1" applyFill="1" applyBorder="1" applyAlignment="1">
      <alignment horizontal="center" wrapText="1"/>
    </xf>
    <xf numFmtId="0" fontId="39" fillId="0" borderId="29" xfId="42" applyFont="1" applyFill="1" applyBorder="1" applyAlignment="1">
      <alignment horizontal="center" wrapText="1"/>
    </xf>
    <xf numFmtId="0" fontId="39" fillId="0" borderId="183" xfId="42" applyFont="1" applyFill="1" applyBorder="1" applyAlignment="1">
      <alignment horizontal="center" wrapText="1"/>
    </xf>
    <xf numFmtId="0" fontId="39" fillId="0" borderId="185" xfId="42" applyFont="1" applyFill="1" applyBorder="1" applyAlignment="1">
      <alignment horizontal="center" wrapText="1"/>
    </xf>
    <xf numFmtId="0" fontId="44" fillId="0" borderId="0" xfId="42" applyFont="1" applyFill="1" applyBorder="1" applyAlignment="1">
      <alignment horizontal="center"/>
    </xf>
    <xf numFmtId="0" fontId="62" fillId="0" borderId="56" xfId="0" applyFont="1" applyBorder="1" applyAlignment="1"/>
    <xf numFmtId="0" fontId="38" fillId="0" borderId="129" xfId="42" applyFont="1" applyFill="1" applyBorder="1" applyAlignment="1">
      <alignment horizontal="center"/>
    </xf>
    <xf numFmtId="0" fontId="38" fillId="0" borderId="47" xfId="42" applyFont="1" applyFill="1" applyBorder="1" applyAlignment="1">
      <alignment horizontal="center"/>
    </xf>
    <xf numFmtId="0" fontId="38" fillId="0" borderId="34" xfId="42" applyFont="1" applyFill="1" applyBorder="1" applyAlignment="1">
      <alignment horizontal="center"/>
    </xf>
    <xf numFmtId="0" fontId="41" fillId="0" borderId="235" xfId="42" applyFont="1" applyFill="1" applyBorder="1" applyAlignment="1">
      <alignment horizontal="center"/>
    </xf>
    <xf numFmtId="0" fontId="41" fillId="0" borderId="238" xfId="42" applyFont="1" applyFill="1" applyBorder="1" applyAlignment="1">
      <alignment horizontal="center"/>
    </xf>
    <xf numFmtId="0" fontId="41" fillId="0" borderId="243" xfId="42" applyFont="1" applyFill="1" applyBorder="1" applyAlignment="1">
      <alignment horizontal="center"/>
    </xf>
    <xf numFmtId="0" fontId="41" fillId="0" borderId="153" xfId="42" applyFont="1" applyFill="1" applyBorder="1" applyAlignment="1">
      <alignment horizontal="center"/>
    </xf>
    <xf numFmtId="0" fontId="41" fillId="0" borderId="11" xfId="42" applyFont="1" applyFill="1" applyBorder="1" applyAlignment="1">
      <alignment horizontal="center"/>
    </xf>
    <xf numFmtId="0" fontId="41" fillId="0" borderId="72" xfId="42" applyFont="1" applyFill="1" applyBorder="1" applyAlignment="1">
      <alignment horizontal="center"/>
    </xf>
    <xf numFmtId="0" fontId="39" fillId="0" borderId="242" xfId="42" applyFont="1" applyFill="1" applyBorder="1" applyAlignment="1">
      <alignment horizontal="center" wrapText="1"/>
    </xf>
    <xf numFmtId="0" fontId="39" fillId="0" borderId="218" xfId="42" applyFont="1" applyFill="1" applyBorder="1" applyAlignment="1">
      <alignment horizontal="center" wrapText="1"/>
    </xf>
    <xf numFmtId="0" fontId="39" fillId="0" borderId="47" xfId="42" applyFont="1" applyFill="1" applyBorder="1" applyAlignment="1">
      <alignment horizontal="center"/>
    </xf>
    <xf numFmtId="0" fontId="39" fillId="0" borderId="136" xfId="42" applyFont="1" applyFill="1" applyBorder="1" applyAlignment="1">
      <alignment horizontal="center"/>
    </xf>
    <xf numFmtId="0" fontId="44" fillId="0" borderId="163" xfId="42" applyFont="1" applyFill="1" applyBorder="1" applyAlignment="1">
      <alignment horizontal="center" wrapText="1"/>
    </xf>
    <xf numFmtId="0" fontId="44" fillId="0" borderId="119" xfId="42" applyFont="1" applyFill="1" applyBorder="1" applyAlignment="1">
      <alignment horizontal="center" wrapText="1"/>
    </xf>
    <xf numFmtId="0" fontId="39" fillId="0" borderId="31" xfId="42" applyFont="1" applyFill="1" applyBorder="1" applyAlignment="1">
      <alignment horizontal="center" wrapText="1"/>
    </xf>
    <xf numFmtId="0" fontId="39" fillId="0" borderId="163" xfId="42" applyFont="1" applyFill="1" applyBorder="1" applyAlignment="1">
      <alignment horizontal="center" wrapText="1"/>
    </xf>
    <xf numFmtId="0" fontId="39" fillId="0" borderId="119" xfId="42" applyFont="1" applyFill="1" applyBorder="1" applyAlignment="1">
      <alignment horizontal="center" wrapText="1"/>
    </xf>
    <xf numFmtId="0" fontId="38" fillId="0" borderId="7" xfId="42" applyFont="1" applyFill="1" applyBorder="1" applyAlignment="1">
      <alignment horizontal="center"/>
    </xf>
    <xf numFmtId="0" fontId="38" fillId="0" borderId="203" xfId="42" applyFont="1" applyFill="1" applyBorder="1" applyAlignment="1">
      <alignment horizontal="center"/>
    </xf>
    <xf numFmtId="0" fontId="38" fillId="0" borderId="204" xfId="42" applyFont="1" applyFill="1" applyBorder="1" applyAlignment="1">
      <alignment horizontal="center"/>
    </xf>
    <xf numFmtId="0" fontId="38" fillId="0" borderId="224" xfId="42" applyFont="1" applyFill="1" applyBorder="1" applyAlignment="1">
      <alignment horizontal="center"/>
    </xf>
    <xf numFmtId="0" fontId="41" fillId="0" borderId="47" xfId="42" applyFont="1" applyFill="1" applyBorder="1" applyAlignment="1">
      <alignment horizontal="center"/>
    </xf>
    <xf numFmtId="0" fontId="41" fillId="0" borderId="34" xfId="42" applyFont="1" applyFill="1" applyBorder="1" applyAlignment="1">
      <alignment horizontal="center"/>
    </xf>
    <xf numFmtId="0" fontId="41" fillId="0" borderId="136" xfId="42" applyFont="1" applyFill="1" applyBorder="1" applyAlignment="1">
      <alignment horizontal="center"/>
    </xf>
    <xf numFmtId="0" fontId="41" fillId="0" borderId="97" xfId="42" applyFont="1" applyFill="1" applyBorder="1" applyAlignment="1">
      <alignment horizontal="center"/>
    </xf>
    <xf numFmtId="0" fontId="41" fillId="0" borderId="105" xfId="42" applyFont="1" applyFill="1" applyBorder="1" applyAlignment="1">
      <alignment horizontal="center"/>
    </xf>
    <xf numFmtId="0" fontId="44" fillId="0" borderId="244" xfId="42" applyFont="1" applyFill="1" applyBorder="1" applyAlignment="1">
      <alignment horizontal="center"/>
    </xf>
    <xf numFmtId="0" fontId="44" fillId="0" borderId="245" xfId="42" applyFont="1" applyFill="1" applyBorder="1" applyAlignment="1">
      <alignment horizontal="center"/>
    </xf>
    <xf numFmtId="0" fontId="44" fillId="0" borderId="26" xfId="42" applyFont="1" applyFill="1" applyBorder="1" applyAlignment="1">
      <alignment horizontal="center" wrapText="1"/>
    </xf>
    <xf numFmtId="0" fontId="18" fillId="0" borderId="17" xfId="41" applyFont="1" applyBorder="1" applyAlignment="1"/>
    <xf numFmtId="0" fontId="2" fillId="0" borderId="43" xfId="41" applyBorder="1" applyAlignment="1"/>
    <xf numFmtId="0" fontId="19" fillId="0" borderId="20" xfId="41" applyFont="1" applyBorder="1" applyAlignment="1"/>
    <xf numFmtId="0" fontId="18" fillId="0" borderId="123" xfId="41" applyFont="1" applyBorder="1" applyAlignment="1"/>
    <xf numFmtId="0" fontId="24" fillId="6" borderId="9" xfId="41" applyFont="1" applyFill="1" applyBorder="1" applyAlignment="1">
      <alignment horizontal="center" vertical="center"/>
    </xf>
    <xf numFmtId="0" fontId="24" fillId="0" borderId="247" xfId="41" applyFont="1" applyBorder="1" applyAlignment="1">
      <alignment horizontal="center" vertical="center"/>
    </xf>
    <xf numFmtId="0" fontId="46" fillId="6" borderId="47" xfId="41" applyFont="1" applyFill="1" applyBorder="1" applyAlignment="1">
      <alignment horizontal="center" vertical="center" wrapText="1"/>
    </xf>
    <xf numFmtId="0" fontId="46" fillId="6" borderId="34" xfId="41" applyFont="1" applyFill="1" applyBorder="1" applyAlignment="1">
      <alignment horizontal="center" vertical="center" wrapText="1"/>
    </xf>
    <xf numFmtId="0" fontId="46" fillId="6" borderId="136" xfId="41" applyFont="1" applyFill="1" applyBorder="1" applyAlignment="1">
      <alignment horizontal="center" vertical="center" wrapText="1"/>
    </xf>
    <xf numFmtId="0" fontId="19" fillId="0" borderId="228" xfId="41" applyFont="1" applyBorder="1" applyAlignment="1"/>
    <xf numFmtId="0" fontId="18" fillId="0" borderId="229" xfId="41" applyFont="1" applyBorder="1" applyAlignment="1"/>
    <xf numFmtId="0" fontId="2" fillId="0" borderId="61" xfId="41" applyBorder="1" applyAlignment="1"/>
    <xf numFmtId="0" fontId="18" fillId="0" borderId="123" xfId="41" applyFont="1" applyBorder="1" applyAlignment="1">
      <alignment horizontal="left"/>
    </xf>
    <xf numFmtId="0" fontId="18" fillId="0" borderId="43" xfId="41" applyFont="1" applyBorder="1" applyAlignment="1">
      <alignment horizontal="left"/>
    </xf>
    <xf numFmtId="0" fontId="18" fillId="0" borderId="17" xfId="41" applyFont="1" applyBorder="1" applyAlignment="1">
      <alignment horizontal="left"/>
    </xf>
    <xf numFmtId="0" fontId="48" fillId="0" borderId="17" xfId="41" applyFont="1" applyBorder="1" applyAlignment="1">
      <alignment vertical="center"/>
    </xf>
    <xf numFmtId="0" fontId="48" fillId="0" borderId="17" xfId="41" applyFont="1" applyBorder="1" applyAlignment="1">
      <alignment horizontal="left"/>
    </xf>
    <xf numFmtId="0" fontId="48" fillId="0" borderId="43" xfId="41" applyFont="1" applyBorder="1" applyAlignment="1">
      <alignment horizontal="left"/>
    </xf>
    <xf numFmtId="0" fontId="48" fillId="0" borderId="17" xfId="41" applyFont="1" applyBorder="1" applyAlignment="1">
      <alignment horizontal="left" vertical="center"/>
    </xf>
    <xf numFmtId="0" fontId="48" fillId="0" borderId="43" xfId="41" applyFont="1" applyBorder="1" applyAlignment="1">
      <alignment horizontal="left" vertical="center"/>
    </xf>
    <xf numFmtId="0" fontId="18" fillId="0" borderId="17" xfId="41" applyFont="1" applyFill="1" applyBorder="1" applyAlignment="1"/>
    <xf numFmtId="0" fontId="18" fillId="0" borderId="43" xfId="41" applyFont="1" applyFill="1" applyBorder="1" applyAlignment="1"/>
    <xf numFmtId="0" fontId="48" fillId="0" borderId="17" xfId="41" applyFont="1" applyFill="1" applyBorder="1" applyAlignment="1">
      <alignment horizontal="left" vertical="center"/>
    </xf>
    <xf numFmtId="0" fontId="48" fillId="0" borderId="43" xfId="41" applyFont="1" applyFill="1" applyBorder="1" applyAlignment="1">
      <alignment horizontal="left" vertical="center"/>
    </xf>
    <xf numFmtId="0" fontId="19" fillId="0" borderId="246" xfId="41" applyFont="1" applyBorder="1" applyAlignment="1"/>
    <xf numFmtId="0" fontId="2" fillId="0" borderId="111" xfId="41" applyBorder="1" applyAlignment="1"/>
    <xf numFmtId="0" fontId="19" fillId="0" borderId="9" xfId="41" applyFont="1" applyBorder="1" applyAlignment="1"/>
    <xf numFmtId="0" fontId="2" fillId="0" borderId="34" xfId="41" applyBorder="1" applyAlignment="1"/>
    <xf numFmtId="0" fontId="5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0" fillId="0" borderId="88" xfId="0" applyFont="1" applyFill="1" applyBorder="1" applyAlignment="1">
      <alignment horizontal="center" wrapText="1"/>
    </xf>
    <xf numFmtId="0" fontId="10" fillId="0" borderId="29" xfId="0" applyFont="1" applyFill="1" applyBorder="1" applyAlignment="1">
      <alignment horizontal="center" wrapText="1"/>
    </xf>
    <xf numFmtId="0" fontId="10" fillId="0" borderId="227" xfId="0" applyFont="1" applyFill="1" applyBorder="1" applyAlignment="1">
      <alignment horizontal="center" wrapText="1"/>
    </xf>
    <xf numFmtId="0" fontId="56" fillId="0" borderId="0" xfId="0" applyFont="1" applyBorder="1" applyAlignment="1">
      <alignment horizontal="center"/>
    </xf>
    <xf numFmtId="0" fontId="48" fillId="0" borderId="0" xfId="0" applyFont="1" applyBorder="1" applyAlignment="1">
      <alignment horizontal="center"/>
    </xf>
  </cellXfs>
  <cellStyles count="5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 2" xfId="26"/>
    <cellStyle name="Ezres 3" xfId="27"/>
    <cellStyle name="Ezres 4" xfId="28"/>
    <cellStyle name="Figyelmeztetés" xfId="29" builtinId="11" customBuiltin="1"/>
    <cellStyle name="Hivatkozott cella" xfId="30" builtinId="24" customBuiltin="1"/>
    <cellStyle name="Jegyzet" xfId="31" builtinId="10" customBuiltin="1"/>
    <cellStyle name="Jelölőszín (1)" xfId="32" builtinId="29" customBuiltin="1"/>
    <cellStyle name="Jelölőszín (2)" xfId="33" builtinId="33" customBuiltin="1"/>
    <cellStyle name="Jelölőszín (3)" xfId="34" builtinId="37" customBuiltin="1"/>
    <cellStyle name="Jelölőszín (4)" xfId="35" builtinId="41" customBuiltin="1"/>
    <cellStyle name="Jelölőszín (5)" xfId="36" builtinId="45" customBuiltin="1"/>
    <cellStyle name="Jelölőszín (6)" xfId="37" builtinId="49" customBuiltin="1"/>
    <cellStyle name="Jó" xfId="38" builtinId="26" customBuiltin="1"/>
    <cellStyle name="Kimenet" xfId="39" builtinId="21" customBuiltin="1"/>
    <cellStyle name="Magyarázó szöveg" xfId="40" builtinId="53" customBuiltin="1"/>
    <cellStyle name="Normál" xfId="0" builtinId="0"/>
    <cellStyle name="Normál 2" xfId="41"/>
    <cellStyle name="Normál 3" xfId="42"/>
    <cellStyle name="Normál 3 2" xfId="43"/>
    <cellStyle name="Normál 4" xfId="44"/>
    <cellStyle name="Normál 4 2" xfId="45"/>
    <cellStyle name="Normál 5" xfId="46"/>
    <cellStyle name="Normál_1.számú melléklet" xfId="47"/>
    <cellStyle name="Összesen" xfId="48" builtinId="25" customBuiltin="1"/>
    <cellStyle name="Rossz" xfId="49" builtinId="27" customBuiltin="1"/>
    <cellStyle name="Semleges" xfId="50" builtinId="28" customBuiltin="1"/>
    <cellStyle name="Számítás" xfId="51" builtinId="22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azsu_C\2011_ment&#233;sek\R&#233;gi%2013_t_&#193;gi&#233;%20f&#233;l&#233;v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zsu_C\2011_ment&#233;sek\R&#233;gi%2013_t_&#193;gi&#233;%20f&#233;l&#233;v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nzugy\HUPENZU\2013\EIM\6-15.%20t&#225;bla%2010.31.+fel&#252;lvizsg&#225;la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&#246;lts&#233;gvetesek\2015\1_v&#225;ltozat\2015_11szmell_beruh&#225;z&#225;so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3_sz_2011 féléve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3_sz_2011 félév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6_sz_2013 K.Felülv."/>
      <sheetName val="6_sz_2013 B.Felülv."/>
      <sheetName val="7.sz. 2013 Felülv."/>
      <sheetName val="8_sz_2013 K. Felülv. "/>
      <sheetName val="8_sz_2013 B. Felülv."/>
      <sheetName val="8 a 2013 Felülv."/>
      <sheetName val="_14_int felj. 2013 Felülv. "/>
      <sheetName val="_15_int beruh. 2013 felülv.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1sz._ Önk_beruh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1"/>
  <sheetViews>
    <sheetView tabSelected="1" zoomScaleNormal="100" workbookViewId="0">
      <selection activeCell="I59" sqref="I59"/>
    </sheetView>
  </sheetViews>
  <sheetFormatPr defaultRowHeight="12.75"/>
  <cols>
    <col min="1" max="1" width="4.28515625" style="1" customWidth="1"/>
    <col min="2" max="2" width="52.7109375" style="1" customWidth="1"/>
    <col min="3" max="5" width="13" style="2" customWidth="1"/>
    <col min="6" max="6" width="4.28515625" style="1" customWidth="1"/>
    <col min="7" max="7" width="59.5703125" style="1" customWidth="1"/>
    <col min="8" max="10" width="12.42578125" style="1" customWidth="1"/>
    <col min="11" max="11" width="16.42578125" style="1" customWidth="1"/>
    <col min="12" max="16384" width="9.140625" style="1"/>
  </cols>
  <sheetData>
    <row r="1" spans="1:11">
      <c r="A1" s="25"/>
      <c r="B1" s="24"/>
      <c r="C1" s="23"/>
      <c r="D1" s="23"/>
      <c r="E1" s="23"/>
      <c r="F1" s="2"/>
      <c r="G1" s="19"/>
      <c r="H1" s="22" t="s">
        <v>71</v>
      </c>
      <c r="I1" s="22"/>
      <c r="J1" s="22"/>
    </row>
    <row r="2" spans="1:11">
      <c r="A2" s="2"/>
      <c r="B2" s="2"/>
      <c r="C2" s="19"/>
      <c r="D2" s="19"/>
      <c r="E2" s="19"/>
      <c r="F2" s="2"/>
      <c r="G2" s="19"/>
      <c r="H2" s="22"/>
      <c r="I2" s="22"/>
      <c r="J2" s="22"/>
    </row>
    <row r="3" spans="1:11" ht="18.75">
      <c r="A3" s="523" t="s">
        <v>420</v>
      </c>
      <c r="B3" s="523"/>
      <c r="C3" s="523"/>
      <c r="D3" s="523"/>
      <c r="E3" s="523"/>
      <c r="F3" s="523"/>
      <c r="G3" s="523"/>
    </row>
    <row r="4" spans="1:11">
      <c r="A4" s="1076" t="s">
        <v>70</v>
      </c>
      <c r="B4" s="1076"/>
      <c r="C4" s="1076"/>
      <c r="D4" s="1076"/>
      <c r="E4" s="1076"/>
      <c r="F4" s="1076"/>
      <c r="G4" s="1076"/>
      <c r="H4" s="21"/>
      <c r="I4" s="21"/>
      <c r="J4" s="21"/>
      <c r="K4" s="21"/>
    </row>
    <row r="5" spans="1:11" hidden="1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</row>
    <row r="6" spans="1:11" ht="13.5" thickBot="1">
      <c r="A6" s="2"/>
      <c r="B6" s="2"/>
      <c r="F6" s="2"/>
      <c r="G6" s="19"/>
    </row>
    <row r="7" spans="1:11" ht="12.75" customHeight="1">
      <c r="A7" s="936" t="s">
        <v>61</v>
      </c>
      <c r="B7" s="897"/>
      <c r="C7" s="1079" t="s">
        <v>74</v>
      </c>
      <c r="D7" s="1079" t="s">
        <v>520</v>
      </c>
      <c r="E7" s="1082" t="s">
        <v>534</v>
      </c>
      <c r="F7" s="915"/>
      <c r="G7" s="897"/>
      <c r="H7" s="1091" t="s">
        <v>74</v>
      </c>
      <c r="I7" s="1095" t="s">
        <v>520</v>
      </c>
      <c r="J7" s="1095" t="s">
        <v>534</v>
      </c>
      <c r="K7" s="18" t="s">
        <v>69</v>
      </c>
    </row>
    <row r="8" spans="1:11">
      <c r="A8" s="937" t="s">
        <v>67</v>
      </c>
      <c r="B8" s="898" t="s">
        <v>68</v>
      </c>
      <c r="C8" s="1089"/>
      <c r="D8" s="1080"/>
      <c r="E8" s="1083"/>
      <c r="F8" s="20" t="s">
        <v>67</v>
      </c>
      <c r="G8" s="898" t="s">
        <v>66</v>
      </c>
      <c r="H8" s="1092"/>
      <c r="I8" s="1096"/>
      <c r="J8" s="1096"/>
      <c r="K8" s="18" t="s">
        <v>65</v>
      </c>
    </row>
    <row r="9" spans="1:11">
      <c r="A9" s="937"/>
      <c r="B9" s="898" t="s">
        <v>64</v>
      </c>
      <c r="C9" s="1089"/>
      <c r="D9" s="1080"/>
      <c r="E9" s="1083"/>
      <c r="F9" s="20"/>
      <c r="G9" s="898" t="s">
        <v>64</v>
      </c>
      <c r="H9" s="1092"/>
      <c r="I9" s="1096"/>
      <c r="J9" s="1096"/>
      <c r="K9" s="18" t="s">
        <v>63</v>
      </c>
    </row>
    <row r="10" spans="1:11" ht="13.5" thickBot="1">
      <c r="A10" s="938" t="s">
        <v>61</v>
      </c>
      <c r="B10" s="899"/>
      <c r="C10" s="1090"/>
      <c r="D10" s="1081"/>
      <c r="E10" s="1084"/>
      <c r="F10" s="20" t="s">
        <v>61</v>
      </c>
      <c r="G10" s="898"/>
      <c r="H10" s="1092"/>
      <c r="I10" s="1096"/>
      <c r="J10" s="1096"/>
      <c r="K10" s="18" t="s">
        <v>421</v>
      </c>
    </row>
    <row r="11" spans="1:11">
      <c r="A11" s="939">
        <v>1</v>
      </c>
      <c r="B11" s="950">
        <v>2</v>
      </c>
      <c r="C11" s="17">
        <v>3</v>
      </c>
      <c r="D11" s="630">
        <v>4</v>
      </c>
      <c r="E11" s="900">
        <v>5</v>
      </c>
      <c r="F11" s="889">
        <v>7</v>
      </c>
      <c r="G11" s="918">
        <v>8</v>
      </c>
      <c r="H11" s="681">
        <v>9</v>
      </c>
      <c r="I11" s="682">
        <v>10</v>
      </c>
      <c r="J11" s="919">
        <v>11</v>
      </c>
      <c r="K11" s="6"/>
    </row>
    <row r="12" spans="1:11" ht="15">
      <c r="A12" s="940"/>
      <c r="B12" s="951"/>
      <c r="C12" s="15"/>
      <c r="D12" s="631"/>
      <c r="E12" s="901"/>
      <c r="F12" s="890" t="s">
        <v>61</v>
      </c>
      <c r="G12" s="920"/>
      <c r="H12" s="16"/>
      <c r="I12" s="677"/>
      <c r="J12" s="921"/>
      <c r="K12" s="14"/>
    </row>
    <row r="13" spans="1:11" s="11" customFormat="1" ht="21.95" customHeight="1">
      <c r="A13" s="941">
        <v>1</v>
      </c>
      <c r="B13" s="923" t="s">
        <v>60</v>
      </c>
      <c r="C13" s="628">
        <v>1395980</v>
      </c>
      <c r="D13" s="30">
        <v>39373</v>
      </c>
      <c r="E13" s="902">
        <f>SUM(C13:D13)</f>
        <v>1435353</v>
      </c>
      <c r="F13" s="29">
        <v>1</v>
      </c>
      <c r="G13" s="661" t="s">
        <v>59</v>
      </c>
      <c r="H13" s="31">
        <v>353948</v>
      </c>
      <c r="I13" s="31">
        <v>45</v>
      </c>
      <c r="J13" s="922">
        <f>SUM(H13:I13)</f>
        <v>353993</v>
      </c>
      <c r="K13" s="14"/>
    </row>
    <row r="14" spans="1:11" ht="21.95" customHeight="1">
      <c r="A14" s="941">
        <v>2</v>
      </c>
      <c r="B14" s="923" t="s">
        <v>58</v>
      </c>
      <c r="C14" s="628">
        <v>402482</v>
      </c>
      <c r="D14" s="632">
        <v>13376</v>
      </c>
      <c r="E14" s="902">
        <f t="shared" ref="E14:E22" si="0">SUM(C14:D14)</f>
        <v>415858</v>
      </c>
      <c r="F14" s="916">
        <v>2</v>
      </c>
      <c r="G14" s="923" t="s">
        <v>57</v>
      </c>
      <c r="H14" s="31">
        <v>2782990</v>
      </c>
      <c r="I14" s="678"/>
      <c r="J14" s="922">
        <f t="shared" ref="J14:J22" si="1">SUM(H14:I14)</f>
        <v>2782990</v>
      </c>
      <c r="K14" s="14"/>
    </row>
    <row r="15" spans="1:11" ht="21.95" customHeight="1">
      <c r="A15" s="941">
        <v>3</v>
      </c>
      <c r="B15" s="923" t="s">
        <v>56</v>
      </c>
      <c r="C15" s="628">
        <v>1647285</v>
      </c>
      <c r="D15" s="30">
        <v>107288</v>
      </c>
      <c r="E15" s="902">
        <f t="shared" si="0"/>
        <v>1754573</v>
      </c>
      <c r="F15" s="916">
        <v>3</v>
      </c>
      <c r="G15" s="662" t="s">
        <v>55</v>
      </c>
      <c r="H15" s="31">
        <v>1343029</v>
      </c>
      <c r="I15" s="31">
        <v>25882</v>
      </c>
      <c r="J15" s="922">
        <f t="shared" si="1"/>
        <v>1368911</v>
      </c>
      <c r="K15" s="14"/>
    </row>
    <row r="16" spans="1:11" ht="21.95" customHeight="1">
      <c r="A16" s="942">
        <v>4</v>
      </c>
      <c r="B16" s="661" t="s">
        <v>54</v>
      </c>
      <c r="C16" s="628">
        <v>144150</v>
      </c>
      <c r="D16" s="632">
        <v>341</v>
      </c>
      <c r="E16" s="902">
        <f t="shared" si="0"/>
        <v>144491</v>
      </c>
      <c r="F16" s="916">
        <v>4</v>
      </c>
      <c r="G16" s="662" t="s">
        <v>53</v>
      </c>
      <c r="H16" s="31"/>
      <c r="I16" s="678"/>
      <c r="J16" s="922">
        <f t="shared" si="1"/>
        <v>0</v>
      </c>
      <c r="K16" s="14"/>
    </row>
    <row r="17" spans="1:11" ht="21.95" customHeight="1">
      <c r="A17" s="941">
        <v>5</v>
      </c>
      <c r="B17" s="923" t="s">
        <v>52</v>
      </c>
      <c r="C17" s="628"/>
      <c r="D17" s="30"/>
      <c r="E17" s="902">
        <f t="shared" si="0"/>
        <v>0</v>
      </c>
      <c r="F17" s="29">
        <v>5</v>
      </c>
      <c r="G17" s="662" t="s">
        <v>51</v>
      </c>
      <c r="H17" s="31">
        <v>427905</v>
      </c>
      <c r="I17" s="31">
        <v>-500</v>
      </c>
      <c r="J17" s="922">
        <f t="shared" si="1"/>
        <v>427405</v>
      </c>
      <c r="K17" s="14"/>
    </row>
    <row r="18" spans="1:11" ht="21.95" customHeight="1">
      <c r="A18" s="942"/>
      <c r="B18" s="952" t="s">
        <v>50</v>
      </c>
      <c r="C18" s="628"/>
      <c r="D18" s="632">
        <v>26864</v>
      </c>
      <c r="E18" s="902">
        <f t="shared" si="0"/>
        <v>26864</v>
      </c>
      <c r="F18" s="29">
        <v>6</v>
      </c>
      <c r="G18" s="661" t="s">
        <v>49</v>
      </c>
      <c r="H18" s="31"/>
      <c r="I18" s="678"/>
      <c r="J18" s="922">
        <f t="shared" si="1"/>
        <v>0</v>
      </c>
      <c r="K18" s="14"/>
    </row>
    <row r="19" spans="1:11" ht="21.95" customHeight="1">
      <c r="A19" s="942"/>
      <c r="B19" s="952" t="s">
        <v>48</v>
      </c>
      <c r="C19" s="628">
        <v>203965</v>
      </c>
      <c r="D19" s="30">
        <v>7362</v>
      </c>
      <c r="E19" s="902">
        <f t="shared" si="0"/>
        <v>211327</v>
      </c>
      <c r="F19" s="29">
        <v>7</v>
      </c>
      <c r="G19" s="923" t="s">
        <v>47</v>
      </c>
      <c r="H19" s="31"/>
      <c r="I19" s="31"/>
      <c r="J19" s="922">
        <f t="shared" si="1"/>
        <v>0</v>
      </c>
      <c r="K19" s="14"/>
    </row>
    <row r="20" spans="1:11" ht="21.95" customHeight="1">
      <c r="A20" s="942"/>
      <c r="B20" s="952" t="s">
        <v>606</v>
      </c>
      <c r="C20" s="628"/>
      <c r="D20" s="632"/>
      <c r="E20" s="902">
        <f t="shared" si="0"/>
        <v>0</v>
      </c>
      <c r="F20" s="649">
        <v>8</v>
      </c>
      <c r="G20" s="924" t="s">
        <v>46</v>
      </c>
      <c r="H20" s="31"/>
      <c r="I20" s="678"/>
      <c r="J20" s="922">
        <f t="shared" si="1"/>
        <v>0</v>
      </c>
      <c r="K20" s="13"/>
    </row>
    <row r="21" spans="1:11" ht="21.95" customHeight="1">
      <c r="A21" s="942">
        <v>6</v>
      </c>
      <c r="B21" s="661" t="s">
        <v>45</v>
      </c>
      <c r="C21" s="628">
        <v>25000</v>
      </c>
      <c r="D21" s="30"/>
      <c r="E21" s="902">
        <f t="shared" si="0"/>
        <v>25000</v>
      </c>
      <c r="F21" s="649"/>
      <c r="G21" s="925"/>
      <c r="H21" s="31"/>
      <c r="I21" s="31"/>
      <c r="J21" s="922">
        <f t="shared" si="1"/>
        <v>0</v>
      </c>
      <c r="K21" s="14"/>
    </row>
    <row r="22" spans="1:11" ht="21.95" customHeight="1" thickBot="1">
      <c r="A22" s="942">
        <v>7</v>
      </c>
      <c r="B22" s="661" t="s">
        <v>44</v>
      </c>
      <c r="C22" s="886">
        <v>259415</v>
      </c>
      <c r="D22" s="632">
        <v>-3728</v>
      </c>
      <c r="E22" s="903">
        <f t="shared" si="0"/>
        <v>255687</v>
      </c>
      <c r="F22" s="917"/>
      <c r="G22" s="926"/>
      <c r="H22" s="683"/>
      <c r="I22" s="679"/>
      <c r="J22" s="922">
        <f t="shared" si="1"/>
        <v>0</v>
      </c>
      <c r="K22" s="12" t="s">
        <v>72</v>
      </c>
    </row>
    <row r="23" spans="1:11" ht="17.100000000000001" customHeight="1" thickBot="1">
      <c r="A23" s="1068" t="s">
        <v>42</v>
      </c>
      <c r="B23" s="953" t="s">
        <v>43</v>
      </c>
      <c r="C23" s="1085">
        <f>SUM(C13:C22)</f>
        <v>4078277</v>
      </c>
      <c r="D23" s="1085">
        <f>SUM(D13:D22)</f>
        <v>190876</v>
      </c>
      <c r="E23" s="1087">
        <f>SUM(E13:E22)</f>
        <v>4269153</v>
      </c>
      <c r="F23" s="1077" t="s">
        <v>42</v>
      </c>
      <c r="G23" s="680" t="s">
        <v>41</v>
      </c>
      <c r="H23" s="1093">
        <f>SUM(H13:H20)</f>
        <v>4907872</v>
      </c>
      <c r="I23" s="1093">
        <f>SUM(I13:I20)</f>
        <v>25427</v>
      </c>
      <c r="J23" s="1097">
        <f>SUM(J13:J20)</f>
        <v>4933299</v>
      </c>
      <c r="K23" s="646" t="s">
        <v>556</v>
      </c>
    </row>
    <row r="24" spans="1:11" ht="17.100000000000001" customHeight="1" thickBot="1">
      <c r="A24" s="1069"/>
      <c r="B24" s="954" t="s">
        <v>22</v>
      </c>
      <c r="C24" s="1086"/>
      <c r="D24" s="1086"/>
      <c r="E24" s="1088"/>
      <c r="F24" s="1078"/>
      <c r="G24" s="648" t="s">
        <v>22</v>
      </c>
      <c r="H24" s="1094"/>
      <c r="I24" s="1094"/>
      <c r="J24" s="1098"/>
      <c r="K24" s="647">
        <f>SUM(J23-E23)</f>
        <v>664146</v>
      </c>
    </row>
    <row r="25" spans="1:11" ht="21.95" customHeight="1">
      <c r="A25" s="942">
        <v>8</v>
      </c>
      <c r="B25" s="661" t="s">
        <v>40</v>
      </c>
      <c r="C25" s="635">
        <v>290000</v>
      </c>
      <c r="D25" s="633">
        <v>419</v>
      </c>
      <c r="E25" s="904">
        <f>SUM(C25:D25)</f>
        <v>290419</v>
      </c>
      <c r="F25" s="29">
        <v>10</v>
      </c>
      <c r="G25" s="661" t="s">
        <v>39</v>
      </c>
      <c r="H25" s="645">
        <v>6500</v>
      </c>
      <c r="I25" s="675"/>
      <c r="J25" s="927">
        <f>SUM(H25:I25)</f>
        <v>6500</v>
      </c>
      <c r="K25" s="36"/>
    </row>
    <row r="26" spans="1:11" ht="21.95" customHeight="1">
      <c r="A26" s="942">
        <v>9</v>
      </c>
      <c r="B26" s="661" t="s">
        <v>38</v>
      </c>
      <c r="C26" s="629">
        <v>432095</v>
      </c>
      <c r="D26" s="32">
        <v>107443</v>
      </c>
      <c r="E26" s="905">
        <f t="shared" ref="E26:E32" si="2">SUM(C26:D26)</f>
        <v>539538</v>
      </c>
      <c r="F26" s="29">
        <v>11</v>
      </c>
      <c r="G26" s="662" t="s">
        <v>37</v>
      </c>
      <c r="H26" s="684"/>
      <c r="I26" s="35"/>
      <c r="J26" s="928">
        <f t="shared" ref="J26:J32" si="3">SUM(H26:I26)</f>
        <v>0</v>
      </c>
      <c r="K26" s="29"/>
    </row>
    <row r="27" spans="1:11" ht="21.95" customHeight="1">
      <c r="A27" s="942">
        <v>10</v>
      </c>
      <c r="B27" s="923" t="s">
        <v>36</v>
      </c>
      <c r="C27" s="629"/>
      <c r="D27" s="634"/>
      <c r="E27" s="904">
        <f t="shared" si="2"/>
        <v>0</v>
      </c>
      <c r="F27" s="29">
        <v>12</v>
      </c>
      <c r="G27" s="662" t="s">
        <v>35</v>
      </c>
      <c r="H27" s="645"/>
      <c r="I27" s="645"/>
      <c r="J27" s="929">
        <f t="shared" si="3"/>
        <v>0</v>
      </c>
      <c r="K27" s="29"/>
    </row>
    <row r="28" spans="1:11" ht="21.95" customHeight="1">
      <c r="A28" s="942"/>
      <c r="B28" s="955" t="s">
        <v>34</v>
      </c>
      <c r="C28" s="629"/>
      <c r="D28" s="32"/>
      <c r="E28" s="905">
        <f t="shared" si="2"/>
        <v>0</v>
      </c>
      <c r="F28" s="29">
        <v>13</v>
      </c>
      <c r="G28" s="661" t="s">
        <v>33</v>
      </c>
      <c r="H28" s="685">
        <v>2000</v>
      </c>
      <c r="I28" s="34"/>
      <c r="J28" s="928">
        <f t="shared" si="3"/>
        <v>2000</v>
      </c>
      <c r="K28" s="29"/>
    </row>
    <row r="29" spans="1:11" ht="21.95" customHeight="1">
      <c r="A29" s="942"/>
      <c r="B29" s="955" t="s">
        <v>32</v>
      </c>
      <c r="C29" s="629">
        <v>6000</v>
      </c>
      <c r="D29" s="634">
        <v>-6000</v>
      </c>
      <c r="E29" s="904">
        <f t="shared" si="2"/>
        <v>0</v>
      </c>
      <c r="F29" s="29">
        <v>14</v>
      </c>
      <c r="G29" s="663" t="s">
        <v>31</v>
      </c>
      <c r="H29" s="676"/>
      <c r="I29" s="676"/>
      <c r="J29" s="929">
        <f t="shared" si="3"/>
        <v>0</v>
      </c>
      <c r="K29" s="29"/>
    </row>
    <row r="30" spans="1:11" ht="21.95" customHeight="1">
      <c r="A30" s="942"/>
      <c r="B30" s="955" t="s">
        <v>30</v>
      </c>
      <c r="C30" s="629"/>
      <c r="D30" s="32"/>
      <c r="E30" s="905">
        <f t="shared" si="2"/>
        <v>0</v>
      </c>
      <c r="F30" s="649">
        <v>15</v>
      </c>
      <c r="G30" s="664" t="s">
        <v>29</v>
      </c>
      <c r="H30" s="685"/>
      <c r="I30" s="34"/>
      <c r="J30" s="928">
        <f t="shared" si="3"/>
        <v>0</v>
      </c>
      <c r="K30" s="29"/>
    </row>
    <row r="31" spans="1:11" ht="21.95" customHeight="1">
      <c r="A31" s="942"/>
      <c r="B31" s="952" t="s">
        <v>28</v>
      </c>
      <c r="C31" s="629"/>
      <c r="D31" s="32"/>
      <c r="E31" s="905">
        <f t="shared" si="2"/>
        <v>0</v>
      </c>
      <c r="F31" s="649">
        <v>16</v>
      </c>
      <c r="G31" s="664" t="s">
        <v>27</v>
      </c>
      <c r="H31" s="645"/>
      <c r="I31" s="645"/>
      <c r="J31" s="929">
        <f t="shared" si="3"/>
        <v>0</v>
      </c>
      <c r="K31" s="29"/>
    </row>
    <row r="32" spans="1:11" ht="21.95" customHeight="1" thickBot="1">
      <c r="A32" s="942">
        <v>11</v>
      </c>
      <c r="B32" s="661" t="s">
        <v>26</v>
      </c>
      <c r="C32" s="887">
        <v>1610000</v>
      </c>
      <c r="D32" s="888"/>
      <c r="E32" s="904">
        <f t="shared" si="2"/>
        <v>1610000</v>
      </c>
      <c r="F32" s="649"/>
      <c r="G32" s="665"/>
      <c r="H32" s="686"/>
      <c r="I32" s="640"/>
      <c r="J32" s="930">
        <f t="shared" si="3"/>
        <v>0</v>
      </c>
      <c r="K32" s="641" t="s">
        <v>73</v>
      </c>
    </row>
    <row r="33" spans="1:17" ht="21.95" customHeight="1">
      <c r="A33" s="1062" t="s">
        <v>24</v>
      </c>
      <c r="B33" s="669" t="s">
        <v>25</v>
      </c>
      <c r="C33" s="1066">
        <f>SUM(C25:C32)</f>
        <v>2338095</v>
      </c>
      <c r="D33" s="1066">
        <f>SUM(D25:D32)</f>
        <v>101862</v>
      </c>
      <c r="E33" s="1074">
        <f>SUM(E25:E32)</f>
        <v>2439957</v>
      </c>
      <c r="F33" s="1064" t="s">
        <v>24</v>
      </c>
      <c r="G33" s="666" t="s">
        <v>23</v>
      </c>
      <c r="H33" s="1058">
        <f>SUM(H25:H32)</f>
        <v>8500</v>
      </c>
      <c r="I33" s="1058">
        <f>SUM(I25:I32)</f>
        <v>0</v>
      </c>
      <c r="J33" s="1101">
        <f>SUM(J25:J32)</f>
        <v>8500</v>
      </c>
      <c r="K33" s="646" t="s">
        <v>556</v>
      </c>
    </row>
    <row r="34" spans="1:17" s="3" customFormat="1" ht="17.100000000000001" customHeight="1" thickBot="1">
      <c r="A34" s="1063"/>
      <c r="B34" s="670" t="s">
        <v>22</v>
      </c>
      <c r="C34" s="1067"/>
      <c r="D34" s="1067"/>
      <c r="E34" s="1075"/>
      <c r="F34" s="1065"/>
      <c r="G34" s="667" t="s">
        <v>22</v>
      </c>
      <c r="H34" s="1059"/>
      <c r="I34" s="1059"/>
      <c r="J34" s="1102"/>
      <c r="K34" s="651">
        <f>SUM(J33-E33)</f>
        <v>-2431457</v>
      </c>
      <c r="L34" s="1"/>
      <c r="M34" s="1"/>
      <c r="O34" s="1"/>
      <c r="P34" s="1"/>
      <c r="Q34" s="1"/>
    </row>
    <row r="35" spans="1:17" ht="17.100000000000001" customHeight="1" thickBot="1">
      <c r="A35" s="943"/>
      <c r="B35" s="956"/>
      <c r="C35" s="636"/>
      <c r="D35" s="636"/>
      <c r="E35" s="906"/>
      <c r="F35" s="891"/>
      <c r="G35" s="668"/>
      <c r="H35" s="7"/>
      <c r="I35" s="10"/>
      <c r="J35" s="931"/>
      <c r="K35" s="652"/>
      <c r="M35" s="3"/>
      <c r="O35" s="3"/>
      <c r="P35" s="3"/>
      <c r="Q35" s="3"/>
    </row>
    <row r="36" spans="1:17" ht="17.100000000000001" customHeight="1" thickBot="1">
      <c r="A36" s="1068" t="s">
        <v>20</v>
      </c>
      <c r="B36" s="669" t="s">
        <v>21</v>
      </c>
      <c r="C36" s="1072">
        <f>SUM(C23+C33)</f>
        <v>6416372</v>
      </c>
      <c r="D36" s="1072">
        <f>SUM(D23+D33)</f>
        <v>292738</v>
      </c>
      <c r="E36" s="1074">
        <f>SUM(E23+E33)</f>
        <v>6709110</v>
      </c>
      <c r="F36" s="1070" t="s">
        <v>20</v>
      </c>
      <c r="G36" s="669" t="s">
        <v>19</v>
      </c>
      <c r="H36" s="1060">
        <f>SUM(H23+H33)</f>
        <v>4916372</v>
      </c>
      <c r="I36" s="1060">
        <f>SUM(I23+I33)</f>
        <v>25427</v>
      </c>
      <c r="J36" s="1099">
        <f>SUM(J23+J33)</f>
        <v>4941799</v>
      </c>
      <c r="K36" s="646" t="s">
        <v>556</v>
      </c>
      <c r="L36" s="3"/>
    </row>
    <row r="37" spans="1:17" ht="17.100000000000001" customHeight="1" thickBot="1">
      <c r="A37" s="1069"/>
      <c r="B37" s="670" t="s">
        <v>18</v>
      </c>
      <c r="C37" s="1073"/>
      <c r="D37" s="1073"/>
      <c r="E37" s="1075"/>
      <c r="F37" s="1071"/>
      <c r="G37" s="670" t="s">
        <v>18</v>
      </c>
      <c r="H37" s="1061"/>
      <c r="I37" s="1061"/>
      <c r="J37" s="1100"/>
      <c r="K37" s="653">
        <f>SUM(J36-E36)</f>
        <v>-1767311</v>
      </c>
    </row>
    <row r="38" spans="1:17" ht="23.25" customHeight="1">
      <c r="A38" s="944"/>
      <c r="B38" s="957"/>
      <c r="C38" s="26"/>
      <c r="D38" s="26"/>
      <c r="E38" s="907"/>
      <c r="F38" s="892">
        <v>17</v>
      </c>
      <c r="G38" s="671" t="s">
        <v>17</v>
      </c>
      <c r="H38" s="9"/>
      <c r="I38" s="33">
        <v>311288</v>
      </c>
      <c r="J38" s="932">
        <f>SUM(H38:I38)</f>
        <v>311288</v>
      </c>
      <c r="K38" s="654"/>
    </row>
    <row r="39" spans="1:17" ht="25.5" customHeight="1" thickBot="1">
      <c r="A39" s="945"/>
      <c r="B39" s="958"/>
      <c r="C39" s="638"/>
      <c r="D39" s="638"/>
      <c r="E39" s="908"/>
      <c r="F39" s="893">
        <v>18</v>
      </c>
      <c r="G39" s="691" t="s">
        <v>16</v>
      </c>
      <c r="H39" s="687"/>
      <c r="I39" s="688"/>
      <c r="J39" s="933">
        <f>SUM(H39:I39)</f>
        <v>0</v>
      </c>
      <c r="K39" s="652"/>
    </row>
    <row r="40" spans="1:17" s="3" customFormat="1" ht="21.95" customHeight="1" thickBot="1">
      <c r="A40" s="946"/>
      <c r="B40" s="672"/>
      <c r="C40" s="626"/>
      <c r="D40" s="626"/>
      <c r="E40" s="909"/>
      <c r="F40" s="650" t="s">
        <v>11</v>
      </c>
      <c r="G40" s="672" t="s">
        <v>15</v>
      </c>
      <c r="H40" s="8">
        <f>SUM(H38:H39)</f>
        <v>0</v>
      </c>
      <c r="I40" s="8">
        <f>SUM(I38:I39)</f>
        <v>311288</v>
      </c>
      <c r="J40" s="934">
        <f>SUM(J38:J39)</f>
        <v>311288</v>
      </c>
      <c r="K40" s="655">
        <v>0</v>
      </c>
      <c r="L40" s="1"/>
      <c r="M40" s="1"/>
      <c r="O40" s="1"/>
      <c r="P40" s="1"/>
      <c r="Q40" s="1"/>
    </row>
    <row r="41" spans="1:17" ht="20.100000000000001" customHeight="1">
      <c r="A41" s="947">
        <v>12</v>
      </c>
      <c r="B41" s="959" t="s">
        <v>14</v>
      </c>
      <c r="C41" s="27">
        <v>0</v>
      </c>
      <c r="D41" s="27">
        <v>697658</v>
      </c>
      <c r="E41" s="910">
        <f>SUM(C41:D41)</f>
        <v>697658</v>
      </c>
      <c r="F41" s="892">
        <v>19</v>
      </c>
      <c r="G41" s="673" t="s">
        <v>419</v>
      </c>
      <c r="H41" s="9">
        <v>1500000</v>
      </c>
      <c r="I41" s="33">
        <v>653681</v>
      </c>
      <c r="J41" s="932">
        <f>SUM(H41:I41)</f>
        <v>2153681</v>
      </c>
      <c r="K41" s="656"/>
      <c r="L41" s="3"/>
      <c r="M41" s="3"/>
      <c r="O41" s="3"/>
      <c r="P41" s="3"/>
      <c r="Q41" s="3"/>
    </row>
    <row r="42" spans="1:17" ht="20.100000000000001" customHeight="1" thickBot="1">
      <c r="A42" s="948">
        <v>13</v>
      </c>
      <c r="B42" s="692" t="s">
        <v>13</v>
      </c>
      <c r="C42" s="639"/>
      <c r="D42" s="639"/>
      <c r="E42" s="911"/>
      <c r="F42" s="894">
        <v>20</v>
      </c>
      <c r="G42" s="692" t="s">
        <v>12</v>
      </c>
      <c r="H42" s="689"/>
      <c r="I42" s="690"/>
      <c r="J42" s="933">
        <f>SUM(H42:I42)</f>
        <v>0</v>
      </c>
      <c r="K42" s="657"/>
    </row>
    <row r="43" spans="1:17" s="3" customFormat="1" ht="17.100000000000001" customHeight="1" thickBot="1">
      <c r="A43" s="946" t="s">
        <v>11</v>
      </c>
      <c r="B43" s="672" t="s">
        <v>10</v>
      </c>
      <c r="C43" s="627">
        <f>SUM(C41:C42)</f>
        <v>0</v>
      </c>
      <c r="D43" s="627">
        <f>SUM(D41:D42)</f>
        <v>697658</v>
      </c>
      <c r="E43" s="912">
        <f>SUM(E41:E42)</f>
        <v>697658</v>
      </c>
      <c r="F43" s="650" t="s">
        <v>8</v>
      </c>
      <c r="G43" s="672" t="s">
        <v>9</v>
      </c>
      <c r="H43" s="8">
        <f>SUM(H41:H42)</f>
        <v>1500000</v>
      </c>
      <c r="I43" s="8">
        <f>SUM(I41:I42)</f>
        <v>653681</v>
      </c>
      <c r="J43" s="934">
        <f>SUM(J41:J42)</f>
        <v>2153681</v>
      </c>
      <c r="K43" s="806">
        <f>SUM(J43-E43)</f>
        <v>1456023</v>
      </c>
      <c r="L43" s="1"/>
      <c r="O43" s="1"/>
      <c r="P43" s="1"/>
      <c r="Q43" s="1"/>
    </row>
    <row r="44" spans="1:17" s="3" customFormat="1" ht="17.100000000000001" customHeight="1" thickBot="1">
      <c r="A44" s="944"/>
      <c r="B44" s="674"/>
      <c r="C44" s="28"/>
      <c r="D44" s="28"/>
      <c r="E44" s="913"/>
      <c r="F44" s="895"/>
      <c r="G44" s="674"/>
      <c r="H44" s="7"/>
      <c r="I44" s="10"/>
      <c r="J44" s="931"/>
      <c r="K44" s="658"/>
      <c r="L44" s="1"/>
    </row>
    <row r="45" spans="1:17" ht="21.95" customHeight="1" thickBot="1">
      <c r="A45" s="949" t="s">
        <v>8</v>
      </c>
      <c r="B45" s="960" t="s">
        <v>7</v>
      </c>
      <c r="C45" s="637"/>
      <c r="D45" s="637"/>
      <c r="E45" s="914"/>
      <c r="F45" s="896" t="s">
        <v>5</v>
      </c>
      <c r="G45" s="642" t="s">
        <v>6</v>
      </c>
      <c r="H45" s="643"/>
      <c r="I45" s="644"/>
      <c r="J45" s="935"/>
      <c r="K45" s="659"/>
      <c r="L45" s="3"/>
      <c r="M45" s="3"/>
      <c r="O45" s="3"/>
      <c r="P45" s="3"/>
      <c r="Q45" s="3"/>
    </row>
    <row r="46" spans="1:17" ht="17.100000000000001" customHeight="1" thickBot="1">
      <c r="A46" s="944"/>
      <c r="B46" s="674"/>
      <c r="C46" s="26"/>
      <c r="D46" s="26"/>
      <c r="E46" s="907"/>
      <c r="F46" s="895"/>
      <c r="G46" s="674"/>
      <c r="H46" s="7"/>
      <c r="I46" s="10"/>
      <c r="J46" s="931"/>
      <c r="K46" s="660"/>
      <c r="L46" s="3"/>
    </row>
    <row r="47" spans="1:17" ht="17.100000000000001" customHeight="1" thickBot="1">
      <c r="A47" s="1068" t="s">
        <v>5</v>
      </c>
      <c r="B47" s="669" t="s">
        <v>4</v>
      </c>
      <c r="C47" s="1060">
        <f>SUM(C36+C43)</f>
        <v>6416372</v>
      </c>
      <c r="D47" s="1060">
        <f>SUM(D36+D43)</f>
        <v>990396</v>
      </c>
      <c r="E47" s="1099">
        <f>SUM(E36+E43)</f>
        <v>7406768</v>
      </c>
      <c r="F47" s="1070" t="s">
        <v>3</v>
      </c>
      <c r="G47" s="669" t="s">
        <v>2</v>
      </c>
      <c r="H47" s="1060">
        <f>SUM(H36+H40+H43)</f>
        <v>6416372</v>
      </c>
      <c r="I47" s="1060">
        <f>SUM(I36+I40+I43)</f>
        <v>990396</v>
      </c>
      <c r="J47" s="1099">
        <f>SUM(J36+J40+J43)</f>
        <v>7406768</v>
      </c>
      <c r="K47" s="646" t="s">
        <v>556</v>
      </c>
      <c r="L47" s="3"/>
    </row>
    <row r="48" spans="1:17" ht="15" thickBot="1">
      <c r="A48" s="1069"/>
      <c r="B48" s="670" t="s">
        <v>1</v>
      </c>
      <c r="C48" s="1061"/>
      <c r="D48" s="1061"/>
      <c r="E48" s="1100"/>
      <c r="F48" s="1071"/>
      <c r="G48" s="670" t="s">
        <v>0</v>
      </c>
      <c r="H48" s="1061"/>
      <c r="I48" s="1061"/>
      <c r="J48" s="1100"/>
      <c r="K48" s="653">
        <f>SUM(J47-E47)</f>
        <v>0</v>
      </c>
    </row>
    <row r="49" spans="7:10">
      <c r="G49" s="6"/>
      <c r="H49" s="5"/>
      <c r="I49" s="5"/>
      <c r="J49" s="5"/>
    </row>
    <row r="50" spans="7:10">
      <c r="H50" s="4"/>
      <c r="I50" s="4"/>
      <c r="J50" s="4"/>
    </row>
    <row r="51" spans="7:10">
      <c r="J51" s="4"/>
    </row>
  </sheetData>
  <mergeCells count="39">
    <mergeCell ref="I7:I10"/>
    <mergeCell ref="J7:J10"/>
    <mergeCell ref="J23:J24"/>
    <mergeCell ref="I23:I24"/>
    <mergeCell ref="D47:D48"/>
    <mergeCell ref="E47:E48"/>
    <mergeCell ref="J47:J48"/>
    <mergeCell ref="J33:J34"/>
    <mergeCell ref="I36:I37"/>
    <mergeCell ref="J36:J37"/>
    <mergeCell ref="H47:H48"/>
    <mergeCell ref="C7:C10"/>
    <mergeCell ref="C23:C24"/>
    <mergeCell ref="H7:H10"/>
    <mergeCell ref="H23:H24"/>
    <mergeCell ref="H33:H34"/>
    <mergeCell ref="H36:H37"/>
    <mergeCell ref="D33:D34"/>
    <mergeCell ref="E33:E34"/>
    <mergeCell ref="A47:A48"/>
    <mergeCell ref="F47:F48"/>
    <mergeCell ref="C47:C48"/>
    <mergeCell ref="A4:G4"/>
    <mergeCell ref="A23:A24"/>
    <mergeCell ref="F23:F24"/>
    <mergeCell ref="D7:D10"/>
    <mergeCell ref="E7:E10"/>
    <mergeCell ref="D23:D24"/>
    <mergeCell ref="E23:E24"/>
    <mergeCell ref="I33:I34"/>
    <mergeCell ref="I47:I48"/>
    <mergeCell ref="A33:A34"/>
    <mergeCell ref="F33:F34"/>
    <mergeCell ref="C33:C34"/>
    <mergeCell ref="A36:A37"/>
    <mergeCell ref="F36:F37"/>
    <mergeCell ref="C36:C37"/>
    <mergeCell ref="D36:D37"/>
    <mergeCell ref="E36:E37"/>
  </mergeCells>
  <phoneticPr fontId="58" type="noConversion"/>
  <printOptions horizontalCentered="1"/>
  <pageMargins left="0.15748031496062992" right="0.15748031496062992" top="0.43307086614173229" bottom="0.47244094488188981" header="0.15748031496062992" footer="0.19685039370078741"/>
  <pageSetup paperSize="9" scale="54" orientation="landscape" r:id="rId1"/>
  <headerFooter alignWithMargins="0"/>
  <colBreaks count="1" manualBreakCount="1">
    <brk id="11" max="4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4:P32"/>
  <sheetViews>
    <sheetView topLeftCell="A4" zoomScaleNormal="100" workbookViewId="0">
      <selection activeCell="E34" sqref="E34"/>
    </sheetView>
  </sheetViews>
  <sheetFormatPr defaultRowHeight="12.75"/>
  <cols>
    <col min="1" max="1" width="4.85546875" style="267" customWidth="1"/>
    <col min="2" max="2" width="84.140625" style="267" customWidth="1"/>
    <col min="3" max="3" width="13.7109375" style="267" customWidth="1"/>
    <col min="4" max="4" width="11.85546875" style="267" customWidth="1"/>
    <col min="5" max="7" width="9.140625" style="267"/>
    <col min="8" max="10" width="9.28515625" style="267" bestFit="1" customWidth="1"/>
    <col min="11" max="11" width="27.42578125" style="267" customWidth="1"/>
    <col min="12" max="12" width="10.140625" style="503" bestFit="1" customWidth="1"/>
    <col min="14" max="14" width="4.85546875" style="531" customWidth="1"/>
    <col min="15" max="16384" width="9.140625" style="267"/>
  </cols>
  <sheetData>
    <row r="4" spans="1:16" ht="13.5" thickBot="1"/>
    <row r="5" spans="1:16" ht="30.75" customHeight="1">
      <c r="A5" s="268" t="s">
        <v>369</v>
      </c>
      <c r="B5" s="269" t="s">
        <v>301</v>
      </c>
      <c r="C5" s="270" t="s">
        <v>590</v>
      </c>
      <c r="D5" s="270" t="s">
        <v>591</v>
      </c>
      <c r="G5" s="503"/>
      <c r="H5" s="503"/>
      <c r="I5" s="504"/>
      <c r="J5" s="503"/>
      <c r="K5" s="503"/>
      <c r="L5" s="504"/>
      <c r="N5" s="532"/>
      <c r="O5" s="503"/>
      <c r="P5" s="503"/>
    </row>
    <row r="6" spans="1:16" ht="18" customHeight="1">
      <c r="A6" s="271" t="s">
        <v>42</v>
      </c>
      <c r="B6" s="272" t="s">
        <v>370</v>
      </c>
      <c r="C6" s="273">
        <f>SUM(C7:C7)</f>
        <v>25000</v>
      </c>
      <c r="D6" s="509">
        <v>25000</v>
      </c>
      <c r="G6" s="503"/>
      <c r="H6" s="503"/>
      <c r="I6" s="504"/>
      <c r="J6" s="503"/>
      <c r="K6" s="503"/>
      <c r="L6" s="504"/>
      <c r="N6" s="532"/>
      <c r="O6" s="503"/>
      <c r="P6" s="503"/>
    </row>
    <row r="7" spans="1:16" ht="18" customHeight="1">
      <c r="A7" s="274">
        <v>1</v>
      </c>
      <c r="B7" s="275" t="s">
        <v>371</v>
      </c>
      <c r="C7" s="276">
        <v>25000</v>
      </c>
      <c r="D7" s="508">
        <v>25000</v>
      </c>
      <c r="G7" s="503"/>
      <c r="H7" s="503"/>
      <c r="I7" s="504"/>
      <c r="J7" s="503"/>
      <c r="K7" s="503"/>
      <c r="L7" s="504"/>
      <c r="N7" s="532"/>
      <c r="O7" s="503"/>
      <c r="P7" s="503"/>
    </row>
    <row r="8" spans="1:16" ht="18" customHeight="1">
      <c r="A8" s="274"/>
      <c r="B8" s="278"/>
      <c r="C8" s="276"/>
      <c r="D8" s="509"/>
    </row>
    <row r="9" spans="1:16" ht="18" customHeight="1">
      <c r="A9" s="279" t="s">
        <v>24</v>
      </c>
      <c r="B9" s="272" t="s">
        <v>372</v>
      </c>
      <c r="C9" s="280">
        <f>SUM(C10+C23)</f>
        <v>1869415</v>
      </c>
      <c r="D9" s="280">
        <f>SUM(D10+D23)</f>
        <v>1865687</v>
      </c>
      <c r="G9" s="503"/>
      <c r="H9" s="503"/>
      <c r="I9" s="504"/>
      <c r="J9" s="503"/>
      <c r="K9" s="503"/>
      <c r="L9" s="504"/>
      <c r="N9" s="532"/>
      <c r="O9" s="503"/>
      <c r="P9" s="503"/>
    </row>
    <row r="10" spans="1:16" s="284" customFormat="1" ht="18" customHeight="1">
      <c r="A10" s="281" t="s">
        <v>373</v>
      </c>
      <c r="B10" s="282" t="s">
        <v>374</v>
      </c>
      <c r="C10" s="283">
        <f>SUM(C11:C22)</f>
        <v>259415</v>
      </c>
      <c r="D10" s="283">
        <f>SUM(D11:D22)</f>
        <v>255687</v>
      </c>
      <c r="G10" s="503"/>
      <c r="H10" s="503"/>
      <c r="I10" s="504"/>
      <c r="J10" s="503"/>
      <c r="K10" s="503"/>
      <c r="L10" s="504"/>
      <c r="M10"/>
      <c r="N10" s="532"/>
      <c r="O10" s="503"/>
      <c r="P10" s="503"/>
    </row>
    <row r="11" spans="1:16" ht="18" customHeight="1">
      <c r="A11" s="285">
        <v>1</v>
      </c>
      <c r="B11" s="275" t="s">
        <v>375</v>
      </c>
      <c r="C11" s="286">
        <v>150000</v>
      </c>
      <c r="D11" s="508">
        <v>150000</v>
      </c>
      <c r="G11" s="503"/>
      <c r="H11" s="503"/>
      <c r="I11" s="504"/>
      <c r="J11" s="503"/>
      <c r="K11" s="503"/>
      <c r="L11" s="504"/>
      <c r="M11" s="284"/>
      <c r="N11" s="532"/>
      <c r="O11" s="503"/>
      <c r="P11" s="503"/>
    </row>
    <row r="12" spans="1:16" ht="18" customHeight="1">
      <c r="A12" s="274">
        <v>2</v>
      </c>
      <c r="B12" s="275" t="s">
        <v>496</v>
      </c>
      <c r="C12" s="276">
        <v>5000</v>
      </c>
      <c r="D12" s="509">
        <v>5000</v>
      </c>
      <c r="L12" s="528"/>
    </row>
    <row r="13" spans="1:16" ht="18" customHeight="1">
      <c r="A13" s="274">
        <v>3</v>
      </c>
      <c r="B13" s="287" t="s">
        <v>608</v>
      </c>
      <c r="C13" s="276">
        <v>10000</v>
      </c>
      <c r="D13" s="508">
        <v>10000</v>
      </c>
      <c r="E13" s="284"/>
      <c r="G13" s="503"/>
      <c r="H13" s="503"/>
      <c r="I13" s="504"/>
      <c r="J13" s="503"/>
      <c r="K13" s="503"/>
      <c r="L13" s="504"/>
      <c r="N13" s="532"/>
      <c r="O13" s="503"/>
      <c r="P13" s="503"/>
    </row>
    <row r="14" spans="1:16" ht="18" customHeight="1">
      <c r="A14" s="274">
        <v>4</v>
      </c>
      <c r="B14" s="287" t="s">
        <v>376</v>
      </c>
      <c r="C14" s="276">
        <v>2500</v>
      </c>
      <c r="D14" s="509">
        <v>2500</v>
      </c>
      <c r="L14" s="528"/>
    </row>
    <row r="15" spans="1:16" ht="18" customHeight="1">
      <c r="A15" s="274">
        <v>5</v>
      </c>
      <c r="B15" s="287" t="s">
        <v>377</v>
      </c>
      <c r="C15" s="276">
        <v>6800</v>
      </c>
      <c r="D15" s="530">
        <v>6800</v>
      </c>
    </row>
    <row r="16" spans="1:16" ht="18" customHeight="1">
      <c r="A16" s="274">
        <v>6</v>
      </c>
      <c r="B16" s="288" t="s">
        <v>378</v>
      </c>
      <c r="C16" s="289">
        <v>1000</v>
      </c>
      <c r="D16" s="510">
        <v>1000</v>
      </c>
    </row>
    <row r="17" spans="1:14" ht="18" customHeight="1">
      <c r="A17" s="290">
        <v>7</v>
      </c>
      <c r="B17" s="291" t="s">
        <v>379</v>
      </c>
      <c r="C17" s="292">
        <v>84115</v>
      </c>
      <c r="D17" s="530">
        <v>84115</v>
      </c>
    </row>
    <row r="18" spans="1:14" ht="18" customHeight="1">
      <c r="A18" s="274">
        <v>8</v>
      </c>
      <c r="B18" s="287" t="s">
        <v>546</v>
      </c>
      <c r="C18" s="292"/>
      <c r="D18" s="510">
        <v>4925</v>
      </c>
    </row>
    <row r="19" spans="1:14" ht="18" customHeight="1">
      <c r="A19" s="290">
        <v>9</v>
      </c>
      <c r="B19" s="287" t="s">
        <v>547</v>
      </c>
      <c r="C19" s="292"/>
      <c r="D19" s="530">
        <v>3353</v>
      </c>
    </row>
    <row r="20" spans="1:14" ht="18" customHeight="1">
      <c r="A20" s="274">
        <v>10</v>
      </c>
      <c r="B20" s="291" t="s">
        <v>548</v>
      </c>
      <c r="C20" s="292"/>
      <c r="D20" s="510">
        <v>32526</v>
      </c>
    </row>
    <row r="21" spans="1:14" ht="18" customHeight="1">
      <c r="A21" s="290">
        <v>11</v>
      </c>
      <c r="B21" s="291" t="s">
        <v>549</v>
      </c>
      <c r="C21" s="292"/>
      <c r="D21" s="530">
        <v>-555</v>
      </c>
    </row>
    <row r="22" spans="1:14" ht="18" customHeight="1">
      <c r="A22" s="274">
        <v>12</v>
      </c>
      <c r="B22" s="291" t="s">
        <v>550</v>
      </c>
      <c r="C22" s="292"/>
      <c r="D22" s="510">
        <v>-43977</v>
      </c>
    </row>
    <row r="23" spans="1:14" s="296" customFormat="1" ht="18" customHeight="1">
      <c r="A23" s="293" t="s">
        <v>380</v>
      </c>
      <c r="B23" s="294" t="s">
        <v>381</v>
      </c>
      <c r="C23" s="295">
        <f>SUM(C24:C28)</f>
        <v>1610000</v>
      </c>
      <c r="D23" s="511">
        <v>1610000</v>
      </c>
      <c r="L23" s="529"/>
      <c r="N23" s="533"/>
    </row>
    <row r="24" spans="1:14" ht="18" customHeight="1">
      <c r="A24" s="290">
        <v>1</v>
      </c>
      <c r="B24" s="291" t="s">
        <v>497</v>
      </c>
      <c r="C24" s="292">
        <v>160000</v>
      </c>
      <c r="D24" s="508">
        <v>160000</v>
      </c>
    </row>
    <row r="25" spans="1:14" ht="18" customHeight="1">
      <c r="A25" s="290">
        <v>2</v>
      </c>
      <c r="B25" s="291" t="s">
        <v>382</v>
      </c>
      <c r="C25" s="292">
        <v>200000</v>
      </c>
      <c r="D25" s="509">
        <v>200000</v>
      </c>
    </row>
    <row r="26" spans="1:14" ht="18" customHeight="1">
      <c r="A26" s="274">
        <v>3</v>
      </c>
      <c r="B26" s="275" t="s">
        <v>517</v>
      </c>
      <c r="C26" s="276">
        <v>100000</v>
      </c>
      <c r="D26" s="508">
        <v>100000</v>
      </c>
    </row>
    <row r="27" spans="1:14" ht="18" customHeight="1">
      <c r="A27" s="274">
        <v>4</v>
      </c>
      <c r="B27" s="275" t="s">
        <v>518</v>
      </c>
      <c r="C27" s="276">
        <v>800000</v>
      </c>
      <c r="D27" s="509">
        <v>800000</v>
      </c>
    </row>
    <row r="28" spans="1:14" ht="18" customHeight="1">
      <c r="A28" s="274">
        <v>5</v>
      </c>
      <c r="B28" s="278" t="s">
        <v>383</v>
      </c>
      <c r="C28" s="276">
        <v>350000</v>
      </c>
      <c r="D28" s="508">
        <v>350000</v>
      </c>
    </row>
    <row r="29" spans="1:14" ht="18" customHeight="1" thickBot="1">
      <c r="A29" s="297"/>
      <c r="B29" s="298" t="s">
        <v>384</v>
      </c>
      <c r="C29" s="299">
        <f>SUM(C6+C9)</f>
        <v>1894415</v>
      </c>
      <c r="D29" s="299">
        <f>SUM(D6+D9)</f>
        <v>1890687</v>
      </c>
    </row>
    <row r="30" spans="1:14" ht="13.5" customHeight="1"/>
    <row r="31" spans="1:14">
      <c r="D31" s="277"/>
    </row>
    <row r="32" spans="1:14">
      <c r="C32" s="277"/>
    </row>
  </sheetData>
  <phoneticPr fontId="58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>
    <oddHeader>&amp;L&amp;"Arial,Dőlt"&amp;8Dunakeszi Város Önkormányzata&amp;C&amp;"Arial,Félkövér dőlt"&amp;14Tartalék előirányzatok
2016.év&amp;R10.sz. melléklet
adatok ezer Ft-ban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T77"/>
  <sheetViews>
    <sheetView zoomScaleNormal="100" workbookViewId="0">
      <selection activeCell="G13" sqref="G13"/>
    </sheetView>
  </sheetViews>
  <sheetFormatPr defaultRowHeight="12.75"/>
  <cols>
    <col min="1" max="1" width="9.140625" style="320"/>
    <col min="2" max="2" width="5.7109375" style="339" customWidth="1"/>
    <col min="3" max="3" width="51.5703125" style="340" customWidth="1"/>
    <col min="4" max="4" width="12.7109375" style="44" customWidth="1"/>
    <col min="5" max="5" width="10.42578125" style="46" customWidth="1"/>
    <col min="6" max="7" width="9.140625" style="527"/>
    <col min="8" max="8" width="9.140625" style="517"/>
    <col min="9" max="12" width="9.140625" style="320"/>
    <col min="13" max="13" width="9.140625" style="522"/>
    <col min="14" max="16384" width="9.140625" style="320"/>
  </cols>
  <sheetData>
    <row r="1" spans="1:20" s="303" customFormat="1">
      <c r="A1" s="300" t="s">
        <v>204</v>
      </c>
      <c r="B1" s="301"/>
      <c r="C1" s="302"/>
      <c r="D1" s="22" t="s">
        <v>385</v>
      </c>
      <c r="E1" s="44"/>
      <c r="F1" s="526"/>
      <c r="G1" s="526"/>
      <c r="H1" s="513"/>
      <c r="M1" s="519"/>
    </row>
    <row r="2" spans="1:20" s="303" customFormat="1">
      <c r="B2" s="304"/>
      <c r="C2" s="305"/>
      <c r="D2" s="44"/>
      <c r="E2" s="44"/>
      <c r="F2" s="526"/>
      <c r="G2" s="526"/>
      <c r="H2" s="513"/>
      <c r="M2" s="519"/>
    </row>
    <row r="3" spans="1:20" s="303" customFormat="1" ht="16.5">
      <c r="B3" s="1261" t="s">
        <v>499</v>
      </c>
      <c r="C3" s="1261"/>
      <c r="D3" s="1261"/>
      <c r="E3" s="44"/>
      <c r="F3" s="526"/>
      <c r="G3" s="526"/>
      <c r="H3" s="513"/>
      <c r="M3" s="519"/>
    </row>
    <row r="4" spans="1:20" s="303" customFormat="1">
      <c r="B4" s="1262" t="s">
        <v>386</v>
      </c>
      <c r="C4" s="1262"/>
      <c r="D4" s="1262"/>
      <c r="E4" s="44"/>
      <c r="F4" s="526"/>
      <c r="G4" s="526"/>
      <c r="H4" s="513"/>
      <c r="M4" s="519"/>
    </row>
    <row r="5" spans="1:20" s="303" customFormat="1">
      <c r="B5" s="54"/>
      <c r="C5" s="54"/>
      <c r="D5" s="54"/>
      <c r="E5" s="44"/>
      <c r="F5" s="526"/>
      <c r="G5" s="526"/>
      <c r="H5" s="513"/>
      <c r="M5" s="519"/>
    </row>
    <row r="6" spans="1:20" s="303" customFormat="1" ht="13.5" thickBot="1">
      <c r="B6" s="54"/>
      <c r="C6" s="54"/>
      <c r="D6" s="54"/>
      <c r="E6" s="44"/>
      <c r="F6" s="526"/>
      <c r="G6" s="526"/>
      <c r="H6" s="513"/>
      <c r="M6" s="519"/>
    </row>
    <row r="7" spans="1:20" s="303" customFormat="1" ht="18.75" customHeight="1">
      <c r="B7" s="306" t="s">
        <v>387</v>
      </c>
      <c r="C7" s="307" t="s">
        <v>388</v>
      </c>
      <c r="D7" s="1263" t="s">
        <v>592</v>
      </c>
      <c r="E7" s="1263" t="s">
        <v>593</v>
      </c>
      <c r="F7" s="513"/>
      <c r="G7" s="513"/>
      <c r="H7" s="513"/>
      <c r="I7" s="512"/>
      <c r="J7" s="512"/>
      <c r="K7" s="513"/>
      <c r="L7" s="512"/>
      <c r="M7" s="520"/>
      <c r="N7" s="512"/>
      <c r="O7" s="512"/>
      <c r="P7" s="513"/>
      <c r="Q7" s="512"/>
      <c r="R7" s="512"/>
      <c r="S7" s="512"/>
      <c r="T7" s="512"/>
    </row>
    <row r="8" spans="1:20" s="303" customFormat="1" ht="18.75" customHeight="1" thickBot="1">
      <c r="B8" s="308" t="s">
        <v>389</v>
      </c>
      <c r="C8" s="309"/>
      <c r="D8" s="1264"/>
      <c r="E8" s="1264"/>
      <c r="F8" s="513"/>
      <c r="G8" s="513"/>
      <c r="H8" s="513"/>
      <c r="I8" s="512"/>
      <c r="J8" s="512"/>
      <c r="K8" s="513"/>
      <c r="L8" s="512"/>
      <c r="M8" s="520"/>
      <c r="N8" s="512"/>
      <c r="O8" s="512"/>
      <c r="P8" s="513"/>
      <c r="Q8" s="512"/>
      <c r="R8" s="512"/>
      <c r="S8" s="512"/>
      <c r="T8" s="512"/>
    </row>
    <row r="9" spans="1:20" s="303" customFormat="1" ht="3.75" hidden="1" customHeight="1" thickBot="1">
      <c r="B9" s="310"/>
      <c r="C9" s="311"/>
      <c r="D9" s="1265"/>
      <c r="E9" s="1265"/>
      <c r="F9" s="513"/>
      <c r="G9" s="513"/>
      <c r="H9" s="513"/>
      <c r="I9" s="512"/>
      <c r="J9" s="512"/>
      <c r="K9" s="513"/>
      <c r="L9" s="512"/>
      <c r="M9" s="520"/>
      <c r="N9" s="512"/>
      <c r="O9" s="512"/>
      <c r="P9" s="513"/>
      <c r="Q9" s="512"/>
      <c r="R9" s="512"/>
      <c r="S9" s="512"/>
      <c r="T9" s="512"/>
    </row>
    <row r="10" spans="1:20" s="303" customFormat="1" ht="11.25" customHeight="1" thickBot="1">
      <c r="B10" s="312">
        <v>1</v>
      </c>
      <c r="C10" s="313">
        <v>2</v>
      </c>
      <c r="D10" s="314">
        <v>3</v>
      </c>
      <c r="E10" s="314">
        <v>3</v>
      </c>
      <c r="F10" s="513"/>
      <c r="G10" s="513"/>
      <c r="H10" s="513"/>
      <c r="I10" s="512"/>
      <c r="J10" s="512"/>
      <c r="K10" s="513"/>
      <c r="L10" s="512"/>
      <c r="M10" s="520"/>
      <c r="N10" s="512"/>
      <c r="O10" s="512"/>
      <c r="P10" s="513"/>
      <c r="Q10" s="512"/>
      <c r="R10" s="512"/>
      <c r="S10" s="512"/>
      <c r="T10" s="512"/>
    </row>
    <row r="11" spans="1:20" s="41" customFormat="1" ht="15.75">
      <c r="B11" s="315" t="s">
        <v>42</v>
      </c>
      <c r="C11" s="316" t="s">
        <v>390</v>
      </c>
      <c r="D11" s="317"/>
      <c r="E11" s="317"/>
      <c r="F11" s="515"/>
      <c r="G11" s="515"/>
      <c r="H11" s="515"/>
      <c r="I11" s="514"/>
      <c r="J11" s="514"/>
      <c r="K11" s="515"/>
      <c r="L11" s="514"/>
      <c r="M11" s="518"/>
      <c r="N11" s="514"/>
      <c r="O11" s="514"/>
      <c r="P11" s="515"/>
      <c r="Q11" s="514"/>
      <c r="R11" s="514"/>
      <c r="S11" s="514"/>
      <c r="T11" s="514"/>
    </row>
    <row r="12" spans="1:20" s="41" customFormat="1" ht="9" customHeight="1">
      <c r="B12" s="315"/>
      <c r="C12" s="316"/>
      <c r="D12" s="317"/>
      <c r="E12" s="317"/>
      <c r="F12" s="515"/>
      <c r="G12" s="515"/>
      <c r="H12" s="515"/>
      <c r="I12" s="514"/>
      <c r="J12" s="514"/>
      <c r="K12" s="515"/>
      <c r="L12" s="514"/>
      <c r="M12" s="518"/>
      <c r="N12" s="514"/>
      <c r="O12" s="514"/>
      <c r="P12" s="515"/>
      <c r="Q12" s="514"/>
      <c r="R12" s="514"/>
      <c r="S12" s="514"/>
      <c r="T12" s="514"/>
    </row>
    <row r="13" spans="1:20" s="41" customFormat="1" ht="13.5" customHeight="1">
      <c r="B13" s="318" t="s">
        <v>166</v>
      </c>
      <c r="C13" s="319" t="s">
        <v>234</v>
      </c>
      <c r="D13" s="317"/>
      <c r="E13" s="317"/>
      <c r="F13" s="515"/>
      <c r="G13" s="515"/>
      <c r="H13" s="515"/>
      <c r="I13" s="514"/>
      <c r="J13" s="514"/>
      <c r="K13" s="515"/>
      <c r="L13" s="514"/>
      <c r="M13" s="518"/>
      <c r="N13" s="514"/>
      <c r="O13" s="514"/>
      <c r="P13" s="515"/>
      <c r="Q13" s="514"/>
      <c r="R13" s="514"/>
      <c r="S13" s="514"/>
      <c r="T13" s="514"/>
    </row>
    <row r="14" spans="1:20" s="41" customFormat="1" ht="13.5" customHeight="1">
      <c r="B14" s="318"/>
      <c r="C14" s="319"/>
      <c r="D14" s="317"/>
      <c r="E14" s="317"/>
      <c r="F14" s="515"/>
      <c r="G14" s="515"/>
      <c r="H14" s="515"/>
      <c r="I14" s="514"/>
      <c r="J14" s="514"/>
      <c r="K14" s="515"/>
      <c r="L14" s="514"/>
      <c r="M14" s="518"/>
      <c r="N14" s="514"/>
      <c r="O14" s="514"/>
      <c r="P14" s="515"/>
      <c r="Q14" s="514"/>
      <c r="R14" s="514"/>
      <c r="S14" s="514"/>
      <c r="T14" s="514"/>
    </row>
    <row r="15" spans="1:20" ht="13.5" customHeight="1">
      <c r="B15" s="321">
        <v>1</v>
      </c>
      <c r="C15" s="322" t="s">
        <v>391</v>
      </c>
      <c r="D15" s="323">
        <v>55000</v>
      </c>
      <c r="E15" s="323">
        <v>66959</v>
      </c>
      <c r="F15" s="517"/>
      <c r="G15" s="517"/>
      <c r="I15" s="516"/>
      <c r="J15" s="516"/>
      <c r="K15" s="517"/>
      <c r="L15" s="516"/>
      <c r="M15" s="521"/>
      <c r="N15" s="516"/>
      <c r="O15" s="516"/>
      <c r="P15" s="517"/>
      <c r="Q15" s="516"/>
      <c r="R15" s="516"/>
      <c r="S15" s="516"/>
      <c r="T15" s="516"/>
    </row>
    <row r="16" spans="1:20" ht="13.5" customHeight="1">
      <c r="B16" s="321"/>
      <c r="C16" s="322"/>
      <c r="D16" s="323"/>
      <c r="E16" s="323"/>
      <c r="F16" s="517"/>
      <c r="G16" s="517"/>
      <c r="I16" s="516"/>
      <c r="J16" s="516"/>
      <c r="K16" s="517"/>
      <c r="L16" s="516"/>
      <c r="M16" s="521"/>
      <c r="N16" s="516"/>
      <c r="O16" s="516"/>
      <c r="P16" s="517"/>
      <c r="Q16" s="516"/>
      <c r="R16" s="516"/>
      <c r="S16" s="516"/>
      <c r="T16" s="516"/>
    </row>
    <row r="17" spans="2:20" ht="12.75" customHeight="1">
      <c r="B17" s="321">
        <v>2</v>
      </c>
      <c r="C17" s="322" t="s">
        <v>235</v>
      </c>
      <c r="D17" s="323">
        <v>60000</v>
      </c>
      <c r="E17" s="323">
        <v>77802</v>
      </c>
      <c r="F17" s="517"/>
      <c r="G17" s="517"/>
      <c r="I17" s="516"/>
      <c r="J17" s="516"/>
      <c r="K17" s="517"/>
      <c r="L17" s="516"/>
      <c r="M17" s="521"/>
      <c r="N17" s="516"/>
      <c r="O17" s="516"/>
      <c r="P17" s="517"/>
      <c r="Q17" s="516"/>
      <c r="R17" s="516"/>
      <c r="S17" s="516"/>
      <c r="T17" s="516"/>
    </row>
    <row r="18" spans="2:20" ht="12.75" customHeight="1">
      <c r="B18" s="321"/>
      <c r="C18" s="364"/>
      <c r="D18" s="323"/>
      <c r="E18" s="323"/>
      <c r="F18" s="517"/>
      <c r="G18" s="517"/>
      <c r="I18" s="516"/>
      <c r="J18" s="516"/>
      <c r="K18" s="517"/>
      <c r="L18" s="516"/>
      <c r="M18" s="521"/>
      <c r="N18" s="516"/>
      <c r="O18" s="516"/>
      <c r="P18" s="517"/>
      <c r="Q18" s="516"/>
      <c r="R18" s="516"/>
      <c r="S18" s="516"/>
      <c r="T18" s="516"/>
    </row>
    <row r="19" spans="2:20" ht="12.75" customHeight="1">
      <c r="B19" s="321">
        <v>3</v>
      </c>
      <c r="C19" s="322" t="s">
        <v>260</v>
      </c>
      <c r="D19" s="323">
        <v>50000</v>
      </c>
      <c r="E19" s="323">
        <v>52502</v>
      </c>
      <c r="F19" s="517"/>
      <c r="G19" s="517"/>
      <c r="I19" s="516"/>
      <c r="J19" s="516"/>
      <c r="K19" s="517"/>
      <c r="L19" s="516"/>
      <c r="M19" s="521"/>
      <c r="N19" s="516"/>
      <c r="O19" s="516"/>
      <c r="P19" s="517"/>
      <c r="Q19" s="516"/>
      <c r="R19" s="516"/>
      <c r="S19" s="516"/>
      <c r="T19" s="516"/>
    </row>
    <row r="20" spans="2:20" ht="12.75" customHeight="1">
      <c r="B20" s="321"/>
      <c r="C20" s="364"/>
      <c r="D20" s="323"/>
      <c r="E20" s="323"/>
      <c r="F20" s="517"/>
      <c r="G20" s="517"/>
      <c r="I20" s="516"/>
      <c r="J20" s="516"/>
      <c r="K20" s="517"/>
      <c r="L20" s="516"/>
      <c r="M20" s="521"/>
      <c r="N20" s="516"/>
      <c r="O20" s="516"/>
      <c r="P20" s="517"/>
      <c r="Q20" s="516"/>
      <c r="R20" s="516"/>
      <c r="S20" s="516"/>
      <c r="T20" s="516"/>
    </row>
    <row r="21" spans="2:20" ht="12.75" customHeight="1">
      <c r="B21" s="321">
        <v>4</v>
      </c>
      <c r="C21" s="322" t="s">
        <v>512</v>
      </c>
      <c r="D21" s="323">
        <v>50000</v>
      </c>
      <c r="E21" s="323">
        <v>50000</v>
      </c>
      <c r="F21" s="517"/>
      <c r="G21" s="517"/>
      <c r="I21" s="516"/>
      <c r="J21" s="516"/>
      <c r="K21" s="517"/>
      <c r="L21" s="516"/>
      <c r="M21" s="521"/>
      <c r="N21" s="516"/>
      <c r="O21" s="516"/>
      <c r="P21" s="517"/>
      <c r="Q21" s="516"/>
      <c r="R21" s="516"/>
      <c r="S21" s="516"/>
      <c r="T21" s="516"/>
    </row>
    <row r="22" spans="2:20" ht="12.75" customHeight="1">
      <c r="B22" s="321"/>
      <c r="C22" s="322"/>
      <c r="D22" s="324"/>
      <c r="E22" s="324"/>
      <c r="F22" s="517"/>
      <c r="G22" s="517"/>
      <c r="I22" s="516"/>
      <c r="J22" s="516"/>
      <c r="K22" s="517"/>
      <c r="L22" s="516"/>
      <c r="M22" s="521"/>
      <c r="N22" s="516"/>
      <c r="O22" s="516"/>
      <c r="P22" s="517"/>
      <c r="Q22" s="516"/>
      <c r="R22" s="516"/>
      <c r="S22" s="516"/>
      <c r="T22" s="516"/>
    </row>
    <row r="23" spans="2:20" ht="12.75" customHeight="1">
      <c r="B23" s="321">
        <v>5</v>
      </c>
      <c r="C23" s="322" t="s">
        <v>392</v>
      </c>
      <c r="D23" s="324">
        <v>150000</v>
      </c>
      <c r="E23" s="324">
        <v>219555</v>
      </c>
      <c r="F23" s="517"/>
      <c r="G23" s="517"/>
      <c r="I23" s="516"/>
      <c r="J23" s="516"/>
      <c r="K23" s="517"/>
      <c r="L23" s="516"/>
      <c r="M23" s="521"/>
      <c r="N23" s="516"/>
      <c r="O23" s="516"/>
      <c r="P23" s="517"/>
      <c r="Q23" s="516"/>
      <c r="R23" s="516"/>
      <c r="S23" s="516"/>
      <c r="T23" s="516"/>
    </row>
    <row r="24" spans="2:20" ht="12.75" customHeight="1">
      <c r="B24" s="321"/>
      <c r="C24" s="322"/>
      <c r="D24" s="324"/>
      <c r="E24" s="324"/>
      <c r="F24" s="517"/>
      <c r="G24" s="517"/>
      <c r="I24" s="516"/>
      <c r="J24" s="516"/>
      <c r="K24" s="517"/>
      <c r="L24" s="516"/>
      <c r="M24" s="521"/>
      <c r="N24" s="516"/>
      <c r="O24" s="516"/>
      <c r="P24" s="517"/>
      <c r="Q24" s="516"/>
      <c r="R24" s="516"/>
      <c r="S24" s="516"/>
      <c r="T24" s="516"/>
    </row>
    <row r="25" spans="2:20" ht="12.75" customHeight="1" thickBot="1">
      <c r="B25" s="321">
        <v>6</v>
      </c>
      <c r="C25" s="322" t="s">
        <v>513</v>
      </c>
      <c r="D25" s="324">
        <v>37095</v>
      </c>
      <c r="E25" s="324">
        <v>42720</v>
      </c>
      <c r="F25" s="517"/>
      <c r="G25" s="517"/>
      <c r="I25" s="516"/>
      <c r="J25" s="516"/>
      <c r="K25" s="517"/>
      <c r="L25" s="516"/>
      <c r="M25" s="521"/>
      <c r="N25" s="516"/>
      <c r="O25" s="516"/>
      <c r="P25" s="517"/>
      <c r="Q25" s="516"/>
      <c r="R25" s="516"/>
      <c r="S25" s="516"/>
      <c r="T25" s="516"/>
    </row>
    <row r="26" spans="2:20" ht="20.100000000000001" customHeight="1" thickBot="1">
      <c r="B26" s="325"/>
      <c r="C26" s="326" t="s">
        <v>393</v>
      </c>
      <c r="D26" s="327">
        <f>SUM(D15:D25)</f>
        <v>402095</v>
      </c>
      <c r="E26" s="327">
        <f>SUM(E15:E25)</f>
        <v>509538</v>
      </c>
      <c r="F26" s="517"/>
      <c r="G26" s="517"/>
      <c r="I26" s="516"/>
      <c r="J26" s="516"/>
      <c r="K26" s="517"/>
      <c r="L26" s="516"/>
      <c r="M26" s="521"/>
      <c r="N26" s="516"/>
      <c r="O26" s="516"/>
      <c r="P26" s="517"/>
      <c r="Q26" s="516"/>
      <c r="R26" s="516"/>
      <c r="S26" s="516"/>
      <c r="T26" s="516"/>
    </row>
    <row r="27" spans="2:20" ht="20.100000000000001" customHeight="1">
      <c r="B27" s="328"/>
      <c r="C27" s="319" t="s">
        <v>239</v>
      </c>
      <c r="D27" s="324"/>
      <c r="E27" s="324"/>
      <c r="F27" s="517"/>
      <c r="G27" s="517"/>
      <c r="I27" s="516"/>
      <c r="J27" s="516"/>
      <c r="K27" s="517"/>
      <c r="L27" s="516"/>
      <c r="M27" s="521"/>
      <c r="N27" s="516"/>
      <c r="O27" s="516"/>
      <c r="P27" s="517"/>
      <c r="Q27" s="516"/>
      <c r="R27" s="516"/>
      <c r="S27" s="516"/>
      <c r="T27" s="516"/>
    </row>
    <row r="28" spans="2:20" ht="15.75" customHeight="1">
      <c r="B28" s="328"/>
      <c r="C28" s="319"/>
      <c r="D28" s="324"/>
      <c r="E28" s="324"/>
      <c r="F28" s="517"/>
      <c r="G28" s="517"/>
      <c r="I28" s="516"/>
      <c r="J28" s="516"/>
      <c r="K28" s="517"/>
      <c r="L28" s="516"/>
      <c r="M28" s="521"/>
      <c r="N28" s="516"/>
      <c r="O28" s="516"/>
      <c r="P28" s="517"/>
      <c r="Q28" s="516"/>
      <c r="R28" s="516"/>
      <c r="S28" s="516"/>
      <c r="T28" s="516"/>
    </row>
    <row r="29" spans="2:20" ht="15" customHeight="1" thickBot="1">
      <c r="B29" s="329">
        <v>1</v>
      </c>
      <c r="C29" s="330" t="s">
        <v>394</v>
      </c>
      <c r="D29" s="323">
        <v>30000</v>
      </c>
      <c r="E29" s="323">
        <v>30000</v>
      </c>
      <c r="I29" s="516"/>
      <c r="J29" s="516"/>
      <c r="K29" s="517"/>
      <c r="L29" s="516"/>
      <c r="M29" s="521"/>
      <c r="N29" s="516"/>
      <c r="O29" s="516"/>
      <c r="P29" s="517"/>
      <c r="Q29" s="516"/>
      <c r="R29" s="516"/>
      <c r="S29" s="516"/>
      <c r="T29" s="516"/>
    </row>
    <row r="30" spans="2:20" ht="20.100000000000001" customHeight="1" thickBot="1">
      <c r="B30" s="325"/>
      <c r="C30" s="326" t="s">
        <v>395</v>
      </c>
      <c r="D30" s="327">
        <f>SUM(D26+D29)</f>
        <v>432095</v>
      </c>
      <c r="E30" s="327">
        <f>SUM(E26+E29)</f>
        <v>539538</v>
      </c>
      <c r="F30" s="517"/>
      <c r="G30" s="517"/>
      <c r="I30" s="516"/>
      <c r="J30" s="516"/>
      <c r="K30" s="517"/>
      <c r="L30" s="516"/>
      <c r="M30" s="521"/>
      <c r="N30" s="516"/>
      <c r="O30" s="516"/>
      <c r="P30" s="517"/>
      <c r="Q30" s="516"/>
      <c r="R30" s="516"/>
      <c r="S30" s="516"/>
      <c r="T30" s="516"/>
    </row>
    <row r="31" spans="2:20" ht="12" customHeight="1" thickBot="1">
      <c r="B31" s="328"/>
      <c r="C31" s="331"/>
      <c r="D31" s="324"/>
      <c r="E31" s="324"/>
      <c r="F31" s="517"/>
      <c r="G31" s="517"/>
      <c r="I31" s="516"/>
      <c r="J31" s="516"/>
      <c r="K31" s="517"/>
      <c r="L31" s="516"/>
      <c r="M31" s="521"/>
      <c r="N31" s="516"/>
      <c r="O31" s="516"/>
      <c r="P31" s="517"/>
      <c r="Q31" s="516"/>
      <c r="R31" s="516"/>
      <c r="S31" s="516"/>
      <c r="T31" s="516"/>
    </row>
    <row r="32" spans="2:20" s="41" customFormat="1" ht="16.5" thickBot="1">
      <c r="B32" s="332" t="s">
        <v>24</v>
      </c>
      <c r="C32" s="333" t="s">
        <v>396</v>
      </c>
      <c r="D32" s="334"/>
      <c r="E32" s="334"/>
      <c r="F32" s="515"/>
      <c r="G32" s="515"/>
      <c r="H32" s="515"/>
      <c r="I32" s="514"/>
      <c r="J32" s="514"/>
      <c r="K32" s="515"/>
      <c r="L32" s="514"/>
      <c r="M32" s="518"/>
      <c r="N32" s="514"/>
      <c r="O32" s="514"/>
      <c r="P32" s="515"/>
      <c r="Q32" s="514"/>
      <c r="R32" s="514"/>
      <c r="S32" s="514"/>
      <c r="T32" s="514"/>
    </row>
    <row r="33" spans="2:20" s="41" customFormat="1" ht="12" customHeight="1">
      <c r="B33" s="315"/>
      <c r="C33" s="316"/>
      <c r="D33" s="317"/>
      <c r="E33" s="317"/>
      <c r="F33" s="515"/>
      <c r="G33" s="515"/>
      <c r="H33" s="515"/>
      <c r="I33" s="514"/>
      <c r="J33" s="514"/>
      <c r="K33" s="515"/>
      <c r="L33" s="514"/>
      <c r="M33" s="518"/>
      <c r="N33" s="514"/>
      <c r="O33" s="514"/>
      <c r="P33" s="515"/>
      <c r="Q33" s="514"/>
      <c r="R33" s="514"/>
      <c r="S33" s="514"/>
      <c r="T33" s="514"/>
    </row>
    <row r="34" spans="2:20" s="41" customFormat="1" ht="13.5" customHeight="1">
      <c r="B34" s="318" t="s">
        <v>166</v>
      </c>
      <c r="C34" s="319" t="s">
        <v>234</v>
      </c>
      <c r="D34" s="317"/>
      <c r="E34" s="317"/>
      <c r="F34" s="515"/>
      <c r="G34" s="515"/>
      <c r="H34" s="515"/>
      <c r="I34" s="514"/>
      <c r="J34" s="514"/>
      <c r="K34" s="515"/>
      <c r="L34" s="514"/>
      <c r="M34" s="518"/>
      <c r="N34" s="514"/>
      <c r="O34" s="514"/>
      <c r="P34" s="515"/>
      <c r="Q34" s="514"/>
      <c r="R34" s="514"/>
      <c r="S34" s="514"/>
      <c r="T34" s="514"/>
    </row>
    <row r="35" spans="2:20" s="41" customFormat="1" ht="9.9499999999999993" customHeight="1">
      <c r="B35" s="315"/>
      <c r="C35" s="316"/>
      <c r="D35" s="317"/>
      <c r="E35" s="317"/>
      <c r="F35" s="515"/>
      <c r="G35" s="515"/>
      <c r="H35" s="515"/>
      <c r="I35" s="514"/>
      <c r="J35" s="514"/>
      <c r="K35" s="515"/>
      <c r="L35" s="514"/>
      <c r="M35" s="518"/>
      <c r="N35" s="514"/>
      <c r="O35" s="514"/>
      <c r="P35" s="515"/>
      <c r="Q35" s="514"/>
      <c r="R35" s="514"/>
      <c r="S35" s="514"/>
      <c r="T35" s="514"/>
    </row>
    <row r="36" spans="2:20" ht="13.5" customHeight="1">
      <c r="B36" s="321">
        <v>1</v>
      </c>
      <c r="C36" s="322" t="s">
        <v>391</v>
      </c>
      <c r="D36" s="323">
        <v>110000</v>
      </c>
      <c r="E36" s="323">
        <v>110000</v>
      </c>
      <c r="F36" s="517"/>
      <c r="G36" s="517"/>
      <c r="I36" s="516"/>
      <c r="J36" s="516"/>
      <c r="K36" s="517"/>
      <c r="L36" s="516"/>
      <c r="M36" s="521"/>
      <c r="N36" s="516"/>
      <c r="O36" s="516"/>
      <c r="P36" s="517"/>
      <c r="Q36" s="516"/>
      <c r="R36" s="516"/>
      <c r="S36" s="516"/>
      <c r="T36" s="516"/>
    </row>
    <row r="37" spans="2:20" ht="9.75" customHeight="1">
      <c r="B37" s="328"/>
      <c r="C37" s="364"/>
      <c r="D37" s="324"/>
      <c r="E37" s="324"/>
      <c r="F37" s="517"/>
      <c r="G37" s="517"/>
      <c r="I37" s="516"/>
      <c r="J37" s="516"/>
      <c r="K37" s="517"/>
      <c r="L37" s="516"/>
      <c r="M37" s="521"/>
      <c r="N37" s="516"/>
      <c r="O37" s="516"/>
      <c r="P37" s="517"/>
      <c r="Q37" s="516"/>
      <c r="R37" s="516"/>
      <c r="S37" s="516"/>
      <c r="T37" s="516"/>
    </row>
    <row r="38" spans="2:20" ht="12.75" customHeight="1">
      <c r="B38" s="321">
        <v>2</v>
      </c>
      <c r="C38" s="322" t="s">
        <v>235</v>
      </c>
      <c r="D38" s="323">
        <v>100000</v>
      </c>
      <c r="E38" s="323">
        <v>100000</v>
      </c>
      <c r="F38" s="517"/>
      <c r="G38" s="517"/>
      <c r="I38" s="516"/>
      <c r="J38" s="516"/>
      <c r="K38" s="517"/>
      <c r="L38" s="516"/>
      <c r="M38" s="521"/>
      <c r="N38" s="516"/>
      <c r="O38" s="516"/>
      <c r="P38" s="517"/>
      <c r="Q38" s="516"/>
      <c r="R38" s="516"/>
      <c r="S38" s="516"/>
      <c r="T38" s="516"/>
    </row>
    <row r="39" spans="2:20" ht="8.25" customHeight="1">
      <c r="B39" s="335"/>
      <c r="C39" s="336"/>
      <c r="D39" s="337"/>
      <c r="E39" s="337"/>
      <c r="I39" s="516"/>
      <c r="J39" s="516"/>
      <c r="K39" s="517"/>
      <c r="L39" s="516"/>
      <c r="M39" s="521"/>
      <c r="N39" s="516"/>
      <c r="O39" s="516"/>
      <c r="P39" s="517"/>
      <c r="Q39" s="516"/>
      <c r="R39" s="516"/>
      <c r="S39" s="516"/>
      <c r="T39" s="516"/>
    </row>
    <row r="40" spans="2:20" ht="12.75" customHeight="1">
      <c r="B40" s="321">
        <v>3</v>
      </c>
      <c r="C40" s="322" t="s">
        <v>397</v>
      </c>
      <c r="D40" s="324">
        <v>80000</v>
      </c>
      <c r="E40" s="324">
        <v>80419</v>
      </c>
      <c r="F40" s="517"/>
      <c r="G40" s="517"/>
      <c r="I40" s="516"/>
      <c r="J40" s="516"/>
      <c r="K40" s="517"/>
      <c r="L40" s="516"/>
      <c r="M40" s="521"/>
      <c r="N40" s="516"/>
      <c r="O40" s="516"/>
      <c r="P40" s="517"/>
      <c r="Q40" s="516"/>
      <c r="R40" s="516"/>
      <c r="S40" s="516"/>
      <c r="T40" s="516"/>
    </row>
    <row r="41" spans="2:20" ht="12.75" customHeight="1" thickBot="1">
      <c r="B41" s="321"/>
      <c r="C41" s="322"/>
      <c r="D41" s="324"/>
      <c r="E41" s="324"/>
      <c r="F41" s="517"/>
      <c r="G41" s="517"/>
      <c r="I41" s="516"/>
      <c r="J41" s="516"/>
      <c r="K41" s="517"/>
      <c r="L41" s="516"/>
      <c r="M41" s="521"/>
      <c r="N41" s="516"/>
      <c r="O41" s="516"/>
      <c r="P41" s="517"/>
      <c r="Q41" s="516"/>
      <c r="R41" s="516"/>
      <c r="S41" s="516"/>
      <c r="T41" s="516"/>
    </row>
    <row r="42" spans="2:20" ht="20.100000000000001" customHeight="1" thickBot="1">
      <c r="B42" s="338"/>
      <c r="C42" s="326" t="s">
        <v>398</v>
      </c>
      <c r="D42" s="327">
        <f>SUM(D36:D40)</f>
        <v>290000</v>
      </c>
      <c r="E42" s="327">
        <f>SUM(E36:E40)</f>
        <v>290419</v>
      </c>
      <c r="F42" s="517"/>
      <c r="G42" s="517"/>
      <c r="I42" s="516"/>
      <c r="J42" s="516"/>
      <c r="K42" s="517"/>
      <c r="L42" s="516"/>
      <c r="M42" s="521"/>
      <c r="N42" s="516"/>
      <c r="O42" s="516"/>
      <c r="P42" s="517"/>
      <c r="Q42" s="516"/>
      <c r="R42" s="516"/>
      <c r="S42" s="516"/>
      <c r="T42" s="516"/>
    </row>
    <row r="43" spans="2:20">
      <c r="E43" s="44"/>
      <c r="I43" s="516"/>
      <c r="J43" s="516"/>
      <c r="K43" s="517"/>
      <c r="L43" s="516"/>
      <c r="M43" s="521"/>
      <c r="N43" s="516"/>
      <c r="O43" s="516"/>
      <c r="P43" s="517"/>
      <c r="Q43" s="516"/>
      <c r="R43" s="516"/>
      <c r="S43" s="516"/>
      <c r="T43" s="516"/>
    </row>
    <row r="44" spans="2:20">
      <c r="I44" s="516"/>
      <c r="J44" s="516"/>
      <c r="K44" s="517"/>
      <c r="L44" s="516"/>
      <c r="M44" s="521"/>
      <c r="N44" s="516"/>
      <c r="O44" s="516"/>
      <c r="P44" s="516"/>
      <c r="Q44" s="516"/>
      <c r="R44" s="516"/>
      <c r="S44" s="516"/>
      <c r="T44" s="516"/>
    </row>
    <row r="45" spans="2:20">
      <c r="I45" s="516"/>
      <c r="J45" s="516"/>
      <c r="K45" s="517"/>
      <c r="L45" s="516"/>
      <c r="M45" s="521"/>
      <c r="N45" s="516"/>
      <c r="O45" s="516"/>
      <c r="P45" s="516"/>
      <c r="Q45" s="516"/>
      <c r="R45" s="516"/>
      <c r="S45" s="516"/>
      <c r="T45" s="516"/>
    </row>
    <row r="46" spans="2:20">
      <c r="I46" s="516"/>
      <c r="J46" s="516"/>
      <c r="K46" s="517"/>
      <c r="L46" s="516"/>
      <c r="M46" s="521"/>
      <c r="N46" s="516"/>
      <c r="O46" s="516"/>
      <c r="P46" s="517"/>
      <c r="Q46" s="516"/>
      <c r="R46" s="516"/>
      <c r="S46" s="516"/>
      <c r="T46" s="516"/>
    </row>
    <row r="47" spans="2:20">
      <c r="I47" s="516"/>
      <c r="J47" s="516"/>
      <c r="K47" s="517"/>
      <c r="L47" s="516"/>
      <c r="M47" s="521"/>
      <c r="N47" s="516"/>
      <c r="O47" s="516"/>
      <c r="P47" s="517"/>
      <c r="Q47" s="516"/>
      <c r="R47" s="516"/>
      <c r="S47" s="516"/>
      <c r="T47" s="516"/>
    </row>
    <row r="48" spans="2:20">
      <c r="I48" s="516"/>
      <c r="J48" s="516"/>
      <c r="K48" s="517"/>
      <c r="L48" s="516"/>
      <c r="M48" s="521"/>
      <c r="N48" s="516"/>
      <c r="O48" s="516"/>
      <c r="P48" s="517"/>
      <c r="Q48" s="516"/>
      <c r="R48" s="516"/>
      <c r="S48" s="516"/>
      <c r="T48" s="516"/>
    </row>
    <row r="49" spans="9:20">
      <c r="I49" s="516"/>
      <c r="J49" s="516"/>
      <c r="K49" s="517"/>
      <c r="L49" s="516"/>
      <c r="M49" s="521"/>
      <c r="N49" s="516"/>
      <c r="O49" s="516"/>
      <c r="P49" s="517"/>
      <c r="Q49" s="516"/>
      <c r="R49" s="516"/>
      <c r="S49" s="516"/>
      <c r="T49" s="516"/>
    </row>
    <row r="50" spans="9:20">
      <c r="I50" s="516"/>
      <c r="J50" s="516"/>
      <c r="K50" s="517"/>
      <c r="L50" s="516"/>
      <c r="M50" s="521"/>
      <c r="N50" s="516"/>
      <c r="O50" s="516"/>
      <c r="P50" s="517"/>
      <c r="Q50" s="516"/>
      <c r="R50" s="516"/>
      <c r="S50" s="516"/>
      <c r="T50" s="516"/>
    </row>
    <row r="51" spans="9:20">
      <c r="I51" s="516"/>
      <c r="J51" s="516"/>
      <c r="K51" s="517"/>
      <c r="L51" s="516"/>
      <c r="M51" s="521"/>
      <c r="N51" s="516"/>
      <c r="O51" s="516"/>
      <c r="P51" s="517"/>
      <c r="Q51" s="516"/>
      <c r="R51" s="516"/>
      <c r="S51" s="516"/>
      <c r="T51" s="516"/>
    </row>
    <row r="52" spans="9:20">
      <c r="I52" s="516"/>
      <c r="J52" s="516"/>
      <c r="K52" s="517"/>
      <c r="L52" s="516"/>
      <c r="M52" s="521"/>
      <c r="N52" s="516"/>
      <c r="O52" s="516"/>
      <c r="P52" s="517"/>
      <c r="Q52" s="516"/>
      <c r="R52" s="516"/>
      <c r="S52" s="516"/>
      <c r="T52" s="516"/>
    </row>
    <row r="53" spans="9:20">
      <c r="I53" s="516"/>
      <c r="J53" s="516"/>
      <c r="K53" s="517"/>
      <c r="L53" s="516"/>
      <c r="M53" s="521"/>
      <c r="N53" s="516"/>
      <c r="O53" s="516"/>
      <c r="P53" s="517"/>
      <c r="Q53" s="516"/>
      <c r="R53" s="516"/>
      <c r="S53" s="516"/>
      <c r="T53" s="516"/>
    </row>
    <row r="54" spans="9:20">
      <c r="I54" s="516"/>
      <c r="J54" s="516"/>
      <c r="K54" s="517"/>
      <c r="L54" s="516"/>
      <c r="M54" s="521"/>
      <c r="N54" s="516"/>
      <c r="O54" s="516"/>
      <c r="P54" s="517"/>
      <c r="Q54" s="516"/>
      <c r="R54" s="516"/>
      <c r="S54" s="516"/>
      <c r="T54" s="516"/>
    </row>
    <row r="55" spans="9:20">
      <c r="I55" s="516"/>
      <c r="J55" s="516"/>
      <c r="K55" s="517"/>
      <c r="L55" s="516"/>
      <c r="M55" s="521"/>
      <c r="N55" s="516"/>
      <c r="O55" s="516"/>
      <c r="P55" s="517"/>
      <c r="Q55" s="516"/>
      <c r="R55" s="516"/>
      <c r="S55" s="516"/>
      <c r="T55" s="516"/>
    </row>
    <row r="56" spans="9:20">
      <c r="I56" s="516"/>
      <c r="J56" s="516"/>
      <c r="K56" s="517"/>
      <c r="L56" s="516"/>
      <c r="M56" s="521"/>
      <c r="N56" s="516"/>
      <c r="O56" s="516"/>
      <c r="P56" s="517"/>
      <c r="Q56" s="516"/>
      <c r="R56" s="516"/>
      <c r="S56" s="516"/>
      <c r="T56" s="516"/>
    </row>
    <row r="57" spans="9:20">
      <c r="I57" s="516"/>
      <c r="J57" s="516"/>
      <c r="K57" s="517"/>
      <c r="L57" s="516"/>
      <c r="M57" s="521"/>
      <c r="N57" s="516"/>
      <c r="O57" s="516"/>
      <c r="P57" s="517"/>
      <c r="Q57" s="516"/>
      <c r="R57" s="516"/>
      <c r="S57" s="516"/>
      <c r="T57" s="516"/>
    </row>
    <row r="58" spans="9:20">
      <c r="I58" s="516"/>
      <c r="J58" s="516"/>
      <c r="K58" s="517"/>
      <c r="L58" s="516"/>
      <c r="M58" s="521"/>
      <c r="N58" s="516"/>
      <c r="O58" s="516"/>
      <c r="P58" s="517"/>
      <c r="Q58" s="516"/>
      <c r="R58" s="516"/>
      <c r="S58" s="516"/>
      <c r="T58" s="516"/>
    </row>
    <row r="59" spans="9:20">
      <c r="I59" s="516"/>
      <c r="J59" s="516"/>
      <c r="K59" s="517"/>
      <c r="L59" s="516"/>
      <c r="M59" s="521"/>
      <c r="N59" s="516"/>
      <c r="O59" s="516"/>
      <c r="P59" s="516"/>
      <c r="Q59" s="516"/>
      <c r="R59" s="516"/>
      <c r="S59" s="516"/>
      <c r="T59" s="516"/>
    </row>
    <row r="60" spans="9:20">
      <c r="I60" s="516"/>
      <c r="J60" s="516"/>
      <c r="K60" s="517"/>
      <c r="L60" s="516"/>
      <c r="M60" s="521"/>
      <c r="N60" s="516"/>
      <c r="O60" s="516"/>
      <c r="P60" s="517"/>
      <c r="Q60" s="516"/>
      <c r="R60" s="516"/>
      <c r="S60" s="516"/>
      <c r="T60" s="516"/>
    </row>
    <row r="61" spans="9:20">
      <c r="I61" s="516"/>
      <c r="J61" s="516"/>
      <c r="K61" s="517"/>
      <c r="L61" s="516"/>
      <c r="M61" s="521"/>
      <c r="N61" s="516"/>
      <c r="O61" s="516"/>
      <c r="P61" s="517"/>
      <c r="Q61" s="516"/>
      <c r="R61" s="516"/>
      <c r="S61" s="516"/>
      <c r="T61" s="516"/>
    </row>
    <row r="62" spans="9:20">
      <c r="I62" s="516"/>
      <c r="J62" s="516"/>
      <c r="K62" s="517"/>
      <c r="L62" s="516"/>
      <c r="M62" s="521"/>
      <c r="N62" s="516"/>
      <c r="O62" s="516"/>
      <c r="P62" s="517"/>
      <c r="Q62" s="516"/>
      <c r="R62" s="516"/>
      <c r="S62" s="516"/>
      <c r="T62" s="516"/>
    </row>
    <row r="63" spans="9:20">
      <c r="I63" s="516"/>
      <c r="J63" s="516"/>
      <c r="K63" s="517"/>
      <c r="L63" s="516"/>
      <c r="M63" s="521"/>
      <c r="N63" s="516"/>
      <c r="O63" s="516"/>
      <c r="P63" s="517"/>
      <c r="Q63" s="516"/>
      <c r="R63" s="516"/>
      <c r="S63" s="516"/>
      <c r="T63" s="516"/>
    </row>
    <row r="64" spans="9:20">
      <c r="I64" s="516"/>
      <c r="J64" s="516"/>
      <c r="K64" s="517"/>
      <c r="L64" s="516"/>
      <c r="M64" s="521"/>
      <c r="N64" s="516"/>
      <c r="O64" s="516"/>
      <c r="P64" s="517"/>
      <c r="Q64" s="516"/>
      <c r="R64" s="516"/>
      <c r="S64" s="516"/>
      <c r="T64" s="516"/>
    </row>
    <row r="65" spans="9:20">
      <c r="I65" s="516"/>
      <c r="J65" s="516"/>
      <c r="K65" s="517"/>
      <c r="L65" s="516"/>
      <c r="M65" s="521"/>
      <c r="N65" s="516"/>
      <c r="O65" s="516"/>
      <c r="P65" s="517"/>
      <c r="Q65" s="516"/>
      <c r="R65" s="516"/>
      <c r="S65" s="516"/>
      <c r="T65" s="516"/>
    </row>
    <row r="66" spans="9:20">
      <c r="I66" s="516"/>
      <c r="J66" s="516"/>
      <c r="K66" s="517"/>
      <c r="L66" s="516"/>
      <c r="M66" s="521"/>
      <c r="N66" s="516"/>
      <c r="O66" s="516"/>
      <c r="P66" s="517"/>
      <c r="Q66" s="516"/>
      <c r="R66" s="516"/>
      <c r="S66" s="516"/>
      <c r="T66" s="516"/>
    </row>
    <row r="67" spans="9:20">
      <c r="I67" s="516"/>
      <c r="J67" s="516"/>
      <c r="K67" s="517"/>
      <c r="L67" s="516"/>
      <c r="M67" s="521"/>
      <c r="N67" s="516"/>
      <c r="O67" s="516"/>
      <c r="P67" s="517"/>
      <c r="Q67" s="516"/>
      <c r="R67" s="516"/>
      <c r="S67" s="516"/>
      <c r="T67" s="516"/>
    </row>
    <row r="68" spans="9:20">
      <c r="I68" s="516"/>
      <c r="J68" s="516"/>
      <c r="K68" s="517"/>
      <c r="L68" s="516"/>
      <c r="M68" s="521"/>
      <c r="N68" s="516"/>
      <c r="O68" s="516"/>
      <c r="P68" s="517"/>
      <c r="Q68" s="516"/>
      <c r="R68" s="516"/>
      <c r="S68" s="516"/>
      <c r="T68" s="516"/>
    </row>
    <row r="69" spans="9:20">
      <c r="I69" s="516"/>
      <c r="J69" s="516"/>
      <c r="K69" s="517"/>
      <c r="L69" s="516"/>
      <c r="M69" s="521"/>
      <c r="N69" s="516"/>
      <c r="O69" s="516"/>
      <c r="P69" s="517"/>
      <c r="Q69" s="516"/>
      <c r="R69" s="516"/>
      <c r="S69" s="516"/>
      <c r="T69" s="516"/>
    </row>
    <row r="70" spans="9:20">
      <c r="I70" s="516"/>
      <c r="J70" s="516"/>
      <c r="K70" s="517"/>
      <c r="L70" s="516"/>
      <c r="M70" s="521"/>
      <c r="N70" s="516"/>
      <c r="O70" s="516"/>
      <c r="P70" s="517"/>
      <c r="Q70" s="516"/>
      <c r="R70" s="516"/>
      <c r="S70" s="516"/>
      <c r="T70" s="516"/>
    </row>
    <row r="71" spans="9:20">
      <c r="I71" s="516"/>
      <c r="J71" s="516"/>
      <c r="K71" s="517"/>
      <c r="L71" s="516"/>
      <c r="M71" s="521"/>
      <c r="N71" s="516"/>
      <c r="O71" s="516"/>
      <c r="P71" s="517"/>
      <c r="Q71" s="516"/>
      <c r="R71" s="516"/>
      <c r="S71" s="516"/>
      <c r="T71" s="516"/>
    </row>
    <row r="72" spans="9:20">
      <c r="I72" s="516"/>
      <c r="J72" s="516"/>
      <c r="K72" s="517"/>
      <c r="L72" s="516"/>
      <c r="M72" s="521"/>
      <c r="N72" s="516"/>
      <c r="O72" s="516"/>
      <c r="P72" s="517"/>
      <c r="Q72" s="516"/>
      <c r="R72" s="516"/>
      <c r="S72" s="516"/>
      <c r="T72" s="516"/>
    </row>
    <row r="73" spans="9:20">
      <c r="I73" s="516"/>
      <c r="J73" s="516"/>
      <c r="K73" s="517"/>
      <c r="L73" s="516"/>
      <c r="M73" s="521"/>
      <c r="N73" s="516"/>
      <c r="O73" s="516"/>
      <c r="P73" s="517"/>
      <c r="Q73" s="516"/>
      <c r="R73" s="516"/>
      <c r="S73" s="516"/>
      <c r="T73" s="516"/>
    </row>
    <row r="74" spans="9:20">
      <c r="I74" s="516"/>
      <c r="J74" s="516"/>
      <c r="K74" s="517"/>
      <c r="L74" s="516"/>
      <c r="M74" s="521"/>
      <c r="N74" s="516"/>
      <c r="O74" s="516"/>
      <c r="P74" s="517"/>
      <c r="Q74" s="516"/>
      <c r="R74" s="516"/>
      <c r="S74" s="516"/>
      <c r="T74" s="516"/>
    </row>
    <row r="75" spans="9:20">
      <c r="I75" s="516"/>
      <c r="J75" s="516"/>
      <c r="K75" s="517"/>
      <c r="L75" s="516"/>
      <c r="M75" s="521"/>
      <c r="N75" s="516"/>
      <c r="O75" s="516"/>
      <c r="P75" s="516"/>
      <c r="Q75" s="516"/>
      <c r="R75" s="516"/>
      <c r="S75" s="516"/>
      <c r="T75" s="516"/>
    </row>
    <row r="76" spans="9:20">
      <c r="I76" s="516"/>
      <c r="J76" s="516"/>
      <c r="K76" s="517"/>
      <c r="L76" s="516"/>
      <c r="M76" s="521"/>
      <c r="N76" s="516"/>
      <c r="O76" s="516"/>
      <c r="P76" s="517"/>
      <c r="Q76" s="516"/>
      <c r="R76" s="516"/>
      <c r="S76" s="516"/>
      <c r="T76" s="516"/>
    </row>
    <row r="77" spans="9:20">
      <c r="I77" s="516"/>
      <c r="J77" s="516"/>
      <c r="K77" s="517"/>
      <c r="L77" s="516"/>
      <c r="M77" s="521"/>
      <c r="N77" s="516"/>
      <c r="O77" s="516"/>
      <c r="P77" s="517"/>
      <c r="Q77" s="516"/>
      <c r="R77" s="516"/>
      <c r="S77" s="516"/>
      <c r="T77" s="516"/>
    </row>
  </sheetData>
  <mergeCells count="4">
    <mergeCell ref="B3:D3"/>
    <mergeCell ref="B4:D4"/>
    <mergeCell ref="D7:D9"/>
    <mergeCell ref="E7:E9"/>
  </mergeCells>
  <phoneticPr fontId="58" type="noConversion"/>
  <printOptions horizontalCentered="1"/>
  <pageMargins left="0.19685039370078741" right="0" top="0.36" bottom="0.39" header="0.23622047244094491" footer="0.15748031496062992"/>
  <pageSetup paperSize="9" scale="80" firstPageNumber="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R37"/>
  <sheetViews>
    <sheetView zoomScale="80" zoomScaleNormal="80" workbookViewId="0">
      <selection activeCell="N30" sqref="N30"/>
    </sheetView>
  </sheetViews>
  <sheetFormatPr defaultRowHeight="12.75"/>
  <cols>
    <col min="1" max="1" width="36.140625" style="341" customWidth="1"/>
    <col min="2" max="10" width="10.42578125" style="341" customWidth="1"/>
    <col min="11" max="11" width="11.28515625" style="341" customWidth="1"/>
    <col min="12" max="13" width="10.42578125" style="341" customWidth="1"/>
    <col min="14" max="14" width="16.7109375" style="341" customWidth="1"/>
    <col min="15" max="15" width="9.85546875" style="341" hidden="1" customWidth="1"/>
    <col min="16" max="16" width="10.5703125" style="341" hidden="1" customWidth="1"/>
    <col min="17" max="18" width="9.85546875" style="341" bestFit="1" customWidth="1"/>
    <col min="19" max="16384" width="9.140625" style="341"/>
  </cols>
  <sheetData>
    <row r="1" spans="1:18">
      <c r="L1" s="342"/>
      <c r="N1" s="22" t="s">
        <v>399</v>
      </c>
    </row>
    <row r="2" spans="1:18">
      <c r="L2" s="342"/>
      <c r="N2" s="22"/>
    </row>
    <row r="5" spans="1:18" ht="15.75">
      <c r="A5" s="1266" t="s">
        <v>471</v>
      </c>
      <c r="B5" s="1266"/>
      <c r="C5" s="1266"/>
      <c r="D5" s="1266"/>
      <c r="E5" s="1266"/>
      <c r="F5" s="1266"/>
      <c r="G5" s="1266"/>
      <c r="H5" s="1266"/>
      <c r="I5" s="1266"/>
      <c r="J5" s="1266"/>
      <c r="K5" s="1266"/>
      <c r="L5" s="1266"/>
      <c r="M5" s="1266"/>
      <c r="N5" s="1266"/>
    </row>
    <row r="6" spans="1:18" ht="15.75">
      <c r="A6" s="1267" t="s">
        <v>386</v>
      </c>
      <c r="B6" s="1267"/>
      <c r="C6" s="1267"/>
      <c r="D6" s="1267"/>
      <c r="E6" s="1267"/>
      <c r="F6" s="1267"/>
      <c r="G6" s="1267"/>
      <c r="H6" s="1267"/>
      <c r="I6" s="1267"/>
      <c r="J6" s="1267"/>
      <c r="K6" s="1267"/>
      <c r="L6" s="1267"/>
      <c r="M6" s="1267"/>
      <c r="N6" s="1267"/>
    </row>
    <row r="7" spans="1:18">
      <c r="C7" s="343"/>
      <c r="D7" s="343"/>
      <c r="E7" s="343"/>
      <c r="F7" s="343"/>
      <c r="G7" s="343"/>
      <c r="H7" s="343"/>
      <c r="I7" s="343"/>
      <c r="J7" s="343"/>
      <c r="K7" s="343"/>
      <c r="L7" s="343"/>
    </row>
    <row r="10" spans="1:18" ht="13.5" thickBot="1">
      <c r="A10" s="989" t="s">
        <v>301</v>
      </c>
      <c r="B10" s="990" t="s">
        <v>400</v>
      </c>
      <c r="C10" s="990" t="s">
        <v>401</v>
      </c>
      <c r="D10" s="990" t="s">
        <v>402</v>
      </c>
      <c r="E10" s="990" t="s">
        <v>403</v>
      </c>
      <c r="F10" s="990" t="s">
        <v>404</v>
      </c>
      <c r="G10" s="990" t="s">
        <v>405</v>
      </c>
      <c r="H10" s="990" t="s">
        <v>406</v>
      </c>
      <c r="I10" s="990" t="s">
        <v>407</v>
      </c>
      <c r="J10" s="990" t="s">
        <v>408</v>
      </c>
      <c r="K10" s="990" t="s">
        <v>409</v>
      </c>
      <c r="L10" s="990" t="s">
        <v>410</v>
      </c>
      <c r="M10" s="990" t="s">
        <v>411</v>
      </c>
      <c r="N10" s="991" t="s">
        <v>412</v>
      </c>
    </row>
    <row r="11" spans="1:18" ht="15.95" customHeight="1">
      <c r="A11" s="992"/>
      <c r="B11" s="344"/>
      <c r="C11" s="344"/>
      <c r="D11" s="344"/>
      <c r="E11" s="344"/>
      <c r="F11" s="344"/>
      <c r="G11" s="344"/>
      <c r="H11" s="344"/>
      <c r="I11" s="344"/>
      <c r="J11" s="344"/>
      <c r="K11" s="344"/>
      <c r="L11" s="344"/>
      <c r="M11" s="344"/>
      <c r="N11" s="993"/>
    </row>
    <row r="12" spans="1:18" ht="15.95" customHeight="1">
      <c r="A12" s="994" t="s">
        <v>255</v>
      </c>
      <c r="B12" s="345"/>
      <c r="C12" s="345"/>
      <c r="D12" s="345"/>
      <c r="E12" s="345"/>
      <c r="F12" s="345"/>
      <c r="G12" s="345"/>
      <c r="H12" s="345"/>
      <c r="I12" s="345"/>
      <c r="J12" s="345"/>
      <c r="K12" s="345"/>
      <c r="L12" s="345"/>
      <c r="M12" s="345"/>
      <c r="N12" s="995"/>
    </row>
    <row r="13" spans="1:18" ht="15.95" customHeight="1">
      <c r="A13" s="996"/>
      <c r="B13" s="345"/>
      <c r="C13" s="345"/>
      <c r="D13" s="345"/>
      <c r="E13" s="345"/>
      <c r="F13" s="345"/>
      <c r="G13" s="345"/>
      <c r="H13" s="345"/>
      <c r="I13" s="345"/>
      <c r="J13" s="345"/>
      <c r="K13" s="345"/>
      <c r="L13" s="345"/>
      <c r="M13" s="345"/>
      <c r="N13" s="995"/>
    </row>
    <row r="14" spans="1:18" ht="15.95" customHeight="1">
      <c r="A14" s="996"/>
      <c r="B14" s="346"/>
      <c r="C14" s="345"/>
      <c r="D14" s="345"/>
      <c r="E14" s="345"/>
      <c r="F14" s="345"/>
      <c r="G14" s="345"/>
      <c r="H14" s="345"/>
      <c r="I14" s="345"/>
      <c r="J14" s="345"/>
      <c r="K14" s="345"/>
      <c r="L14" s="345"/>
      <c r="M14" s="345"/>
      <c r="N14" s="997"/>
    </row>
    <row r="15" spans="1:18" ht="15.95" customHeight="1">
      <c r="A15" s="996" t="s">
        <v>413</v>
      </c>
      <c r="B15" s="998">
        <v>45000</v>
      </c>
      <c r="C15" s="346">
        <v>65000</v>
      </c>
      <c r="D15" s="346">
        <v>650045</v>
      </c>
      <c r="E15" s="346">
        <v>460000</v>
      </c>
      <c r="F15" s="346">
        <v>200000</v>
      </c>
      <c r="G15" s="346">
        <v>153000</v>
      </c>
      <c r="H15" s="346">
        <v>53000</v>
      </c>
      <c r="I15" s="346">
        <v>250000</v>
      </c>
      <c r="J15" s="346">
        <v>650000</v>
      </c>
      <c r="K15" s="346">
        <v>155000</v>
      </c>
      <c r="L15" s="346">
        <v>155000</v>
      </c>
      <c r="M15" s="346">
        <v>300938</v>
      </c>
      <c r="N15" s="999">
        <f t="shared" ref="N15:N20" si="0">SUM(B15:M15)</f>
        <v>3136983</v>
      </c>
      <c r="O15" s="347">
        <f>SUM(B15:M15)</f>
        <v>3136983</v>
      </c>
      <c r="P15" s="347">
        <f>SUM(N15-O15)</f>
        <v>0</v>
      </c>
      <c r="Q15" s="347"/>
      <c r="R15" s="347"/>
    </row>
    <row r="16" spans="1:18" ht="15.95" customHeight="1">
      <c r="A16" s="996" t="s">
        <v>414</v>
      </c>
      <c r="B16" s="346"/>
      <c r="C16" s="346"/>
      <c r="D16" s="346"/>
      <c r="E16" s="346">
        <v>500</v>
      </c>
      <c r="F16" s="346">
        <v>500</v>
      </c>
      <c r="G16" s="346">
        <v>500</v>
      </c>
      <c r="H16" s="346">
        <v>500</v>
      </c>
      <c r="I16" s="346"/>
      <c r="J16" s="346"/>
      <c r="K16" s="346"/>
      <c r="L16" s="346"/>
      <c r="M16" s="346"/>
      <c r="N16" s="999">
        <f t="shared" si="0"/>
        <v>2000</v>
      </c>
      <c r="O16" s="347">
        <f t="shared" ref="O16:O24" si="1">SUM(B16:M16)</f>
        <v>2000</v>
      </c>
      <c r="P16" s="347">
        <f t="shared" ref="P16:P33" si="2">SUM(N16-O16)</f>
        <v>0</v>
      </c>
      <c r="Q16" s="347"/>
      <c r="R16" s="347"/>
    </row>
    <row r="17" spans="1:18" ht="15.95" customHeight="1">
      <c r="A17" s="996" t="s">
        <v>415</v>
      </c>
      <c r="B17" s="346">
        <v>156038</v>
      </c>
      <c r="C17" s="346">
        <v>156038</v>
      </c>
      <c r="D17" s="346">
        <v>156040</v>
      </c>
      <c r="E17" s="346">
        <v>147578</v>
      </c>
      <c r="F17" s="346">
        <v>147578</v>
      </c>
      <c r="G17" s="346">
        <v>147578</v>
      </c>
      <c r="H17" s="346">
        <v>147578</v>
      </c>
      <c r="I17" s="346">
        <v>147578</v>
      </c>
      <c r="J17" s="346">
        <v>147578</v>
      </c>
      <c r="K17" s="346">
        <v>147578</v>
      </c>
      <c r="L17" s="346">
        <v>147578</v>
      </c>
      <c r="M17" s="346">
        <v>147576</v>
      </c>
      <c r="N17" s="999">
        <f t="shared" si="0"/>
        <v>1796316</v>
      </c>
      <c r="O17" s="347">
        <f t="shared" si="1"/>
        <v>1796316</v>
      </c>
      <c r="P17" s="347">
        <f t="shared" si="2"/>
        <v>0</v>
      </c>
      <c r="Q17" s="347"/>
      <c r="R17" s="347"/>
    </row>
    <row r="18" spans="1:18" ht="15.95" customHeight="1">
      <c r="A18" s="996" t="s">
        <v>416</v>
      </c>
      <c r="B18" s="346">
        <v>542</v>
      </c>
      <c r="C18" s="346">
        <v>542</v>
      </c>
      <c r="D18" s="346">
        <v>542</v>
      </c>
      <c r="E18" s="346">
        <v>542</v>
      </c>
      <c r="F18" s="346">
        <v>540</v>
      </c>
      <c r="G18" s="346">
        <v>540</v>
      </c>
      <c r="H18" s="346">
        <v>540</v>
      </c>
      <c r="I18" s="346">
        <v>540</v>
      </c>
      <c r="J18" s="346">
        <v>540</v>
      </c>
      <c r="K18" s="346">
        <v>545</v>
      </c>
      <c r="L18" s="346">
        <v>545</v>
      </c>
      <c r="M18" s="346">
        <v>542</v>
      </c>
      <c r="N18" s="999">
        <f t="shared" si="0"/>
        <v>6500</v>
      </c>
      <c r="O18" s="347">
        <f t="shared" si="1"/>
        <v>6500</v>
      </c>
      <c r="P18" s="347">
        <f t="shared" si="2"/>
        <v>0</v>
      </c>
      <c r="Q18" s="347"/>
      <c r="R18" s="347"/>
    </row>
    <row r="19" spans="1:18" ht="15.95" customHeight="1">
      <c r="A19" s="1000" t="s">
        <v>417</v>
      </c>
      <c r="B19" s="348"/>
      <c r="C19" s="1001"/>
      <c r="D19" s="1001">
        <v>653681</v>
      </c>
      <c r="E19" s="1001"/>
      <c r="F19" s="1001"/>
      <c r="G19" s="1002">
        <v>500000</v>
      </c>
      <c r="H19" s="1001">
        <v>250000</v>
      </c>
      <c r="I19" s="1001"/>
      <c r="J19" s="1001"/>
      <c r="K19" s="1001">
        <v>750000</v>
      </c>
      <c r="L19" s="1001"/>
      <c r="M19" s="1001"/>
      <c r="N19" s="999">
        <f t="shared" si="0"/>
        <v>2153681</v>
      </c>
      <c r="O19" s="347">
        <f t="shared" si="1"/>
        <v>2153681</v>
      </c>
      <c r="P19" s="347">
        <f t="shared" si="2"/>
        <v>0</v>
      </c>
      <c r="Q19" s="347"/>
      <c r="R19" s="347"/>
    </row>
    <row r="20" spans="1:18" ht="15.95" customHeight="1" thickBot="1">
      <c r="A20" s="1003" t="s">
        <v>594</v>
      </c>
      <c r="B20" s="1004"/>
      <c r="C20" s="1004"/>
      <c r="D20" s="1004">
        <v>311288</v>
      </c>
      <c r="E20" s="1004"/>
      <c r="F20" s="1004"/>
      <c r="G20" s="350"/>
      <c r="H20" s="1004"/>
      <c r="I20" s="1004"/>
      <c r="J20" s="1004"/>
      <c r="K20" s="1004"/>
      <c r="L20" s="1004"/>
      <c r="M20" s="1004"/>
      <c r="N20" s="1005">
        <f t="shared" si="0"/>
        <v>311288</v>
      </c>
      <c r="O20" s="347"/>
      <c r="P20" s="347"/>
      <c r="Q20" s="347"/>
      <c r="R20" s="347"/>
    </row>
    <row r="21" spans="1:18" ht="15.95" customHeight="1" thickBot="1">
      <c r="A21" s="1006" t="s">
        <v>595</v>
      </c>
      <c r="B21" s="349">
        <f>SUM(B15:B19)</f>
        <v>201580</v>
      </c>
      <c r="C21" s="349">
        <f t="shared" ref="C21:M21" si="3">SUM(C15:C19)</f>
        <v>221580</v>
      </c>
      <c r="D21" s="349">
        <f>SUM(D15:D20)</f>
        <v>1771596</v>
      </c>
      <c r="E21" s="349">
        <f t="shared" si="3"/>
        <v>608620</v>
      </c>
      <c r="F21" s="349">
        <f t="shared" si="3"/>
        <v>348618</v>
      </c>
      <c r="G21" s="349">
        <f t="shared" si="3"/>
        <v>801618</v>
      </c>
      <c r="H21" s="349">
        <f t="shared" si="3"/>
        <v>451618</v>
      </c>
      <c r="I21" s="349">
        <f t="shared" si="3"/>
        <v>398118</v>
      </c>
      <c r="J21" s="349">
        <f t="shared" si="3"/>
        <v>798118</v>
      </c>
      <c r="K21" s="349">
        <f t="shared" si="3"/>
        <v>1053123</v>
      </c>
      <c r="L21" s="349">
        <f t="shared" si="3"/>
        <v>303123</v>
      </c>
      <c r="M21" s="349">
        <f t="shared" si="3"/>
        <v>449056</v>
      </c>
      <c r="N21" s="1007">
        <f>SUM(N15:N20)</f>
        <v>7406768</v>
      </c>
      <c r="O21" s="347">
        <f t="shared" si="1"/>
        <v>7406768</v>
      </c>
      <c r="P21" s="347">
        <f t="shared" si="2"/>
        <v>0</v>
      </c>
      <c r="Q21" s="347"/>
      <c r="R21" s="347"/>
    </row>
    <row r="22" spans="1:18" ht="15.95" customHeight="1">
      <c r="A22" s="1008"/>
      <c r="B22" s="350"/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1009"/>
      <c r="O22" s="347">
        <f t="shared" si="1"/>
        <v>0</v>
      </c>
      <c r="P22" s="347">
        <f t="shared" si="2"/>
        <v>0</v>
      </c>
      <c r="Q22" s="347"/>
      <c r="R22" s="347"/>
    </row>
    <row r="23" spans="1:18" ht="15.95" customHeight="1">
      <c r="A23" s="994" t="s">
        <v>214</v>
      </c>
      <c r="B23" s="346"/>
      <c r="C23" s="346"/>
      <c r="D23" s="346"/>
      <c r="E23" s="346"/>
      <c r="F23" s="346"/>
      <c r="G23" s="346"/>
      <c r="H23" s="346"/>
      <c r="I23" s="346"/>
      <c r="J23" s="346"/>
      <c r="K23" s="346"/>
      <c r="L23" s="346"/>
      <c r="M23" s="346"/>
      <c r="N23" s="997"/>
      <c r="O23" s="347">
        <f t="shared" si="1"/>
        <v>0</v>
      </c>
      <c r="P23" s="347">
        <f t="shared" si="2"/>
        <v>0</v>
      </c>
      <c r="Q23" s="347"/>
      <c r="R23" s="347"/>
    </row>
    <row r="24" spans="1:18" s="352" customFormat="1" ht="15.95" customHeight="1">
      <c r="A24" s="996"/>
      <c r="B24" s="346"/>
      <c r="C24" s="346"/>
      <c r="D24" s="346"/>
      <c r="E24" s="346"/>
      <c r="F24" s="351"/>
      <c r="G24" s="351"/>
      <c r="H24" s="351"/>
      <c r="I24" s="346"/>
      <c r="J24" s="346"/>
      <c r="K24" s="346"/>
      <c r="L24" s="346"/>
      <c r="M24" s="346"/>
      <c r="N24" s="997"/>
      <c r="O24" s="347">
        <f t="shared" si="1"/>
        <v>0</v>
      </c>
      <c r="P24" s="347">
        <f t="shared" si="2"/>
        <v>0</v>
      </c>
      <c r="Q24" s="347"/>
      <c r="R24" s="347"/>
    </row>
    <row r="25" spans="1:18" ht="15.95" customHeight="1">
      <c r="A25" s="996" t="s">
        <v>596</v>
      </c>
      <c r="B25" s="346">
        <v>280000</v>
      </c>
      <c r="C25" s="346">
        <v>280000</v>
      </c>
      <c r="D25" s="346">
        <v>440037</v>
      </c>
      <c r="E25" s="346">
        <v>290000</v>
      </c>
      <c r="F25" s="346">
        <v>300000</v>
      </c>
      <c r="G25" s="346">
        <v>300000</v>
      </c>
      <c r="H25" s="346">
        <v>290000</v>
      </c>
      <c r="I25" s="346">
        <v>290000</v>
      </c>
      <c r="J25" s="346">
        <v>320000</v>
      </c>
      <c r="K25" s="346">
        <v>320000</v>
      </c>
      <c r="L25" s="346">
        <v>280000</v>
      </c>
      <c r="M25" s="346">
        <v>215747</v>
      </c>
      <c r="N25" s="999">
        <f t="shared" ref="N25:N32" si="4">SUM(B25:M25)</f>
        <v>3605784</v>
      </c>
      <c r="O25" s="347">
        <f>SUM(B25:M25)</f>
        <v>3605784</v>
      </c>
      <c r="P25" s="347">
        <f t="shared" si="2"/>
        <v>0</v>
      </c>
      <c r="Q25" s="347"/>
      <c r="R25" s="347"/>
    </row>
    <row r="26" spans="1:18" ht="15.95" customHeight="1">
      <c r="A26" s="996" t="s">
        <v>597</v>
      </c>
      <c r="B26" s="346"/>
      <c r="C26" s="346"/>
      <c r="D26" s="346">
        <v>26864</v>
      </c>
      <c r="E26" s="353"/>
      <c r="F26" s="353"/>
      <c r="G26" s="353"/>
      <c r="H26" s="353"/>
      <c r="I26" s="353"/>
      <c r="J26" s="353"/>
      <c r="K26" s="353"/>
      <c r="L26" s="353"/>
      <c r="M26" s="353"/>
      <c r="N26" s="999">
        <f t="shared" si="4"/>
        <v>26864</v>
      </c>
      <c r="O26" s="347">
        <f t="shared" ref="O26:O33" si="5">SUM(B26:M26)</f>
        <v>26864</v>
      </c>
      <c r="P26" s="347">
        <f t="shared" si="2"/>
        <v>0</v>
      </c>
      <c r="Q26" s="347"/>
      <c r="R26" s="347"/>
    </row>
    <row r="27" spans="1:18" ht="15.95" customHeight="1">
      <c r="A27" s="996" t="s">
        <v>598</v>
      </c>
      <c r="B27" s="346"/>
      <c r="C27" s="346"/>
      <c r="D27" s="346">
        <v>419</v>
      </c>
      <c r="E27" s="346"/>
      <c r="F27" s="354">
        <v>60000</v>
      </c>
      <c r="G27" s="354">
        <v>50000</v>
      </c>
      <c r="H27" s="354">
        <v>50000</v>
      </c>
      <c r="I27" s="346"/>
      <c r="J27" s="346">
        <v>100000</v>
      </c>
      <c r="K27" s="346">
        <v>30000</v>
      </c>
      <c r="L27" s="346"/>
      <c r="M27" s="346"/>
      <c r="N27" s="999">
        <f t="shared" si="4"/>
        <v>290419</v>
      </c>
      <c r="O27" s="347">
        <f t="shared" si="5"/>
        <v>290419</v>
      </c>
      <c r="P27" s="347">
        <f t="shared" si="2"/>
        <v>0</v>
      </c>
      <c r="Q27" s="347"/>
      <c r="R27" s="347"/>
    </row>
    <row r="28" spans="1:18" ht="15.95" customHeight="1">
      <c r="A28" s="996" t="s">
        <v>599</v>
      </c>
      <c r="B28" s="346"/>
      <c r="C28" s="346"/>
      <c r="D28" s="346">
        <v>167443</v>
      </c>
      <c r="E28" s="346">
        <v>30000</v>
      </c>
      <c r="F28" s="346">
        <v>50000</v>
      </c>
      <c r="G28" s="346">
        <v>100000</v>
      </c>
      <c r="H28" s="346">
        <v>45000</v>
      </c>
      <c r="I28" s="346">
        <v>25000</v>
      </c>
      <c r="J28" s="346">
        <v>110000</v>
      </c>
      <c r="K28" s="346">
        <v>12095</v>
      </c>
      <c r="L28" s="346"/>
      <c r="M28" s="346"/>
      <c r="N28" s="999">
        <f t="shared" si="4"/>
        <v>539538</v>
      </c>
      <c r="O28" s="347">
        <f t="shared" si="5"/>
        <v>539538</v>
      </c>
      <c r="P28" s="347">
        <f t="shared" si="2"/>
        <v>0</v>
      </c>
      <c r="Q28" s="347"/>
      <c r="R28" s="347"/>
    </row>
    <row r="29" spans="1:18" ht="15.95" customHeight="1">
      <c r="A29" s="996" t="s">
        <v>600</v>
      </c>
      <c r="B29" s="346"/>
      <c r="C29" s="346"/>
      <c r="D29" s="346">
        <v>66362</v>
      </c>
      <c r="E29" s="346">
        <v>78000</v>
      </c>
      <c r="F29" s="346">
        <v>5000</v>
      </c>
      <c r="G29" s="346">
        <v>4500</v>
      </c>
      <c r="H29" s="346"/>
      <c r="I29" s="346">
        <v>5000</v>
      </c>
      <c r="J29" s="346">
        <v>45000</v>
      </c>
      <c r="K29" s="346">
        <v>7465</v>
      </c>
      <c r="L29" s="346"/>
      <c r="M29" s="346"/>
      <c r="N29" s="999">
        <f t="shared" si="4"/>
        <v>211327</v>
      </c>
      <c r="O29" s="347">
        <f t="shared" si="5"/>
        <v>211327</v>
      </c>
      <c r="P29" s="347">
        <f t="shared" si="2"/>
        <v>0</v>
      </c>
      <c r="Q29" s="347"/>
      <c r="R29" s="347"/>
    </row>
    <row r="30" spans="1:18" ht="15.95" customHeight="1">
      <c r="A30" s="1010" t="s">
        <v>601</v>
      </c>
      <c r="B30" s="351">
        <v>12013</v>
      </c>
      <c r="C30" s="351">
        <v>12000</v>
      </c>
      <c r="D30" s="351">
        <v>12341</v>
      </c>
      <c r="E30" s="351">
        <v>12000</v>
      </c>
      <c r="F30" s="351">
        <v>12000</v>
      </c>
      <c r="G30" s="351">
        <v>12000</v>
      </c>
      <c r="H30" s="351">
        <v>12137</v>
      </c>
      <c r="I30" s="351">
        <v>12000</v>
      </c>
      <c r="J30" s="351">
        <v>12000</v>
      </c>
      <c r="K30" s="351">
        <v>12000</v>
      </c>
      <c r="L30" s="351">
        <v>12000</v>
      </c>
      <c r="M30" s="351">
        <v>12000</v>
      </c>
      <c r="N30" s="1011">
        <f t="shared" si="4"/>
        <v>144491</v>
      </c>
      <c r="O30" s="347">
        <f t="shared" si="5"/>
        <v>144491</v>
      </c>
      <c r="P30" s="347">
        <f t="shared" si="2"/>
        <v>0</v>
      </c>
      <c r="Q30" s="347"/>
      <c r="R30" s="347"/>
    </row>
    <row r="31" spans="1:18" ht="15.95" customHeight="1">
      <c r="A31" s="1010" t="s">
        <v>602</v>
      </c>
      <c r="B31" s="351"/>
      <c r="C31" s="351"/>
      <c r="D31" s="351"/>
      <c r="E31" s="351">
        <v>45687</v>
      </c>
      <c r="F31" s="351">
        <v>50000</v>
      </c>
      <c r="G31" s="351">
        <v>145000</v>
      </c>
      <c r="H31" s="351">
        <v>450000</v>
      </c>
      <c r="I31" s="351">
        <v>25000</v>
      </c>
      <c r="J31" s="351">
        <v>350000</v>
      </c>
      <c r="K31" s="351">
        <v>800000</v>
      </c>
      <c r="L31" s="351">
        <v>25000</v>
      </c>
      <c r="M31" s="351"/>
      <c r="N31" s="1011">
        <f t="shared" si="4"/>
        <v>1890687</v>
      </c>
      <c r="O31" s="347">
        <f t="shared" si="5"/>
        <v>1890687</v>
      </c>
      <c r="P31" s="347">
        <f t="shared" si="2"/>
        <v>0</v>
      </c>
      <c r="Q31" s="347"/>
      <c r="R31" s="347"/>
    </row>
    <row r="32" spans="1:18" ht="15.95" customHeight="1" thickBot="1">
      <c r="A32" s="1008" t="s">
        <v>603</v>
      </c>
      <c r="B32" s="350"/>
      <c r="C32" s="350"/>
      <c r="D32" s="350">
        <v>697658</v>
      </c>
      <c r="E32" s="350"/>
      <c r="F32" s="350"/>
      <c r="G32" s="350"/>
      <c r="H32" s="350"/>
      <c r="I32" s="350"/>
      <c r="J32" s="350"/>
      <c r="K32" s="350"/>
      <c r="L32" s="350"/>
      <c r="M32" s="350"/>
      <c r="N32" s="1005">
        <f t="shared" si="4"/>
        <v>697658</v>
      </c>
      <c r="O32" s="347"/>
      <c r="P32" s="347"/>
      <c r="Q32" s="347"/>
      <c r="R32" s="347"/>
    </row>
    <row r="33" spans="1:18" ht="15.95" customHeight="1" thickBot="1">
      <c r="A33" s="355" t="s">
        <v>604</v>
      </c>
      <c r="B33" s="356">
        <f>SUM(B25:B31)</f>
        <v>292013</v>
      </c>
      <c r="C33" s="356">
        <f t="shared" ref="C33:M33" si="6">SUM(C25:C31)</f>
        <v>292000</v>
      </c>
      <c r="D33" s="356">
        <f>SUM(D25:D32)</f>
        <v>1411124</v>
      </c>
      <c r="E33" s="356">
        <f t="shared" si="6"/>
        <v>455687</v>
      </c>
      <c r="F33" s="356">
        <f t="shared" si="6"/>
        <v>477000</v>
      </c>
      <c r="G33" s="356">
        <f t="shared" si="6"/>
        <v>611500</v>
      </c>
      <c r="H33" s="356">
        <f t="shared" si="6"/>
        <v>847137</v>
      </c>
      <c r="I33" s="356">
        <f t="shared" si="6"/>
        <v>357000</v>
      </c>
      <c r="J33" s="356">
        <f t="shared" si="6"/>
        <v>937000</v>
      </c>
      <c r="K33" s="356">
        <f t="shared" si="6"/>
        <v>1181560</v>
      </c>
      <c r="L33" s="356">
        <f t="shared" si="6"/>
        <v>317000</v>
      </c>
      <c r="M33" s="356">
        <f t="shared" si="6"/>
        <v>227747</v>
      </c>
      <c r="N33" s="357">
        <f>SUM(N25:N32)</f>
        <v>7406768</v>
      </c>
      <c r="O33" s="347">
        <f t="shared" si="5"/>
        <v>7406768</v>
      </c>
      <c r="P33" s="347">
        <f t="shared" si="2"/>
        <v>0</v>
      </c>
      <c r="Q33" s="347"/>
      <c r="R33" s="347"/>
    </row>
    <row r="34" spans="1:18" ht="15.95" customHeight="1" thickBot="1">
      <c r="A34" s="358" t="s">
        <v>605</v>
      </c>
      <c r="B34" s="359">
        <f t="shared" ref="B34:N34" si="7">SUM(B21-B33)</f>
        <v>-90433</v>
      </c>
      <c r="C34" s="359">
        <f t="shared" si="7"/>
        <v>-70420</v>
      </c>
      <c r="D34" s="359">
        <f t="shared" si="7"/>
        <v>360472</v>
      </c>
      <c r="E34" s="359">
        <f t="shared" si="7"/>
        <v>152933</v>
      </c>
      <c r="F34" s="359">
        <f t="shared" si="7"/>
        <v>-128382</v>
      </c>
      <c r="G34" s="359">
        <f t="shared" si="7"/>
        <v>190118</v>
      </c>
      <c r="H34" s="359">
        <f t="shared" si="7"/>
        <v>-395519</v>
      </c>
      <c r="I34" s="359">
        <f t="shared" si="7"/>
        <v>41118</v>
      </c>
      <c r="J34" s="359">
        <f t="shared" si="7"/>
        <v>-138882</v>
      </c>
      <c r="K34" s="359">
        <f t="shared" si="7"/>
        <v>-128437</v>
      </c>
      <c r="L34" s="359">
        <f t="shared" si="7"/>
        <v>-13877</v>
      </c>
      <c r="M34" s="359">
        <f t="shared" si="7"/>
        <v>221309</v>
      </c>
      <c r="N34" s="1012">
        <f t="shared" si="7"/>
        <v>0</v>
      </c>
    </row>
    <row r="35" spans="1:18">
      <c r="A35" s="360"/>
    </row>
    <row r="36" spans="1:18" s="352" customFormat="1">
      <c r="A36" s="341"/>
      <c r="B36" s="341"/>
      <c r="C36" s="341"/>
      <c r="D36" s="341"/>
      <c r="E36" s="341"/>
      <c r="F36" s="341"/>
      <c r="G36" s="341"/>
      <c r="H36" s="341"/>
      <c r="I36" s="341"/>
      <c r="J36" s="341"/>
      <c r="K36" s="341"/>
      <c r="L36" s="341"/>
      <c r="M36" s="341"/>
      <c r="N36" s="361"/>
    </row>
    <row r="37" spans="1:18">
      <c r="B37" s="347"/>
      <c r="C37" s="347"/>
    </row>
  </sheetData>
  <mergeCells count="2">
    <mergeCell ref="A5:N5"/>
    <mergeCell ref="A6:N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5" firstPageNumber="0" orientation="landscape" horizontalDpi="300" verticalDpi="300" r:id="rId1"/>
  <headerFooter alignWithMargins="0">
    <oddHeader>&amp;L&amp;8Dunakeszi Város Önkormányzata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69"/>
  <sheetViews>
    <sheetView topLeftCell="A7" zoomScale="80" zoomScaleNormal="80" workbookViewId="0">
      <selection activeCell="K16" sqref="K16"/>
    </sheetView>
  </sheetViews>
  <sheetFormatPr defaultRowHeight="12.75"/>
  <cols>
    <col min="1" max="1" width="8" style="38" customWidth="1"/>
    <col min="2" max="2" width="73.28515625" style="38" customWidth="1"/>
    <col min="3" max="3" width="12.85546875" style="39" customWidth="1"/>
    <col min="4" max="4" width="11.7109375" style="38" customWidth="1"/>
    <col min="5" max="5" width="12.85546875" style="38" customWidth="1"/>
    <col min="6" max="16384" width="9.140625" style="38"/>
  </cols>
  <sheetData>
    <row r="1" spans="1:13">
      <c r="A1" s="37"/>
      <c r="C1" s="22"/>
    </row>
    <row r="2" spans="1:13">
      <c r="C2" s="22"/>
    </row>
    <row r="6" spans="1:13" ht="18.75">
      <c r="A6" s="1106" t="s">
        <v>498</v>
      </c>
      <c r="B6" s="1106"/>
      <c r="C6" s="1106"/>
    </row>
    <row r="7" spans="1:13" ht="18.75">
      <c r="A7" s="1107" t="s">
        <v>70</v>
      </c>
      <c r="B7" s="1107"/>
      <c r="C7" s="1107"/>
    </row>
    <row r="8" spans="1:13" ht="13.5" thickBot="1"/>
    <row r="9" spans="1:13" ht="15.75" customHeight="1">
      <c r="A9" s="400" t="s">
        <v>61</v>
      </c>
      <c r="B9" s="818" t="s">
        <v>61</v>
      </c>
      <c r="C9" s="1108" t="s">
        <v>557</v>
      </c>
      <c r="D9" s="1108" t="s">
        <v>520</v>
      </c>
      <c r="E9" s="1103" t="s">
        <v>519</v>
      </c>
    </row>
    <row r="10" spans="1:13" ht="15.75">
      <c r="A10" s="401" t="s">
        <v>67</v>
      </c>
      <c r="B10" s="819" t="s">
        <v>75</v>
      </c>
      <c r="C10" s="1109"/>
      <c r="D10" s="1109"/>
      <c r="E10" s="1104"/>
    </row>
    <row r="11" spans="1:13" ht="15.75">
      <c r="A11" s="401"/>
      <c r="B11" s="819"/>
      <c r="C11" s="1109"/>
      <c r="D11" s="1109"/>
      <c r="E11" s="1104"/>
    </row>
    <row r="12" spans="1:13" ht="16.5" thickBot="1">
      <c r="A12" s="402"/>
      <c r="B12" s="820"/>
      <c r="C12" s="1110"/>
      <c r="D12" s="1110"/>
      <c r="E12" s="1105"/>
    </row>
    <row r="13" spans="1:13" ht="15.75">
      <c r="A13" s="403">
        <v>1</v>
      </c>
      <c r="B13" s="821">
        <v>2</v>
      </c>
      <c r="C13" s="830">
        <v>3</v>
      </c>
      <c r="D13" s="851">
        <v>4</v>
      </c>
      <c r="E13" s="961">
        <v>5</v>
      </c>
    </row>
    <row r="14" spans="1:13" ht="24.95" customHeight="1">
      <c r="A14" s="404" t="s">
        <v>76</v>
      </c>
      <c r="B14" s="822" t="s">
        <v>77</v>
      </c>
      <c r="C14" s="831">
        <f>SUM(C15:C17)</f>
        <v>3445747</v>
      </c>
      <c r="D14" s="852">
        <f>SUM(D15:D17)</f>
        <v>160037</v>
      </c>
      <c r="E14" s="842">
        <f>SUM(E15:E17)</f>
        <v>3605784</v>
      </c>
      <c r="F14" s="40"/>
      <c r="G14" s="40"/>
      <c r="H14" s="40"/>
      <c r="I14" s="40"/>
      <c r="J14" s="40"/>
      <c r="K14" s="40"/>
      <c r="L14" s="40"/>
      <c r="M14" s="40"/>
    </row>
    <row r="15" spans="1:13" ht="24.95" customHeight="1">
      <c r="A15" s="405" t="s">
        <v>78</v>
      </c>
      <c r="B15" s="823" t="s">
        <v>79</v>
      </c>
      <c r="C15" s="832">
        <v>1395980</v>
      </c>
      <c r="D15" s="853">
        <v>39373</v>
      </c>
      <c r="E15" s="814">
        <f>SUM(C15:D15)</f>
        <v>1435353</v>
      </c>
    </row>
    <row r="16" spans="1:13" ht="24.95" customHeight="1">
      <c r="A16" s="405" t="s">
        <v>80</v>
      </c>
      <c r="B16" s="823" t="s">
        <v>81</v>
      </c>
      <c r="C16" s="833">
        <v>402482</v>
      </c>
      <c r="D16" s="854">
        <v>13376</v>
      </c>
      <c r="E16" s="815">
        <f>SUM(C16:D16)</f>
        <v>415858</v>
      </c>
    </row>
    <row r="17" spans="1:5" ht="24.95" customHeight="1">
      <c r="A17" s="405" t="s">
        <v>82</v>
      </c>
      <c r="B17" s="823" t="s">
        <v>83</v>
      </c>
      <c r="C17" s="832">
        <v>1647285</v>
      </c>
      <c r="D17" s="853">
        <v>107288</v>
      </c>
      <c r="E17" s="814">
        <f>SUM(C17:D17)</f>
        <v>1754573</v>
      </c>
    </row>
    <row r="18" spans="1:5" ht="24.95" customHeight="1">
      <c r="A18" s="404" t="s">
        <v>84</v>
      </c>
      <c r="B18" s="824" t="s">
        <v>85</v>
      </c>
      <c r="C18" s="834">
        <f>SUM(C19:C20)</f>
        <v>0</v>
      </c>
      <c r="D18" s="855">
        <f>SUM(D19:D20)</f>
        <v>26864</v>
      </c>
      <c r="E18" s="843">
        <f>SUM(E19:E20)</f>
        <v>26864</v>
      </c>
    </row>
    <row r="19" spans="1:5" ht="24.95" customHeight="1">
      <c r="A19" s="406" t="s">
        <v>86</v>
      </c>
      <c r="B19" s="825" t="s">
        <v>87</v>
      </c>
      <c r="C19" s="835"/>
      <c r="D19" s="856"/>
      <c r="E19" s="816">
        <f t="shared" ref="E19:E25" si="0">SUM(C19:D19)</f>
        <v>0</v>
      </c>
    </row>
    <row r="20" spans="1:5" ht="24.95" customHeight="1">
      <c r="A20" s="406" t="s">
        <v>88</v>
      </c>
      <c r="B20" s="825" t="s">
        <v>89</v>
      </c>
      <c r="C20" s="836"/>
      <c r="D20" s="857">
        <v>26864</v>
      </c>
      <c r="E20" s="817">
        <f t="shared" si="0"/>
        <v>26864</v>
      </c>
    </row>
    <row r="21" spans="1:5" ht="24.95" customHeight="1">
      <c r="A21" s="404" t="s">
        <v>90</v>
      </c>
      <c r="B21" s="824" t="s">
        <v>91</v>
      </c>
      <c r="C21" s="831">
        <f>SUM(C22:C23)</f>
        <v>209965</v>
      </c>
      <c r="D21" s="858">
        <f>SUM(D22:D23)</f>
        <v>1362</v>
      </c>
      <c r="E21" s="844">
        <f t="shared" si="0"/>
        <v>211327</v>
      </c>
    </row>
    <row r="22" spans="1:5" ht="24.95" customHeight="1">
      <c r="A22" s="406" t="s">
        <v>92</v>
      </c>
      <c r="B22" s="825" t="s">
        <v>93</v>
      </c>
      <c r="C22" s="832">
        <v>203965</v>
      </c>
      <c r="D22" s="859">
        <v>7362</v>
      </c>
      <c r="E22" s="845">
        <f t="shared" si="0"/>
        <v>211327</v>
      </c>
    </row>
    <row r="23" spans="1:5" ht="24.95" customHeight="1">
      <c r="A23" s="406" t="s">
        <v>94</v>
      </c>
      <c r="B23" s="825" t="s">
        <v>95</v>
      </c>
      <c r="C23" s="837">
        <v>6000</v>
      </c>
      <c r="D23" s="854">
        <v>-6000</v>
      </c>
      <c r="E23" s="815">
        <f t="shared" si="0"/>
        <v>0</v>
      </c>
    </row>
    <row r="24" spans="1:5" ht="24.95" customHeight="1">
      <c r="A24" s="404" t="s">
        <v>96</v>
      </c>
      <c r="B24" s="822" t="s">
        <v>97</v>
      </c>
      <c r="C24" s="838"/>
      <c r="D24" s="857"/>
      <c r="E24" s="844">
        <f t="shared" si="0"/>
        <v>0</v>
      </c>
    </row>
    <row r="25" spans="1:5" ht="24.95" customHeight="1">
      <c r="A25" s="404" t="s">
        <v>98</v>
      </c>
      <c r="B25" s="822" t="s">
        <v>99</v>
      </c>
      <c r="C25" s="831">
        <v>144150</v>
      </c>
      <c r="D25" s="852">
        <v>341</v>
      </c>
      <c r="E25" s="844">
        <f t="shared" si="0"/>
        <v>144491</v>
      </c>
    </row>
    <row r="26" spans="1:5" ht="24.95" customHeight="1">
      <c r="A26" s="404" t="s">
        <v>100</v>
      </c>
      <c r="B26" s="822" t="s">
        <v>101</v>
      </c>
      <c r="C26" s="831">
        <f>SUM(C27:C29)</f>
        <v>1894415</v>
      </c>
      <c r="D26" s="852">
        <f>SUM(D27:D29)</f>
        <v>-3728</v>
      </c>
      <c r="E26" s="842">
        <f>SUM(E27:E29)</f>
        <v>1890687</v>
      </c>
    </row>
    <row r="27" spans="1:5" ht="24.95" customHeight="1">
      <c r="A27" s="406" t="s">
        <v>102</v>
      </c>
      <c r="B27" s="826" t="s">
        <v>103</v>
      </c>
      <c r="C27" s="836">
        <v>25000</v>
      </c>
      <c r="D27" s="860"/>
      <c r="E27" s="846">
        <f>SUM(C27:D27)</f>
        <v>25000</v>
      </c>
    </row>
    <row r="28" spans="1:5" ht="24.95" customHeight="1">
      <c r="A28" s="405" t="s">
        <v>104</v>
      </c>
      <c r="B28" s="823" t="s">
        <v>105</v>
      </c>
      <c r="C28" s="835">
        <v>259415</v>
      </c>
      <c r="D28" s="856">
        <v>-3728</v>
      </c>
      <c r="E28" s="842">
        <f>SUM(C28:D28)</f>
        <v>255687</v>
      </c>
    </row>
    <row r="29" spans="1:5" s="39" customFormat="1" ht="24.95" customHeight="1">
      <c r="A29" s="405" t="s">
        <v>106</v>
      </c>
      <c r="B29" s="823" t="s">
        <v>107</v>
      </c>
      <c r="C29" s="838">
        <v>1610000</v>
      </c>
      <c r="D29" s="861"/>
      <c r="E29" s="844">
        <f>SUM(C29:D29)</f>
        <v>1610000</v>
      </c>
    </row>
    <row r="30" spans="1:5" ht="24.95" customHeight="1">
      <c r="A30" s="404" t="s">
        <v>108</v>
      </c>
      <c r="B30" s="827" t="s">
        <v>109</v>
      </c>
      <c r="C30" s="831">
        <v>290000</v>
      </c>
      <c r="D30" s="856">
        <v>419</v>
      </c>
      <c r="E30" s="844">
        <f>SUM(C30:D30)</f>
        <v>290419</v>
      </c>
    </row>
    <row r="31" spans="1:5" ht="24.95" customHeight="1">
      <c r="A31" s="407" t="s">
        <v>110</v>
      </c>
      <c r="B31" s="828" t="s">
        <v>111</v>
      </c>
      <c r="C31" s="831">
        <v>432095</v>
      </c>
      <c r="D31" s="856">
        <v>107443</v>
      </c>
      <c r="E31" s="844">
        <f>SUM(C31:D31)</f>
        <v>539538</v>
      </c>
    </row>
    <row r="32" spans="1:5" ht="24.95" customHeight="1">
      <c r="A32" s="407" t="s">
        <v>112</v>
      </c>
      <c r="B32" s="822" t="s">
        <v>113</v>
      </c>
      <c r="C32" s="839">
        <f>SUM(C33:C34)</f>
        <v>0</v>
      </c>
      <c r="D32" s="855">
        <f>SUM(D33:D34)</f>
        <v>0</v>
      </c>
      <c r="E32" s="843">
        <f>SUM(E33:E34)</f>
        <v>0</v>
      </c>
    </row>
    <row r="33" spans="1:5" ht="24.95" customHeight="1">
      <c r="A33" s="406" t="s">
        <v>114</v>
      </c>
      <c r="B33" s="823" t="s">
        <v>115</v>
      </c>
      <c r="C33" s="835">
        <v>0</v>
      </c>
      <c r="D33" s="856"/>
      <c r="E33" s="816">
        <f>SUM(C33:D33)</f>
        <v>0</v>
      </c>
    </row>
    <row r="34" spans="1:5" ht="24.95" customHeight="1" thickBot="1">
      <c r="A34" s="406" t="s">
        <v>116</v>
      </c>
      <c r="B34" s="823" t="s">
        <v>117</v>
      </c>
      <c r="C34" s="836">
        <v>0</v>
      </c>
      <c r="D34" s="862"/>
      <c r="E34" s="847">
        <f>SUM(C34:D34)</f>
        <v>0</v>
      </c>
    </row>
    <row r="35" spans="1:5" s="39" customFormat="1" ht="24.95" customHeight="1" thickBot="1">
      <c r="A35" s="408" t="s">
        <v>42</v>
      </c>
      <c r="B35" s="410" t="s">
        <v>118</v>
      </c>
      <c r="C35" s="411">
        <f>SUM(C14+C18+C21+C24+C25+C30+C31+C32+C26)</f>
        <v>6416372</v>
      </c>
      <c r="D35" s="411">
        <f>SUM(D14+D18+D21+D24+D25+D30+D31+D32+D26)</f>
        <v>292738</v>
      </c>
      <c r="E35" s="848">
        <f>SUM(E14+E18+E21+E24+E25+E30+E31+E32+E26)</f>
        <v>6709110</v>
      </c>
    </row>
    <row r="36" spans="1:5" s="39" customFormat="1" ht="24.95" customHeight="1" thickBot="1">
      <c r="A36" s="409" t="s">
        <v>119</v>
      </c>
      <c r="B36" s="829" t="s">
        <v>120</v>
      </c>
      <c r="C36" s="840"/>
      <c r="D36" s="863"/>
      <c r="E36" s="847">
        <f>SUM(C36:D36)</f>
        <v>0</v>
      </c>
    </row>
    <row r="37" spans="1:5" s="39" customFormat="1" ht="24.95" customHeight="1" thickBot="1">
      <c r="A37" s="693" t="s">
        <v>24</v>
      </c>
      <c r="B37" s="694" t="s">
        <v>121</v>
      </c>
      <c r="C37" s="841">
        <f>SUM(C36)</f>
        <v>0</v>
      </c>
      <c r="D37" s="805">
        <v>697658</v>
      </c>
      <c r="E37" s="849">
        <f>SUM(C37:D37)</f>
        <v>697658</v>
      </c>
    </row>
    <row r="38" spans="1:5" s="39" customFormat="1" ht="24.95" customHeight="1" thickBot="1">
      <c r="A38" s="695"/>
      <c r="B38" s="696" t="s">
        <v>122</v>
      </c>
      <c r="C38" s="768">
        <f>SUM(C35+C37)</f>
        <v>6416372</v>
      </c>
      <c r="D38" s="768">
        <f>SUM(D35+D37)</f>
        <v>990396</v>
      </c>
      <c r="E38" s="850">
        <f>SUM(E35+E37)</f>
        <v>7406768</v>
      </c>
    </row>
    <row r="39" spans="1:5">
      <c r="A39" s="42"/>
      <c r="B39" s="40"/>
      <c r="C39" s="43"/>
    </row>
    <row r="40" spans="1:5">
      <c r="A40" s="45"/>
      <c r="B40" s="40" t="s">
        <v>61</v>
      </c>
      <c r="C40" s="43"/>
    </row>
    <row r="41" spans="1:5">
      <c r="A41" s="45"/>
      <c r="B41" s="40"/>
      <c r="C41" s="43"/>
    </row>
    <row r="42" spans="1:5">
      <c r="A42" s="42"/>
      <c r="B42" s="40"/>
      <c r="C42" s="46"/>
    </row>
    <row r="43" spans="1:5">
      <c r="A43" s="40"/>
      <c r="C43" s="47"/>
    </row>
    <row r="44" spans="1:5">
      <c r="A44" s="40"/>
      <c r="C44" s="47"/>
    </row>
    <row r="45" spans="1:5">
      <c r="A45" s="40"/>
    </row>
    <row r="46" spans="1:5">
      <c r="A46" s="40"/>
    </row>
    <row r="47" spans="1:5">
      <c r="A47" s="40"/>
      <c r="C47" s="38"/>
    </row>
    <row r="48" spans="1:5">
      <c r="A48" s="40"/>
      <c r="C48" s="38"/>
    </row>
    <row r="49" spans="1:3">
      <c r="A49" s="40"/>
      <c r="C49" s="38"/>
    </row>
    <row r="50" spans="1:3">
      <c r="A50" s="40"/>
      <c r="C50" s="38"/>
    </row>
    <row r="51" spans="1:3">
      <c r="A51" s="40"/>
      <c r="C51" s="38"/>
    </row>
    <row r="52" spans="1:3">
      <c r="A52" s="40"/>
      <c r="C52" s="38"/>
    </row>
    <row r="53" spans="1:3">
      <c r="A53" s="40"/>
      <c r="C53" s="38"/>
    </row>
    <row r="54" spans="1:3">
      <c r="A54" s="40"/>
      <c r="C54" s="38"/>
    </row>
    <row r="55" spans="1:3">
      <c r="A55" s="40"/>
      <c r="C55" s="38"/>
    </row>
    <row r="56" spans="1:3">
      <c r="A56" s="40"/>
      <c r="C56" s="38"/>
    </row>
    <row r="57" spans="1:3">
      <c r="A57" s="40"/>
      <c r="C57" s="38"/>
    </row>
    <row r="58" spans="1:3">
      <c r="A58" s="40"/>
      <c r="C58" s="38"/>
    </row>
    <row r="59" spans="1:3">
      <c r="A59" s="40"/>
      <c r="C59" s="38"/>
    </row>
    <row r="60" spans="1:3">
      <c r="A60" s="40"/>
      <c r="C60" s="38"/>
    </row>
    <row r="61" spans="1:3">
      <c r="A61" s="40"/>
      <c r="C61" s="38"/>
    </row>
    <row r="62" spans="1:3">
      <c r="A62" s="40"/>
      <c r="C62" s="38"/>
    </row>
    <row r="63" spans="1:3">
      <c r="A63" s="40"/>
      <c r="C63" s="38"/>
    </row>
    <row r="64" spans="1:3">
      <c r="A64" s="40"/>
      <c r="C64" s="38"/>
    </row>
    <row r="65" spans="1:3">
      <c r="A65" s="40"/>
      <c r="C65" s="38"/>
    </row>
    <row r="66" spans="1:3">
      <c r="A66" s="40"/>
      <c r="C66" s="38"/>
    </row>
    <row r="67" spans="1:3">
      <c r="A67" s="40"/>
      <c r="C67" s="38"/>
    </row>
    <row r="68" spans="1:3">
      <c r="A68" s="40"/>
      <c r="C68" s="38"/>
    </row>
    <row r="69" spans="1:3">
      <c r="A69" s="40"/>
      <c r="C69" s="38"/>
    </row>
  </sheetData>
  <mergeCells count="5">
    <mergeCell ref="E9:E12"/>
    <mergeCell ref="A6:C6"/>
    <mergeCell ref="A7:C7"/>
    <mergeCell ref="C9:C12"/>
    <mergeCell ref="D9:D12"/>
  </mergeCells>
  <phoneticPr fontId="58" type="noConversion"/>
  <printOptions horizontalCentered="1" verticalCentered="1"/>
  <pageMargins left="0.15748031496062992" right="0.15748031496062992" top="0.51181102362204722" bottom="0.55118110236220474" header="0.11811023622047245" footer="0.31496062992125984"/>
  <pageSetup paperSize="9" scale="85" firstPageNumber="0" orientation="portrait" horizontalDpi="300" verticalDpi="300" r:id="rId1"/>
  <headerFooter alignWithMargins="0">
    <oddHeader>&amp;LDunakeszi Város Önkormányzata
&amp;R2.sz. melléklet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U95"/>
  <sheetViews>
    <sheetView zoomScale="80" zoomScaleNormal="80" workbookViewId="0">
      <selection activeCell="H32" sqref="H32"/>
    </sheetView>
  </sheetViews>
  <sheetFormatPr defaultRowHeight="15.75"/>
  <cols>
    <col min="1" max="1" width="4.85546875" style="48" customWidth="1"/>
    <col min="2" max="2" width="75.85546875" style="48" customWidth="1"/>
    <col min="3" max="3" width="14.28515625" style="62" customWidth="1"/>
    <col min="4" max="4" width="13.140625" style="48" customWidth="1"/>
    <col min="5" max="5" width="14.140625" style="48" customWidth="1"/>
    <col min="6" max="16384" width="9.140625" style="48"/>
  </cols>
  <sheetData>
    <row r="1" spans="1:21">
      <c r="A1" s="40"/>
      <c r="B1" s="38"/>
      <c r="C1" s="49"/>
    </row>
    <row r="2" spans="1:21">
      <c r="A2" s="51"/>
      <c r="B2" s="50"/>
      <c r="C2" s="49"/>
    </row>
    <row r="3" spans="1:21">
      <c r="A3" s="50"/>
      <c r="B3" s="50"/>
      <c r="C3" s="52"/>
      <c r="E3" s="53"/>
    </row>
    <row r="4" spans="1:21">
      <c r="A4" s="1113" t="s">
        <v>469</v>
      </c>
      <c r="B4" s="1113"/>
      <c r="C4" s="1113"/>
      <c r="E4" s="53"/>
    </row>
    <row r="5" spans="1:21">
      <c r="A5" s="1114" t="s">
        <v>70</v>
      </c>
      <c r="B5" s="1114"/>
      <c r="C5" s="1114"/>
      <c r="E5" s="53"/>
    </row>
    <row r="6" spans="1:21" ht="16.5" thickBot="1">
      <c r="A6" s="38"/>
      <c r="B6" s="38"/>
      <c r="C6" s="55"/>
      <c r="E6" s="53"/>
    </row>
    <row r="7" spans="1:21" ht="12.75" customHeight="1">
      <c r="A7" s="697" t="s">
        <v>61</v>
      </c>
      <c r="B7" s="697" t="s">
        <v>61</v>
      </c>
      <c r="C7" s="1115" t="s">
        <v>557</v>
      </c>
      <c r="D7" s="1115" t="s">
        <v>520</v>
      </c>
      <c r="E7" s="1111" t="s">
        <v>519</v>
      </c>
    </row>
    <row r="8" spans="1:21">
      <c r="A8" s="698" t="s">
        <v>67</v>
      </c>
      <c r="B8" s="698" t="s">
        <v>123</v>
      </c>
      <c r="C8" s="1116"/>
      <c r="D8" s="1116"/>
      <c r="E8" s="1112"/>
    </row>
    <row r="9" spans="1:21">
      <c r="A9" s="698"/>
      <c r="B9" s="698" t="s">
        <v>124</v>
      </c>
      <c r="C9" s="1116"/>
      <c r="D9" s="1116"/>
      <c r="E9" s="1112"/>
    </row>
    <row r="10" spans="1:21" ht="16.5" thickBot="1">
      <c r="A10" s="698"/>
      <c r="B10" s="698" t="s">
        <v>61</v>
      </c>
      <c r="C10" s="1116"/>
      <c r="D10" s="1116"/>
      <c r="E10" s="1112"/>
    </row>
    <row r="11" spans="1:21">
      <c r="A11" s="718">
        <v>1</v>
      </c>
      <c r="B11" s="719">
        <v>2</v>
      </c>
      <c r="C11" s="720">
        <v>3</v>
      </c>
      <c r="D11" s="721">
        <v>4</v>
      </c>
      <c r="E11" s="864">
        <v>5</v>
      </c>
    </row>
    <row r="12" spans="1:21">
      <c r="A12" s="722" t="s">
        <v>42</v>
      </c>
      <c r="B12" s="699" t="s">
        <v>125</v>
      </c>
      <c r="C12" s="706">
        <f>SUM(C13+C17)</f>
        <v>3136938</v>
      </c>
      <c r="D12" s="706">
        <f>SUM(D13+D17)</f>
        <v>45</v>
      </c>
      <c r="E12" s="865">
        <f>SUM(E13+E17)</f>
        <v>3136983</v>
      </c>
    </row>
    <row r="13" spans="1:21">
      <c r="A13" s="722" t="s">
        <v>76</v>
      </c>
      <c r="B13" s="415" t="s">
        <v>126</v>
      </c>
      <c r="C13" s="706">
        <f>SUM(C14:C16)</f>
        <v>353948</v>
      </c>
      <c r="D13" s="706">
        <f>SUM(D14:D16)</f>
        <v>45</v>
      </c>
      <c r="E13" s="865">
        <f>SUM(E14:E16)</f>
        <v>353993</v>
      </c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</row>
    <row r="14" spans="1:21">
      <c r="A14" s="723"/>
      <c r="B14" s="700" t="s">
        <v>127</v>
      </c>
      <c r="C14" s="707">
        <v>900</v>
      </c>
      <c r="D14" s="733"/>
      <c r="E14" s="866">
        <f>SUM(C14:D14)</f>
        <v>900</v>
      </c>
    </row>
    <row r="15" spans="1:21">
      <c r="A15" s="723"/>
      <c r="B15" s="700" t="s">
        <v>128</v>
      </c>
      <c r="C15" s="707">
        <v>312768</v>
      </c>
      <c r="D15" s="733">
        <v>45</v>
      </c>
      <c r="E15" s="866">
        <f>SUM(C15:D15)</f>
        <v>312813</v>
      </c>
    </row>
    <row r="16" spans="1:21">
      <c r="A16" s="724"/>
      <c r="B16" s="701" t="s">
        <v>129</v>
      </c>
      <c r="C16" s="707">
        <v>40280</v>
      </c>
      <c r="D16" s="733"/>
      <c r="E16" s="866">
        <f>SUM(C16:D16)</f>
        <v>40280</v>
      </c>
    </row>
    <row r="17" spans="1:21">
      <c r="A17" s="725" t="s">
        <v>84</v>
      </c>
      <c r="B17" s="415" t="s">
        <v>57</v>
      </c>
      <c r="C17" s="708">
        <f>SUM(C18+C24+C27)</f>
        <v>2782990</v>
      </c>
      <c r="D17" s="708">
        <f>SUM(D18+D24+D27)</f>
        <v>0</v>
      </c>
      <c r="E17" s="867">
        <f>SUM(E18+E24+E27)</f>
        <v>2782990</v>
      </c>
    </row>
    <row r="18" spans="1:21">
      <c r="A18" s="726" t="s">
        <v>86</v>
      </c>
      <c r="B18" s="702" t="s">
        <v>130</v>
      </c>
      <c r="C18" s="706">
        <f>SUM(C19:C23)</f>
        <v>2601050</v>
      </c>
      <c r="D18" s="706">
        <f>SUM(D19:D23)</f>
        <v>0</v>
      </c>
      <c r="E18" s="865">
        <f>SUM(E19:E23)</f>
        <v>2601050</v>
      </c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</row>
    <row r="19" spans="1:21">
      <c r="A19" s="723"/>
      <c r="B19" s="413" t="s">
        <v>131</v>
      </c>
      <c r="C19" s="707">
        <v>1850000</v>
      </c>
      <c r="D19" s="734"/>
      <c r="E19" s="868">
        <f>SUM(C19:D19)</f>
        <v>1850000</v>
      </c>
    </row>
    <row r="20" spans="1:21">
      <c r="A20" s="723"/>
      <c r="B20" s="413" t="s">
        <v>492</v>
      </c>
      <c r="C20" s="707">
        <v>1000</v>
      </c>
      <c r="D20" s="733"/>
      <c r="E20" s="866">
        <f>SUM(C20:D20)</f>
        <v>1000</v>
      </c>
    </row>
    <row r="21" spans="1:21">
      <c r="A21" s="723"/>
      <c r="B21" s="413" t="s">
        <v>132</v>
      </c>
      <c r="C21" s="707">
        <v>600000</v>
      </c>
      <c r="D21" s="733"/>
      <c r="E21" s="866">
        <f>SUM(C21:D21)</f>
        <v>600000</v>
      </c>
    </row>
    <row r="22" spans="1:21">
      <c r="A22" s="723"/>
      <c r="B22" s="413" t="s">
        <v>133</v>
      </c>
      <c r="C22" s="707">
        <v>150000</v>
      </c>
      <c r="D22" s="733"/>
      <c r="E22" s="866">
        <f>SUM(C22:D22)</f>
        <v>150000</v>
      </c>
    </row>
    <row r="23" spans="1:21">
      <c r="A23" s="723"/>
      <c r="B23" s="413" t="s">
        <v>134</v>
      </c>
      <c r="C23" s="707">
        <v>50</v>
      </c>
      <c r="D23" s="745"/>
      <c r="E23" s="866">
        <f>SUM(C23:D23)</f>
        <v>50</v>
      </c>
    </row>
    <row r="24" spans="1:21">
      <c r="A24" s="726" t="s">
        <v>88</v>
      </c>
      <c r="B24" s="702" t="s">
        <v>135</v>
      </c>
      <c r="C24" s="706">
        <f>SUM(C25)</f>
        <v>140000</v>
      </c>
      <c r="D24" s="706">
        <f>SUM(D25)</f>
        <v>0</v>
      </c>
      <c r="E24" s="865">
        <f>SUM(E25)</f>
        <v>140000</v>
      </c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</row>
    <row r="25" spans="1:21">
      <c r="A25" s="723"/>
      <c r="B25" s="413" t="s">
        <v>136</v>
      </c>
      <c r="C25" s="707">
        <v>140000</v>
      </c>
      <c r="D25" s="731"/>
      <c r="E25" s="869">
        <f>SUM(C25:D25)</f>
        <v>140000</v>
      </c>
    </row>
    <row r="26" spans="1:21" ht="15.75" hidden="1" customHeight="1">
      <c r="A26" s="723"/>
      <c r="B26" s="413" t="s">
        <v>137</v>
      </c>
      <c r="C26" s="707"/>
      <c r="D26" s="733">
        <v>41940</v>
      </c>
      <c r="E26" s="866">
        <v>41940</v>
      </c>
    </row>
    <row r="27" spans="1:21">
      <c r="A27" s="726" t="s">
        <v>138</v>
      </c>
      <c r="B27" s="702" t="s">
        <v>139</v>
      </c>
      <c r="C27" s="706">
        <f>SUM(C28:C34)</f>
        <v>41940</v>
      </c>
      <c r="D27" s="706">
        <f>SUM(D28:D34)</f>
        <v>0</v>
      </c>
      <c r="E27" s="865">
        <f>SUM(E28:E34)</f>
        <v>41940</v>
      </c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</row>
    <row r="28" spans="1:21">
      <c r="A28" s="723"/>
      <c r="B28" s="413" t="s">
        <v>140</v>
      </c>
      <c r="C28" s="707">
        <v>30000</v>
      </c>
      <c r="D28" s="735"/>
      <c r="E28" s="870">
        <f>SUM(C28:D28)</f>
        <v>30000</v>
      </c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</row>
    <row r="29" spans="1:21">
      <c r="A29" s="723"/>
      <c r="B29" s="413" t="s">
        <v>141</v>
      </c>
      <c r="C29" s="707">
        <v>20</v>
      </c>
      <c r="D29" s="733"/>
      <c r="E29" s="870">
        <f t="shared" ref="E29:E34" si="0">SUM(C29:D29)</f>
        <v>20</v>
      </c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</row>
    <row r="30" spans="1:21">
      <c r="A30" s="723"/>
      <c r="B30" s="413" t="s">
        <v>142</v>
      </c>
      <c r="C30" s="707">
        <v>20</v>
      </c>
      <c r="D30" s="735"/>
      <c r="E30" s="870">
        <f t="shared" si="0"/>
        <v>20</v>
      </c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</row>
    <row r="31" spans="1:21">
      <c r="A31" s="723"/>
      <c r="B31" s="703" t="s">
        <v>143</v>
      </c>
      <c r="C31" s="707">
        <v>8000</v>
      </c>
      <c r="D31" s="735"/>
      <c r="E31" s="870">
        <f t="shared" si="0"/>
        <v>8000</v>
      </c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</row>
    <row r="32" spans="1:21">
      <c r="A32" s="723"/>
      <c r="B32" s="703" t="s">
        <v>494</v>
      </c>
      <c r="C32" s="707">
        <v>2000</v>
      </c>
      <c r="D32" s="735"/>
      <c r="E32" s="870">
        <f t="shared" si="0"/>
        <v>2000</v>
      </c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</row>
    <row r="33" spans="1:21">
      <c r="A33" s="723"/>
      <c r="B33" s="413" t="s">
        <v>144</v>
      </c>
      <c r="C33" s="707">
        <v>1500</v>
      </c>
      <c r="D33" s="735"/>
      <c r="E33" s="870">
        <f t="shared" si="0"/>
        <v>1500</v>
      </c>
      <c r="F33" s="744"/>
    </row>
    <row r="34" spans="1:21">
      <c r="A34" s="723"/>
      <c r="B34" s="413" t="s">
        <v>418</v>
      </c>
      <c r="C34" s="707">
        <v>400</v>
      </c>
      <c r="D34" s="736"/>
      <c r="E34" s="870">
        <f t="shared" si="0"/>
        <v>400</v>
      </c>
    </row>
    <row r="35" spans="1:21">
      <c r="A35" s="725" t="s">
        <v>24</v>
      </c>
      <c r="B35" s="412" t="s">
        <v>145</v>
      </c>
      <c r="C35" s="708">
        <f>SUM(C36)</f>
        <v>1770934</v>
      </c>
      <c r="D35" s="708">
        <f>SUM(D36)</f>
        <v>25382</v>
      </c>
      <c r="E35" s="867">
        <f>SUM(E36)</f>
        <v>1796316</v>
      </c>
    </row>
    <row r="36" spans="1:21">
      <c r="A36" s="725" t="s">
        <v>76</v>
      </c>
      <c r="B36" s="415" t="s">
        <v>146</v>
      </c>
      <c r="C36" s="706">
        <f>SUM(C37:C41)</f>
        <v>1770934</v>
      </c>
      <c r="D36" s="706">
        <f>SUM(D37:D41)</f>
        <v>25382</v>
      </c>
      <c r="E36" s="865">
        <f>SUM(E37:E41)</f>
        <v>1796316</v>
      </c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</row>
    <row r="37" spans="1:21">
      <c r="A37" s="723" t="s">
        <v>78</v>
      </c>
      <c r="B37" s="413" t="s">
        <v>147</v>
      </c>
      <c r="C37" s="709">
        <v>1343029</v>
      </c>
      <c r="D37" s="735">
        <v>12918</v>
      </c>
      <c r="E37" s="871">
        <f>SUM(C37:D37)</f>
        <v>1355947</v>
      </c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</row>
    <row r="38" spans="1:21">
      <c r="A38" s="723" t="s">
        <v>80</v>
      </c>
      <c r="B38" s="413" t="s">
        <v>148</v>
      </c>
      <c r="C38" s="709"/>
      <c r="D38" s="735"/>
      <c r="E38" s="870">
        <f>SUM(C38:D38)</f>
        <v>0</v>
      </c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</row>
    <row r="39" spans="1:21">
      <c r="A39" s="723"/>
      <c r="B39" s="414" t="s">
        <v>149</v>
      </c>
      <c r="C39" s="710"/>
      <c r="D39" s="735">
        <v>12964</v>
      </c>
      <c r="E39" s="870">
        <v>12964</v>
      </c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</row>
    <row r="40" spans="1:21">
      <c r="A40" s="723"/>
      <c r="B40" s="414" t="s">
        <v>150</v>
      </c>
      <c r="C40" s="710"/>
      <c r="D40" s="735"/>
      <c r="E40" s="870">
        <f>SUM(C40:D40)</f>
        <v>0</v>
      </c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</row>
    <row r="41" spans="1:21">
      <c r="A41" s="723" t="s">
        <v>151</v>
      </c>
      <c r="B41" s="413" t="s">
        <v>495</v>
      </c>
      <c r="C41" s="709">
        <v>427905</v>
      </c>
      <c r="D41" s="735">
        <v>-500</v>
      </c>
      <c r="E41" s="870">
        <f>SUM(C41:D41)</f>
        <v>427405</v>
      </c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</row>
    <row r="42" spans="1:21">
      <c r="A42" s="723"/>
      <c r="B42" s="414" t="s">
        <v>152</v>
      </c>
      <c r="C42" s="711">
        <v>427405</v>
      </c>
      <c r="D42" s="735"/>
      <c r="E42" s="872">
        <f>SUM(C42:D42)</f>
        <v>427405</v>
      </c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</row>
    <row r="43" spans="1:21">
      <c r="A43" s="725" t="s">
        <v>20</v>
      </c>
      <c r="B43" s="415" t="s">
        <v>153</v>
      </c>
      <c r="C43" s="706">
        <f>SUM(C47+C50)</f>
        <v>6500</v>
      </c>
      <c r="D43" s="706">
        <f>SUM(D47+D50)</f>
        <v>0</v>
      </c>
      <c r="E43" s="865">
        <f>SUM(E47+E50)</f>
        <v>6500</v>
      </c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</row>
    <row r="44" spans="1:21">
      <c r="A44" s="725" t="s">
        <v>76</v>
      </c>
      <c r="B44" s="415" t="s">
        <v>154</v>
      </c>
      <c r="C44" s="706">
        <f>SUM(C45:C46)</f>
        <v>0</v>
      </c>
      <c r="D44" s="706">
        <f>SUM(D45:D46)</f>
        <v>0</v>
      </c>
      <c r="E44" s="865">
        <f>SUM(E45:E46)</f>
        <v>0</v>
      </c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</row>
    <row r="45" spans="1:21">
      <c r="A45" s="723"/>
      <c r="B45" s="416" t="s">
        <v>155</v>
      </c>
      <c r="C45" s="709">
        <v>0</v>
      </c>
      <c r="D45" s="737">
        <v>0</v>
      </c>
      <c r="E45" s="870">
        <v>0</v>
      </c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</row>
    <row r="46" spans="1:21">
      <c r="A46" s="723"/>
      <c r="B46" s="413" t="s">
        <v>156</v>
      </c>
      <c r="C46" s="707">
        <v>0</v>
      </c>
      <c r="D46" s="736"/>
      <c r="E46" s="870">
        <f>SUM(C46:D46)</f>
        <v>0</v>
      </c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</row>
    <row r="47" spans="1:21">
      <c r="A47" s="725" t="s">
        <v>84</v>
      </c>
      <c r="B47" s="415" t="s">
        <v>157</v>
      </c>
      <c r="C47" s="708">
        <f>SUM(C48:C49)</f>
        <v>6500</v>
      </c>
      <c r="D47" s="708">
        <f>SUM(D48:D49)</f>
        <v>0</v>
      </c>
      <c r="E47" s="867">
        <f>SUM(E48:E49)</f>
        <v>6500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</row>
    <row r="48" spans="1:21">
      <c r="A48" s="727"/>
      <c r="B48" s="413" t="s">
        <v>493</v>
      </c>
      <c r="C48" s="707">
        <v>6500</v>
      </c>
      <c r="D48" s="737">
        <v>0</v>
      </c>
      <c r="E48" s="870">
        <f>SUM(C48:D48)</f>
        <v>6500</v>
      </c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</row>
    <row r="49" spans="1:21">
      <c r="A49" s="723"/>
      <c r="B49" s="413" t="s">
        <v>500</v>
      </c>
      <c r="C49" s="707">
        <v>0</v>
      </c>
      <c r="D49" s="736">
        <v>0</v>
      </c>
      <c r="E49" s="870">
        <f>SUM(C49:D49)</f>
        <v>0</v>
      </c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</row>
    <row r="50" spans="1:21">
      <c r="A50" s="725" t="s">
        <v>90</v>
      </c>
      <c r="B50" s="415" t="s">
        <v>158</v>
      </c>
      <c r="C50" s="708">
        <f>SUM(C51)</f>
        <v>0</v>
      </c>
      <c r="D50" s="735">
        <v>0</v>
      </c>
      <c r="E50" s="873">
        <f>SUM(C50:D50)</f>
        <v>0</v>
      </c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7"/>
      <c r="U50" s="57"/>
    </row>
    <row r="51" spans="1:21">
      <c r="A51" s="723"/>
      <c r="B51" s="413" t="s">
        <v>159</v>
      </c>
      <c r="C51" s="709">
        <v>0</v>
      </c>
      <c r="D51" s="732"/>
      <c r="E51" s="870">
        <f>SUM(C51:D51)</f>
        <v>0</v>
      </c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7"/>
      <c r="U51" s="57"/>
    </row>
    <row r="52" spans="1:21">
      <c r="A52" s="725" t="s">
        <v>11</v>
      </c>
      <c r="B52" s="415" t="s">
        <v>160</v>
      </c>
      <c r="C52" s="708">
        <f>SUM(C53:C54)</f>
        <v>2000</v>
      </c>
      <c r="D52" s="708">
        <f>SUM(D53:D54)</f>
        <v>0</v>
      </c>
      <c r="E52" s="867">
        <f>SUM(E53:E54)</f>
        <v>2000</v>
      </c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</row>
    <row r="53" spans="1:21">
      <c r="A53" s="728" t="s">
        <v>76</v>
      </c>
      <c r="B53" s="417" t="s">
        <v>161</v>
      </c>
      <c r="C53" s="708">
        <v>2000</v>
      </c>
      <c r="D53" s="732"/>
      <c r="E53" s="870">
        <f>SUM(C53:D53)</f>
        <v>2000</v>
      </c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</row>
    <row r="54" spans="1:21">
      <c r="A54" s="728" t="s">
        <v>84</v>
      </c>
      <c r="B54" s="417" t="s">
        <v>162</v>
      </c>
      <c r="C54" s="708"/>
      <c r="D54" s="737"/>
      <c r="E54" s="871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</row>
    <row r="55" spans="1:21" ht="12.75" customHeight="1">
      <c r="A55" s="725" t="s">
        <v>8</v>
      </c>
      <c r="B55" s="415" t="s">
        <v>163</v>
      </c>
      <c r="C55" s="708">
        <f>SUM(C56:C57)</f>
        <v>0</v>
      </c>
      <c r="D55" s="708">
        <f>SUM(D56:D57)</f>
        <v>311288</v>
      </c>
      <c r="E55" s="867">
        <f>SUM(E56:E57)</f>
        <v>311288</v>
      </c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</row>
    <row r="56" spans="1:21">
      <c r="A56" s="728" t="s">
        <v>76</v>
      </c>
      <c r="B56" s="417" t="s">
        <v>164</v>
      </c>
      <c r="C56" s="708"/>
      <c r="D56" s="736">
        <v>311288</v>
      </c>
      <c r="E56" s="874">
        <f>SUM(C56:D56)</f>
        <v>311288</v>
      </c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</row>
    <row r="57" spans="1:21">
      <c r="A57" s="728" t="s">
        <v>84</v>
      </c>
      <c r="B57" s="417" t="s">
        <v>165</v>
      </c>
      <c r="C57" s="715"/>
      <c r="D57" s="735"/>
      <c r="E57" s="874">
        <f>SUM(C57:D57)</f>
        <v>0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</row>
    <row r="58" spans="1:21" ht="24" customHeight="1">
      <c r="A58" s="725" t="s">
        <v>166</v>
      </c>
      <c r="B58" s="704" t="s">
        <v>167</v>
      </c>
      <c r="C58" s="717">
        <f>SUM(C12+C35+C43+C52)</f>
        <v>4916372</v>
      </c>
      <c r="D58" s="717">
        <f>SUM(D12+D35+D43+D52)</f>
        <v>25427</v>
      </c>
      <c r="E58" s="875">
        <f>SUM(E12+E35+E43+E52)</f>
        <v>4941799</v>
      </c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</row>
    <row r="59" spans="1:21">
      <c r="A59" s="729" t="s">
        <v>5</v>
      </c>
      <c r="B59" s="418" t="s">
        <v>168</v>
      </c>
      <c r="C59" s="716">
        <f>SUM(C60:C61)</f>
        <v>1500000</v>
      </c>
      <c r="D59" s="716">
        <f>SUM(D60:D61)</f>
        <v>653681</v>
      </c>
      <c r="E59" s="876">
        <f>SUM(E60:E61)</f>
        <v>2153681</v>
      </c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</row>
    <row r="60" spans="1:21">
      <c r="A60" s="729"/>
      <c r="B60" s="418" t="s">
        <v>169</v>
      </c>
      <c r="C60" s="712"/>
      <c r="D60" s="732"/>
      <c r="E60" s="870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</row>
    <row r="61" spans="1:21" ht="16.5" thickBot="1">
      <c r="A61" s="725"/>
      <c r="B61" s="418" t="s">
        <v>170</v>
      </c>
      <c r="C61" s="713">
        <v>1500000</v>
      </c>
      <c r="D61" s="735">
        <v>653681</v>
      </c>
      <c r="E61" s="873">
        <f>SUM(C61:D61)</f>
        <v>2153681</v>
      </c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</row>
    <row r="62" spans="1:21" ht="24.75" customHeight="1" thickBot="1">
      <c r="A62" s="730"/>
      <c r="B62" s="705" t="s">
        <v>171</v>
      </c>
      <c r="C62" s="714">
        <f>SUM(C12+C35+C43+C52+C55+C59)</f>
        <v>6416372</v>
      </c>
      <c r="D62" s="714">
        <f>SUM(D12+D35+D43+D52+D55+D59)</f>
        <v>990396</v>
      </c>
      <c r="E62" s="877">
        <f>SUM(E12+E35+E43+E52+E55+E59)</f>
        <v>7406768</v>
      </c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</row>
    <row r="63" spans="1:21">
      <c r="A63" s="57"/>
      <c r="B63" s="57"/>
      <c r="C63" s="58"/>
      <c r="D63" s="56"/>
      <c r="E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</row>
    <row r="64" spans="1:21">
      <c r="A64" s="40"/>
      <c r="B64" s="43"/>
      <c r="C64" s="59"/>
    </row>
    <row r="65" spans="1:5">
      <c r="A65" s="40"/>
      <c r="B65" s="43"/>
      <c r="C65" s="59"/>
      <c r="E65" s="744"/>
    </row>
    <row r="66" spans="1:5">
      <c r="A66" s="40"/>
      <c r="B66" s="38"/>
      <c r="C66" s="60"/>
    </row>
    <row r="67" spans="1:5">
      <c r="A67" s="40"/>
      <c r="B67" s="38"/>
      <c r="C67" s="60"/>
    </row>
    <row r="68" spans="1:5">
      <c r="A68" s="38"/>
      <c r="B68" s="38"/>
      <c r="C68" s="60"/>
    </row>
    <row r="69" spans="1:5">
      <c r="A69" s="38"/>
      <c r="B69" s="38"/>
      <c r="C69" s="60"/>
    </row>
    <row r="70" spans="1:5">
      <c r="A70" s="38"/>
      <c r="B70" s="38"/>
      <c r="C70" s="61"/>
    </row>
    <row r="71" spans="1:5">
      <c r="A71" s="38"/>
      <c r="B71" s="38"/>
      <c r="C71" s="55"/>
    </row>
    <row r="72" spans="1:5">
      <c r="A72" s="38"/>
      <c r="B72" s="38"/>
      <c r="C72" s="55"/>
    </row>
    <row r="73" spans="1:5">
      <c r="A73" s="38"/>
      <c r="B73" s="38"/>
      <c r="C73" s="55"/>
    </row>
    <row r="74" spans="1:5">
      <c r="A74" s="38"/>
      <c r="B74" s="38"/>
      <c r="C74" s="55"/>
    </row>
    <row r="75" spans="1:5">
      <c r="A75" s="38"/>
      <c r="B75" s="38"/>
      <c r="C75" s="55"/>
    </row>
    <row r="76" spans="1:5">
      <c r="A76" s="38"/>
      <c r="B76" s="38"/>
      <c r="C76" s="55"/>
    </row>
    <row r="77" spans="1:5">
      <c r="A77" s="38"/>
      <c r="B77" s="38"/>
      <c r="C77" s="55"/>
    </row>
    <row r="78" spans="1:5">
      <c r="A78" s="38"/>
      <c r="B78" s="38"/>
      <c r="C78" s="55"/>
    </row>
    <row r="79" spans="1:5">
      <c r="A79" s="38"/>
      <c r="B79" s="38"/>
      <c r="C79" s="55"/>
    </row>
    <row r="80" spans="1:5">
      <c r="A80" s="38"/>
      <c r="B80" s="38"/>
      <c r="C80" s="55"/>
    </row>
    <row r="81" spans="1:3">
      <c r="A81" s="38"/>
      <c r="B81" s="38"/>
      <c r="C81" s="55"/>
    </row>
    <row r="82" spans="1:3">
      <c r="A82" s="38"/>
      <c r="B82" s="38"/>
      <c r="C82" s="55"/>
    </row>
    <row r="83" spans="1:3">
      <c r="A83" s="38"/>
      <c r="B83" s="38"/>
      <c r="C83" s="55"/>
    </row>
    <row r="84" spans="1:3">
      <c r="A84" s="38"/>
      <c r="B84" s="38"/>
      <c r="C84" s="55"/>
    </row>
    <row r="85" spans="1:3">
      <c r="A85" s="38"/>
      <c r="B85" s="38"/>
      <c r="C85" s="55"/>
    </row>
    <row r="86" spans="1:3">
      <c r="A86" s="38"/>
      <c r="B86" s="38"/>
      <c r="C86" s="55"/>
    </row>
    <row r="87" spans="1:3">
      <c r="A87" s="38"/>
      <c r="B87" s="38"/>
      <c r="C87" s="55"/>
    </row>
    <row r="88" spans="1:3">
      <c r="A88" s="38"/>
      <c r="B88" s="38"/>
      <c r="C88" s="55"/>
    </row>
    <row r="89" spans="1:3">
      <c r="A89" s="38"/>
      <c r="B89" s="38"/>
      <c r="C89" s="55"/>
    </row>
    <row r="90" spans="1:3">
      <c r="A90" s="38"/>
      <c r="B90" s="38"/>
      <c r="C90" s="55"/>
    </row>
    <row r="91" spans="1:3">
      <c r="A91" s="38"/>
      <c r="B91" s="38"/>
      <c r="C91" s="55"/>
    </row>
    <row r="92" spans="1:3">
      <c r="A92" s="38"/>
      <c r="B92" s="38"/>
      <c r="C92" s="55"/>
    </row>
    <row r="93" spans="1:3">
      <c r="A93" s="38"/>
      <c r="B93" s="38"/>
      <c r="C93" s="55"/>
    </row>
    <row r="94" spans="1:3">
      <c r="A94" s="38"/>
      <c r="B94" s="38"/>
      <c r="C94" s="55"/>
    </row>
    <row r="95" spans="1:3">
      <c r="A95" s="38"/>
      <c r="B95" s="38"/>
      <c r="C95" s="55"/>
    </row>
  </sheetData>
  <mergeCells count="5">
    <mergeCell ref="E7:E10"/>
    <mergeCell ref="A4:C4"/>
    <mergeCell ref="A5:C5"/>
    <mergeCell ref="C7:C10"/>
    <mergeCell ref="D7:D10"/>
  </mergeCells>
  <phoneticPr fontId="58" type="noConversion"/>
  <printOptions horizontalCentered="1" verticalCentered="1"/>
  <pageMargins left="0" right="0" top="0.19685039370078741" bottom="0.19685039370078741" header="0.19685039370078741" footer="0.11811023622047245"/>
  <pageSetup paperSize="9" scale="65" firstPageNumber="0" orientation="portrait" horizontalDpi="300" verticalDpi="300" r:id="rId1"/>
  <headerFooter alignWithMargins="0">
    <oddHeader>&amp;LDunakeszi Város Önkormányzata
&amp;R3.sz. melléklet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41"/>
  <sheetViews>
    <sheetView zoomScaleNormal="100" workbookViewId="0">
      <selection activeCell="B41" sqref="B41"/>
    </sheetView>
  </sheetViews>
  <sheetFormatPr defaultRowHeight="26.25"/>
  <cols>
    <col min="1" max="1" width="9.85546875" style="97" customWidth="1"/>
    <col min="2" max="2" width="77.85546875" style="66" customWidth="1"/>
    <col min="3" max="3" width="14.7109375" style="100" customWidth="1"/>
    <col min="4" max="5" width="9.140625" style="66"/>
    <col min="6" max="6" width="11.28515625" style="66" bestFit="1" customWidth="1"/>
    <col min="7" max="7" width="9.140625" style="66"/>
    <col min="8" max="8" width="11.28515625" style="66" bestFit="1" customWidth="1"/>
    <col min="9" max="9" width="9" style="66" bestFit="1" customWidth="1"/>
    <col min="10" max="16384" width="9.140625" style="66"/>
  </cols>
  <sheetData>
    <row r="1" spans="1:3" ht="32.25" customHeight="1" thickBot="1">
      <c r="A1" s="63" t="s">
        <v>172</v>
      </c>
      <c r="B1" s="64" t="s">
        <v>173</v>
      </c>
      <c r="C1" s="65" t="s">
        <v>422</v>
      </c>
    </row>
    <row r="2" spans="1:3" ht="18" customHeight="1">
      <c r="A2" s="67"/>
      <c r="B2" s="68"/>
      <c r="C2" s="363"/>
    </row>
    <row r="3" spans="1:3" ht="33" customHeight="1" thickBot="1">
      <c r="A3" s="1117" t="s">
        <v>423</v>
      </c>
      <c r="B3" s="1118"/>
      <c r="C3" s="69"/>
    </row>
    <row r="4" spans="1:3" s="73" customFormat="1" ht="18" customHeight="1">
      <c r="A4" s="70" t="s">
        <v>42</v>
      </c>
      <c r="B4" s="71" t="s">
        <v>174</v>
      </c>
      <c r="C4" s="72">
        <f>SUM(C5+C6+C10)</f>
        <v>192448483</v>
      </c>
    </row>
    <row r="5" spans="1:3" ht="18" customHeight="1">
      <c r="A5" s="74" t="s">
        <v>175</v>
      </c>
      <c r="B5" s="75" t="s">
        <v>176</v>
      </c>
      <c r="C5" s="76">
        <v>190668959</v>
      </c>
    </row>
    <row r="6" spans="1:3" ht="18" customHeight="1">
      <c r="A6" s="74" t="s">
        <v>177</v>
      </c>
      <c r="B6" s="75" t="s">
        <v>178</v>
      </c>
      <c r="C6" s="76">
        <v>0</v>
      </c>
    </row>
    <row r="7" spans="1:3" ht="18" customHeight="1">
      <c r="A7" s="74" t="s">
        <v>179</v>
      </c>
      <c r="B7" s="75" t="s">
        <v>180</v>
      </c>
      <c r="C7" s="76">
        <v>0</v>
      </c>
    </row>
    <row r="8" spans="1:3" ht="18" customHeight="1">
      <c r="A8" s="74" t="s">
        <v>424</v>
      </c>
      <c r="B8" s="75" t="s">
        <v>425</v>
      </c>
      <c r="C8" s="76">
        <v>0</v>
      </c>
    </row>
    <row r="9" spans="1:3" ht="18" customHeight="1">
      <c r="A9" s="74" t="s">
        <v>426</v>
      </c>
      <c r="B9" s="75" t="s">
        <v>427</v>
      </c>
      <c r="C9" s="76">
        <v>0</v>
      </c>
    </row>
    <row r="10" spans="1:3" ht="18" customHeight="1">
      <c r="A10" s="362">
        <v>42370</v>
      </c>
      <c r="B10" s="75" t="s">
        <v>428</v>
      </c>
      <c r="C10" s="76">
        <v>1779524</v>
      </c>
    </row>
    <row r="11" spans="1:3" s="73" customFormat="1" ht="31.5" customHeight="1">
      <c r="A11" s="77" t="s">
        <v>24</v>
      </c>
      <c r="B11" s="78" t="s">
        <v>429</v>
      </c>
      <c r="C11" s="79">
        <f>SUM(C12:C15)</f>
        <v>708430877</v>
      </c>
    </row>
    <row r="12" spans="1:3" s="73" customFormat="1" ht="28.5" customHeight="1">
      <c r="A12" s="80" t="s">
        <v>76</v>
      </c>
      <c r="B12" s="81" t="s">
        <v>181</v>
      </c>
      <c r="C12" s="82">
        <v>591079300</v>
      </c>
    </row>
    <row r="13" spans="1:3" s="73" customFormat="1" ht="18" customHeight="1">
      <c r="A13" s="80" t="s">
        <v>84</v>
      </c>
      <c r="B13" s="81" t="s">
        <v>182</v>
      </c>
      <c r="C13" s="82">
        <v>98986667</v>
      </c>
    </row>
    <row r="14" spans="1:3" s="73" customFormat="1" ht="18" customHeight="1">
      <c r="A14" s="80" t="s">
        <v>90</v>
      </c>
      <c r="B14" s="81" t="s">
        <v>430</v>
      </c>
      <c r="C14" s="82">
        <v>9526000</v>
      </c>
    </row>
    <row r="15" spans="1:3" s="73" customFormat="1" ht="18" customHeight="1">
      <c r="A15" s="80" t="s">
        <v>96</v>
      </c>
      <c r="B15" s="81" t="s">
        <v>431</v>
      </c>
      <c r="C15" s="82">
        <v>8838910</v>
      </c>
    </row>
    <row r="16" spans="1:3" s="73" customFormat="1" ht="31.5" customHeight="1">
      <c r="A16" s="77" t="s">
        <v>20</v>
      </c>
      <c r="B16" s="78" t="s">
        <v>183</v>
      </c>
      <c r="C16" s="79">
        <f>SUM(C18+C27+C17+C30)</f>
        <v>393345043</v>
      </c>
    </row>
    <row r="17" spans="1:3" s="73" customFormat="1" ht="18" customHeight="1">
      <c r="A17" s="83" t="s">
        <v>84</v>
      </c>
      <c r="B17" s="84" t="s">
        <v>432</v>
      </c>
      <c r="C17" s="85">
        <v>53780970</v>
      </c>
    </row>
    <row r="18" spans="1:3" s="73" customFormat="1" ht="18" customHeight="1">
      <c r="A18" s="83" t="s">
        <v>90</v>
      </c>
      <c r="B18" s="84" t="s">
        <v>184</v>
      </c>
      <c r="C18" s="86">
        <f>SUM(C19:C26)</f>
        <v>129638700</v>
      </c>
    </row>
    <row r="19" spans="1:3" s="73" customFormat="1" ht="18" customHeight="1">
      <c r="A19" s="80" t="s">
        <v>185</v>
      </c>
      <c r="B19" s="81" t="s">
        <v>433</v>
      </c>
      <c r="C19" s="82">
        <v>16200000</v>
      </c>
    </row>
    <row r="20" spans="1:3" s="73" customFormat="1" ht="18" customHeight="1">
      <c r="A20" s="80" t="s">
        <v>186</v>
      </c>
      <c r="B20" s="81" t="s">
        <v>434</v>
      </c>
      <c r="C20" s="82">
        <v>29100000</v>
      </c>
    </row>
    <row r="21" spans="1:3" ht="18" customHeight="1">
      <c r="A21" s="80" t="s">
        <v>187</v>
      </c>
      <c r="B21" s="81" t="s">
        <v>188</v>
      </c>
      <c r="C21" s="82">
        <v>3044800</v>
      </c>
    </row>
    <row r="22" spans="1:3" ht="18" customHeight="1">
      <c r="A22" s="80" t="s">
        <v>189</v>
      </c>
      <c r="B22" s="81" t="s">
        <v>190</v>
      </c>
      <c r="C22" s="82">
        <v>2030000</v>
      </c>
    </row>
    <row r="23" spans="1:3" ht="18" customHeight="1">
      <c r="A23" s="80" t="s">
        <v>191</v>
      </c>
      <c r="B23" s="81" t="s">
        <v>192</v>
      </c>
      <c r="C23" s="82">
        <v>2725000</v>
      </c>
    </row>
    <row r="24" spans="1:3" ht="18" customHeight="1">
      <c r="A24" s="80" t="s">
        <v>193</v>
      </c>
      <c r="B24" s="81" t="s">
        <v>435</v>
      </c>
      <c r="C24" s="82">
        <v>3500000</v>
      </c>
    </row>
    <row r="25" spans="1:3" ht="18" customHeight="1">
      <c r="A25" s="80" t="s">
        <v>194</v>
      </c>
      <c r="B25" s="81" t="s">
        <v>436</v>
      </c>
      <c r="C25" s="82">
        <v>9300000</v>
      </c>
    </row>
    <row r="26" spans="1:3" ht="18" customHeight="1">
      <c r="A26" s="80" t="s">
        <v>195</v>
      </c>
      <c r="B26" s="81" t="s">
        <v>437</v>
      </c>
      <c r="C26" s="82">
        <v>63738900</v>
      </c>
    </row>
    <row r="27" spans="1:3" s="73" customFormat="1" ht="31.5" customHeight="1">
      <c r="A27" s="87" t="s">
        <v>96</v>
      </c>
      <c r="B27" s="84" t="s">
        <v>438</v>
      </c>
      <c r="C27" s="86">
        <f>SUM(C28:C29)</f>
        <v>35598480</v>
      </c>
    </row>
    <row r="28" spans="1:3" ht="18" customHeight="1">
      <c r="A28" s="80" t="s">
        <v>196</v>
      </c>
      <c r="B28" s="81" t="s">
        <v>197</v>
      </c>
      <c r="C28" s="82">
        <v>31272480</v>
      </c>
    </row>
    <row r="29" spans="1:3" ht="18" customHeight="1">
      <c r="A29" s="80" t="s">
        <v>198</v>
      </c>
      <c r="B29" s="81" t="s">
        <v>199</v>
      </c>
      <c r="C29" s="82">
        <v>4326000</v>
      </c>
    </row>
    <row r="30" spans="1:3" ht="18" customHeight="1">
      <c r="A30" s="87" t="s">
        <v>98</v>
      </c>
      <c r="B30" s="84" t="s">
        <v>439</v>
      </c>
      <c r="C30" s="85">
        <v>174326893</v>
      </c>
    </row>
    <row r="31" spans="1:3" s="73" customFormat="1" ht="18" customHeight="1">
      <c r="A31" s="77" t="s">
        <v>11</v>
      </c>
      <c r="B31" s="78" t="s">
        <v>200</v>
      </c>
      <c r="C31" s="79">
        <f>SUM(C33)</f>
        <v>48804540</v>
      </c>
    </row>
    <row r="32" spans="1:3" s="73" customFormat="1" ht="18" customHeight="1" thickBot="1">
      <c r="A32" s="88"/>
      <c r="B32" s="89"/>
      <c r="C32" s="90"/>
    </row>
    <row r="33" spans="1:4" s="73" customFormat="1" ht="18" customHeight="1" thickBot="1">
      <c r="A33" s="91" t="s">
        <v>201</v>
      </c>
      <c r="B33" s="92" t="s">
        <v>202</v>
      </c>
      <c r="C33" s="93">
        <v>48804540</v>
      </c>
    </row>
    <row r="34" spans="1:4" s="73" customFormat="1" ht="18" customHeight="1" thickBot="1">
      <c r="A34" s="91"/>
      <c r="B34" s="92" t="s">
        <v>552</v>
      </c>
      <c r="C34" s="93">
        <v>12917697</v>
      </c>
    </row>
    <row r="35" spans="1:4" ht="15.75" thickBot="1">
      <c r="A35" s="94"/>
      <c r="B35" s="95" t="s">
        <v>203</v>
      </c>
      <c r="C35" s="96">
        <f>SUM(C4+C11+C16+C31+C34)</f>
        <v>1355946640</v>
      </c>
    </row>
    <row r="36" spans="1:4" ht="14.25">
      <c r="B36" s="98"/>
      <c r="C36" s="99"/>
      <c r="D36" s="98"/>
    </row>
    <row r="37" spans="1:4" ht="14.25">
      <c r="B37" s="98"/>
      <c r="C37" s="99"/>
      <c r="D37" s="98"/>
    </row>
    <row r="38" spans="1:4" ht="14.25">
      <c r="B38" s="98"/>
      <c r="C38" s="99"/>
      <c r="D38" s="98"/>
    </row>
    <row r="39" spans="1:4" ht="14.25">
      <c r="B39" s="98"/>
      <c r="C39" s="99"/>
      <c r="D39" s="98"/>
    </row>
    <row r="40" spans="1:4" ht="14.25">
      <c r="B40" s="98"/>
      <c r="C40" s="747"/>
      <c r="D40" s="98"/>
    </row>
    <row r="41" spans="1:4">
      <c r="C41" s="746"/>
    </row>
  </sheetData>
  <mergeCells count="1">
    <mergeCell ref="A3:B3"/>
  </mergeCells>
  <phoneticPr fontId="58" type="noConversion"/>
  <printOptions horizontalCentered="1"/>
  <pageMargins left="0.78740157480314965" right="0.78740157480314965" top="1.5748031496062993" bottom="0.78740157480314965" header="0.78740157480314965" footer="0"/>
  <pageSetup paperSize="9" scale="85" orientation="portrait" r:id="rId1"/>
  <headerFooter alignWithMargins="0">
    <oddHeader xml:space="preserve">&amp;L&amp;"Arial,Dőlt"Dunakeszi Város Önkormányzata&amp;C&amp;"Arial,Félkövér dőlt"&amp;12Állami támogatások
 2016. év &amp;R4.sz. melléklet
adatok Ft-ban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DE101"/>
  <sheetViews>
    <sheetView zoomScale="80" zoomScaleNormal="80" workbookViewId="0">
      <selection activeCell="K46" sqref="K46"/>
    </sheetView>
  </sheetViews>
  <sheetFormatPr defaultRowHeight="12.75"/>
  <cols>
    <col min="1" max="1" width="0.7109375" style="103" customWidth="1"/>
    <col min="2" max="2" width="7" style="103" customWidth="1"/>
    <col min="3" max="3" width="51" style="103" customWidth="1"/>
    <col min="4" max="4" width="10.5703125" style="103" customWidth="1"/>
    <col min="5" max="5" width="9.7109375" style="103" customWidth="1"/>
    <col min="6" max="7" width="10.140625" style="103" customWidth="1"/>
    <col min="8" max="8" width="9.7109375" style="103" customWidth="1"/>
    <col min="9" max="9" width="11.28515625" style="103" customWidth="1"/>
    <col min="10" max="14" width="9.85546875" style="103" customWidth="1"/>
    <col min="15" max="18" width="9.140625" style="103"/>
    <col min="19" max="20" width="9.7109375" style="103" customWidth="1"/>
    <col min="21" max="21" width="10.85546875" style="103" customWidth="1"/>
    <col min="22" max="23" width="9.7109375" style="103" customWidth="1"/>
    <col min="24" max="25" width="10" style="103" customWidth="1"/>
    <col min="26" max="28" width="8.42578125" style="103" customWidth="1"/>
    <col min="29" max="30" width="9.5703125" style="103" customWidth="1"/>
    <col min="31" max="32" width="9" style="103" customWidth="1"/>
    <col min="33" max="34" width="9.28515625" style="103" customWidth="1"/>
    <col min="35" max="35" width="8.7109375" style="103" customWidth="1"/>
    <col min="36" max="37" width="8.7109375" style="103" hidden="1" customWidth="1"/>
    <col min="38" max="38" width="11.28515625" style="103" bestFit="1" customWidth="1"/>
    <col min="39" max="16384" width="9.140625" style="103"/>
  </cols>
  <sheetData>
    <row r="1" spans="1:37" ht="12.75" customHeight="1">
      <c r="A1" s="101"/>
      <c r="B1" s="101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  <c r="Y1" s="102"/>
      <c r="Z1" s="102"/>
      <c r="AA1" s="102"/>
      <c r="AB1" s="102"/>
      <c r="AC1" s="102"/>
      <c r="AD1" s="102"/>
      <c r="AE1" s="102"/>
      <c r="AF1" s="102"/>
      <c r="AG1" s="102"/>
      <c r="AH1" s="102"/>
      <c r="AI1" s="102"/>
      <c r="AJ1" s="102"/>
      <c r="AK1" s="102"/>
    </row>
    <row r="2" spans="1:37">
      <c r="A2" s="1141"/>
      <c r="B2" s="1141"/>
      <c r="C2" s="1141"/>
      <c r="D2" s="1141"/>
      <c r="E2" s="1141"/>
      <c r="F2" s="1141"/>
      <c r="G2" s="1141"/>
      <c r="H2" s="1141"/>
      <c r="I2" s="1141"/>
      <c r="J2" s="1141"/>
      <c r="K2" s="1141"/>
      <c r="L2" s="1141"/>
      <c r="M2" s="1141"/>
      <c r="N2" s="1141"/>
      <c r="O2" s="1141"/>
      <c r="P2" s="1141"/>
      <c r="Q2" s="1141"/>
      <c r="R2" s="1141"/>
      <c r="S2" s="1141"/>
      <c r="T2" s="1141"/>
      <c r="U2" s="1141"/>
      <c r="V2" s="1141"/>
      <c r="W2" s="1141"/>
      <c r="X2" s="1141"/>
      <c r="Y2" s="1141"/>
      <c r="Z2" s="1141"/>
      <c r="AA2" s="1141"/>
      <c r="AB2" s="1141"/>
      <c r="AC2" s="1141"/>
      <c r="AD2" s="1141"/>
      <c r="AE2" s="1141"/>
      <c r="AF2" s="1141"/>
      <c r="AG2" s="1141"/>
      <c r="AH2" s="1141"/>
      <c r="AI2" s="1141"/>
      <c r="AJ2" s="1141"/>
      <c r="AK2" s="1141"/>
    </row>
    <row r="3" spans="1:37" ht="15.75">
      <c r="A3" s="1142" t="s">
        <v>516</v>
      </c>
      <c r="B3" s="1142"/>
      <c r="C3" s="1142"/>
      <c r="D3" s="1142"/>
      <c r="E3" s="1142"/>
      <c r="F3" s="1142"/>
      <c r="G3" s="1142"/>
      <c r="H3" s="1142"/>
      <c r="I3" s="1142"/>
      <c r="J3" s="1142"/>
      <c r="K3" s="1142"/>
      <c r="L3" s="1142"/>
      <c r="M3" s="1142"/>
      <c r="N3" s="1142"/>
      <c r="O3" s="1142"/>
      <c r="P3" s="1142"/>
      <c r="Q3" s="1142"/>
      <c r="R3" s="1142"/>
      <c r="S3" s="1142"/>
      <c r="T3" s="1142"/>
      <c r="U3" s="1142"/>
      <c r="V3" s="1142"/>
      <c r="W3" s="1142"/>
      <c r="X3" s="1142"/>
      <c r="Y3" s="1142"/>
      <c r="Z3" s="1142"/>
      <c r="AA3" s="1142"/>
      <c r="AB3" s="1142"/>
      <c r="AC3" s="1142"/>
      <c r="AD3" s="1142"/>
      <c r="AE3" s="1142"/>
      <c r="AF3" s="1142"/>
      <c r="AG3" s="1142"/>
      <c r="AH3" s="1142"/>
      <c r="AI3" s="1142"/>
      <c r="AJ3" s="1142"/>
      <c r="AK3" s="1142"/>
    </row>
    <row r="4" spans="1:37" ht="14.25" customHeight="1">
      <c r="A4" s="104"/>
      <c r="B4" s="104"/>
      <c r="C4" s="104"/>
      <c r="D4" s="885"/>
      <c r="E4" s="885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 t="s">
        <v>205</v>
      </c>
      <c r="AJ4" s="104"/>
      <c r="AK4" s="104"/>
    </row>
    <row r="5" spans="1:37" ht="12.75" customHeight="1" thickBot="1">
      <c r="A5" s="104"/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  <c r="P5" s="105"/>
      <c r="Q5" s="105"/>
      <c r="R5" s="105"/>
      <c r="S5" s="105"/>
      <c r="T5" s="105"/>
      <c r="U5" s="105"/>
      <c r="V5" s="105"/>
      <c r="W5" s="105"/>
      <c r="X5" s="105"/>
      <c r="Y5" s="105"/>
      <c r="Z5" s="105"/>
      <c r="AA5" s="105"/>
      <c r="AB5" s="105"/>
      <c r="AC5" s="105"/>
      <c r="AD5" s="105"/>
      <c r="AE5" s="105"/>
      <c r="AF5" s="105"/>
      <c r="AG5" s="105"/>
      <c r="AH5" s="105"/>
      <c r="AI5" s="105"/>
      <c r="AJ5" s="102"/>
      <c r="AK5" s="102"/>
    </row>
    <row r="6" spans="1:37">
      <c r="A6" s="548"/>
      <c r="B6" s="385"/>
      <c r="C6" s="1046"/>
      <c r="D6" s="1143" t="s">
        <v>206</v>
      </c>
      <c r="E6" s="1144"/>
      <c r="F6" s="1144"/>
      <c r="G6" s="1144"/>
      <c r="H6" s="1144"/>
      <c r="I6" s="1144"/>
      <c r="J6" s="1144"/>
      <c r="K6" s="1144"/>
      <c r="L6" s="1144"/>
      <c r="M6" s="1144"/>
      <c r="N6" s="1144"/>
      <c r="O6" s="1144"/>
      <c r="P6" s="1144"/>
      <c r="Q6" s="365"/>
      <c r="R6" s="1052"/>
      <c r="S6" s="1143" t="s">
        <v>25</v>
      </c>
      <c r="T6" s="1144"/>
      <c r="U6" s="1144"/>
      <c r="V6" s="1144"/>
      <c r="W6" s="1144"/>
      <c r="X6" s="1144"/>
      <c r="Y6" s="1144"/>
      <c r="Z6" s="1144"/>
      <c r="AA6" s="1144"/>
      <c r="AB6" s="1145"/>
      <c r="AC6" s="1121" t="s">
        <v>207</v>
      </c>
      <c r="AD6" s="1122"/>
      <c r="AE6" s="1122"/>
      <c r="AF6" s="1122"/>
      <c r="AG6" s="1122"/>
      <c r="AH6" s="1123"/>
      <c r="AI6" s="758"/>
      <c r="AK6" s="106"/>
    </row>
    <row r="7" spans="1:37" ht="12.75" customHeight="1">
      <c r="A7" s="549"/>
      <c r="B7" s="386" t="s">
        <v>440</v>
      </c>
      <c r="C7" s="1033"/>
      <c r="D7" s="1134" t="s">
        <v>558</v>
      </c>
      <c r="E7" s="1135"/>
      <c r="F7" s="1136" t="s">
        <v>60</v>
      </c>
      <c r="G7" s="1135"/>
      <c r="H7" s="1136" t="s">
        <v>561</v>
      </c>
      <c r="I7" s="1135"/>
      <c r="J7" s="1136" t="s">
        <v>56</v>
      </c>
      <c r="K7" s="1135"/>
      <c r="L7" s="460" t="s">
        <v>535</v>
      </c>
      <c r="M7" s="1136" t="s">
        <v>562</v>
      </c>
      <c r="N7" s="1135"/>
      <c r="O7" s="460" t="s">
        <v>210</v>
      </c>
      <c r="P7" s="1130" t="s">
        <v>563</v>
      </c>
      <c r="Q7" s="1125"/>
      <c r="R7" s="760" t="s">
        <v>209</v>
      </c>
      <c r="S7" s="1134" t="s">
        <v>564</v>
      </c>
      <c r="T7" s="1135"/>
      <c r="U7" s="460" t="s">
        <v>536</v>
      </c>
      <c r="V7" s="1130" t="s">
        <v>40</v>
      </c>
      <c r="W7" s="1125"/>
      <c r="X7" s="1130" t="s">
        <v>38</v>
      </c>
      <c r="Y7" s="1125"/>
      <c r="Z7" s="1130" t="s">
        <v>565</v>
      </c>
      <c r="AA7" s="1125"/>
      <c r="AB7" s="760" t="s">
        <v>211</v>
      </c>
      <c r="AC7" s="1124" t="s">
        <v>566</v>
      </c>
      <c r="AD7" s="1125"/>
      <c r="AE7" s="1130" t="s">
        <v>567</v>
      </c>
      <c r="AF7" s="1125"/>
      <c r="AG7" s="1130" t="s">
        <v>568</v>
      </c>
      <c r="AH7" s="1125"/>
      <c r="AI7" s="759"/>
      <c r="AK7" s="107" t="s">
        <v>212</v>
      </c>
    </row>
    <row r="8" spans="1:37" ht="14.25" customHeight="1">
      <c r="A8" s="549"/>
      <c r="B8" s="386"/>
      <c r="C8" s="1033" t="s">
        <v>213</v>
      </c>
      <c r="D8" s="1126"/>
      <c r="E8" s="1127"/>
      <c r="F8" s="1131"/>
      <c r="G8" s="1127"/>
      <c r="H8" s="1131"/>
      <c r="I8" s="1127"/>
      <c r="J8" s="1131"/>
      <c r="K8" s="1127"/>
      <c r="L8" s="460" t="s">
        <v>218</v>
      </c>
      <c r="M8" s="1131"/>
      <c r="N8" s="1127"/>
      <c r="O8" s="460" t="s">
        <v>220</v>
      </c>
      <c r="P8" s="1131"/>
      <c r="Q8" s="1127"/>
      <c r="R8" s="760" t="s">
        <v>216</v>
      </c>
      <c r="S8" s="1126"/>
      <c r="T8" s="1127"/>
      <c r="U8" s="460" t="s">
        <v>219</v>
      </c>
      <c r="V8" s="1131"/>
      <c r="W8" s="1127"/>
      <c r="X8" s="1131"/>
      <c r="Y8" s="1127"/>
      <c r="Z8" s="1131"/>
      <c r="AA8" s="1127"/>
      <c r="AB8" s="962" t="s">
        <v>216</v>
      </c>
      <c r="AC8" s="1126"/>
      <c r="AD8" s="1127"/>
      <c r="AE8" s="1131"/>
      <c r="AF8" s="1127"/>
      <c r="AG8" s="1131"/>
      <c r="AH8" s="1127"/>
      <c r="AI8" s="962" t="s">
        <v>217</v>
      </c>
      <c r="AK8" s="107" t="s">
        <v>62</v>
      </c>
    </row>
    <row r="9" spans="1:37" ht="13.5" thickBot="1">
      <c r="A9" s="549"/>
      <c r="B9" s="386"/>
      <c r="C9" s="1033" t="s">
        <v>61</v>
      </c>
      <c r="D9" s="1128" t="s">
        <v>559</v>
      </c>
      <c r="E9" s="1119" t="s">
        <v>560</v>
      </c>
      <c r="F9" s="1132" t="s">
        <v>559</v>
      </c>
      <c r="G9" s="1119" t="s">
        <v>560</v>
      </c>
      <c r="H9" s="1132" t="s">
        <v>559</v>
      </c>
      <c r="I9" s="1119" t="s">
        <v>560</v>
      </c>
      <c r="J9" s="1132" t="s">
        <v>559</v>
      </c>
      <c r="K9" s="1119" t="s">
        <v>560</v>
      </c>
      <c r="L9" s="761" t="s">
        <v>225</v>
      </c>
      <c r="M9" s="1132" t="s">
        <v>559</v>
      </c>
      <c r="N9" s="1119" t="s">
        <v>560</v>
      </c>
      <c r="O9" s="761" t="s">
        <v>227</v>
      </c>
      <c r="P9" s="1132" t="s">
        <v>559</v>
      </c>
      <c r="Q9" s="1119" t="s">
        <v>560</v>
      </c>
      <c r="R9" s="760" t="s">
        <v>221</v>
      </c>
      <c r="S9" s="1128" t="s">
        <v>559</v>
      </c>
      <c r="T9" s="1119" t="s">
        <v>560</v>
      </c>
      <c r="U9" s="460" t="s">
        <v>226</v>
      </c>
      <c r="V9" s="1132" t="s">
        <v>559</v>
      </c>
      <c r="W9" s="1119" t="s">
        <v>560</v>
      </c>
      <c r="X9" s="1132" t="s">
        <v>559</v>
      </c>
      <c r="Y9" s="1119" t="s">
        <v>560</v>
      </c>
      <c r="Z9" s="1132" t="s">
        <v>559</v>
      </c>
      <c r="AA9" s="1119" t="s">
        <v>560</v>
      </c>
      <c r="AB9" s="760" t="s">
        <v>221</v>
      </c>
      <c r="AC9" s="1128" t="s">
        <v>559</v>
      </c>
      <c r="AD9" s="1119" t="s">
        <v>560</v>
      </c>
      <c r="AE9" s="1132" t="s">
        <v>559</v>
      </c>
      <c r="AF9" s="1119" t="s">
        <v>560</v>
      </c>
      <c r="AG9" s="1132" t="s">
        <v>559</v>
      </c>
      <c r="AH9" s="1119" t="s">
        <v>560</v>
      </c>
      <c r="AI9" s="760" t="s">
        <v>223</v>
      </c>
      <c r="AK9" s="107" t="s">
        <v>224</v>
      </c>
    </row>
    <row r="10" spans="1:37" ht="13.5" thickBot="1">
      <c r="A10" s="549"/>
      <c r="B10" s="386"/>
      <c r="C10" s="1033" t="s">
        <v>61</v>
      </c>
      <c r="D10" s="1129"/>
      <c r="E10" s="1120"/>
      <c r="F10" s="1133"/>
      <c r="G10" s="1120"/>
      <c r="H10" s="1133"/>
      <c r="I10" s="1120"/>
      <c r="J10" s="1133"/>
      <c r="K10" s="1120"/>
      <c r="L10" s="109"/>
      <c r="M10" s="1133"/>
      <c r="N10" s="1120"/>
      <c r="O10" s="109"/>
      <c r="P10" s="1133"/>
      <c r="Q10" s="1120"/>
      <c r="R10" s="759"/>
      <c r="S10" s="1129"/>
      <c r="T10" s="1120"/>
      <c r="U10" s="109"/>
      <c r="V10" s="1133"/>
      <c r="W10" s="1120"/>
      <c r="X10" s="1133"/>
      <c r="Y10" s="1120"/>
      <c r="Z10" s="1133"/>
      <c r="AA10" s="1120"/>
      <c r="AB10" s="759"/>
      <c r="AC10" s="1129"/>
      <c r="AD10" s="1120"/>
      <c r="AE10" s="1133"/>
      <c r="AF10" s="1120"/>
      <c r="AG10" s="1133"/>
      <c r="AH10" s="1120"/>
      <c r="AI10" s="759"/>
      <c r="AK10" s="107" t="s">
        <v>228</v>
      </c>
    </row>
    <row r="11" spans="1:37" ht="13.5" thickBot="1">
      <c r="A11" s="550"/>
      <c r="B11" s="387" t="s">
        <v>76</v>
      </c>
      <c r="C11" s="368">
        <v>2</v>
      </c>
      <c r="D11" s="384">
        <v>3</v>
      </c>
      <c r="E11" s="461"/>
      <c r="F11" s="366">
        <v>4</v>
      </c>
      <c r="G11" s="366"/>
      <c r="H11" s="367">
        <v>5</v>
      </c>
      <c r="I11" s="367"/>
      <c r="J11" s="367">
        <v>6</v>
      </c>
      <c r="K11" s="367"/>
      <c r="L11" s="367">
        <v>7</v>
      </c>
      <c r="M11" s="367">
        <v>8</v>
      </c>
      <c r="N11" s="367"/>
      <c r="O11" s="367">
        <v>9</v>
      </c>
      <c r="P11" s="367">
        <v>10</v>
      </c>
      <c r="Q11" s="367"/>
      <c r="R11" s="762">
        <v>11</v>
      </c>
      <c r="S11" s="387">
        <v>12</v>
      </c>
      <c r="T11" s="367"/>
      <c r="U11" s="367">
        <v>13</v>
      </c>
      <c r="V11" s="367">
        <v>14</v>
      </c>
      <c r="W11" s="367"/>
      <c r="X11" s="367">
        <v>15</v>
      </c>
      <c r="Y11" s="367"/>
      <c r="Z11" s="367">
        <v>16</v>
      </c>
      <c r="AA11" s="367"/>
      <c r="AB11" s="762">
        <v>17</v>
      </c>
      <c r="AC11" s="387">
        <v>18</v>
      </c>
      <c r="AD11" s="367"/>
      <c r="AE11" s="367">
        <v>19</v>
      </c>
      <c r="AF11" s="368"/>
      <c r="AG11" s="368">
        <v>20</v>
      </c>
      <c r="AH11" s="368"/>
      <c r="AI11" s="762">
        <v>21</v>
      </c>
      <c r="AK11" s="108"/>
    </row>
    <row r="12" spans="1:37">
      <c r="A12" s="388"/>
      <c r="B12" s="388"/>
      <c r="C12" s="369"/>
      <c r="D12" s="1053"/>
      <c r="E12" s="371"/>
      <c r="F12" s="382"/>
      <c r="G12" s="382"/>
      <c r="H12" s="370"/>
      <c r="I12" s="370"/>
      <c r="J12" s="370"/>
      <c r="K12" s="370"/>
      <c r="L12" s="370"/>
      <c r="M12" s="370"/>
      <c r="N12" s="370"/>
      <c r="O12" s="370"/>
      <c r="P12" s="370"/>
      <c r="Q12" s="371"/>
      <c r="R12" s="1054"/>
      <c r="S12" s="1034"/>
      <c r="T12" s="370"/>
      <c r="U12" s="370"/>
      <c r="V12" s="370"/>
      <c r="W12" s="370"/>
      <c r="X12" s="370"/>
      <c r="Y12" s="370"/>
      <c r="Z12" s="370"/>
      <c r="AA12" s="370"/>
      <c r="AB12" s="763"/>
      <c r="AC12" s="1034"/>
      <c r="AD12" s="370"/>
      <c r="AE12" s="370"/>
      <c r="AF12" s="369"/>
      <c r="AG12" s="369"/>
      <c r="AH12" s="369"/>
      <c r="AI12" s="763"/>
      <c r="AK12" s="110"/>
    </row>
    <row r="13" spans="1:37">
      <c r="A13" s="549">
        <v>52020</v>
      </c>
      <c r="B13" s="549">
        <v>11130</v>
      </c>
      <c r="C13" s="381" t="s">
        <v>441</v>
      </c>
      <c r="D13" s="1037">
        <f t="shared" ref="D13:D22" si="0">SUM(F13+H13+J13+L13+M13+O13+P13+R13+S13+U13+V13+X13+Z13+AB13+AC13+AE13+AG13+AI13)</f>
        <v>155734</v>
      </c>
      <c r="E13" s="373">
        <f t="shared" ref="E13:E48" si="1">SUM(G13+I13+K13+L13+N13+O13+Q13+R13+T13+U13+W13+Y13+AA13+AB13+AD13+AF13+AH13+AI13)</f>
        <v>162762</v>
      </c>
      <c r="F13" s="462">
        <v>75293</v>
      </c>
      <c r="G13" s="462">
        <v>78198</v>
      </c>
      <c r="H13" s="463">
        <v>16771</v>
      </c>
      <c r="I13" s="463">
        <v>18745</v>
      </c>
      <c r="J13" s="373">
        <v>50827</v>
      </c>
      <c r="K13" s="463">
        <v>52134</v>
      </c>
      <c r="L13" s="463"/>
      <c r="M13" s="463">
        <v>12843</v>
      </c>
      <c r="N13" s="463">
        <v>12843</v>
      </c>
      <c r="O13" s="463"/>
      <c r="P13" s="463"/>
      <c r="Q13" s="463"/>
      <c r="R13" s="764"/>
      <c r="S13" s="1035"/>
      <c r="T13" s="463"/>
      <c r="U13" s="463"/>
      <c r="V13" s="463"/>
      <c r="W13" s="463"/>
      <c r="X13" s="463"/>
      <c r="Y13" s="463">
        <v>842</v>
      </c>
      <c r="Z13" s="463"/>
      <c r="AA13" s="463"/>
      <c r="AB13" s="764"/>
      <c r="AC13" s="1035"/>
      <c r="AD13" s="463"/>
      <c r="AE13" s="463"/>
      <c r="AF13" s="463"/>
      <c r="AG13" s="463"/>
      <c r="AH13" s="464"/>
      <c r="AI13" s="764"/>
      <c r="AK13" s="111"/>
    </row>
    <row r="14" spans="1:37">
      <c r="A14" s="549"/>
      <c r="B14" s="549">
        <v>11140</v>
      </c>
      <c r="C14" s="1047" t="s">
        <v>533</v>
      </c>
      <c r="D14" s="1037">
        <f t="shared" si="0"/>
        <v>254</v>
      </c>
      <c r="E14" s="373">
        <f t="shared" si="1"/>
        <v>254</v>
      </c>
      <c r="F14" s="465"/>
      <c r="G14" s="373"/>
      <c r="H14" s="465"/>
      <c r="I14" s="373"/>
      <c r="J14" s="373">
        <v>254</v>
      </c>
      <c r="K14" s="465">
        <v>254</v>
      </c>
      <c r="L14" s="373"/>
      <c r="M14" s="465"/>
      <c r="N14" s="373"/>
      <c r="O14" s="373"/>
      <c r="P14" s="465"/>
      <c r="Q14" s="373"/>
      <c r="R14" s="766"/>
      <c r="S14" s="1036"/>
      <c r="T14" s="373"/>
      <c r="U14" s="373"/>
      <c r="V14" s="465"/>
      <c r="W14" s="373"/>
      <c r="X14" s="373"/>
      <c r="Y14" s="465"/>
      <c r="Z14" s="465"/>
      <c r="AA14" s="373"/>
      <c r="AB14" s="766"/>
      <c r="AC14" s="1036"/>
      <c r="AD14" s="373"/>
      <c r="AE14" s="465"/>
      <c r="AF14" s="373"/>
      <c r="AG14" s="465"/>
      <c r="AH14" s="373"/>
      <c r="AI14" s="765"/>
      <c r="AK14" s="111"/>
    </row>
    <row r="15" spans="1:37">
      <c r="A15" s="551"/>
      <c r="B15" s="389">
        <v>13320</v>
      </c>
      <c r="C15" s="381" t="s">
        <v>510</v>
      </c>
      <c r="D15" s="1037">
        <f t="shared" si="0"/>
        <v>8255</v>
      </c>
      <c r="E15" s="373">
        <f t="shared" si="1"/>
        <v>8255</v>
      </c>
      <c r="F15" s="383"/>
      <c r="G15" s="383"/>
      <c r="H15" s="373"/>
      <c r="I15" s="373"/>
      <c r="J15" s="373">
        <v>8255</v>
      </c>
      <c r="K15" s="373">
        <v>8255</v>
      </c>
      <c r="L15" s="373"/>
      <c r="M15" s="373"/>
      <c r="N15" s="373"/>
      <c r="O15" s="373"/>
      <c r="P15" s="373"/>
      <c r="Q15" s="373"/>
      <c r="R15" s="766"/>
      <c r="S15" s="1037"/>
      <c r="T15" s="373"/>
      <c r="U15" s="373"/>
      <c r="V15" s="373"/>
      <c r="W15" s="373"/>
      <c r="X15" s="373"/>
      <c r="Y15" s="373"/>
      <c r="Z15" s="373"/>
      <c r="AA15" s="373"/>
      <c r="AB15" s="766"/>
      <c r="AC15" s="1037"/>
      <c r="AD15" s="373"/>
      <c r="AE15" s="373"/>
      <c r="AF15" s="373"/>
      <c r="AG15" s="373"/>
      <c r="AH15" s="457"/>
      <c r="AI15" s="766"/>
      <c r="AK15" s="111"/>
    </row>
    <row r="16" spans="1:37">
      <c r="A16" s="551"/>
      <c r="B16" s="389">
        <v>13350</v>
      </c>
      <c r="C16" s="381" t="s">
        <v>511</v>
      </c>
      <c r="D16" s="1037">
        <f t="shared" si="0"/>
        <v>458956</v>
      </c>
      <c r="E16" s="373">
        <f t="shared" si="1"/>
        <v>514917</v>
      </c>
      <c r="F16" s="383"/>
      <c r="G16" s="383"/>
      <c r="H16" s="373"/>
      <c r="I16" s="373"/>
      <c r="J16" s="373">
        <v>28956</v>
      </c>
      <c r="K16" s="373">
        <v>28956</v>
      </c>
      <c r="L16" s="373"/>
      <c r="M16" s="373"/>
      <c r="N16" s="373"/>
      <c r="O16" s="373"/>
      <c r="P16" s="373"/>
      <c r="Q16" s="373"/>
      <c r="R16" s="766"/>
      <c r="S16" s="1037"/>
      <c r="T16" s="373"/>
      <c r="U16" s="373"/>
      <c r="V16" s="373"/>
      <c r="W16" s="373">
        <v>180000</v>
      </c>
      <c r="X16" s="373">
        <v>430000</v>
      </c>
      <c r="Y16" s="373">
        <v>305961</v>
      </c>
      <c r="Z16" s="373"/>
      <c r="AA16" s="373"/>
      <c r="AB16" s="766"/>
      <c r="AC16" s="1037"/>
      <c r="AD16" s="373"/>
      <c r="AE16" s="373"/>
      <c r="AF16" s="373"/>
      <c r="AG16" s="373"/>
      <c r="AH16" s="457"/>
      <c r="AI16" s="766"/>
      <c r="AK16" s="111"/>
    </row>
    <row r="17" spans="1:38">
      <c r="A17" s="551"/>
      <c r="B17" s="389">
        <v>18010</v>
      </c>
      <c r="C17" s="1048" t="s">
        <v>537</v>
      </c>
      <c r="D17" s="1037">
        <f t="shared" si="0"/>
        <v>0</v>
      </c>
      <c r="E17" s="373">
        <f t="shared" si="1"/>
        <v>50461</v>
      </c>
      <c r="F17" s="383"/>
      <c r="G17" s="383"/>
      <c r="H17" s="373"/>
      <c r="I17" s="373"/>
      <c r="J17" s="373"/>
      <c r="K17" s="373">
        <v>292</v>
      </c>
      <c r="L17" s="373"/>
      <c r="M17" s="373"/>
      <c r="N17" s="501">
        <v>6192</v>
      </c>
      <c r="O17" s="373"/>
      <c r="P17" s="373"/>
      <c r="Q17" s="373"/>
      <c r="R17" s="766"/>
      <c r="S17" s="1037"/>
      <c r="T17" s="373"/>
      <c r="U17" s="373"/>
      <c r="V17" s="373"/>
      <c r="W17" s="373"/>
      <c r="X17" s="373"/>
      <c r="Y17" s="373"/>
      <c r="Z17" s="373"/>
      <c r="AA17" s="373">
        <v>43977</v>
      </c>
      <c r="AB17" s="766"/>
      <c r="AC17" s="1037"/>
      <c r="AD17" s="373"/>
      <c r="AE17" s="373"/>
      <c r="AF17" s="373"/>
      <c r="AG17" s="373"/>
      <c r="AH17" s="457"/>
      <c r="AI17" s="766"/>
      <c r="AK17" s="111"/>
    </row>
    <row r="18" spans="1:38">
      <c r="A18" s="551">
        <v>45120</v>
      </c>
      <c r="B18" s="389">
        <v>41233</v>
      </c>
      <c r="C18" s="381" t="s">
        <v>233</v>
      </c>
      <c r="D18" s="1037">
        <f t="shared" si="0"/>
        <v>9060</v>
      </c>
      <c r="E18" s="373">
        <f t="shared" si="1"/>
        <v>21252</v>
      </c>
      <c r="F18" s="383">
        <v>3000</v>
      </c>
      <c r="G18" s="383">
        <v>14192</v>
      </c>
      <c r="H18" s="373">
        <v>6000</v>
      </c>
      <c r="I18" s="373">
        <v>7000</v>
      </c>
      <c r="J18" s="373">
        <v>60</v>
      </c>
      <c r="K18" s="373">
        <v>60</v>
      </c>
      <c r="L18" s="373"/>
      <c r="M18" s="373"/>
      <c r="N18" s="373"/>
      <c r="O18" s="373"/>
      <c r="P18" s="373"/>
      <c r="Q18" s="373"/>
      <c r="R18" s="766"/>
      <c r="S18" s="1037"/>
      <c r="T18" s="373"/>
      <c r="U18" s="373"/>
      <c r="V18" s="373"/>
      <c r="W18" s="373"/>
      <c r="X18" s="373"/>
      <c r="Y18" s="373"/>
      <c r="Z18" s="373"/>
      <c r="AA18" s="373"/>
      <c r="AB18" s="766"/>
      <c r="AC18" s="1037"/>
      <c r="AD18" s="373"/>
      <c r="AE18" s="373"/>
      <c r="AF18" s="373"/>
      <c r="AG18" s="373"/>
      <c r="AH18" s="457"/>
      <c r="AI18" s="766"/>
      <c r="AK18" s="107"/>
    </row>
    <row r="19" spans="1:38">
      <c r="A19" s="551">
        <v>45140</v>
      </c>
      <c r="B19" s="389">
        <v>45120</v>
      </c>
      <c r="C19" s="381" t="s">
        <v>443</v>
      </c>
      <c r="D19" s="1037">
        <f t="shared" si="0"/>
        <v>170080</v>
      </c>
      <c r="E19" s="373">
        <f t="shared" si="1"/>
        <v>182239</v>
      </c>
      <c r="F19" s="383"/>
      <c r="G19" s="383"/>
      <c r="H19" s="373"/>
      <c r="I19" s="373"/>
      <c r="J19" s="373">
        <v>5080</v>
      </c>
      <c r="K19" s="373">
        <v>8429</v>
      </c>
      <c r="L19" s="373"/>
      <c r="M19" s="373"/>
      <c r="N19" s="373"/>
      <c r="O19" s="373"/>
      <c r="P19" s="373"/>
      <c r="Q19" s="373"/>
      <c r="R19" s="766"/>
      <c r="S19" s="1037"/>
      <c r="T19" s="373"/>
      <c r="U19" s="373"/>
      <c r="V19" s="373"/>
      <c r="W19" s="373">
        <v>110000</v>
      </c>
      <c r="X19" s="373">
        <v>165000</v>
      </c>
      <c r="Y19" s="373">
        <v>63810</v>
      </c>
      <c r="Z19" s="373"/>
      <c r="AA19" s="373"/>
      <c r="AB19" s="766"/>
      <c r="AC19" s="1037"/>
      <c r="AD19" s="373"/>
      <c r="AE19" s="373"/>
      <c r="AF19" s="373"/>
      <c r="AG19" s="373"/>
      <c r="AH19" s="457"/>
      <c r="AI19" s="766"/>
      <c r="AK19" s="107"/>
    </row>
    <row r="20" spans="1:38">
      <c r="A20" s="551">
        <v>45160</v>
      </c>
      <c r="B20" s="389">
        <v>45140</v>
      </c>
      <c r="C20" s="381" t="s">
        <v>444</v>
      </c>
      <c r="D20" s="1037">
        <f t="shared" si="0"/>
        <v>41910</v>
      </c>
      <c r="E20" s="373">
        <f t="shared" si="1"/>
        <v>41910</v>
      </c>
      <c r="F20" s="383"/>
      <c r="G20" s="383"/>
      <c r="H20" s="373"/>
      <c r="I20" s="373"/>
      <c r="J20" s="373">
        <v>41910</v>
      </c>
      <c r="K20" s="373">
        <v>41910</v>
      </c>
      <c r="L20" s="373"/>
      <c r="M20" s="373"/>
      <c r="N20" s="373"/>
      <c r="O20" s="373"/>
      <c r="P20" s="373"/>
      <c r="Q20" s="373"/>
      <c r="R20" s="766"/>
      <c r="S20" s="1037"/>
      <c r="T20" s="373"/>
      <c r="U20" s="373"/>
      <c r="V20" s="373"/>
      <c r="W20" s="373"/>
      <c r="X20" s="373"/>
      <c r="Y20" s="373"/>
      <c r="Z20" s="373"/>
      <c r="AA20" s="373"/>
      <c r="AB20" s="766"/>
      <c r="AC20" s="1037"/>
      <c r="AD20" s="373"/>
      <c r="AE20" s="373"/>
      <c r="AF20" s="373"/>
      <c r="AG20" s="373"/>
      <c r="AH20" s="457"/>
      <c r="AI20" s="766"/>
      <c r="AK20" s="107"/>
    </row>
    <row r="21" spans="1:38">
      <c r="A21" s="551">
        <v>45170</v>
      </c>
      <c r="B21" s="389">
        <v>45160</v>
      </c>
      <c r="C21" s="381" t="s">
        <v>229</v>
      </c>
      <c r="D21" s="1037">
        <f t="shared" si="0"/>
        <v>24829</v>
      </c>
      <c r="E21" s="373">
        <f t="shared" si="1"/>
        <v>25949</v>
      </c>
      <c r="F21" s="383"/>
      <c r="G21" s="383"/>
      <c r="H21" s="373"/>
      <c r="I21" s="373"/>
      <c r="J21" s="373">
        <v>24829</v>
      </c>
      <c r="K21" s="373">
        <v>24829</v>
      </c>
      <c r="L21" s="373"/>
      <c r="M21" s="373"/>
      <c r="N21" s="373"/>
      <c r="O21" s="373"/>
      <c r="P21" s="373"/>
      <c r="Q21" s="373"/>
      <c r="R21" s="766"/>
      <c r="S21" s="1037"/>
      <c r="T21" s="373"/>
      <c r="U21" s="373"/>
      <c r="V21" s="373"/>
      <c r="W21" s="373"/>
      <c r="X21" s="373"/>
      <c r="Y21" s="373">
        <v>1120</v>
      </c>
      <c r="Z21" s="373"/>
      <c r="AA21" s="373"/>
      <c r="AB21" s="766"/>
      <c r="AC21" s="1037"/>
      <c r="AD21" s="373"/>
      <c r="AE21" s="373"/>
      <c r="AF21" s="373"/>
      <c r="AG21" s="373"/>
      <c r="AH21" s="457"/>
      <c r="AI21" s="766"/>
      <c r="AK21" s="111"/>
    </row>
    <row r="22" spans="1:38">
      <c r="A22" s="551">
        <v>13350</v>
      </c>
      <c r="B22" s="389">
        <v>45170</v>
      </c>
      <c r="C22" s="381" t="s">
        <v>445</v>
      </c>
      <c r="D22" s="1037">
        <f t="shared" si="0"/>
        <v>1270</v>
      </c>
      <c r="E22" s="373">
        <f t="shared" si="1"/>
        <v>1979</v>
      </c>
      <c r="F22" s="383"/>
      <c r="G22" s="383"/>
      <c r="H22" s="373"/>
      <c r="I22" s="373"/>
      <c r="J22" s="373">
        <v>1270</v>
      </c>
      <c r="K22" s="373">
        <v>1979</v>
      </c>
      <c r="L22" s="373"/>
      <c r="M22" s="373"/>
      <c r="N22" s="373"/>
      <c r="O22" s="373"/>
      <c r="P22" s="373"/>
      <c r="Q22" s="373"/>
      <c r="R22" s="766"/>
      <c r="S22" s="1037"/>
      <c r="T22" s="373"/>
      <c r="U22" s="373"/>
      <c r="V22" s="373"/>
      <c r="W22" s="373"/>
      <c r="X22" s="373"/>
      <c r="Y22" s="373"/>
      <c r="Z22" s="373"/>
      <c r="AA22" s="373"/>
      <c r="AB22" s="766"/>
      <c r="AC22" s="1037"/>
      <c r="AD22" s="373"/>
      <c r="AE22" s="373"/>
      <c r="AF22" s="373"/>
      <c r="AG22" s="373"/>
      <c r="AH22" s="457"/>
      <c r="AI22" s="766"/>
      <c r="AK22" s="111"/>
    </row>
    <row r="23" spans="1:38">
      <c r="A23" s="551"/>
      <c r="B23" s="389">
        <v>47320</v>
      </c>
      <c r="C23" s="381" t="s">
        <v>540</v>
      </c>
      <c r="D23" s="1037"/>
      <c r="E23" s="373">
        <f t="shared" si="1"/>
        <v>4190</v>
      </c>
      <c r="F23" s="383"/>
      <c r="G23" s="383"/>
      <c r="H23" s="373"/>
      <c r="I23" s="373"/>
      <c r="J23" s="373"/>
      <c r="K23" s="373">
        <v>4190</v>
      </c>
      <c r="L23" s="373"/>
      <c r="M23" s="373"/>
      <c r="N23" s="373"/>
      <c r="O23" s="373"/>
      <c r="P23" s="373"/>
      <c r="Q23" s="373"/>
      <c r="R23" s="766"/>
      <c r="S23" s="1037"/>
      <c r="T23" s="373"/>
      <c r="U23" s="373"/>
      <c r="V23" s="373"/>
      <c r="W23" s="373"/>
      <c r="X23" s="373"/>
      <c r="Y23" s="373"/>
      <c r="Z23" s="373"/>
      <c r="AA23" s="373"/>
      <c r="AB23" s="766"/>
      <c r="AC23" s="1037"/>
      <c r="AD23" s="373"/>
      <c r="AE23" s="373"/>
      <c r="AF23" s="373"/>
      <c r="AG23" s="373"/>
      <c r="AH23" s="457"/>
      <c r="AI23" s="766"/>
      <c r="AK23" s="111"/>
    </row>
    <row r="24" spans="1:38">
      <c r="A24" s="551">
        <v>66010</v>
      </c>
      <c r="B24" s="389">
        <v>47410</v>
      </c>
      <c r="C24" s="381" t="s">
        <v>446</v>
      </c>
      <c r="D24" s="1037">
        <f t="shared" ref="D24:D48" si="2">SUM(F24+H24+J24+L24+M24+O24+P24+R24+S24+U24+V24+X24+Z24+AB24+AC24+AE24+AG24+AI24)</f>
        <v>254</v>
      </c>
      <c r="E24" s="373">
        <f t="shared" si="1"/>
        <v>254</v>
      </c>
      <c r="F24" s="383"/>
      <c r="G24" s="383"/>
      <c r="H24" s="373"/>
      <c r="I24" s="373"/>
      <c r="J24" s="373">
        <v>254</v>
      </c>
      <c r="K24" s="373">
        <v>254</v>
      </c>
      <c r="L24" s="373"/>
      <c r="M24" s="373"/>
      <c r="N24" s="373"/>
      <c r="O24" s="373"/>
      <c r="P24" s="373"/>
      <c r="Q24" s="373"/>
      <c r="R24" s="766"/>
      <c r="S24" s="1037"/>
      <c r="T24" s="373"/>
      <c r="U24" s="373"/>
      <c r="V24" s="373"/>
      <c r="W24" s="373"/>
      <c r="X24" s="373"/>
      <c r="Y24" s="373"/>
      <c r="Z24" s="373"/>
      <c r="AA24" s="373"/>
      <c r="AB24" s="766"/>
      <c r="AC24" s="1037"/>
      <c r="AD24" s="373"/>
      <c r="AE24" s="373"/>
      <c r="AF24" s="373"/>
      <c r="AG24" s="373"/>
      <c r="AH24" s="457"/>
      <c r="AI24" s="766"/>
      <c r="AK24" s="111"/>
    </row>
    <row r="25" spans="1:38">
      <c r="A25" s="551">
        <v>11130</v>
      </c>
      <c r="B25" s="389">
        <v>52020</v>
      </c>
      <c r="C25" s="381" t="s">
        <v>447</v>
      </c>
      <c r="D25" s="1037">
        <f t="shared" si="2"/>
        <v>27177</v>
      </c>
      <c r="E25" s="373">
        <f t="shared" si="1"/>
        <v>30327</v>
      </c>
      <c r="F25" s="383"/>
      <c r="G25" s="383"/>
      <c r="H25" s="373"/>
      <c r="I25" s="373"/>
      <c r="J25" s="373">
        <v>19177</v>
      </c>
      <c r="K25" s="373">
        <v>19177</v>
      </c>
      <c r="L25" s="373"/>
      <c r="M25" s="373">
        <v>8000</v>
      </c>
      <c r="N25" s="373">
        <v>8000</v>
      </c>
      <c r="O25" s="373"/>
      <c r="P25" s="373"/>
      <c r="Q25" s="373"/>
      <c r="R25" s="766"/>
      <c r="S25" s="1037"/>
      <c r="T25" s="373"/>
      <c r="U25" s="373"/>
      <c r="V25" s="373"/>
      <c r="W25" s="373"/>
      <c r="X25" s="373"/>
      <c r="Y25" s="373">
        <v>3150</v>
      </c>
      <c r="Z25" s="373"/>
      <c r="AA25" s="373"/>
      <c r="AB25" s="766"/>
      <c r="AC25" s="1037"/>
      <c r="AD25" s="373"/>
      <c r="AE25" s="373"/>
      <c r="AF25" s="373"/>
      <c r="AG25" s="373"/>
      <c r="AH25" s="457"/>
      <c r="AI25" s="766"/>
      <c r="AK25" s="111"/>
    </row>
    <row r="26" spans="1:38">
      <c r="A26" s="551">
        <v>52020</v>
      </c>
      <c r="B26" s="389">
        <v>64010</v>
      </c>
      <c r="C26" s="381" t="s">
        <v>231</v>
      </c>
      <c r="D26" s="1037">
        <f t="shared" si="2"/>
        <v>157790</v>
      </c>
      <c r="E26" s="373">
        <f t="shared" si="1"/>
        <v>175396</v>
      </c>
      <c r="F26" s="383"/>
      <c r="G26" s="383"/>
      <c r="H26" s="373"/>
      <c r="I26" s="373"/>
      <c r="J26" s="373">
        <v>97790</v>
      </c>
      <c r="K26" s="373">
        <v>97790</v>
      </c>
      <c r="L26" s="373"/>
      <c r="M26" s="373"/>
      <c r="N26" s="373"/>
      <c r="O26" s="373"/>
      <c r="P26" s="373"/>
      <c r="Q26" s="373"/>
      <c r="R26" s="766"/>
      <c r="S26" s="1037"/>
      <c r="T26" s="373"/>
      <c r="U26" s="373"/>
      <c r="V26" s="373"/>
      <c r="W26" s="373"/>
      <c r="X26" s="373">
        <v>60000</v>
      </c>
      <c r="Y26" s="373">
        <v>77606</v>
      </c>
      <c r="Z26" s="373"/>
      <c r="AA26" s="373"/>
      <c r="AB26" s="766"/>
      <c r="AC26" s="1037"/>
      <c r="AD26" s="373"/>
      <c r="AE26" s="373"/>
      <c r="AF26" s="373"/>
      <c r="AG26" s="373"/>
      <c r="AH26" s="457"/>
      <c r="AI26" s="766"/>
      <c r="AK26" s="111"/>
    </row>
    <row r="27" spans="1:38">
      <c r="A27" s="551">
        <v>66020</v>
      </c>
      <c r="B27" s="389">
        <v>66010</v>
      </c>
      <c r="C27" s="381" t="s">
        <v>230</v>
      </c>
      <c r="D27" s="1037">
        <f t="shared" si="2"/>
        <v>102241</v>
      </c>
      <c r="E27" s="373">
        <f t="shared" si="1"/>
        <v>103305</v>
      </c>
      <c r="F27" s="383"/>
      <c r="G27" s="383"/>
      <c r="H27" s="373"/>
      <c r="I27" s="373"/>
      <c r="J27" s="373">
        <v>102241</v>
      </c>
      <c r="K27" s="373">
        <v>102351</v>
      </c>
      <c r="L27" s="373"/>
      <c r="M27" s="373"/>
      <c r="N27" s="373"/>
      <c r="O27" s="373"/>
      <c r="P27" s="373"/>
      <c r="Q27" s="373"/>
      <c r="R27" s="766"/>
      <c r="S27" s="1037"/>
      <c r="T27" s="373"/>
      <c r="U27" s="373"/>
      <c r="V27" s="373"/>
      <c r="W27" s="373"/>
      <c r="X27" s="373"/>
      <c r="Y27" s="373">
        <v>954</v>
      </c>
      <c r="Z27" s="373"/>
      <c r="AA27" s="373"/>
      <c r="AB27" s="766"/>
      <c r="AC27" s="1037"/>
      <c r="AD27" s="373"/>
      <c r="AE27" s="373"/>
      <c r="AF27" s="373"/>
      <c r="AG27" s="373"/>
      <c r="AH27" s="457"/>
      <c r="AI27" s="766"/>
      <c r="AK27" s="111"/>
    </row>
    <row r="28" spans="1:38">
      <c r="A28" s="551">
        <v>47410</v>
      </c>
      <c r="B28" s="389">
        <v>66020</v>
      </c>
      <c r="C28" s="381" t="s">
        <v>448</v>
      </c>
      <c r="D28" s="1037">
        <f t="shared" si="2"/>
        <v>1921537</v>
      </c>
      <c r="E28" s="373">
        <f t="shared" si="1"/>
        <v>1918329</v>
      </c>
      <c r="F28" s="383">
        <v>4709</v>
      </c>
      <c r="G28" s="383">
        <v>4986</v>
      </c>
      <c r="H28" s="373">
        <v>1286</v>
      </c>
      <c r="I28" s="373">
        <v>1484</v>
      </c>
      <c r="J28" s="373">
        <v>17231</v>
      </c>
      <c r="K28" s="373">
        <v>17276</v>
      </c>
      <c r="L28" s="373"/>
      <c r="M28" s="373">
        <v>3896</v>
      </c>
      <c r="N28" s="373">
        <v>3896</v>
      </c>
      <c r="O28" s="373"/>
      <c r="P28" s="373"/>
      <c r="Q28" s="373"/>
      <c r="R28" s="766"/>
      <c r="S28" s="1037"/>
      <c r="T28" s="373"/>
      <c r="U28" s="373"/>
      <c r="V28" s="373"/>
      <c r="W28" s="373"/>
      <c r="X28" s="373"/>
      <c r="Y28" s="373"/>
      <c r="Z28" s="373"/>
      <c r="AA28" s="373"/>
      <c r="AB28" s="766"/>
      <c r="AC28" s="1037">
        <v>25000</v>
      </c>
      <c r="AD28" s="373">
        <v>25000</v>
      </c>
      <c r="AE28" s="373">
        <v>259415</v>
      </c>
      <c r="AF28" s="373">
        <v>255687</v>
      </c>
      <c r="AG28" s="373">
        <v>1610000</v>
      </c>
      <c r="AH28" s="457">
        <v>1610000</v>
      </c>
      <c r="AI28" s="766"/>
      <c r="AK28" s="111"/>
      <c r="AL28" s="500"/>
    </row>
    <row r="29" spans="1:38">
      <c r="A29" s="551">
        <v>92120</v>
      </c>
      <c r="B29" s="389">
        <v>72112</v>
      </c>
      <c r="C29" s="381" t="s">
        <v>449</v>
      </c>
      <c r="D29" s="1037">
        <f t="shared" si="2"/>
        <v>9383</v>
      </c>
      <c r="E29" s="373">
        <f t="shared" si="1"/>
        <v>9383</v>
      </c>
      <c r="F29" s="383"/>
      <c r="G29" s="383"/>
      <c r="H29" s="373"/>
      <c r="I29" s="373"/>
      <c r="J29" s="373"/>
      <c r="K29" s="373"/>
      <c r="L29" s="373"/>
      <c r="M29" s="373">
        <v>9383</v>
      </c>
      <c r="N29" s="373">
        <v>9383</v>
      </c>
      <c r="O29" s="373"/>
      <c r="P29" s="373"/>
      <c r="Q29" s="373"/>
      <c r="R29" s="766"/>
      <c r="S29" s="1037"/>
      <c r="T29" s="373"/>
      <c r="U29" s="373"/>
      <c r="V29" s="373"/>
      <c r="W29" s="373"/>
      <c r="X29" s="373"/>
      <c r="Y29" s="373"/>
      <c r="Z29" s="373"/>
      <c r="AA29" s="373"/>
      <c r="AB29" s="766"/>
      <c r="AC29" s="1037"/>
      <c r="AD29" s="373"/>
      <c r="AE29" s="373"/>
      <c r="AF29" s="373"/>
      <c r="AG29" s="373"/>
      <c r="AH29" s="457"/>
      <c r="AI29" s="766"/>
      <c r="AK29" s="111"/>
    </row>
    <row r="30" spans="1:38">
      <c r="A30" s="551">
        <v>41233</v>
      </c>
      <c r="B30" s="389">
        <v>91211</v>
      </c>
      <c r="C30" s="381" t="s">
        <v>452</v>
      </c>
      <c r="D30" s="1037">
        <f t="shared" si="2"/>
        <v>2397</v>
      </c>
      <c r="E30" s="373">
        <f t="shared" si="1"/>
        <v>2389</v>
      </c>
      <c r="F30" s="383"/>
      <c r="G30" s="383"/>
      <c r="H30" s="373"/>
      <c r="I30" s="373"/>
      <c r="J30" s="373">
        <v>2397</v>
      </c>
      <c r="K30" s="373">
        <v>2389</v>
      </c>
      <c r="L30" s="373"/>
      <c r="M30" s="373"/>
      <c r="N30" s="373"/>
      <c r="O30" s="373"/>
      <c r="P30" s="373"/>
      <c r="Q30" s="373"/>
      <c r="R30" s="766"/>
      <c r="S30" s="1037"/>
      <c r="T30" s="373"/>
      <c r="U30" s="373"/>
      <c r="V30" s="373"/>
      <c r="W30" s="373"/>
      <c r="X30" s="373"/>
      <c r="Y30" s="373"/>
      <c r="Z30" s="373"/>
      <c r="AA30" s="373"/>
      <c r="AB30" s="766"/>
      <c r="AC30" s="1037"/>
      <c r="AD30" s="373"/>
      <c r="AE30" s="373"/>
      <c r="AF30" s="373"/>
      <c r="AG30" s="373"/>
      <c r="AH30" s="457"/>
      <c r="AI30" s="766"/>
      <c r="AK30" s="111"/>
      <c r="AL30" s="500"/>
    </row>
    <row r="31" spans="1:38">
      <c r="A31" s="551">
        <v>107060</v>
      </c>
      <c r="B31" s="389">
        <v>91220</v>
      </c>
      <c r="C31" s="381" t="s">
        <v>236</v>
      </c>
      <c r="D31" s="1037">
        <f t="shared" si="2"/>
        <v>107950</v>
      </c>
      <c r="E31" s="373">
        <f t="shared" si="1"/>
        <v>111098</v>
      </c>
      <c r="F31" s="383"/>
      <c r="G31" s="383"/>
      <c r="H31" s="373"/>
      <c r="I31" s="373"/>
      <c r="J31" s="373">
        <v>107950</v>
      </c>
      <c r="K31" s="373">
        <v>107950</v>
      </c>
      <c r="L31" s="373"/>
      <c r="M31" s="373"/>
      <c r="N31" s="373"/>
      <c r="O31" s="373"/>
      <c r="P31" s="373"/>
      <c r="Q31" s="373"/>
      <c r="R31" s="766"/>
      <c r="S31" s="1037"/>
      <c r="T31" s="373"/>
      <c r="U31" s="373"/>
      <c r="V31" s="373"/>
      <c r="W31" s="373"/>
      <c r="X31" s="373"/>
      <c r="Y31" s="373">
        <v>3148</v>
      </c>
      <c r="Z31" s="373"/>
      <c r="AA31" s="373"/>
      <c r="AB31" s="766"/>
      <c r="AC31" s="1037"/>
      <c r="AD31" s="373"/>
      <c r="AE31" s="373"/>
      <c r="AF31" s="373"/>
      <c r="AG31" s="373"/>
      <c r="AH31" s="457"/>
      <c r="AI31" s="766"/>
      <c r="AK31" s="111"/>
    </row>
    <row r="32" spans="1:38">
      <c r="A32" s="551"/>
      <c r="B32" s="389">
        <v>91240</v>
      </c>
      <c r="C32" s="381" t="s">
        <v>453</v>
      </c>
      <c r="D32" s="1037">
        <f t="shared" si="2"/>
        <v>881</v>
      </c>
      <c r="E32" s="373">
        <f t="shared" si="1"/>
        <v>881</v>
      </c>
      <c r="F32" s="383"/>
      <c r="G32" s="383"/>
      <c r="H32" s="373"/>
      <c r="I32" s="373"/>
      <c r="J32" s="373">
        <v>881</v>
      </c>
      <c r="K32" s="373">
        <v>881</v>
      </c>
      <c r="L32" s="373"/>
      <c r="M32" s="373"/>
      <c r="N32" s="373"/>
      <c r="O32" s="373"/>
      <c r="P32" s="373"/>
      <c r="Q32" s="373"/>
      <c r="R32" s="766"/>
      <c r="S32" s="1037"/>
      <c r="T32" s="373"/>
      <c r="U32" s="373"/>
      <c r="V32" s="373"/>
      <c r="W32" s="373"/>
      <c r="X32" s="373"/>
      <c r="Y32" s="373"/>
      <c r="Z32" s="373"/>
      <c r="AA32" s="373"/>
      <c r="AB32" s="766"/>
      <c r="AC32" s="1037"/>
      <c r="AD32" s="373"/>
      <c r="AE32" s="373"/>
      <c r="AF32" s="373"/>
      <c r="AG32" s="373"/>
      <c r="AH32" s="457"/>
      <c r="AI32" s="766"/>
      <c r="AK32" s="111"/>
    </row>
    <row r="33" spans="1:37">
      <c r="A33" s="551"/>
      <c r="B33" s="389">
        <v>91250</v>
      </c>
      <c r="C33" s="381" t="s">
        <v>454</v>
      </c>
      <c r="D33" s="1037">
        <f t="shared" si="2"/>
        <v>7620</v>
      </c>
      <c r="E33" s="373">
        <f t="shared" si="1"/>
        <v>7620</v>
      </c>
      <c r="F33" s="383"/>
      <c r="G33" s="383"/>
      <c r="H33" s="373"/>
      <c r="I33" s="373"/>
      <c r="J33" s="373">
        <v>7620</v>
      </c>
      <c r="K33" s="373">
        <v>7620</v>
      </c>
      <c r="L33" s="373"/>
      <c r="M33" s="373"/>
      <c r="N33" s="373"/>
      <c r="O33" s="373"/>
      <c r="P33" s="373"/>
      <c r="Q33" s="373"/>
      <c r="R33" s="766"/>
      <c r="S33" s="1037"/>
      <c r="T33" s="373"/>
      <c r="U33" s="373"/>
      <c r="V33" s="373"/>
      <c r="W33" s="373"/>
      <c r="X33" s="373"/>
      <c r="Y33" s="373"/>
      <c r="Z33" s="373"/>
      <c r="AA33" s="373"/>
      <c r="AB33" s="766"/>
      <c r="AC33" s="1037"/>
      <c r="AD33" s="373"/>
      <c r="AE33" s="373"/>
      <c r="AF33" s="373"/>
      <c r="AG33" s="373"/>
      <c r="AH33" s="457"/>
      <c r="AI33" s="766"/>
      <c r="AK33" s="111"/>
    </row>
    <row r="34" spans="1:37">
      <c r="A34" s="551">
        <v>13320</v>
      </c>
      <c r="B34" s="389">
        <v>92111</v>
      </c>
      <c r="C34" s="381" t="s">
        <v>455</v>
      </c>
      <c r="D34" s="1037">
        <f t="shared" si="2"/>
        <v>2397</v>
      </c>
      <c r="E34" s="373">
        <f t="shared" si="1"/>
        <v>2411</v>
      </c>
      <c r="F34" s="383"/>
      <c r="G34" s="383"/>
      <c r="H34" s="373"/>
      <c r="I34" s="373"/>
      <c r="J34" s="373">
        <v>2397</v>
      </c>
      <c r="K34" s="373">
        <v>2411</v>
      </c>
      <c r="L34" s="373"/>
      <c r="M34" s="373"/>
      <c r="N34" s="373"/>
      <c r="O34" s="373"/>
      <c r="P34" s="373"/>
      <c r="Q34" s="373"/>
      <c r="R34" s="766"/>
      <c r="S34" s="1037"/>
      <c r="T34" s="373"/>
      <c r="U34" s="373"/>
      <c r="V34" s="373"/>
      <c r="W34" s="373"/>
      <c r="X34" s="373"/>
      <c r="Y34" s="373"/>
      <c r="Z34" s="373"/>
      <c r="AA34" s="373"/>
      <c r="AB34" s="766"/>
      <c r="AC34" s="1037"/>
      <c r="AD34" s="373"/>
      <c r="AE34" s="373"/>
      <c r="AF34" s="373"/>
      <c r="AG34" s="373"/>
      <c r="AH34" s="457"/>
      <c r="AI34" s="766"/>
      <c r="AK34" s="111"/>
    </row>
    <row r="35" spans="1:37">
      <c r="A35" s="551">
        <v>98022</v>
      </c>
      <c r="B35" s="389">
        <v>92120</v>
      </c>
      <c r="C35" s="381" t="s">
        <v>232</v>
      </c>
      <c r="D35" s="1037">
        <f t="shared" si="2"/>
        <v>101600</v>
      </c>
      <c r="E35" s="373">
        <f t="shared" si="1"/>
        <v>102526</v>
      </c>
      <c r="F35" s="383"/>
      <c r="G35" s="383"/>
      <c r="H35" s="373"/>
      <c r="I35" s="373"/>
      <c r="J35" s="373">
        <v>101600</v>
      </c>
      <c r="K35" s="373">
        <v>101600</v>
      </c>
      <c r="L35" s="373"/>
      <c r="M35" s="373"/>
      <c r="N35" s="373"/>
      <c r="O35" s="373"/>
      <c r="P35" s="373"/>
      <c r="Q35" s="373"/>
      <c r="R35" s="766"/>
      <c r="S35" s="1037"/>
      <c r="T35" s="373"/>
      <c r="U35" s="373"/>
      <c r="V35" s="373"/>
      <c r="W35" s="373"/>
      <c r="X35" s="373"/>
      <c r="Y35" s="373">
        <v>926</v>
      </c>
      <c r="Z35" s="373"/>
      <c r="AA35" s="373"/>
      <c r="AB35" s="766"/>
      <c r="AC35" s="1037"/>
      <c r="AD35" s="373"/>
      <c r="AE35" s="373"/>
      <c r="AF35" s="373"/>
      <c r="AG35" s="373"/>
      <c r="AH35" s="457"/>
      <c r="AI35" s="766"/>
      <c r="AK35" s="111"/>
    </row>
    <row r="36" spans="1:37">
      <c r="A36" s="551">
        <v>101231</v>
      </c>
      <c r="B36" s="389">
        <v>92211</v>
      </c>
      <c r="C36" s="381" t="s">
        <v>456</v>
      </c>
      <c r="D36" s="1037">
        <f t="shared" si="2"/>
        <v>1001</v>
      </c>
      <c r="E36" s="373">
        <f t="shared" si="1"/>
        <v>994</v>
      </c>
      <c r="F36" s="383"/>
      <c r="G36" s="383"/>
      <c r="H36" s="373"/>
      <c r="I36" s="373"/>
      <c r="J36" s="373">
        <v>1001</v>
      </c>
      <c r="K36" s="373">
        <v>994</v>
      </c>
      <c r="L36" s="373"/>
      <c r="M36" s="373"/>
      <c r="N36" s="373"/>
      <c r="O36" s="373"/>
      <c r="P36" s="373"/>
      <c r="Q36" s="373"/>
      <c r="R36" s="766"/>
      <c r="S36" s="1037"/>
      <c r="T36" s="373"/>
      <c r="U36" s="373"/>
      <c r="V36" s="373"/>
      <c r="W36" s="373"/>
      <c r="X36" s="373"/>
      <c r="Y36" s="373"/>
      <c r="Z36" s="373"/>
      <c r="AA36" s="373"/>
      <c r="AB36" s="766"/>
      <c r="AC36" s="1037"/>
      <c r="AD36" s="373"/>
      <c r="AE36" s="373"/>
      <c r="AF36" s="373"/>
      <c r="AG36" s="373"/>
      <c r="AH36" s="457"/>
      <c r="AI36" s="766"/>
      <c r="AK36" s="111"/>
    </row>
    <row r="37" spans="1:37">
      <c r="A37" s="551">
        <v>104035</v>
      </c>
      <c r="B37" s="389">
        <v>92260</v>
      </c>
      <c r="C37" s="381" t="s">
        <v>457</v>
      </c>
      <c r="D37" s="1037">
        <f t="shared" si="2"/>
        <v>48768</v>
      </c>
      <c r="E37" s="373">
        <f t="shared" si="1"/>
        <v>48983</v>
      </c>
      <c r="F37" s="383"/>
      <c r="G37" s="383"/>
      <c r="H37" s="373"/>
      <c r="I37" s="373"/>
      <c r="J37" s="373">
        <v>48768</v>
      </c>
      <c r="K37" s="373">
        <v>48768</v>
      </c>
      <c r="L37" s="373"/>
      <c r="M37" s="373"/>
      <c r="N37" s="373"/>
      <c r="O37" s="373"/>
      <c r="P37" s="373"/>
      <c r="Q37" s="373"/>
      <c r="R37" s="766"/>
      <c r="S37" s="1037"/>
      <c r="T37" s="373"/>
      <c r="U37" s="373"/>
      <c r="V37" s="373"/>
      <c r="W37" s="373"/>
      <c r="X37" s="373"/>
      <c r="Y37" s="373">
        <v>215</v>
      </c>
      <c r="Z37" s="373"/>
      <c r="AA37" s="373"/>
      <c r="AB37" s="766"/>
      <c r="AC37" s="1037"/>
      <c r="AD37" s="373"/>
      <c r="AE37" s="373"/>
      <c r="AF37" s="373"/>
      <c r="AG37" s="373"/>
      <c r="AH37" s="457"/>
      <c r="AI37" s="766"/>
      <c r="AK37" s="111"/>
    </row>
    <row r="38" spans="1:37">
      <c r="A38" s="551"/>
      <c r="B38" s="389">
        <v>98022</v>
      </c>
      <c r="C38" s="381" t="s">
        <v>459</v>
      </c>
      <c r="D38" s="1037">
        <f t="shared" si="2"/>
        <v>1547</v>
      </c>
      <c r="E38" s="373">
        <f t="shared" si="1"/>
        <v>1547</v>
      </c>
      <c r="F38" s="383"/>
      <c r="G38" s="383"/>
      <c r="H38" s="373"/>
      <c r="I38" s="373"/>
      <c r="J38" s="373">
        <v>1547</v>
      </c>
      <c r="K38" s="373">
        <v>1547</v>
      </c>
      <c r="L38" s="373"/>
      <c r="M38" s="373"/>
      <c r="N38" s="373"/>
      <c r="O38" s="373"/>
      <c r="P38" s="373"/>
      <c r="Q38" s="373"/>
      <c r="R38" s="766"/>
      <c r="S38" s="1037"/>
      <c r="T38" s="373"/>
      <c r="U38" s="373"/>
      <c r="V38" s="373"/>
      <c r="W38" s="373"/>
      <c r="X38" s="373"/>
      <c r="Y38" s="373"/>
      <c r="Z38" s="373"/>
      <c r="AA38" s="373"/>
      <c r="AB38" s="766"/>
      <c r="AC38" s="1037"/>
      <c r="AD38" s="373"/>
      <c r="AE38" s="373"/>
      <c r="AF38" s="373"/>
      <c r="AG38" s="373"/>
      <c r="AH38" s="457"/>
      <c r="AI38" s="766"/>
      <c r="AK38" s="111"/>
    </row>
    <row r="39" spans="1:37" s="109" customFormat="1">
      <c r="A39" s="551">
        <v>31030</v>
      </c>
      <c r="B39" s="389">
        <v>101150</v>
      </c>
      <c r="C39" s="381" t="s">
        <v>460</v>
      </c>
      <c r="D39" s="1037">
        <f t="shared" si="2"/>
        <v>7000</v>
      </c>
      <c r="E39" s="373">
        <f t="shared" si="1"/>
        <v>0</v>
      </c>
      <c r="F39" s="383"/>
      <c r="G39" s="383"/>
      <c r="H39" s="373"/>
      <c r="I39" s="373"/>
      <c r="J39" s="373"/>
      <c r="K39" s="373"/>
      <c r="L39" s="373"/>
      <c r="M39" s="373"/>
      <c r="N39" s="373"/>
      <c r="O39" s="373"/>
      <c r="P39" s="373">
        <v>7000</v>
      </c>
      <c r="Q39" s="373"/>
      <c r="R39" s="766"/>
      <c r="S39" s="1037"/>
      <c r="T39" s="373"/>
      <c r="U39" s="373"/>
      <c r="V39" s="373"/>
      <c r="W39" s="373"/>
      <c r="X39" s="373"/>
      <c r="Y39" s="373"/>
      <c r="Z39" s="373"/>
      <c r="AA39" s="373"/>
      <c r="AB39" s="766"/>
      <c r="AC39" s="1037"/>
      <c r="AD39" s="373"/>
      <c r="AE39" s="373"/>
      <c r="AF39" s="373"/>
      <c r="AG39" s="373"/>
      <c r="AH39" s="457"/>
      <c r="AI39" s="766"/>
      <c r="AK39" s="111"/>
    </row>
    <row r="40" spans="1:37">
      <c r="A40" s="551">
        <v>91220</v>
      </c>
      <c r="B40" s="389">
        <v>101231</v>
      </c>
      <c r="C40" s="381" t="s">
        <v>461</v>
      </c>
      <c r="D40" s="1037">
        <f t="shared" si="2"/>
        <v>150</v>
      </c>
      <c r="E40" s="373">
        <f t="shared" si="1"/>
        <v>0</v>
      </c>
      <c r="F40" s="383"/>
      <c r="G40" s="383"/>
      <c r="H40" s="373"/>
      <c r="I40" s="373"/>
      <c r="J40" s="373"/>
      <c r="K40" s="373"/>
      <c r="L40" s="373"/>
      <c r="M40" s="373"/>
      <c r="N40" s="373"/>
      <c r="O40" s="373"/>
      <c r="P40" s="373">
        <v>150</v>
      </c>
      <c r="Q40" s="373"/>
      <c r="R40" s="766"/>
      <c r="S40" s="1037"/>
      <c r="T40" s="373"/>
      <c r="U40" s="373"/>
      <c r="V40" s="373"/>
      <c r="W40" s="373"/>
      <c r="X40" s="373"/>
      <c r="Y40" s="373"/>
      <c r="Z40" s="373"/>
      <c r="AA40" s="373"/>
      <c r="AB40" s="766"/>
      <c r="AC40" s="1037"/>
      <c r="AD40" s="373"/>
      <c r="AE40" s="373"/>
      <c r="AF40" s="373"/>
      <c r="AG40" s="373"/>
      <c r="AH40" s="457"/>
      <c r="AI40" s="766"/>
      <c r="AK40" s="111"/>
    </row>
    <row r="41" spans="1:37">
      <c r="A41" s="551"/>
      <c r="B41" s="390">
        <v>103010</v>
      </c>
      <c r="C41" s="381" t="s">
        <v>462</v>
      </c>
      <c r="D41" s="1037">
        <f t="shared" si="2"/>
        <v>1500</v>
      </c>
      <c r="E41" s="373">
        <f t="shared" si="1"/>
        <v>0</v>
      </c>
      <c r="F41" s="383"/>
      <c r="G41" s="383"/>
      <c r="H41" s="373"/>
      <c r="I41" s="373"/>
      <c r="J41" s="373"/>
      <c r="K41" s="373"/>
      <c r="L41" s="373"/>
      <c r="M41" s="373"/>
      <c r="N41" s="373"/>
      <c r="O41" s="373"/>
      <c r="P41" s="373">
        <v>1500</v>
      </c>
      <c r="Q41" s="373"/>
      <c r="R41" s="766"/>
      <c r="S41" s="1037"/>
      <c r="T41" s="373"/>
      <c r="U41" s="373"/>
      <c r="V41" s="373"/>
      <c r="W41" s="373"/>
      <c r="X41" s="373"/>
      <c r="Y41" s="373"/>
      <c r="Z41" s="373"/>
      <c r="AA41" s="373"/>
      <c r="AB41" s="766"/>
      <c r="AC41" s="1037"/>
      <c r="AD41" s="373"/>
      <c r="AE41" s="373"/>
      <c r="AF41" s="373"/>
      <c r="AG41" s="373"/>
      <c r="AH41" s="457"/>
      <c r="AI41" s="766"/>
      <c r="AK41" s="112"/>
    </row>
    <row r="42" spans="1:37">
      <c r="A42" s="551">
        <v>101150</v>
      </c>
      <c r="B42" s="390">
        <v>104012</v>
      </c>
      <c r="C42" s="381" t="s">
        <v>463</v>
      </c>
      <c r="D42" s="1037">
        <f t="shared" si="2"/>
        <v>700</v>
      </c>
      <c r="E42" s="373">
        <f t="shared" si="1"/>
        <v>700</v>
      </c>
      <c r="F42" s="383"/>
      <c r="G42" s="383"/>
      <c r="H42" s="373"/>
      <c r="I42" s="373"/>
      <c r="J42" s="373"/>
      <c r="K42" s="373"/>
      <c r="L42" s="373"/>
      <c r="M42" s="373">
        <v>700</v>
      </c>
      <c r="N42" s="373">
        <v>700</v>
      </c>
      <c r="O42" s="373"/>
      <c r="P42" s="373"/>
      <c r="Q42" s="373"/>
      <c r="R42" s="766"/>
      <c r="S42" s="1037"/>
      <c r="T42" s="373"/>
      <c r="U42" s="373"/>
      <c r="V42" s="373"/>
      <c r="W42" s="373"/>
      <c r="X42" s="373"/>
      <c r="Y42" s="373"/>
      <c r="Z42" s="373"/>
      <c r="AA42" s="373"/>
      <c r="AB42" s="766"/>
      <c r="AC42" s="1037"/>
      <c r="AD42" s="373"/>
      <c r="AE42" s="373"/>
      <c r="AF42" s="373"/>
      <c r="AG42" s="373"/>
      <c r="AH42" s="457"/>
      <c r="AI42" s="766"/>
      <c r="AK42" s="112"/>
    </row>
    <row r="43" spans="1:37">
      <c r="A43" s="551"/>
      <c r="B43" s="390">
        <v>104051</v>
      </c>
      <c r="C43" s="381" t="s">
        <v>464</v>
      </c>
      <c r="D43" s="1037">
        <f t="shared" si="2"/>
        <v>100000</v>
      </c>
      <c r="E43" s="373">
        <f t="shared" si="1"/>
        <v>58</v>
      </c>
      <c r="F43" s="383"/>
      <c r="G43" s="383"/>
      <c r="H43" s="373"/>
      <c r="I43" s="373"/>
      <c r="J43" s="373"/>
      <c r="K43" s="373"/>
      <c r="L43" s="373"/>
      <c r="M43" s="373"/>
      <c r="N43" s="373">
        <v>58</v>
      </c>
      <c r="O43" s="373"/>
      <c r="P43" s="373">
        <v>100000</v>
      </c>
      <c r="Q43" s="373"/>
      <c r="R43" s="766"/>
      <c r="S43" s="1037"/>
      <c r="T43" s="373"/>
      <c r="U43" s="373"/>
      <c r="V43" s="373"/>
      <c r="W43" s="373"/>
      <c r="X43" s="373"/>
      <c r="Y43" s="373"/>
      <c r="Z43" s="373"/>
      <c r="AA43" s="373"/>
      <c r="AB43" s="766"/>
      <c r="AC43" s="1037"/>
      <c r="AD43" s="373"/>
      <c r="AE43" s="373"/>
      <c r="AF43" s="373"/>
      <c r="AG43" s="373"/>
      <c r="AH43" s="457"/>
      <c r="AI43" s="766"/>
      <c r="AK43" s="112"/>
    </row>
    <row r="44" spans="1:37">
      <c r="A44" s="551"/>
      <c r="B44" s="389">
        <v>104052</v>
      </c>
      <c r="C44" s="381" t="s">
        <v>465</v>
      </c>
      <c r="D44" s="1037">
        <f t="shared" si="2"/>
        <v>2000</v>
      </c>
      <c r="E44" s="373">
        <f t="shared" si="1"/>
        <v>0</v>
      </c>
      <c r="F44" s="383"/>
      <c r="G44" s="383"/>
      <c r="H44" s="373"/>
      <c r="I44" s="373"/>
      <c r="J44" s="373"/>
      <c r="K44" s="373"/>
      <c r="L44" s="373"/>
      <c r="M44" s="373"/>
      <c r="N44" s="373"/>
      <c r="O44" s="373"/>
      <c r="P44" s="373">
        <v>2000</v>
      </c>
      <c r="Q44" s="373"/>
      <c r="R44" s="766"/>
      <c r="S44" s="1037"/>
      <c r="T44" s="373"/>
      <c r="U44" s="373"/>
      <c r="V44" s="373"/>
      <c r="W44" s="373"/>
      <c r="X44" s="373"/>
      <c r="Y44" s="373"/>
      <c r="Z44" s="373"/>
      <c r="AA44" s="373"/>
      <c r="AB44" s="766"/>
      <c r="AC44" s="1037"/>
      <c r="AD44" s="373"/>
      <c r="AE44" s="373"/>
      <c r="AF44" s="373"/>
      <c r="AG44" s="373"/>
      <c r="AH44" s="457"/>
      <c r="AI44" s="766"/>
      <c r="AK44" s="112"/>
    </row>
    <row r="45" spans="1:37">
      <c r="A45" s="551"/>
      <c r="B45" s="389">
        <v>106020</v>
      </c>
      <c r="C45" s="381" t="s">
        <v>466</v>
      </c>
      <c r="D45" s="1037">
        <f t="shared" si="2"/>
        <v>11000</v>
      </c>
      <c r="E45" s="373">
        <f t="shared" si="1"/>
        <v>3000</v>
      </c>
      <c r="F45" s="383"/>
      <c r="G45" s="383"/>
      <c r="H45" s="373"/>
      <c r="I45" s="373"/>
      <c r="J45" s="373"/>
      <c r="K45" s="373"/>
      <c r="L45" s="373"/>
      <c r="M45" s="373"/>
      <c r="N45" s="373"/>
      <c r="O45" s="373"/>
      <c r="P45" s="373">
        <v>11000</v>
      </c>
      <c r="Q45" s="373">
        <v>3000</v>
      </c>
      <c r="R45" s="766"/>
      <c r="S45" s="1037"/>
      <c r="T45" s="373"/>
      <c r="U45" s="373"/>
      <c r="V45" s="373"/>
      <c r="W45" s="373"/>
      <c r="X45" s="373"/>
      <c r="Y45" s="373"/>
      <c r="Z45" s="373"/>
      <c r="AA45" s="373"/>
      <c r="AB45" s="766"/>
      <c r="AC45" s="1037"/>
      <c r="AD45" s="373"/>
      <c r="AE45" s="373"/>
      <c r="AF45" s="373"/>
      <c r="AG45" s="373"/>
      <c r="AH45" s="457"/>
      <c r="AI45" s="766"/>
      <c r="AK45" s="112"/>
    </row>
    <row r="46" spans="1:37">
      <c r="A46" s="551">
        <v>107013</v>
      </c>
      <c r="B46" s="389">
        <v>107013</v>
      </c>
      <c r="C46" s="381" t="s">
        <v>237</v>
      </c>
      <c r="D46" s="1037">
        <f t="shared" si="2"/>
        <v>960</v>
      </c>
      <c r="E46" s="373">
        <f t="shared" si="1"/>
        <v>960</v>
      </c>
      <c r="F46" s="383"/>
      <c r="G46" s="383"/>
      <c r="H46" s="373"/>
      <c r="I46" s="373"/>
      <c r="J46" s="373"/>
      <c r="K46" s="373"/>
      <c r="L46" s="373"/>
      <c r="M46" s="373">
        <v>960</v>
      </c>
      <c r="N46" s="373">
        <v>960</v>
      </c>
      <c r="O46" s="373"/>
      <c r="P46" s="373"/>
      <c r="Q46" s="373"/>
      <c r="R46" s="766"/>
      <c r="S46" s="1037"/>
      <c r="T46" s="373"/>
      <c r="U46" s="373"/>
      <c r="V46" s="373"/>
      <c r="W46" s="373"/>
      <c r="X46" s="373"/>
      <c r="Y46" s="373"/>
      <c r="Z46" s="373"/>
      <c r="AA46" s="373"/>
      <c r="AB46" s="766"/>
      <c r="AC46" s="1037"/>
      <c r="AD46" s="373"/>
      <c r="AE46" s="373"/>
      <c r="AF46" s="373"/>
      <c r="AG46" s="373"/>
      <c r="AH46" s="457"/>
      <c r="AI46" s="766"/>
      <c r="AK46" s="112"/>
    </row>
    <row r="47" spans="1:37">
      <c r="A47" s="551">
        <v>72112</v>
      </c>
      <c r="B47" s="389">
        <v>107060</v>
      </c>
      <c r="C47" s="381" t="s">
        <v>467</v>
      </c>
      <c r="D47" s="1037">
        <f t="shared" si="2"/>
        <v>7945</v>
      </c>
      <c r="E47" s="373">
        <f t="shared" si="1"/>
        <v>126595</v>
      </c>
      <c r="F47" s="383"/>
      <c r="G47" s="383"/>
      <c r="H47" s="373"/>
      <c r="I47" s="373"/>
      <c r="J47" s="373">
        <v>445</v>
      </c>
      <c r="K47" s="373">
        <v>445</v>
      </c>
      <c r="L47" s="373"/>
      <c r="M47" s="373"/>
      <c r="N47" s="373"/>
      <c r="O47" s="373"/>
      <c r="P47" s="373">
        <v>7500</v>
      </c>
      <c r="Q47" s="373">
        <v>126150</v>
      </c>
      <c r="R47" s="766"/>
      <c r="S47" s="1037"/>
      <c r="T47" s="373"/>
      <c r="U47" s="373"/>
      <c r="V47" s="373"/>
      <c r="W47" s="373"/>
      <c r="X47" s="373"/>
      <c r="Y47" s="373"/>
      <c r="Z47" s="373"/>
      <c r="AA47" s="373"/>
      <c r="AB47" s="766"/>
      <c r="AC47" s="1037"/>
      <c r="AD47" s="373"/>
      <c r="AE47" s="373"/>
      <c r="AF47" s="373"/>
      <c r="AG47" s="373"/>
      <c r="AH47" s="457"/>
      <c r="AI47" s="766"/>
      <c r="AK47" s="112"/>
    </row>
    <row r="48" spans="1:37" ht="13.5" thickBot="1">
      <c r="A48" s="551">
        <v>96015</v>
      </c>
      <c r="B48" s="1013">
        <v>109010</v>
      </c>
      <c r="C48" s="1014" t="s">
        <v>468</v>
      </c>
      <c r="D48" s="1038">
        <f t="shared" si="2"/>
        <v>127</v>
      </c>
      <c r="E48" s="1015">
        <f t="shared" si="1"/>
        <v>127</v>
      </c>
      <c r="F48" s="1016"/>
      <c r="G48" s="1016"/>
      <c r="H48" s="1015"/>
      <c r="I48" s="1015"/>
      <c r="J48" s="1015">
        <v>127</v>
      </c>
      <c r="K48" s="1015">
        <v>127</v>
      </c>
      <c r="L48" s="1015"/>
      <c r="M48" s="1015"/>
      <c r="N48" s="1015"/>
      <c r="O48" s="1015"/>
      <c r="P48" s="1015"/>
      <c r="Q48" s="1015"/>
      <c r="R48" s="1018"/>
      <c r="S48" s="1038"/>
      <c r="T48" s="1015"/>
      <c r="U48" s="1015"/>
      <c r="V48" s="1015"/>
      <c r="W48" s="1015"/>
      <c r="X48" s="1015"/>
      <c r="Y48" s="1015"/>
      <c r="Z48" s="1015"/>
      <c r="AA48" s="1015"/>
      <c r="AB48" s="1018"/>
      <c r="AC48" s="1038"/>
      <c r="AD48" s="1015"/>
      <c r="AE48" s="1015"/>
      <c r="AF48" s="1015"/>
      <c r="AG48" s="1015"/>
      <c r="AH48" s="1017"/>
      <c r="AI48" s="1018"/>
      <c r="AK48" s="112"/>
    </row>
    <row r="49" spans="1:37" s="469" customFormat="1" ht="13.5" thickBot="1">
      <c r="A49" s="391"/>
      <c r="B49" s="1020"/>
      <c r="C49" s="1021" t="s">
        <v>238</v>
      </c>
      <c r="D49" s="472">
        <f>SUM(D13:D48)</f>
        <v>3494273</v>
      </c>
      <c r="E49" s="757">
        <f t="shared" ref="E49:J49" si="3">SUM(E13:E48)</f>
        <v>3661051</v>
      </c>
      <c r="F49" s="757">
        <f t="shared" si="3"/>
        <v>83002</v>
      </c>
      <c r="G49" s="757">
        <f t="shared" si="3"/>
        <v>97376</v>
      </c>
      <c r="H49" s="757">
        <f t="shared" si="3"/>
        <v>24057</v>
      </c>
      <c r="I49" s="757">
        <f t="shared" si="3"/>
        <v>27229</v>
      </c>
      <c r="J49" s="757">
        <f t="shared" si="3"/>
        <v>672867</v>
      </c>
      <c r="K49" s="1022">
        <f t="shared" ref="K49:Y49" si="4">SUM(K13:K48)</f>
        <v>682868</v>
      </c>
      <c r="L49" s="1022">
        <f t="shared" si="4"/>
        <v>0</v>
      </c>
      <c r="M49" s="1022">
        <f t="shared" si="4"/>
        <v>35782</v>
      </c>
      <c r="N49" s="1022">
        <f t="shared" si="4"/>
        <v>42032</v>
      </c>
      <c r="O49" s="1022">
        <f t="shared" si="4"/>
        <v>0</v>
      </c>
      <c r="P49" s="1022">
        <f t="shared" si="4"/>
        <v>129150</v>
      </c>
      <c r="Q49" s="1022">
        <f t="shared" si="4"/>
        <v>129150</v>
      </c>
      <c r="R49" s="1023">
        <f t="shared" si="4"/>
        <v>0</v>
      </c>
      <c r="S49" s="1039">
        <f t="shared" si="4"/>
        <v>0</v>
      </c>
      <c r="T49" s="1022">
        <f t="shared" si="4"/>
        <v>0</v>
      </c>
      <c r="U49" s="1022">
        <f t="shared" si="4"/>
        <v>0</v>
      </c>
      <c r="V49" s="1022">
        <f t="shared" si="4"/>
        <v>0</v>
      </c>
      <c r="W49" s="1022">
        <f t="shared" si="4"/>
        <v>290000</v>
      </c>
      <c r="X49" s="1022">
        <f t="shared" si="4"/>
        <v>655000</v>
      </c>
      <c r="Y49" s="1022">
        <f t="shared" si="4"/>
        <v>457732</v>
      </c>
      <c r="Z49" s="1022">
        <f t="shared" ref="Z49:AI49" si="5">SUM(Z13:Z48)</f>
        <v>0</v>
      </c>
      <c r="AA49" s="1022">
        <f t="shared" si="5"/>
        <v>43977</v>
      </c>
      <c r="AB49" s="1023">
        <f t="shared" si="5"/>
        <v>0</v>
      </c>
      <c r="AC49" s="1039">
        <f t="shared" si="5"/>
        <v>25000</v>
      </c>
      <c r="AD49" s="1022">
        <f t="shared" si="5"/>
        <v>25000</v>
      </c>
      <c r="AE49" s="1022">
        <f t="shared" si="5"/>
        <v>259415</v>
      </c>
      <c r="AF49" s="1022">
        <f t="shared" si="5"/>
        <v>255687</v>
      </c>
      <c r="AG49" s="1022">
        <f t="shared" si="5"/>
        <v>1610000</v>
      </c>
      <c r="AH49" s="1022">
        <f t="shared" si="5"/>
        <v>1610000</v>
      </c>
      <c r="AI49" s="1023">
        <f t="shared" si="5"/>
        <v>0</v>
      </c>
      <c r="AJ49" s="467">
        <f>SUM(AJ15:AJ40)</f>
        <v>0</v>
      </c>
      <c r="AK49" s="468">
        <f>SUM(AK15:AK40)</f>
        <v>0</v>
      </c>
    </row>
    <row r="50" spans="1:37">
      <c r="A50" s="391"/>
      <c r="B50" s="391"/>
      <c r="C50" s="374" t="s">
        <v>239</v>
      </c>
      <c r="D50" s="1055">
        <f t="shared" ref="D50:D67" si="6">SUM(F50+H50+J50+L50+M50+O50+P50+R50+S50+U50+V50+X50+Z50+AB50+AC50+AE50+AG50+AI50)</f>
        <v>0</v>
      </c>
      <c r="E50" s="1019">
        <f t="shared" ref="E50:E57" si="7">SUM(G50+I50+K50+L50+N50+O50+Q50+R50+T50+U50+W50+Y50+AA50+AB50+AD50+AF50+AH50+AI50)</f>
        <v>0</v>
      </c>
      <c r="F50" s="372"/>
      <c r="G50" s="372"/>
      <c r="H50" s="372"/>
      <c r="I50" s="372"/>
      <c r="J50" s="372"/>
      <c r="K50" s="372"/>
      <c r="L50" s="372"/>
      <c r="M50" s="372"/>
      <c r="N50" s="372"/>
      <c r="O50" s="372"/>
      <c r="P50" s="372"/>
      <c r="Q50" s="372"/>
      <c r="R50" s="767"/>
      <c r="S50" s="1040"/>
      <c r="T50" s="372"/>
      <c r="U50" s="372"/>
      <c r="V50" s="372"/>
      <c r="W50" s="372"/>
      <c r="X50" s="372"/>
      <c r="Y50" s="372"/>
      <c r="Z50" s="372"/>
      <c r="AA50" s="372"/>
      <c r="AB50" s="767"/>
      <c r="AC50" s="1040"/>
      <c r="AD50" s="372"/>
      <c r="AE50" s="372"/>
      <c r="AF50" s="372"/>
      <c r="AG50" s="372"/>
      <c r="AH50" s="456"/>
      <c r="AI50" s="767"/>
      <c r="AK50" s="111"/>
    </row>
    <row r="51" spans="1:37">
      <c r="A51" s="551">
        <v>51030</v>
      </c>
      <c r="B51" s="389">
        <v>16080</v>
      </c>
      <c r="C51" s="381" t="s">
        <v>442</v>
      </c>
      <c r="D51" s="1037">
        <f t="shared" si="6"/>
        <v>15880</v>
      </c>
      <c r="E51" s="373">
        <f t="shared" si="7"/>
        <v>38440</v>
      </c>
      <c r="F51" s="373">
        <v>4000</v>
      </c>
      <c r="G51" s="373">
        <v>4000</v>
      </c>
      <c r="H51" s="373">
        <v>1380</v>
      </c>
      <c r="I51" s="373">
        <v>1380</v>
      </c>
      <c r="J51" s="373">
        <v>10500</v>
      </c>
      <c r="K51" s="373">
        <v>33060</v>
      </c>
      <c r="L51" s="373"/>
      <c r="M51" s="373"/>
      <c r="N51" s="373"/>
      <c r="O51" s="373"/>
      <c r="P51" s="373"/>
      <c r="Q51" s="373"/>
      <c r="R51" s="766"/>
      <c r="S51" s="1037"/>
      <c r="T51" s="373"/>
      <c r="U51" s="373"/>
      <c r="V51" s="373"/>
      <c r="W51" s="373"/>
      <c r="X51" s="373"/>
      <c r="Y51" s="373"/>
      <c r="Z51" s="373"/>
      <c r="AA51" s="373"/>
      <c r="AB51" s="766"/>
      <c r="AC51" s="1037"/>
      <c r="AD51" s="373"/>
      <c r="AE51" s="373"/>
      <c r="AF51" s="373"/>
      <c r="AG51" s="373"/>
      <c r="AH51" s="457"/>
      <c r="AI51" s="766"/>
      <c r="AK51" s="107"/>
    </row>
    <row r="52" spans="1:37">
      <c r="A52" s="551"/>
      <c r="B52" s="389">
        <v>31030</v>
      </c>
      <c r="C52" s="381" t="s">
        <v>507</v>
      </c>
      <c r="D52" s="1037">
        <f t="shared" si="6"/>
        <v>36000</v>
      </c>
      <c r="E52" s="373">
        <f t="shared" si="7"/>
        <v>36377</v>
      </c>
      <c r="F52" s="373"/>
      <c r="G52" s="373"/>
      <c r="H52" s="373"/>
      <c r="I52" s="373"/>
      <c r="J52" s="373"/>
      <c r="K52" s="373">
        <v>153</v>
      </c>
      <c r="L52" s="373"/>
      <c r="M52" s="373">
        <v>6000</v>
      </c>
      <c r="N52" s="373">
        <v>6000</v>
      </c>
      <c r="O52" s="373"/>
      <c r="P52" s="373"/>
      <c r="Q52" s="373"/>
      <c r="R52" s="766"/>
      <c r="S52" s="1037"/>
      <c r="T52" s="373"/>
      <c r="U52" s="373"/>
      <c r="V52" s="373"/>
      <c r="W52" s="373"/>
      <c r="X52" s="373">
        <v>30000</v>
      </c>
      <c r="Y52" s="373">
        <v>30224</v>
      </c>
      <c r="Z52" s="373"/>
      <c r="AA52" s="373"/>
      <c r="AB52" s="766"/>
      <c r="AC52" s="1037"/>
      <c r="AD52" s="373"/>
      <c r="AE52" s="373"/>
      <c r="AF52" s="373"/>
      <c r="AG52" s="373"/>
      <c r="AH52" s="457"/>
      <c r="AI52" s="766"/>
      <c r="AK52" s="107"/>
    </row>
    <row r="53" spans="1:37">
      <c r="A53" s="551">
        <v>47410</v>
      </c>
      <c r="B53" s="389">
        <v>66020</v>
      </c>
      <c r="C53" s="381" t="s">
        <v>448</v>
      </c>
      <c r="D53" s="1037">
        <f t="shared" si="6"/>
        <v>85090</v>
      </c>
      <c r="E53" s="373">
        <f t="shared" si="7"/>
        <v>84096</v>
      </c>
      <c r="F53" s="373">
        <v>25000</v>
      </c>
      <c r="G53" s="373">
        <v>24006</v>
      </c>
      <c r="H53" s="373">
        <v>6750</v>
      </c>
      <c r="I53" s="373">
        <v>6750</v>
      </c>
      <c r="J53" s="373">
        <v>53340</v>
      </c>
      <c r="K53" s="373">
        <v>53340</v>
      </c>
      <c r="L53" s="373"/>
      <c r="M53" s="373"/>
      <c r="N53" s="373"/>
      <c r="O53" s="373"/>
      <c r="P53" s="373"/>
      <c r="Q53" s="373"/>
      <c r="R53" s="766"/>
      <c r="S53" s="1037"/>
      <c r="T53" s="373"/>
      <c r="U53" s="373"/>
      <c r="V53" s="373"/>
      <c r="W53" s="373"/>
      <c r="X53" s="373"/>
      <c r="Y53" s="373"/>
      <c r="Z53" s="373"/>
      <c r="AA53" s="373"/>
      <c r="AB53" s="766"/>
      <c r="AC53" s="1037"/>
      <c r="AD53" s="373"/>
      <c r="AE53" s="373"/>
      <c r="AF53" s="373"/>
      <c r="AG53" s="373"/>
      <c r="AH53" s="457"/>
      <c r="AI53" s="766"/>
      <c r="AK53" s="111"/>
    </row>
    <row r="54" spans="1:37">
      <c r="A54" s="551"/>
      <c r="B54" s="389">
        <v>81030</v>
      </c>
      <c r="C54" s="804" t="s">
        <v>541</v>
      </c>
      <c r="D54" s="1037">
        <f t="shared" si="6"/>
        <v>0</v>
      </c>
      <c r="E54" s="373">
        <f t="shared" si="7"/>
        <v>2538</v>
      </c>
      <c r="F54" s="373"/>
      <c r="G54" s="373"/>
      <c r="H54" s="373"/>
      <c r="I54" s="373"/>
      <c r="J54" s="373"/>
      <c r="K54" s="373"/>
      <c r="L54" s="373"/>
      <c r="M54" s="373"/>
      <c r="N54" s="373"/>
      <c r="O54" s="373"/>
      <c r="P54" s="373"/>
      <c r="Q54" s="373"/>
      <c r="R54" s="766"/>
      <c r="S54" s="1037"/>
      <c r="T54" s="373">
        <v>36</v>
      </c>
      <c r="U54" s="373"/>
      <c r="V54" s="373"/>
      <c r="W54" s="373"/>
      <c r="X54" s="373"/>
      <c r="Y54" s="501">
        <v>2502</v>
      </c>
      <c r="Z54" s="373"/>
      <c r="AA54" s="373"/>
      <c r="AB54" s="766"/>
      <c r="AC54" s="1037"/>
      <c r="AD54" s="373"/>
      <c r="AE54" s="373"/>
      <c r="AF54" s="373"/>
      <c r="AG54" s="373"/>
      <c r="AH54" s="457"/>
      <c r="AI54" s="766"/>
      <c r="AK54" s="111"/>
    </row>
    <row r="55" spans="1:37">
      <c r="A55" s="551">
        <v>91250</v>
      </c>
      <c r="B55" s="389">
        <v>81071</v>
      </c>
      <c r="C55" s="381" t="s">
        <v>450</v>
      </c>
      <c r="D55" s="1037">
        <f t="shared" si="6"/>
        <v>1397</v>
      </c>
      <c r="E55" s="373">
        <f t="shared" si="7"/>
        <v>1397</v>
      </c>
      <c r="F55" s="373"/>
      <c r="G55" s="373"/>
      <c r="H55" s="373"/>
      <c r="I55" s="373"/>
      <c r="J55" s="373">
        <v>1397</v>
      </c>
      <c r="K55" s="373">
        <v>1397</v>
      </c>
      <c r="L55" s="373"/>
      <c r="M55" s="373"/>
      <c r="N55" s="373"/>
      <c r="O55" s="373"/>
      <c r="P55" s="373"/>
      <c r="Q55" s="373"/>
      <c r="R55" s="766"/>
      <c r="S55" s="1037"/>
      <c r="T55" s="373"/>
      <c r="U55" s="373"/>
      <c r="V55" s="373"/>
      <c r="W55" s="373"/>
      <c r="X55" s="373"/>
      <c r="Y55" s="373"/>
      <c r="Z55" s="373"/>
      <c r="AA55" s="373"/>
      <c r="AB55" s="766"/>
      <c r="AC55" s="1037"/>
      <c r="AD55" s="373"/>
      <c r="AE55" s="373"/>
      <c r="AF55" s="373"/>
      <c r="AG55" s="373"/>
      <c r="AH55" s="457"/>
      <c r="AI55" s="766"/>
      <c r="AK55" s="111"/>
    </row>
    <row r="56" spans="1:37">
      <c r="A56" s="551">
        <v>92260</v>
      </c>
      <c r="B56" s="389">
        <v>82092</v>
      </c>
      <c r="C56" s="381" t="s">
        <v>543</v>
      </c>
      <c r="D56" s="1037">
        <f t="shared" si="6"/>
        <v>20325</v>
      </c>
      <c r="E56" s="373">
        <f t="shared" si="7"/>
        <v>20975</v>
      </c>
      <c r="F56" s="373"/>
      <c r="G56" s="373"/>
      <c r="H56" s="373"/>
      <c r="I56" s="373"/>
      <c r="J56" s="373">
        <v>3810</v>
      </c>
      <c r="K56" s="373">
        <v>3810</v>
      </c>
      <c r="L56" s="373"/>
      <c r="M56" s="373">
        <v>16515</v>
      </c>
      <c r="N56" s="373">
        <v>17165</v>
      </c>
      <c r="O56" s="373"/>
      <c r="P56" s="373"/>
      <c r="Q56" s="373"/>
      <c r="R56" s="766"/>
      <c r="S56" s="1037"/>
      <c r="T56" s="373"/>
      <c r="U56" s="373"/>
      <c r="V56" s="373"/>
      <c r="W56" s="373"/>
      <c r="X56" s="373"/>
      <c r="Y56" s="373"/>
      <c r="Z56" s="373"/>
      <c r="AA56" s="373"/>
      <c r="AB56" s="766"/>
      <c r="AC56" s="1037"/>
      <c r="AD56" s="373"/>
      <c r="AE56" s="373"/>
      <c r="AF56" s="373"/>
      <c r="AG56" s="373"/>
      <c r="AH56" s="457"/>
      <c r="AI56" s="766"/>
      <c r="AK56" s="111"/>
    </row>
    <row r="57" spans="1:37">
      <c r="A57" s="551"/>
      <c r="B57" s="389">
        <v>84031</v>
      </c>
      <c r="C57" s="381" t="s">
        <v>544</v>
      </c>
      <c r="D57" s="1037">
        <f t="shared" si="6"/>
        <v>23535</v>
      </c>
      <c r="E57" s="373">
        <f t="shared" si="7"/>
        <v>13285</v>
      </c>
      <c r="F57" s="373"/>
      <c r="G57" s="373"/>
      <c r="H57" s="373"/>
      <c r="I57" s="373"/>
      <c r="J57" s="373"/>
      <c r="K57" s="373"/>
      <c r="L57" s="373"/>
      <c r="M57" s="373">
        <v>23535</v>
      </c>
      <c r="N57" s="373">
        <v>13285</v>
      </c>
      <c r="O57" s="373"/>
      <c r="P57" s="373"/>
      <c r="Q57" s="373"/>
      <c r="R57" s="766"/>
      <c r="S57" s="1037"/>
      <c r="T57" s="373"/>
      <c r="U57" s="373"/>
      <c r="V57" s="373"/>
      <c r="W57" s="373"/>
      <c r="X57" s="373"/>
      <c r="Y57" s="373"/>
      <c r="Z57" s="373"/>
      <c r="AA57" s="373"/>
      <c r="AB57" s="766"/>
      <c r="AC57" s="1037"/>
      <c r="AD57" s="373"/>
      <c r="AE57" s="373"/>
      <c r="AF57" s="373"/>
      <c r="AG57" s="373"/>
      <c r="AH57" s="457"/>
      <c r="AI57" s="766"/>
      <c r="AK57" s="111"/>
    </row>
    <row r="58" spans="1:37">
      <c r="A58" s="551"/>
      <c r="B58" s="389">
        <v>84040</v>
      </c>
      <c r="C58" s="381" t="s">
        <v>508</v>
      </c>
      <c r="D58" s="1037">
        <f t="shared" si="6"/>
        <v>9830</v>
      </c>
      <c r="E58" s="373">
        <f>SUM(G58+I58+K58+L58+N58+O58+Q58+R58+T58+W58+Y58+AA58+AB58+AD58+AF58+AH58+AI58)</f>
        <v>9430</v>
      </c>
      <c r="F58" s="373"/>
      <c r="G58" s="373"/>
      <c r="H58" s="373"/>
      <c r="I58" s="373"/>
      <c r="J58" s="373"/>
      <c r="K58" s="373"/>
      <c r="L58" s="373"/>
      <c r="M58" s="373">
        <v>3830</v>
      </c>
      <c r="N58" s="373">
        <v>3430</v>
      </c>
      <c r="O58" s="373"/>
      <c r="P58" s="373"/>
      <c r="Q58" s="373"/>
      <c r="R58" s="766"/>
      <c r="S58" s="1037"/>
      <c r="T58" s="373">
        <v>6000</v>
      </c>
      <c r="U58" s="373">
        <v>6000</v>
      </c>
      <c r="V58" s="373"/>
      <c r="W58" s="373"/>
      <c r="X58" s="373"/>
      <c r="Y58" s="373"/>
      <c r="Z58" s="373"/>
      <c r="AA58" s="373"/>
      <c r="AB58" s="766"/>
      <c r="AC58" s="1037"/>
      <c r="AD58" s="373"/>
      <c r="AE58" s="373"/>
      <c r="AF58" s="373"/>
      <c r="AG58" s="373"/>
      <c r="AH58" s="457"/>
      <c r="AI58" s="766"/>
      <c r="AK58" s="111"/>
    </row>
    <row r="59" spans="1:37">
      <c r="A59" s="551">
        <v>104012</v>
      </c>
      <c r="B59" s="389">
        <v>86030</v>
      </c>
      <c r="C59" s="381" t="s">
        <v>451</v>
      </c>
      <c r="D59" s="1037">
        <f t="shared" si="6"/>
        <v>7080</v>
      </c>
      <c r="E59" s="373">
        <f t="shared" ref="E59:E67" si="8">SUM(G59+I59+K59+L59+N59+O59+Q59+R59+T59+U59+W59+Y59+AA59+AB59+AD59+AF59+AH59+AI59)</f>
        <v>7080</v>
      </c>
      <c r="F59" s="373"/>
      <c r="G59" s="373"/>
      <c r="H59" s="373"/>
      <c r="I59" s="373"/>
      <c r="J59" s="373">
        <v>5080</v>
      </c>
      <c r="K59" s="373">
        <v>5080</v>
      </c>
      <c r="L59" s="373"/>
      <c r="M59" s="373">
        <v>2000</v>
      </c>
      <c r="N59" s="373">
        <v>2000</v>
      </c>
      <c r="O59" s="373"/>
      <c r="P59" s="373"/>
      <c r="Q59" s="373"/>
      <c r="R59" s="766"/>
      <c r="S59" s="1037"/>
      <c r="T59" s="373"/>
      <c r="U59" s="373"/>
      <c r="V59" s="373"/>
      <c r="W59" s="373"/>
      <c r="X59" s="373"/>
      <c r="Y59" s="373"/>
      <c r="Z59" s="373"/>
      <c r="AA59" s="373"/>
      <c r="AB59" s="766"/>
      <c r="AC59" s="1037"/>
      <c r="AD59" s="373"/>
      <c r="AE59" s="373"/>
      <c r="AF59" s="373"/>
      <c r="AG59" s="373"/>
      <c r="AH59" s="457"/>
      <c r="AI59" s="766"/>
      <c r="AK59" s="111"/>
    </row>
    <row r="60" spans="1:37">
      <c r="A60" s="551"/>
      <c r="B60" s="389">
        <v>91110</v>
      </c>
      <c r="C60" s="381" t="s">
        <v>545</v>
      </c>
      <c r="D60" s="1037">
        <f t="shared" si="6"/>
        <v>1300</v>
      </c>
      <c r="E60" s="373">
        <f t="shared" si="8"/>
        <v>18870</v>
      </c>
      <c r="F60" s="373"/>
      <c r="G60" s="373"/>
      <c r="H60" s="373"/>
      <c r="I60" s="373"/>
      <c r="J60" s="373"/>
      <c r="K60" s="373">
        <v>1210</v>
      </c>
      <c r="L60" s="373"/>
      <c r="M60" s="373">
        <v>1300</v>
      </c>
      <c r="N60" s="373">
        <v>11300</v>
      </c>
      <c r="O60" s="373"/>
      <c r="P60" s="373"/>
      <c r="Q60" s="373"/>
      <c r="R60" s="766"/>
      <c r="S60" s="1037"/>
      <c r="T60" s="373"/>
      <c r="U60" s="373"/>
      <c r="V60" s="373"/>
      <c r="W60" s="373"/>
      <c r="X60" s="373"/>
      <c r="Y60" s="373">
        <v>6360</v>
      </c>
      <c r="Z60" s="373"/>
      <c r="AA60" s="373"/>
      <c r="AB60" s="766"/>
      <c r="AC60" s="1037"/>
      <c r="AD60" s="373"/>
      <c r="AE60" s="373"/>
      <c r="AF60" s="373"/>
      <c r="AG60" s="373"/>
      <c r="AH60" s="457"/>
      <c r="AI60" s="766"/>
      <c r="AK60" s="111"/>
    </row>
    <row r="61" spans="1:37">
      <c r="A61" s="551">
        <v>41233</v>
      </c>
      <c r="B61" s="389">
        <v>91211</v>
      </c>
      <c r="C61" s="381" t="s">
        <v>452</v>
      </c>
      <c r="D61" s="1037">
        <f t="shared" si="6"/>
        <v>8890</v>
      </c>
      <c r="E61" s="373">
        <f t="shared" si="8"/>
        <v>8894</v>
      </c>
      <c r="F61" s="373"/>
      <c r="G61" s="373"/>
      <c r="H61" s="373"/>
      <c r="I61" s="373"/>
      <c r="J61" s="373">
        <v>8890</v>
      </c>
      <c r="K61" s="373">
        <v>8894</v>
      </c>
      <c r="L61" s="373"/>
      <c r="M61" s="373"/>
      <c r="N61" s="373"/>
      <c r="O61" s="373"/>
      <c r="P61" s="373"/>
      <c r="Q61" s="373"/>
      <c r="R61" s="766"/>
      <c r="S61" s="1037"/>
      <c r="T61" s="373"/>
      <c r="U61" s="373"/>
      <c r="V61" s="373"/>
      <c r="W61" s="373"/>
      <c r="X61" s="373"/>
      <c r="Y61" s="373"/>
      <c r="Z61" s="373"/>
      <c r="AA61" s="373"/>
      <c r="AB61" s="766"/>
      <c r="AC61" s="1037"/>
      <c r="AD61" s="373"/>
      <c r="AE61" s="373"/>
      <c r="AF61" s="373"/>
      <c r="AG61" s="373"/>
      <c r="AH61" s="457"/>
      <c r="AI61" s="766"/>
      <c r="AK61" s="111"/>
    </row>
    <row r="62" spans="1:37">
      <c r="A62" s="552"/>
      <c r="B62" s="390">
        <v>94260</v>
      </c>
      <c r="C62" s="381" t="s">
        <v>458</v>
      </c>
      <c r="D62" s="1037">
        <f t="shared" si="6"/>
        <v>360</v>
      </c>
      <c r="E62" s="373">
        <f t="shared" si="8"/>
        <v>360</v>
      </c>
      <c r="F62" s="373"/>
      <c r="G62" s="373"/>
      <c r="H62" s="373"/>
      <c r="I62" s="373"/>
      <c r="J62" s="373"/>
      <c r="K62" s="373"/>
      <c r="L62" s="373"/>
      <c r="M62" s="373">
        <v>360</v>
      </c>
      <c r="N62" s="373">
        <v>360</v>
      </c>
      <c r="O62" s="373"/>
      <c r="P62" s="373"/>
      <c r="Q62" s="373"/>
      <c r="R62" s="766"/>
      <c r="S62" s="1037"/>
      <c r="T62" s="373"/>
      <c r="U62" s="373"/>
      <c r="V62" s="373"/>
      <c r="W62" s="373"/>
      <c r="X62" s="373"/>
      <c r="Y62" s="373"/>
      <c r="Z62" s="373"/>
      <c r="AA62" s="373"/>
      <c r="AB62" s="766"/>
      <c r="AC62" s="1037"/>
      <c r="AD62" s="373"/>
      <c r="AE62" s="373"/>
      <c r="AF62" s="373"/>
      <c r="AG62" s="373"/>
      <c r="AH62" s="457"/>
      <c r="AI62" s="766"/>
      <c r="AK62" s="111"/>
    </row>
    <row r="63" spans="1:37">
      <c r="A63" s="551">
        <v>72112</v>
      </c>
      <c r="B63" s="389">
        <v>107060</v>
      </c>
      <c r="C63" s="381" t="s">
        <v>467</v>
      </c>
      <c r="D63" s="1037">
        <f t="shared" si="6"/>
        <v>15000</v>
      </c>
      <c r="E63" s="373">
        <f t="shared" si="8"/>
        <v>15000</v>
      </c>
      <c r="F63" s="373"/>
      <c r="G63" s="373"/>
      <c r="H63" s="373"/>
      <c r="I63" s="373"/>
      <c r="J63" s="373"/>
      <c r="K63" s="373"/>
      <c r="L63" s="373"/>
      <c r="M63" s="373"/>
      <c r="N63" s="373"/>
      <c r="O63" s="373"/>
      <c r="P63" s="373">
        <v>15000</v>
      </c>
      <c r="Q63" s="373">
        <v>15000</v>
      </c>
      <c r="R63" s="766"/>
      <c r="S63" s="1037"/>
      <c r="T63" s="373"/>
      <c r="U63" s="373"/>
      <c r="V63" s="373"/>
      <c r="W63" s="373"/>
      <c r="X63" s="373"/>
      <c r="Y63" s="373"/>
      <c r="Z63" s="373"/>
      <c r="AA63" s="373"/>
      <c r="AB63" s="766"/>
      <c r="AC63" s="1037"/>
      <c r="AD63" s="373"/>
      <c r="AE63" s="373"/>
      <c r="AF63" s="373"/>
      <c r="AG63" s="373"/>
      <c r="AH63" s="457"/>
      <c r="AI63" s="766"/>
      <c r="AK63" s="112"/>
    </row>
    <row r="64" spans="1:37">
      <c r="A64" s="551"/>
      <c r="B64" s="389">
        <v>104042</v>
      </c>
      <c r="C64" s="381" t="s">
        <v>551</v>
      </c>
      <c r="D64" s="1037">
        <f t="shared" si="6"/>
        <v>843</v>
      </c>
      <c r="E64" s="373">
        <f t="shared" si="8"/>
        <v>1262</v>
      </c>
      <c r="F64" s="373"/>
      <c r="G64" s="373"/>
      <c r="H64" s="373"/>
      <c r="I64" s="373"/>
      <c r="J64" s="373"/>
      <c r="K64" s="373"/>
      <c r="L64" s="373"/>
      <c r="M64" s="373">
        <v>843</v>
      </c>
      <c r="N64" s="373">
        <v>843</v>
      </c>
      <c r="O64" s="373"/>
      <c r="P64" s="373"/>
      <c r="Q64" s="373"/>
      <c r="R64" s="766"/>
      <c r="S64" s="1037"/>
      <c r="T64" s="373"/>
      <c r="U64" s="373"/>
      <c r="V64" s="373"/>
      <c r="W64" s="373">
        <v>419</v>
      </c>
      <c r="X64" s="373"/>
      <c r="Y64" s="373"/>
      <c r="Z64" s="373"/>
      <c r="AA64" s="373"/>
      <c r="AB64" s="766"/>
      <c r="AC64" s="1037"/>
      <c r="AD64" s="373"/>
      <c r="AE64" s="373"/>
      <c r="AF64" s="373"/>
      <c r="AG64" s="373"/>
      <c r="AH64" s="457"/>
      <c r="AI64" s="766"/>
      <c r="AK64" s="112"/>
    </row>
    <row r="65" spans="1:109">
      <c r="A65" s="551"/>
      <c r="B65" s="389">
        <v>81043</v>
      </c>
      <c r="C65" s="381" t="s">
        <v>509</v>
      </c>
      <c r="D65" s="1037">
        <f t="shared" si="6"/>
        <v>4500</v>
      </c>
      <c r="E65" s="373">
        <f t="shared" si="8"/>
        <v>4500</v>
      </c>
      <c r="F65" s="373"/>
      <c r="G65" s="373"/>
      <c r="H65" s="373"/>
      <c r="I65" s="373"/>
      <c r="J65" s="373"/>
      <c r="K65" s="373"/>
      <c r="L65" s="373"/>
      <c r="M65" s="373">
        <v>4500</v>
      </c>
      <c r="N65" s="373">
        <v>4500</v>
      </c>
      <c r="O65" s="373"/>
      <c r="P65" s="373"/>
      <c r="Q65" s="373"/>
      <c r="R65" s="766"/>
      <c r="S65" s="1037"/>
      <c r="T65" s="373"/>
      <c r="U65" s="373"/>
      <c r="V65" s="373"/>
      <c r="W65" s="373"/>
      <c r="X65" s="373"/>
      <c r="Y65" s="373"/>
      <c r="Z65" s="373"/>
      <c r="AA65" s="373"/>
      <c r="AB65" s="766"/>
      <c r="AC65" s="1037"/>
      <c r="AD65" s="373"/>
      <c r="AE65" s="373"/>
      <c r="AF65" s="373"/>
      <c r="AG65" s="373"/>
      <c r="AH65" s="457"/>
      <c r="AI65" s="766"/>
      <c r="AK65" s="112"/>
    </row>
    <row r="66" spans="1:109" s="109" customFormat="1">
      <c r="A66" s="551"/>
      <c r="B66" s="389">
        <v>81041</v>
      </c>
      <c r="C66" s="1049" t="s">
        <v>542</v>
      </c>
      <c r="D66" s="1037">
        <f t="shared" si="6"/>
        <v>109300</v>
      </c>
      <c r="E66" s="373">
        <f t="shared" si="8"/>
        <v>131240</v>
      </c>
      <c r="F66" s="373"/>
      <c r="G66" s="373"/>
      <c r="H66" s="373"/>
      <c r="I66" s="373"/>
      <c r="J66" s="373"/>
      <c r="K66" s="373"/>
      <c r="L66" s="373"/>
      <c r="M66" s="373">
        <v>109300</v>
      </c>
      <c r="N66" s="373">
        <v>110412</v>
      </c>
      <c r="O66" s="373"/>
      <c r="P66" s="373"/>
      <c r="Q66" s="373"/>
      <c r="R66" s="766"/>
      <c r="S66" s="1037"/>
      <c r="T66" s="373">
        <v>20828</v>
      </c>
      <c r="U66" s="373"/>
      <c r="V66" s="373"/>
      <c r="W66" s="373"/>
      <c r="X66" s="373"/>
      <c r="Y66" s="373"/>
      <c r="Z66" s="373"/>
      <c r="AA66" s="373"/>
      <c r="AB66" s="766"/>
      <c r="AC66" s="1037"/>
      <c r="AD66" s="373"/>
      <c r="AE66" s="373"/>
      <c r="AF66" s="373"/>
      <c r="AG66" s="373"/>
      <c r="AH66" s="457"/>
      <c r="AI66" s="766"/>
      <c r="AK66" s="111"/>
    </row>
    <row r="67" spans="1:109" s="109" customFormat="1" ht="13.5" thickBot="1">
      <c r="A67" s="549"/>
      <c r="B67" s="1013" t="s">
        <v>485</v>
      </c>
      <c r="C67" s="1050" t="s">
        <v>486</v>
      </c>
      <c r="D67" s="1038">
        <f t="shared" si="6"/>
        <v>0</v>
      </c>
      <c r="E67" s="1015">
        <f t="shared" si="8"/>
        <v>653681</v>
      </c>
      <c r="F67" s="1015"/>
      <c r="G67" s="1024"/>
      <c r="H67" s="1024"/>
      <c r="I67" s="1015"/>
      <c r="J67" s="1015"/>
      <c r="K67" s="1024"/>
      <c r="L67" s="1024"/>
      <c r="M67" s="1015"/>
      <c r="N67" s="1024"/>
      <c r="O67" s="1024"/>
      <c r="P67" s="1015"/>
      <c r="Q67" s="1024"/>
      <c r="R67" s="1025"/>
      <c r="S67" s="1038"/>
      <c r="T67" s="1024"/>
      <c r="U67" s="1024"/>
      <c r="V67" s="1015"/>
      <c r="W67" s="1024"/>
      <c r="X67" s="1024"/>
      <c r="Y67" s="1015"/>
      <c r="Z67" s="1015"/>
      <c r="AA67" s="1024">
        <v>653681</v>
      </c>
      <c r="AB67" s="1025"/>
      <c r="AC67" s="1038"/>
      <c r="AD67" s="1024"/>
      <c r="AE67" s="1015"/>
      <c r="AF67" s="1024"/>
      <c r="AG67" s="1015"/>
      <c r="AH67" s="1015"/>
      <c r="AI67" s="1025"/>
      <c r="AK67" s="112"/>
    </row>
    <row r="68" spans="1:109" s="470" customFormat="1" ht="13.5" thickBot="1">
      <c r="A68" s="391"/>
      <c r="B68" s="1020"/>
      <c r="C68" s="1029" t="s">
        <v>241</v>
      </c>
      <c r="D68" s="472">
        <f>SUM(D51:D67)</f>
        <v>339330</v>
      </c>
      <c r="E68" s="757">
        <f t="shared" ref="E68:M68" si="9">SUM(E51:E67)</f>
        <v>1047425</v>
      </c>
      <c r="F68" s="757">
        <f t="shared" si="9"/>
        <v>29000</v>
      </c>
      <c r="G68" s="757">
        <f t="shared" si="9"/>
        <v>28006</v>
      </c>
      <c r="H68" s="757">
        <f t="shared" si="9"/>
        <v>8130</v>
      </c>
      <c r="I68" s="757">
        <f t="shared" si="9"/>
        <v>8130</v>
      </c>
      <c r="J68" s="757">
        <f t="shared" si="9"/>
        <v>83017</v>
      </c>
      <c r="K68" s="757">
        <f t="shared" si="9"/>
        <v>106944</v>
      </c>
      <c r="L68" s="757">
        <f t="shared" si="9"/>
        <v>0</v>
      </c>
      <c r="M68" s="757">
        <f t="shared" si="9"/>
        <v>168183</v>
      </c>
      <c r="N68" s="757">
        <f t="shared" ref="N68:AI68" si="10">SUM(N51:N67)</f>
        <v>169295</v>
      </c>
      <c r="O68" s="757">
        <f t="shared" si="10"/>
        <v>0</v>
      </c>
      <c r="P68" s="757">
        <f t="shared" si="10"/>
        <v>15000</v>
      </c>
      <c r="Q68" s="757">
        <f t="shared" si="10"/>
        <v>15000</v>
      </c>
      <c r="R68" s="1030">
        <f t="shared" si="10"/>
        <v>0</v>
      </c>
      <c r="S68" s="472">
        <f t="shared" si="10"/>
        <v>0</v>
      </c>
      <c r="T68" s="757">
        <f t="shared" si="10"/>
        <v>26864</v>
      </c>
      <c r="U68" s="757">
        <f t="shared" si="10"/>
        <v>6000</v>
      </c>
      <c r="V68" s="757">
        <f t="shared" si="10"/>
        <v>0</v>
      </c>
      <c r="W68" s="757">
        <f t="shared" si="10"/>
        <v>419</v>
      </c>
      <c r="X68" s="757">
        <f t="shared" si="10"/>
        <v>30000</v>
      </c>
      <c r="Y68" s="757">
        <f t="shared" si="10"/>
        <v>39086</v>
      </c>
      <c r="Z68" s="757">
        <f t="shared" si="10"/>
        <v>0</v>
      </c>
      <c r="AA68" s="757">
        <f t="shared" si="10"/>
        <v>653681</v>
      </c>
      <c r="AB68" s="1030">
        <f t="shared" si="10"/>
        <v>0</v>
      </c>
      <c r="AC68" s="472">
        <f t="shared" si="10"/>
        <v>0</v>
      </c>
      <c r="AD68" s="757">
        <f t="shared" si="10"/>
        <v>0</v>
      </c>
      <c r="AE68" s="757">
        <f t="shared" si="10"/>
        <v>0</v>
      </c>
      <c r="AF68" s="757">
        <f t="shared" si="10"/>
        <v>0</v>
      </c>
      <c r="AG68" s="757">
        <f t="shared" si="10"/>
        <v>0</v>
      </c>
      <c r="AH68" s="757">
        <f t="shared" si="10"/>
        <v>0</v>
      </c>
      <c r="AI68" s="1030">
        <f t="shared" si="10"/>
        <v>0</v>
      </c>
      <c r="AJ68" s="738">
        <f>SUM(AJ51:AJ66)</f>
        <v>0</v>
      </c>
      <c r="AK68" s="466">
        <f>SUM(AK51:AK66)</f>
        <v>0</v>
      </c>
    </row>
    <row r="69" spans="1:109" s="470" customFormat="1" ht="14.25" customHeight="1" thickBot="1">
      <c r="A69" s="553"/>
      <c r="B69" s="1146" t="s">
        <v>242</v>
      </c>
      <c r="C69" s="1147"/>
      <c r="D69" s="1026">
        <f>SUM(D49+D68)</f>
        <v>3833603</v>
      </c>
      <c r="E69" s="1026">
        <f>SUM(E49+E68)</f>
        <v>4708476</v>
      </c>
      <c r="F69" s="1027">
        <f>SUM(F49+F68)</f>
        <v>112002</v>
      </c>
      <c r="G69" s="1027">
        <f>SUM(G49+G68)</f>
        <v>125382</v>
      </c>
      <c r="H69" s="1028">
        <f>SUM(H49+H68)</f>
        <v>32187</v>
      </c>
      <c r="I69" s="1028">
        <f t="shared" ref="I69:Q69" si="11">SUM(I49+I68)</f>
        <v>35359</v>
      </c>
      <c r="J69" s="1028">
        <f t="shared" si="11"/>
        <v>755884</v>
      </c>
      <c r="K69" s="1028">
        <f t="shared" si="11"/>
        <v>789812</v>
      </c>
      <c r="L69" s="1028">
        <f t="shared" si="11"/>
        <v>0</v>
      </c>
      <c r="M69" s="1028">
        <f t="shared" si="11"/>
        <v>203965</v>
      </c>
      <c r="N69" s="1028">
        <f t="shared" si="11"/>
        <v>211327</v>
      </c>
      <c r="O69" s="1028">
        <f t="shared" si="11"/>
        <v>0</v>
      </c>
      <c r="P69" s="1028">
        <f t="shared" si="11"/>
        <v>144150</v>
      </c>
      <c r="Q69" s="1028">
        <f t="shared" si="11"/>
        <v>144150</v>
      </c>
      <c r="R69" s="1042">
        <f t="shared" ref="R69:AI69" si="12">SUM(R49+R68)</f>
        <v>0</v>
      </c>
      <c r="S69" s="1041">
        <f t="shared" si="12"/>
        <v>0</v>
      </c>
      <c r="T69" s="1028">
        <f t="shared" si="12"/>
        <v>26864</v>
      </c>
      <c r="U69" s="1028">
        <f t="shared" si="12"/>
        <v>6000</v>
      </c>
      <c r="V69" s="1028">
        <f t="shared" si="12"/>
        <v>0</v>
      </c>
      <c r="W69" s="1028">
        <f t="shared" si="12"/>
        <v>290419</v>
      </c>
      <c r="X69" s="1028">
        <f t="shared" si="12"/>
        <v>685000</v>
      </c>
      <c r="Y69" s="1028">
        <f t="shared" si="12"/>
        <v>496818</v>
      </c>
      <c r="Z69" s="1028">
        <f t="shared" si="12"/>
        <v>0</v>
      </c>
      <c r="AA69" s="1028">
        <f t="shared" si="12"/>
        <v>697658</v>
      </c>
      <c r="AB69" s="1042">
        <f t="shared" si="12"/>
        <v>0</v>
      </c>
      <c r="AC69" s="1041">
        <f t="shared" si="12"/>
        <v>25000</v>
      </c>
      <c r="AD69" s="1028">
        <f t="shared" si="12"/>
        <v>25000</v>
      </c>
      <c r="AE69" s="1028">
        <f t="shared" si="12"/>
        <v>259415</v>
      </c>
      <c r="AF69" s="1028">
        <f t="shared" si="12"/>
        <v>255687</v>
      </c>
      <c r="AG69" s="1028">
        <f t="shared" si="12"/>
        <v>1610000</v>
      </c>
      <c r="AH69" s="1028">
        <f t="shared" si="12"/>
        <v>1610000</v>
      </c>
      <c r="AI69" s="1042">
        <f t="shared" si="12"/>
        <v>0</v>
      </c>
      <c r="AK69" s="113">
        <v>0</v>
      </c>
      <c r="AL69" s="471"/>
    </row>
    <row r="70" spans="1:109" s="109" customFormat="1" ht="13.5" customHeight="1" thickBot="1">
      <c r="A70" s="392"/>
      <c r="B70" s="392"/>
      <c r="C70" s="375" t="s">
        <v>243</v>
      </c>
      <c r="D70" s="1056">
        <f>SUM(F70+H70+J70+L70+M70+O70+P70+R70+S70+U70+V70+X70+Z70+AB70+AC70+AE70+AG70+AI70)</f>
        <v>473283</v>
      </c>
      <c r="E70" s="473">
        <f>SUM(G70+I70+K70+L70+N70+O70+Q70+R70+S70+U70+W70+Y70+Z70+AB70+AD70+AF70+AH70+AI70)</f>
        <v>494752</v>
      </c>
      <c r="F70" s="376">
        <v>294048</v>
      </c>
      <c r="G70" s="376">
        <v>301301</v>
      </c>
      <c r="H70" s="376">
        <v>79831</v>
      </c>
      <c r="I70" s="376">
        <v>79831</v>
      </c>
      <c r="J70" s="376">
        <v>89244</v>
      </c>
      <c r="K70" s="376">
        <v>101798</v>
      </c>
      <c r="L70" s="376"/>
      <c r="M70" s="376"/>
      <c r="N70" s="376"/>
      <c r="O70" s="376"/>
      <c r="P70" s="376"/>
      <c r="Q70" s="376">
        <v>341</v>
      </c>
      <c r="R70" s="739"/>
      <c r="S70" s="1043"/>
      <c r="T70" s="376"/>
      <c r="U70" s="376"/>
      <c r="V70" s="376"/>
      <c r="W70" s="376"/>
      <c r="X70" s="376">
        <v>10160</v>
      </c>
      <c r="Y70" s="376">
        <v>11481</v>
      </c>
      <c r="Z70" s="376"/>
      <c r="AA70" s="376"/>
      <c r="AB70" s="739"/>
      <c r="AC70" s="1043"/>
      <c r="AD70" s="376"/>
      <c r="AE70" s="376"/>
      <c r="AF70" s="376"/>
      <c r="AG70" s="376"/>
      <c r="AH70" s="458"/>
      <c r="AI70" s="739"/>
      <c r="AK70" s="114"/>
    </row>
    <row r="71" spans="1:109" s="115" customFormat="1" ht="13.5" customHeight="1" thickBot="1">
      <c r="A71" s="554"/>
      <c r="B71" s="393"/>
      <c r="C71" s="475" t="s">
        <v>244</v>
      </c>
      <c r="D71" s="474">
        <f>SUM(F71+H71+J71+L71+M71+O71+P71+R71+S71+U71+V71+X71+Z71+AB71+AC71+AE71+AG71+AI71)</f>
        <v>473283</v>
      </c>
      <c r="E71" s="472">
        <f>SUM(E70)</f>
        <v>494752</v>
      </c>
      <c r="F71" s="472">
        <f t="shared" ref="F71:L71" si="13">SUM(F70)</f>
        <v>294048</v>
      </c>
      <c r="G71" s="472">
        <f t="shared" si="13"/>
        <v>301301</v>
      </c>
      <c r="H71" s="472">
        <f t="shared" si="13"/>
        <v>79831</v>
      </c>
      <c r="I71" s="472">
        <f t="shared" si="13"/>
        <v>79831</v>
      </c>
      <c r="J71" s="472">
        <f t="shared" si="13"/>
        <v>89244</v>
      </c>
      <c r="K71" s="472">
        <f t="shared" si="13"/>
        <v>101798</v>
      </c>
      <c r="L71" s="472">
        <f t="shared" si="13"/>
        <v>0</v>
      </c>
      <c r="M71" s="472">
        <f t="shared" ref="M71:AI71" si="14">SUM(M70)</f>
        <v>0</v>
      </c>
      <c r="N71" s="472">
        <f t="shared" si="14"/>
        <v>0</v>
      </c>
      <c r="O71" s="472">
        <f t="shared" si="14"/>
        <v>0</v>
      </c>
      <c r="P71" s="472">
        <f t="shared" si="14"/>
        <v>0</v>
      </c>
      <c r="Q71" s="472">
        <f t="shared" si="14"/>
        <v>341</v>
      </c>
      <c r="R71" s="474">
        <f t="shared" si="14"/>
        <v>0</v>
      </c>
      <c r="S71" s="472">
        <f t="shared" si="14"/>
        <v>0</v>
      </c>
      <c r="T71" s="472">
        <f>SUM(T70)</f>
        <v>0</v>
      </c>
      <c r="U71" s="472">
        <f>SUM(U70)</f>
        <v>0</v>
      </c>
      <c r="V71" s="472">
        <f t="shared" si="14"/>
        <v>0</v>
      </c>
      <c r="W71" s="472">
        <f t="shared" si="14"/>
        <v>0</v>
      </c>
      <c r="X71" s="472">
        <f t="shared" si="14"/>
        <v>10160</v>
      </c>
      <c r="Y71" s="472">
        <f t="shared" si="14"/>
        <v>11481</v>
      </c>
      <c r="Z71" s="472">
        <f t="shared" si="14"/>
        <v>0</v>
      </c>
      <c r="AA71" s="472"/>
      <c r="AB71" s="474">
        <f t="shared" si="14"/>
        <v>0</v>
      </c>
      <c r="AC71" s="472">
        <f t="shared" si="14"/>
        <v>0</v>
      </c>
      <c r="AD71" s="472">
        <f t="shared" si="14"/>
        <v>0</v>
      </c>
      <c r="AE71" s="472">
        <f t="shared" si="14"/>
        <v>0</v>
      </c>
      <c r="AF71" s="472">
        <f t="shared" si="14"/>
        <v>0</v>
      </c>
      <c r="AG71" s="472">
        <f t="shared" si="14"/>
        <v>0</v>
      </c>
      <c r="AH71" s="472">
        <f t="shared" si="14"/>
        <v>0</v>
      </c>
      <c r="AI71" s="474">
        <f t="shared" si="14"/>
        <v>0</v>
      </c>
      <c r="AK71" s="113">
        <v>373</v>
      </c>
      <c r="AL71" s="109"/>
      <c r="AM71" s="109"/>
      <c r="AN71" s="109"/>
      <c r="AO71" s="109"/>
      <c r="AP71" s="109"/>
      <c r="AQ71" s="109"/>
      <c r="AR71" s="109"/>
      <c r="AS71" s="109"/>
      <c r="AT71" s="109"/>
      <c r="AU71" s="109"/>
      <c r="AV71" s="109"/>
      <c r="AW71" s="109"/>
      <c r="AX71" s="109"/>
      <c r="AY71" s="109"/>
      <c r="AZ71" s="109"/>
      <c r="BA71" s="109"/>
      <c r="BB71" s="109"/>
      <c r="BC71" s="109"/>
      <c r="BD71" s="109"/>
      <c r="BE71" s="109"/>
      <c r="BF71" s="109"/>
      <c r="BG71" s="109"/>
      <c r="BH71" s="109"/>
      <c r="BI71" s="109"/>
      <c r="BJ71" s="109"/>
      <c r="BK71" s="109"/>
      <c r="BL71" s="109"/>
      <c r="BM71" s="109"/>
      <c r="BN71" s="109"/>
      <c r="BO71" s="109"/>
      <c r="BP71" s="109"/>
      <c r="BQ71" s="109"/>
      <c r="BR71" s="109"/>
      <c r="BS71" s="109"/>
      <c r="BT71" s="109"/>
      <c r="BU71" s="109"/>
      <c r="BV71" s="109"/>
      <c r="BW71" s="109"/>
      <c r="BX71" s="109"/>
      <c r="BY71" s="109"/>
      <c r="BZ71" s="109"/>
      <c r="CA71" s="109"/>
      <c r="CB71" s="109"/>
      <c r="CC71" s="109"/>
      <c r="CD71" s="109"/>
      <c r="CE71" s="109"/>
      <c r="CF71" s="109"/>
      <c r="CG71" s="109"/>
      <c r="CH71" s="109"/>
      <c r="CI71" s="109"/>
      <c r="CJ71" s="109"/>
      <c r="CK71" s="109"/>
      <c r="CL71" s="109"/>
      <c r="CM71" s="109"/>
      <c r="CN71" s="109"/>
      <c r="CO71" s="109"/>
      <c r="CP71" s="109"/>
      <c r="CQ71" s="109"/>
      <c r="CR71" s="109"/>
      <c r="CS71" s="109"/>
      <c r="CT71" s="109"/>
      <c r="CU71" s="109"/>
      <c r="CV71" s="109"/>
      <c r="CW71" s="109"/>
      <c r="CX71" s="109"/>
      <c r="CY71" s="109"/>
      <c r="CZ71" s="109"/>
      <c r="DA71" s="109"/>
      <c r="DB71" s="109"/>
      <c r="DC71" s="109"/>
      <c r="DD71" s="109"/>
      <c r="DE71" s="109"/>
    </row>
    <row r="72" spans="1:109" s="109" customFormat="1" ht="17.25" customHeight="1" thickBot="1">
      <c r="A72" s="554"/>
      <c r="B72" s="1137" t="s">
        <v>245</v>
      </c>
      <c r="C72" s="1138"/>
      <c r="D72" s="472">
        <f>SUM(F72+H72+J72+L72+M72+O72+P72+R72+S72+U72+V72+X72+Z72+AB72+AC72+AE72+AG72+AI72)</f>
        <v>1999706</v>
      </c>
      <c r="E72" s="757">
        <f>SUM(G72+I72+K72+L72+N72+O72+Q72+R72+S72+U72+W72+Y72+Z72+AB72+AD72+AF72+AH72+AI72)</f>
        <v>2085771</v>
      </c>
      <c r="F72" s="740">
        <v>938387</v>
      </c>
      <c r="G72" s="377">
        <v>956756</v>
      </c>
      <c r="H72" s="377">
        <v>275398</v>
      </c>
      <c r="I72" s="377">
        <v>285298</v>
      </c>
      <c r="J72" s="377">
        <v>759056</v>
      </c>
      <c r="K72" s="377">
        <v>812548</v>
      </c>
      <c r="L72" s="377"/>
      <c r="M72" s="377"/>
      <c r="N72" s="377"/>
      <c r="O72" s="377"/>
      <c r="P72" s="377"/>
      <c r="Q72" s="377"/>
      <c r="R72" s="741"/>
      <c r="S72" s="1044"/>
      <c r="T72" s="377"/>
      <c r="U72" s="377"/>
      <c r="V72" s="377"/>
      <c r="W72" s="377"/>
      <c r="X72" s="377">
        <v>26865</v>
      </c>
      <c r="Y72" s="377">
        <v>31169</v>
      </c>
      <c r="Z72" s="377"/>
      <c r="AA72" s="377"/>
      <c r="AB72" s="741"/>
      <c r="AC72" s="1044"/>
      <c r="AD72" s="377"/>
      <c r="AE72" s="377"/>
      <c r="AF72" s="377"/>
      <c r="AG72" s="377"/>
      <c r="AH72" s="459"/>
      <c r="AI72" s="741"/>
      <c r="AK72" s="116">
        <v>676.5</v>
      </c>
    </row>
    <row r="73" spans="1:109" s="470" customFormat="1" ht="14.25" customHeight="1" thickBot="1">
      <c r="A73" s="476"/>
      <c r="B73" s="476"/>
      <c r="C73" s="1051" t="s">
        <v>246</v>
      </c>
      <c r="D73" s="1057">
        <f>SUM(F73+H73+J73+L73+M73+O73+P73+R73+S73+U73+V73+X73+Z73+AB73+AC73+AE73+AG73+AI73)</f>
        <v>109780</v>
      </c>
      <c r="E73" s="477">
        <f>SUM(G73+I73+K73+L73+N73+O73+Q73+R73+S73+U73+W73+Y73+Z73+AB73+AD73+AF73+AH73+AI73)</f>
        <v>117769</v>
      </c>
      <c r="F73" s="478">
        <v>51543</v>
      </c>
      <c r="G73" s="478">
        <v>51914</v>
      </c>
      <c r="H73" s="478">
        <v>15066</v>
      </c>
      <c r="I73" s="478">
        <v>15370</v>
      </c>
      <c r="J73" s="478">
        <v>43101</v>
      </c>
      <c r="K73" s="478">
        <v>50415</v>
      </c>
      <c r="L73" s="478"/>
      <c r="M73" s="478"/>
      <c r="N73" s="478"/>
      <c r="O73" s="478"/>
      <c r="P73" s="478"/>
      <c r="Q73" s="478"/>
      <c r="R73" s="742"/>
      <c r="S73" s="1045"/>
      <c r="T73" s="478"/>
      <c r="U73" s="478"/>
      <c r="V73" s="478"/>
      <c r="W73" s="478"/>
      <c r="X73" s="478">
        <v>70</v>
      </c>
      <c r="Y73" s="478">
        <v>70</v>
      </c>
      <c r="Z73" s="478"/>
      <c r="AA73" s="478"/>
      <c r="AB73" s="742"/>
      <c r="AC73" s="1045"/>
      <c r="AD73" s="478"/>
      <c r="AE73" s="478"/>
      <c r="AF73" s="478"/>
      <c r="AG73" s="478"/>
      <c r="AH73" s="479"/>
      <c r="AI73" s="742"/>
      <c r="AK73" s="116"/>
    </row>
    <row r="74" spans="1:109" s="469" customFormat="1" ht="20.100000000000001" customHeight="1" thickBot="1">
      <c r="A74" s="555"/>
      <c r="B74" s="1139" t="s">
        <v>247</v>
      </c>
      <c r="C74" s="1140"/>
      <c r="D74" s="472">
        <f>SUM(D69+D71+D72+D73)</f>
        <v>6416372</v>
      </c>
      <c r="E74" s="472">
        <f t="shared" ref="E74:M74" si="15">SUM(E69+E71+E72+E73)</f>
        <v>7406768</v>
      </c>
      <c r="F74" s="472">
        <f t="shared" si="15"/>
        <v>1395980</v>
      </c>
      <c r="G74" s="472">
        <f t="shared" si="15"/>
        <v>1435353</v>
      </c>
      <c r="H74" s="472">
        <f t="shared" si="15"/>
        <v>402482</v>
      </c>
      <c r="I74" s="472">
        <f t="shared" si="15"/>
        <v>415858</v>
      </c>
      <c r="J74" s="472">
        <f t="shared" si="15"/>
        <v>1647285</v>
      </c>
      <c r="K74" s="472">
        <f t="shared" si="15"/>
        <v>1754573</v>
      </c>
      <c r="L74" s="472">
        <f t="shared" si="15"/>
        <v>0</v>
      </c>
      <c r="M74" s="472">
        <f t="shared" si="15"/>
        <v>203965</v>
      </c>
      <c r="N74" s="472">
        <f t="shared" ref="N74:AI74" si="16">SUM(N69+N71+N72+N73)</f>
        <v>211327</v>
      </c>
      <c r="O74" s="472">
        <f t="shared" si="16"/>
        <v>0</v>
      </c>
      <c r="P74" s="472">
        <f t="shared" si="16"/>
        <v>144150</v>
      </c>
      <c r="Q74" s="472">
        <f t="shared" si="16"/>
        <v>144491</v>
      </c>
      <c r="R74" s="474">
        <f t="shared" si="16"/>
        <v>0</v>
      </c>
      <c r="S74" s="472">
        <f t="shared" si="16"/>
        <v>0</v>
      </c>
      <c r="T74" s="472">
        <f t="shared" si="16"/>
        <v>26864</v>
      </c>
      <c r="U74" s="472">
        <f t="shared" si="16"/>
        <v>6000</v>
      </c>
      <c r="V74" s="472">
        <f t="shared" si="16"/>
        <v>0</v>
      </c>
      <c r="W74" s="472">
        <f t="shared" si="16"/>
        <v>290419</v>
      </c>
      <c r="X74" s="472">
        <f t="shared" si="16"/>
        <v>722095</v>
      </c>
      <c r="Y74" s="472">
        <f t="shared" si="16"/>
        <v>539538</v>
      </c>
      <c r="Z74" s="472">
        <f t="shared" si="16"/>
        <v>0</v>
      </c>
      <c r="AA74" s="472">
        <f t="shared" si="16"/>
        <v>697658</v>
      </c>
      <c r="AB74" s="474">
        <f t="shared" si="16"/>
        <v>0</v>
      </c>
      <c r="AC74" s="472">
        <f t="shared" si="16"/>
        <v>25000</v>
      </c>
      <c r="AD74" s="472">
        <f t="shared" si="16"/>
        <v>25000</v>
      </c>
      <c r="AE74" s="472">
        <f t="shared" si="16"/>
        <v>259415</v>
      </c>
      <c r="AF74" s="472">
        <f t="shared" si="16"/>
        <v>255687</v>
      </c>
      <c r="AG74" s="472">
        <f t="shared" si="16"/>
        <v>1610000</v>
      </c>
      <c r="AH74" s="472">
        <f t="shared" si="16"/>
        <v>1610000</v>
      </c>
      <c r="AI74" s="474">
        <f t="shared" si="16"/>
        <v>0</v>
      </c>
      <c r="AK74" s="116">
        <v>1342.5</v>
      </c>
    </row>
    <row r="75" spans="1:109">
      <c r="A75" s="101"/>
      <c r="B75" s="101"/>
      <c r="C75" s="117"/>
      <c r="D75" s="118"/>
      <c r="E75" s="118"/>
      <c r="F75" s="102"/>
      <c r="G75" s="102"/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2"/>
      <c r="Z75" s="102"/>
      <c r="AA75" s="102"/>
      <c r="AB75" s="102"/>
      <c r="AC75" s="102"/>
      <c r="AD75" s="102"/>
      <c r="AE75" s="102"/>
      <c r="AF75" s="102"/>
      <c r="AG75" s="102"/>
      <c r="AH75" s="102"/>
      <c r="AI75" s="102"/>
      <c r="AJ75" s="102"/>
    </row>
    <row r="76" spans="1:109">
      <c r="A76" s="101"/>
      <c r="B76" s="101"/>
      <c r="C76" s="117"/>
      <c r="D76" s="743"/>
      <c r="E76" s="743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8"/>
      <c r="Z76" s="118"/>
      <c r="AA76" s="118"/>
      <c r="AB76" s="118"/>
      <c r="AC76" s="118"/>
      <c r="AD76" s="118"/>
      <c r="AE76" s="118"/>
      <c r="AF76" s="118"/>
      <c r="AG76" s="118"/>
      <c r="AH76" s="118"/>
      <c r="AI76" s="117"/>
      <c r="AJ76" s="102"/>
    </row>
    <row r="77" spans="1:109">
      <c r="A77" s="101"/>
      <c r="B77" s="101"/>
      <c r="C77" s="117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8"/>
      <c r="Z77" s="118"/>
      <c r="AA77" s="118"/>
      <c r="AB77" s="118"/>
      <c r="AC77" s="118"/>
      <c r="AD77" s="118"/>
      <c r="AE77" s="118"/>
      <c r="AF77" s="118"/>
      <c r="AG77" s="118"/>
      <c r="AH77" s="118"/>
      <c r="AI77" s="102"/>
      <c r="AJ77" s="102"/>
    </row>
    <row r="78" spans="1:109">
      <c r="A78" s="101"/>
      <c r="B78" s="101"/>
      <c r="C78" s="102"/>
      <c r="D78" s="454"/>
      <c r="E78" s="454"/>
      <c r="F78" s="454"/>
      <c r="G78" s="454"/>
      <c r="H78" s="454"/>
      <c r="I78" s="454"/>
      <c r="J78" s="454"/>
      <c r="K78" s="454"/>
      <c r="L78" s="454"/>
      <c r="M78" s="454"/>
      <c r="N78" s="454"/>
      <c r="O78" s="454"/>
      <c r="P78" s="454"/>
      <c r="Q78" s="454"/>
      <c r="R78" s="454"/>
      <c r="S78" s="454"/>
      <c r="T78" s="454"/>
      <c r="U78" s="454"/>
      <c r="V78" s="454"/>
      <c r="W78" s="454"/>
      <c r="X78" s="454"/>
      <c r="Y78" s="454"/>
      <c r="Z78" s="454"/>
      <c r="AA78" s="454"/>
      <c r="AB78" s="454"/>
      <c r="AC78" s="454"/>
      <c r="AD78" s="454"/>
      <c r="AE78" s="454"/>
      <c r="AF78" s="454"/>
      <c r="AG78" s="454"/>
      <c r="AH78" s="118"/>
      <c r="AI78" s="102"/>
      <c r="AJ78" s="102"/>
    </row>
    <row r="79" spans="1:109">
      <c r="A79" s="101"/>
      <c r="B79" s="101"/>
      <c r="C79" s="102"/>
      <c r="D79" s="454"/>
      <c r="E79" s="454"/>
      <c r="F79" s="454"/>
      <c r="G79" s="454"/>
      <c r="H79" s="454"/>
      <c r="I79" s="454"/>
      <c r="K79" s="454"/>
      <c r="L79" s="454"/>
      <c r="M79" s="454"/>
      <c r="N79" s="454"/>
      <c r="O79" s="454"/>
      <c r="P79" s="454"/>
      <c r="Q79" s="454"/>
      <c r="R79" s="454"/>
      <c r="S79" s="454"/>
      <c r="T79" s="454"/>
      <c r="U79" s="454"/>
      <c r="V79" s="454"/>
      <c r="W79" s="454"/>
      <c r="X79" s="454"/>
      <c r="Y79" s="454"/>
      <c r="Z79" s="454"/>
      <c r="AA79" s="454"/>
      <c r="AB79" s="454"/>
      <c r="AC79" s="454"/>
      <c r="AD79" s="454"/>
      <c r="AE79" s="118"/>
      <c r="AF79" s="118"/>
      <c r="AG79" s="118"/>
      <c r="AH79" s="118"/>
      <c r="AI79" s="102"/>
      <c r="AJ79" s="102"/>
      <c r="AK79" s="102"/>
    </row>
    <row r="80" spans="1:109">
      <c r="A80" s="101"/>
      <c r="B80" s="101"/>
      <c r="D80" s="454"/>
      <c r="E80" s="454"/>
      <c r="F80" s="454"/>
      <c r="G80" s="454"/>
      <c r="H80" s="493"/>
      <c r="I80" s="454"/>
      <c r="J80" s="454"/>
      <c r="K80" s="454"/>
      <c r="L80" s="454"/>
      <c r="M80" s="454"/>
      <c r="N80" s="454"/>
      <c r="O80" s="454"/>
      <c r="P80" s="454"/>
      <c r="Q80" s="454"/>
      <c r="R80" s="454"/>
      <c r="S80" s="454"/>
      <c r="T80" s="454"/>
      <c r="U80" s="454"/>
      <c r="V80" s="454"/>
      <c r="W80" s="454"/>
      <c r="X80" s="454"/>
      <c r="Y80" s="454"/>
      <c r="Z80" s="454"/>
      <c r="AA80" s="454"/>
      <c r="AB80" s="454"/>
      <c r="AC80" s="454"/>
      <c r="AD80" s="454"/>
      <c r="AE80" s="118"/>
      <c r="AF80" s="118"/>
      <c r="AG80" s="118"/>
      <c r="AH80" s="118"/>
      <c r="AI80" s="102"/>
      <c r="AJ80" s="102"/>
      <c r="AK80" s="102"/>
    </row>
    <row r="81" spans="1:37">
      <c r="A81" s="101"/>
      <c r="B81" s="101"/>
      <c r="C81" s="102"/>
      <c r="D81" s="454"/>
      <c r="E81" s="454"/>
      <c r="F81" s="454"/>
      <c r="G81" s="454"/>
      <c r="H81" s="454"/>
      <c r="I81" s="454"/>
      <c r="J81" s="454"/>
      <c r="K81" s="454"/>
      <c r="L81" s="454"/>
      <c r="M81" s="454"/>
      <c r="N81" s="454"/>
      <c r="O81" s="454"/>
      <c r="P81" s="454"/>
      <c r="Q81" s="454"/>
      <c r="R81" s="454"/>
      <c r="S81" s="454"/>
      <c r="T81" s="454"/>
      <c r="U81" s="454"/>
      <c r="V81" s="454"/>
      <c r="W81" s="454"/>
      <c r="X81" s="454"/>
      <c r="Y81" s="454"/>
      <c r="Z81" s="454"/>
      <c r="AA81" s="454"/>
      <c r="AB81" s="454"/>
      <c r="AC81" s="454"/>
      <c r="AD81" s="454"/>
      <c r="AE81" s="118"/>
      <c r="AF81" s="118"/>
      <c r="AG81" s="118"/>
      <c r="AH81" s="118"/>
      <c r="AI81" s="102"/>
      <c r="AJ81" s="102"/>
      <c r="AK81" s="102"/>
    </row>
    <row r="82" spans="1:37">
      <c r="A82" s="101"/>
      <c r="B82" s="101"/>
      <c r="C82" s="102"/>
      <c r="D82" s="454"/>
      <c r="E82" s="454"/>
      <c r="F82" s="454"/>
      <c r="G82" s="454"/>
      <c r="H82" s="493"/>
      <c r="I82" s="454"/>
      <c r="J82" s="454"/>
      <c r="K82" s="454"/>
      <c r="L82" s="454"/>
      <c r="M82" s="454"/>
      <c r="N82" s="454"/>
      <c r="O82" s="454"/>
      <c r="P82" s="454"/>
      <c r="Q82" s="454"/>
      <c r="R82" s="454"/>
      <c r="S82" s="454"/>
      <c r="T82" s="454"/>
      <c r="U82" s="454"/>
      <c r="V82" s="454"/>
      <c r="W82" s="454"/>
      <c r="X82" s="454"/>
      <c r="Y82" s="454"/>
      <c r="Z82" s="454"/>
      <c r="AA82" s="454"/>
      <c r="AB82" s="454"/>
      <c r="AC82" s="454"/>
      <c r="AD82" s="454"/>
      <c r="AE82" s="118"/>
      <c r="AF82" s="118"/>
      <c r="AG82" s="118"/>
      <c r="AH82" s="118"/>
      <c r="AI82" s="102"/>
      <c r="AJ82" s="102"/>
      <c r="AK82" s="102"/>
    </row>
    <row r="83" spans="1:37">
      <c r="A83" s="101"/>
      <c r="B83" s="101"/>
      <c r="C83" s="102"/>
      <c r="D83" s="454"/>
      <c r="E83" s="454"/>
      <c r="F83" s="454"/>
      <c r="G83" s="454"/>
      <c r="H83" s="454"/>
      <c r="I83" s="454"/>
      <c r="J83" s="454"/>
      <c r="K83" s="454"/>
      <c r="L83" s="454"/>
      <c r="M83" s="454"/>
      <c r="N83" s="454"/>
      <c r="O83" s="454"/>
      <c r="P83" s="454"/>
      <c r="Q83" s="454"/>
      <c r="R83" s="454"/>
      <c r="S83" s="454"/>
      <c r="T83" s="454"/>
      <c r="U83" s="454"/>
      <c r="V83" s="454"/>
      <c r="W83" s="454"/>
      <c r="X83" s="454"/>
      <c r="Y83" s="454"/>
      <c r="Z83" s="454"/>
      <c r="AA83" s="454"/>
      <c r="AB83" s="454"/>
      <c r="AC83" s="454"/>
      <c r="AD83" s="454"/>
      <c r="AE83" s="118"/>
      <c r="AF83" s="118"/>
      <c r="AG83" s="118"/>
      <c r="AH83" s="118"/>
      <c r="AI83" s="102"/>
      <c r="AJ83" s="102"/>
      <c r="AK83" s="102"/>
    </row>
    <row r="84" spans="1:37">
      <c r="A84" s="101"/>
      <c r="B84" s="101"/>
      <c r="C84" s="102"/>
      <c r="D84" s="102"/>
      <c r="E84" s="102"/>
      <c r="F84" s="102"/>
      <c r="G84" s="102"/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</row>
    <row r="85" spans="1:37">
      <c r="A85" s="101"/>
      <c r="B85" s="101"/>
      <c r="C85" s="124"/>
      <c r="D85" s="743"/>
      <c r="E85" s="743"/>
      <c r="F85" s="743"/>
      <c r="G85" s="102"/>
      <c r="H85" s="102"/>
      <c r="I85" s="102"/>
      <c r="J85" s="102"/>
      <c r="K85" s="102"/>
      <c r="L85" s="102"/>
      <c r="M85" s="102"/>
      <c r="N85" s="102"/>
      <c r="O85" s="102"/>
      <c r="P85" s="102"/>
      <c r="Q85" s="102"/>
      <c r="R85" s="102"/>
      <c r="S85" s="102"/>
      <c r="T85" s="102"/>
      <c r="U85" s="102"/>
      <c r="V85" s="102"/>
      <c r="W85" s="102"/>
      <c r="X85" s="102"/>
      <c r="Y85" s="102"/>
      <c r="Z85" s="102"/>
      <c r="AA85" s="102"/>
      <c r="AB85" s="102"/>
      <c r="AC85" s="102"/>
      <c r="AD85" s="102"/>
      <c r="AE85" s="102"/>
      <c r="AF85" s="102"/>
      <c r="AG85" s="102"/>
      <c r="AH85" s="102"/>
      <c r="AI85" s="102"/>
      <c r="AJ85" s="102"/>
      <c r="AK85" s="102"/>
    </row>
    <row r="86" spans="1:37">
      <c r="A86" s="101"/>
      <c r="B86" s="101"/>
      <c r="C86" s="124"/>
      <c r="D86" s="118"/>
      <c r="E86" s="118"/>
      <c r="F86" s="118"/>
      <c r="G86" s="102"/>
      <c r="H86" s="102"/>
      <c r="I86" s="102"/>
      <c r="J86" s="102"/>
      <c r="K86" s="102"/>
      <c r="L86" s="102"/>
      <c r="M86" s="102"/>
      <c r="N86" s="102"/>
      <c r="O86" s="102"/>
      <c r="P86" s="102"/>
      <c r="Q86" s="102"/>
      <c r="R86" s="102"/>
      <c r="S86" s="102"/>
      <c r="T86" s="102"/>
      <c r="U86" s="102"/>
      <c r="V86" s="102"/>
      <c r="W86" s="102"/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</row>
    <row r="87" spans="1:37">
      <c r="A87" s="101"/>
      <c r="B87" s="101"/>
      <c r="C87" s="162"/>
      <c r="D87" s="118"/>
      <c r="E87" s="118"/>
      <c r="F87" s="118"/>
      <c r="G87" s="102"/>
      <c r="H87" s="102"/>
      <c r="I87" s="102"/>
      <c r="J87" s="102"/>
      <c r="K87" s="102"/>
      <c r="L87" s="102"/>
      <c r="M87" s="102"/>
      <c r="N87" s="102"/>
      <c r="O87" s="102"/>
      <c r="P87" s="102"/>
      <c r="Q87" s="102"/>
      <c r="R87" s="102"/>
      <c r="S87" s="102"/>
      <c r="T87" s="102"/>
      <c r="U87" s="102"/>
      <c r="V87" s="102"/>
      <c r="W87" s="102"/>
      <c r="X87" s="102"/>
      <c r="Y87" s="102"/>
      <c r="Z87" s="102"/>
      <c r="AA87" s="102"/>
      <c r="AB87" s="102"/>
      <c r="AC87" s="102"/>
      <c r="AD87" s="102"/>
      <c r="AE87" s="102"/>
      <c r="AF87" s="102"/>
      <c r="AG87" s="102"/>
      <c r="AH87" s="102"/>
      <c r="AI87" s="102"/>
      <c r="AJ87" s="102"/>
      <c r="AK87" s="102"/>
    </row>
    <row r="88" spans="1:37">
      <c r="A88" s="101"/>
      <c r="B88" s="101"/>
      <c r="C88" s="162"/>
      <c r="D88" s="118"/>
      <c r="E88" s="118"/>
      <c r="F88" s="118"/>
      <c r="G88" s="102"/>
      <c r="H88" s="102"/>
      <c r="I88" s="102"/>
      <c r="J88" s="102"/>
      <c r="K88" s="102"/>
      <c r="L88" s="102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2"/>
      <c r="AA88" s="102"/>
      <c r="AB88" s="102"/>
      <c r="AC88" s="102"/>
      <c r="AD88" s="102"/>
      <c r="AE88" s="102"/>
      <c r="AF88" s="102"/>
      <c r="AG88" s="102"/>
      <c r="AH88" s="102"/>
      <c r="AI88" s="102"/>
      <c r="AJ88" s="102"/>
      <c r="AK88" s="102"/>
    </row>
    <row r="89" spans="1:37">
      <c r="A89" s="101"/>
      <c r="B89" s="101"/>
      <c r="C89" s="802"/>
      <c r="D89" s="118"/>
      <c r="E89" s="118"/>
      <c r="F89" s="118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</row>
    <row r="90" spans="1:37">
      <c r="A90" s="101"/>
      <c r="B90" s="101"/>
      <c r="C90" s="802"/>
      <c r="D90" s="118"/>
      <c r="E90" s="118"/>
      <c r="F90" s="118"/>
      <c r="G90" s="102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  <c r="Z90" s="102"/>
      <c r="AA90" s="102"/>
      <c r="AB90" s="102"/>
      <c r="AC90" s="102"/>
      <c r="AD90" s="102"/>
      <c r="AE90" s="102"/>
      <c r="AF90" s="102"/>
      <c r="AG90" s="102"/>
      <c r="AH90" s="102"/>
      <c r="AI90" s="102"/>
      <c r="AJ90" s="102"/>
      <c r="AK90" s="102"/>
    </row>
    <row r="91" spans="1:37">
      <c r="A91" s="101"/>
      <c r="B91" s="101"/>
      <c r="C91" s="802"/>
      <c r="D91" s="118"/>
      <c r="E91" s="118"/>
      <c r="F91" s="118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  <c r="AJ91" s="102"/>
      <c r="AK91" s="102"/>
    </row>
    <row r="92" spans="1:37">
      <c r="A92" s="101"/>
      <c r="B92" s="101"/>
      <c r="C92" s="802"/>
      <c r="D92" s="118"/>
      <c r="E92" s="118"/>
      <c r="F92" s="118"/>
      <c r="G92" s="102"/>
      <c r="H92" s="102"/>
      <c r="I92" s="102"/>
      <c r="J92" s="102"/>
      <c r="K92" s="102"/>
      <c r="L92" s="102"/>
      <c r="M92" s="102"/>
      <c r="N92" s="102"/>
      <c r="O92" s="102"/>
      <c r="P92" s="102"/>
      <c r="Q92" s="102"/>
      <c r="R92" s="102"/>
      <c r="S92" s="102"/>
      <c r="T92" s="102"/>
      <c r="U92" s="102"/>
      <c r="V92" s="102"/>
      <c r="W92" s="102"/>
      <c r="X92" s="102"/>
      <c r="Y92" s="102"/>
      <c r="Z92" s="102"/>
      <c r="AA92" s="102"/>
      <c r="AB92" s="102"/>
      <c r="AC92" s="102"/>
      <c r="AD92" s="102"/>
      <c r="AE92" s="102"/>
      <c r="AF92" s="102"/>
      <c r="AG92" s="102"/>
      <c r="AH92" s="102"/>
      <c r="AI92" s="102"/>
      <c r="AJ92" s="102"/>
      <c r="AK92" s="102"/>
    </row>
    <row r="93" spans="1:37">
      <c r="A93" s="101"/>
      <c r="B93" s="101"/>
      <c r="C93" s="802"/>
      <c r="D93" s="118"/>
      <c r="E93" s="118"/>
      <c r="F93" s="118"/>
      <c r="G93" s="102"/>
      <c r="H93" s="102"/>
      <c r="I93" s="102"/>
      <c r="J93" s="102"/>
      <c r="K93" s="102"/>
      <c r="L93" s="102"/>
      <c r="M93" s="102"/>
      <c r="N93" s="102"/>
      <c r="O93" s="102"/>
      <c r="P93" s="102"/>
      <c r="Q93" s="102"/>
      <c r="R93" s="102"/>
      <c r="S93" s="102"/>
      <c r="T93" s="102"/>
      <c r="U93" s="102"/>
      <c r="V93" s="102"/>
      <c r="W93" s="102"/>
      <c r="X93" s="102"/>
      <c r="Y93" s="102"/>
      <c r="Z93" s="102"/>
      <c r="AA93" s="102"/>
      <c r="AB93" s="102"/>
      <c r="AC93" s="102"/>
      <c r="AD93" s="102"/>
      <c r="AE93" s="102"/>
      <c r="AF93" s="102"/>
      <c r="AG93" s="102"/>
      <c r="AH93" s="102"/>
      <c r="AI93" s="102"/>
      <c r="AJ93" s="102"/>
      <c r="AK93" s="102"/>
    </row>
    <row r="94" spans="1:37">
      <c r="A94" s="101"/>
      <c r="B94" s="101"/>
      <c r="C94" s="802"/>
      <c r="D94" s="118"/>
      <c r="E94" s="118"/>
      <c r="F94" s="118"/>
      <c r="G94" s="102"/>
      <c r="H94" s="102"/>
      <c r="I94" s="102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102"/>
      <c r="AA94" s="102"/>
      <c r="AB94" s="102"/>
      <c r="AC94" s="102"/>
      <c r="AD94" s="102"/>
      <c r="AE94" s="102"/>
      <c r="AF94" s="102"/>
      <c r="AG94" s="102"/>
      <c r="AH94" s="102"/>
      <c r="AI94" s="102"/>
      <c r="AJ94" s="102"/>
      <c r="AK94" s="102"/>
    </row>
    <row r="95" spans="1:37">
      <c r="A95" s="101"/>
      <c r="B95" s="101"/>
      <c r="C95" s="102"/>
      <c r="D95" s="743"/>
      <c r="E95" s="743"/>
      <c r="F95" s="743"/>
      <c r="G95" s="743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2"/>
      <c r="X95" s="102"/>
      <c r="Y95" s="102"/>
      <c r="Z95" s="102"/>
      <c r="AA95" s="102"/>
      <c r="AB95" s="102"/>
      <c r="AC95" s="102"/>
      <c r="AD95" s="102"/>
      <c r="AE95" s="102"/>
      <c r="AF95" s="102"/>
      <c r="AG95" s="102"/>
      <c r="AH95" s="102"/>
      <c r="AI95" s="102"/>
      <c r="AJ95" s="102"/>
      <c r="AK95" s="102"/>
    </row>
    <row r="96" spans="1:37">
      <c r="A96" s="101"/>
      <c r="B96" s="101"/>
      <c r="C96" s="102"/>
      <c r="D96" s="454"/>
      <c r="E96" s="454"/>
      <c r="F96" s="600"/>
      <c r="G96" s="102"/>
      <c r="H96" s="102"/>
      <c r="I96" s="102"/>
      <c r="J96" s="102"/>
      <c r="K96" s="102"/>
      <c r="L96" s="102"/>
      <c r="M96" s="102"/>
      <c r="N96" s="102"/>
      <c r="O96" s="102"/>
      <c r="P96" s="102"/>
      <c r="Q96" s="102"/>
      <c r="R96" s="102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02"/>
      <c r="AJ96" s="102"/>
      <c r="AK96" s="102"/>
    </row>
    <row r="97" spans="1:37">
      <c r="A97" s="101"/>
      <c r="B97" s="101"/>
      <c r="C97" s="102"/>
      <c r="D97" s="600"/>
      <c r="E97" s="600"/>
      <c r="F97" s="600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2"/>
      <c r="AA97" s="102"/>
      <c r="AB97" s="102"/>
      <c r="AC97" s="102"/>
      <c r="AD97" s="102"/>
      <c r="AE97" s="102"/>
      <c r="AF97" s="102"/>
      <c r="AG97" s="102"/>
      <c r="AH97" s="102"/>
      <c r="AI97" s="102"/>
      <c r="AJ97" s="102"/>
      <c r="AK97" s="102"/>
    </row>
    <row r="98" spans="1:37">
      <c r="A98" s="101"/>
      <c r="B98" s="101"/>
      <c r="C98" s="102"/>
      <c r="D98" s="743"/>
      <c r="E98" s="743"/>
      <c r="F98" s="743"/>
      <c r="G98" s="743"/>
      <c r="H98" s="102"/>
      <c r="I98" s="102"/>
      <c r="J98" s="102"/>
      <c r="K98" s="102"/>
      <c r="L98" s="102"/>
      <c r="M98" s="102"/>
      <c r="N98" s="102"/>
      <c r="O98" s="102"/>
      <c r="P98" s="102"/>
      <c r="Q98" s="102"/>
      <c r="R98" s="102"/>
      <c r="S98" s="102"/>
      <c r="T98" s="102"/>
      <c r="U98" s="102"/>
      <c r="V98" s="102"/>
      <c r="W98" s="102"/>
      <c r="X98" s="102"/>
      <c r="Y98" s="102"/>
      <c r="Z98" s="102"/>
      <c r="AA98" s="102"/>
      <c r="AB98" s="102"/>
      <c r="AC98" s="102"/>
      <c r="AD98" s="102"/>
      <c r="AE98" s="102"/>
      <c r="AF98" s="102"/>
      <c r="AG98" s="102"/>
      <c r="AH98" s="102"/>
      <c r="AI98" s="102"/>
      <c r="AJ98" s="102"/>
      <c r="AK98" s="102"/>
    </row>
    <row r="99" spans="1:37">
      <c r="A99" s="101"/>
      <c r="B99" s="101"/>
      <c r="C99" s="102"/>
      <c r="D99" s="102"/>
      <c r="E99" s="102"/>
      <c r="F99" s="102"/>
      <c r="G99" s="102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102"/>
      <c r="U99" s="102"/>
      <c r="V99" s="102"/>
      <c r="W99" s="102"/>
      <c r="X99" s="102"/>
      <c r="Y99" s="102"/>
      <c r="Z99" s="102"/>
      <c r="AA99" s="102"/>
      <c r="AB99" s="102"/>
      <c r="AC99" s="102"/>
      <c r="AD99" s="102"/>
      <c r="AE99" s="102"/>
      <c r="AF99" s="102"/>
      <c r="AG99" s="102"/>
      <c r="AH99" s="102"/>
      <c r="AI99" s="102"/>
      <c r="AJ99" s="102"/>
      <c r="AK99" s="102"/>
    </row>
    <row r="100" spans="1:37">
      <c r="A100" s="101"/>
      <c r="B100" s="101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  <c r="AJ100" s="102"/>
      <c r="AK100" s="102"/>
    </row>
    <row r="101" spans="1:37">
      <c r="A101" s="101"/>
      <c r="B101" s="101"/>
      <c r="C101" s="102"/>
      <c r="D101" s="102"/>
      <c r="E101" s="102"/>
      <c r="F101" s="102"/>
      <c r="G101" s="102"/>
      <c r="H101" s="102"/>
      <c r="I101" s="102"/>
      <c r="J101" s="102"/>
      <c r="K101" s="102"/>
      <c r="L101" s="102"/>
      <c r="M101" s="102"/>
      <c r="N101" s="102"/>
      <c r="O101" s="102"/>
      <c r="P101" s="102"/>
      <c r="Q101" s="102"/>
      <c r="R101" s="102"/>
      <c r="S101" s="102"/>
      <c r="T101" s="102"/>
      <c r="U101" s="102"/>
      <c r="V101" s="102"/>
      <c r="W101" s="102"/>
      <c r="X101" s="102"/>
      <c r="Y101" s="102"/>
      <c r="Z101" s="102"/>
      <c r="AA101" s="102"/>
      <c r="AB101" s="102"/>
      <c r="AC101" s="102"/>
      <c r="AD101" s="102"/>
      <c r="AE101" s="102"/>
      <c r="AF101" s="102"/>
      <c r="AG101" s="102"/>
      <c r="AH101" s="102"/>
      <c r="AI101" s="102"/>
      <c r="AJ101" s="102"/>
      <c r="AK101" s="102"/>
    </row>
  </sheetData>
  <mergeCells count="47">
    <mergeCell ref="B72:C72"/>
    <mergeCell ref="B74:C74"/>
    <mergeCell ref="A2:AK2"/>
    <mergeCell ref="A3:AK3"/>
    <mergeCell ref="S6:AB6"/>
    <mergeCell ref="P7:Q8"/>
    <mergeCell ref="P9:P10"/>
    <mergeCell ref="B69:C69"/>
    <mergeCell ref="D6:P6"/>
    <mergeCell ref="D7:E8"/>
    <mergeCell ref="N9:N10"/>
    <mergeCell ref="D9:D10"/>
    <mergeCell ref="E9:E10"/>
    <mergeCell ref="F7:G8"/>
    <mergeCell ref="F9:F10"/>
    <mergeCell ref="G9:G10"/>
    <mergeCell ref="H7:I8"/>
    <mergeCell ref="H9:H10"/>
    <mergeCell ref="I9:I10"/>
    <mergeCell ref="Q9:Q10"/>
    <mergeCell ref="S7:T8"/>
    <mergeCell ref="S9:S10"/>
    <mergeCell ref="T9:T10"/>
    <mergeCell ref="V7:W8"/>
    <mergeCell ref="J7:K8"/>
    <mergeCell ref="J9:J10"/>
    <mergeCell ref="K9:K10"/>
    <mergeCell ref="M7:N8"/>
    <mergeCell ref="M9:M10"/>
    <mergeCell ref="AH9:AH10"/>
    <mergeCell ref="X7:Y8"/>
    <mergeCell ref="V9:V10"/>
    <mergeCell ref="W9:W10"/>
    <mergeCell ref="X9:X10"/>
    <mergeCell ref="Y9:Y10"/>
    <mergeCell ref="Z7:AA8"/>
    <mergeCell ref="Z9:Z10"/>
    <mergeCell ref="AA9:AA10"/>
    <mergeCell ref="AC6:AH6"/>
    <mergeCell ref="AC7:AD8"/>
    <mergeCell ref="AC9:AC10"/>
    <mergeCell ref="AD9:AD10"/>
    <mergeCell ref="AE7:AF8"/>
    <mergeCell ref="AE9:AE10"/>
    <mergeCell ref="AF9:AF10"/>
    <mergeCell ref="AG7:AH8"/>
    <mergeCell ref="AG9:AG10"/>
  </mergeCells>
  <phoneticPr fontId="58" type="noConversion"/>
  <printOptions horizontalCentered="1" verticalCentered="1"/>
  <pageMargins left="0" right="0" top="0.37" bottom="0.52" header="0.17" footer="0.37"/>
  <pageSetup paperSize="8" scale="75" firstPageNumber="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Q63"/>
  <sheetViews>
    <sheetView topLeftCell="M10" zoomScale="80" zoomScaleNormal="80" workbookViewId="0">
      <selection activeCell="AD57" sqref="AD57"/>
    </sheetView>
  </sheetViews>
  <sheetFormatPr defaultRowHeight="12.75"/>
  <cols>
    <col min="1" max="1" width="7.42578125" style="103" customWidth="1"/>
    <col min="2" max="2" width="26.42578125" style="103" customWidth="1"/>
    <col min="3" max="4" width="12.7109375" style="103" customWidth="1"/>
    <col min="5" max="5" width="11" style="103" customWidth="1"/>
    <col min="6" max="6" width="11.7109375" style="103" customWidth="1"/>
    <col min="7" max="7" width="10.5703125" style="103" customWidth="1"/>
    <col min="8" max="8" width="12" style="103" customWidth="1"/>
    <col min="9" max="9" width="12" style="103" bestFit="1" customWidth="1"/>
    <col min="10" max="10" width="11.7109375" style="103" customWidth="1"/>
    <col min="11" max="11" width="12" style="103" customWidth="1"/>
    <col min="12" max="12" width="12.7109375" style="103" customWidth="1"/>
    <col min="13" max="13" width="9.140625" style="103"/>
    <col min="14" max="14" width="12.140625" style="103" customWidth="1"/>
    <col min="15" max="15" width="11.42578125" style="103" customWidth="1"/>
    <col min="16" max="16" width="12.85546875" style="103" bestFit="1" customWidth="1"/>
    <col min="17" max="17" width="12.85546875" style="103" customWidth="1"/>
    <col min="18" max="18" width="9.5703125" style="103" customWidth="1"/>
    <col min="19" max="19" width="10.140625" style="103" customWidth="1"/>
    <col min="20" max="20" width="11.7109375" style="103" customWidth="1"/>
    <col min="21" max="21" width="9.5703125" style="103" customWidth="1"/>
    <col min="22" max="22" width="11.7109375" style="103" customWidth="1"/>
    <col min="23" max="23" width="9.85546875" style="103" customWidth="1"/>
    <col min="24" max="24" width="12.28515625" style="103" customWidth="1"/>
    <col min="25" max="25" width="10.7109375" style="103" customWidth="1"/>
    <col min="26" max="26" width="12.42578125" style="103" bestFit="1" customWidth="1"/>
    <col min="27" max="27" width="12.42578125" style="103" customWidth="1"/>
    <col min="28" max="29" width="15.28515625" style="103" customWidth="1"/>
    <col min="30" max="30" width="15.140625" style="103" customWidth="1"/>
    <col min="31" max="31" width="12.85546875" style="103" customWidth="1"/>
    <col min="32" max="33" width="20.140625" style="103" customWidth="1"/>
    <col min="34" max="38" width="9.140625" style="103"/>
    <col min="39" max="16384" width="9.140625" style="38"/>
  </cols>
  <sheetData>
    <row r="1" spans="1:43" ht="22.5">
      <c r="A1" s="556"/>
      <c r="E1" s="1167"/>
      <c r="F1" s="1167"/>
      <c r="G1" s="1167"/>
      <c r="H1" s="1167"/>
      <c r="I1" s="1167"/>
      <c r="J1" s="1167"/>
      <c r="K1" s="1167"/>
      <c r="L1" s="557"/>
    </row>
    <row r="2" spans="1:43">
      <c r="A2" s="558"/>
      <c r="E2" s="1168"/>
      <c r="F2" s="1168"/>
      <c r="G2" s="1168"/>
      <c r="H2" s="1168"/>
      <c r="I2" s="1168"/>
      <c r="J2" s="1168"/>
      <c r="K2" s="1168"/>
      <c r="L2" s="487"/>
    </row>
    <row r="3" spans="1:43" ht="15.75" customHeight="1">
      <c r="A3" s="558"/>
      <c r="B3" s="103" t="s">
        <v>204</v>
      </c>
      <c r="E3" s="558"/>
      <c r="F3" s="558"/>
      <c r="G3" s="559"/>
      <c r="H3" s="559"/>
      <c r="I3" s="559"/>
      <c r="J3" s="559"/>
      <c r="K3" s="559"/>
      <c r="L3" s="559"/>
    </row>
    <row r="4" spans="1:43" ht="15.75" customHeight="1">
      <c r="A4" s="1142"/>
      <c r="B4" s="1142"/>
      <c r="C4" s="1142"/>
      <c r="D4" s="1142"/>
      <c r="E4" s="1142"/>
      <c r="F4" s="1142"/>
      <c r="G4" s="1142"/>
      <c r="H4" s="1142"/>
      <c r="I4" s="1142"/>
      <c r="J4" s="1142"/>
      <c r="K4" s="1142"/>
      <c r="L4" s="1142"/>
      <c r="M4" s="1142"/>
      <c r="N4" s="1142"/>
      <c r="O4" s="1142"/>
      <c r="P4" s="1142"/>
      <c r="Q4" s="1142"/>
      <c r="R4" s="1142"/>
      <c r="S4" s="1142"/>
      <c r="T4" s="1142"/>
      <c r="U4" s="1142"/>
      <c r="V4" s="1142"/>
      <c r="W4" s="1142"/>
      <c r="X4" s="1142"/>
      <c r="Y4" s="1142"/>
      <c r="Z4" s="1142"/>
      <c r="AA4" s="453"/>
      <c r="AB4" s="453"/>
      <c r="AC4" s="453"/>
      <c r="AD4" s="453"/>
      <c r="AE4" s="453"/>
      <c r="AF4" s="453"/>
      <c r="AG4" s="453"/>
    </row>
    <row r="5" spans="1:43" ht="15.75">
      <c r="A5" s="1142" t="s">
        <v>470</v>
      </c>
      <c r="B5" s="1142"/>
      <c r="C5" s="1142"/>
      <c r="D5" s="1142"/>
      <c r="E5" s="1142"/>
      <c r="F5" s="1142"/>
      <c r="G5" s="1142"/>
      <c r="H5" s="1142"/>
      <c r="I5" s="1142"/>
      <c r="J5" s="1142"/>
      <c r="K5" s="1142"/>
      <c r="L5" s="1142"/>
      <c r="M5" s="1142"/>
      <c r="N5" s="1142"/>
      <c r="O5" s="1142"/>
      <c r="P5" s="1142"/>
      <c r="Q5" s="1142"/>
      <c r="R5" s="1142"/>
      <c r="S5" s="1142"/>
      <c r="T5" s="1142"/>
      <c r="U5" s="1142"/>
      <c r="V5" s="1142"/>
      <c r="W5" s="1142"/>
      <c r="X5" s="1142"/>
      <c r="Y5" s="1142"/>
      <c r="Z5" s="1142"/>
      <c r="AA5" s="453"/>
      <c r="AB5" s="453"/>
      <c r="AC5" s="453"/>
      <c r="AD5" s="453"/>
      <c r="AE5" s="453"/>
      <c r="AF5" s="453"/>
      <c r="AG5" s="453"/>
    </row>
    <row r="6" spans="1:43">
      <c r="A6" s="1168" t="s">
        <v>70</v>
      </c>
      <c r="B6" s="1168"/>
      <c r="C6" s="1168"/>
      <c r="D6" s="1168"/>
      <c r="E6" s="1168"/>
      <c r="F6" s="1168"/>
      <c r="G6" s="1168"/>
      <c r="H6" s="1168"/>
      <c r="I6" s="1168"/>
      <c r="J6" s="1168"/>
      <c r="K6" s="1168"/>
      <c r="L6" s="1168"/>
      <c r="M6" s="1168"/>
      <c r="N6" s="1168"/>
      <c r="O6" s="1168"/>
      <c r="P6" s="1168"/>
      <c r="Q6" s="1168"/>
      <c r="R6" s="1168"/>
      <c r="S6" s="1168"/>
      <c r="T6" s="1168"/>
      <c r="U6" s="1168"/>
      <c r="V6" s="1168"/>
      <c r="W6" s="1168"/>
      <c r="X6" s="1168"/>
      <c r="Y6" s="1168"/>
      <c r="Z6" s="1168"/>
      <c r="AA6" s="487"/>
      <c r="AB6" s="487"/>
      <c r="AC6" s="487"/>
      <c r="AD6" s="487"/>
      <c r="AE6" s="487"/>
      <c r="AF6" s="487" t="s">
        <v>248</v>
      </c>
      <c r="AG6" s="487"/>
    </row>
    <row r="7" spans="1:43" ht="15.75" customHeight="1" thickBot="1">
      <c r="A7" s="560"/>
      <c r="B7" s="560"/>
      <c r="C7" s="560"/>
      <c r="D7" s="560"/>
      <c r="E7" s="560"/>
      <c r="F7" s="560"/>
      <c r="G7" s="560"/>
      <c r="H7" s="560"/>
      <c r="I7" s="560"/>
      <c r="J7" s="560"/>
      <c r="AF7" s="560"/>
      <c r="AG7" s="560"/>
    </row>
    <row r="8" spans="1:43" ht="15.75" customHeight="1" thickBot="1">
      <c r="A8" s="561"/>
      <c r="B8" s="562"/>
      <c r="C8" s="1174" t="s">
        <v>59</v>
      </c>
      <c r="D8" s="1175"/>
      <c r="E8" s="1175"/>
      <c r="F8" s="1175"/>
      <c r="G8" s="1176"/>
      <c r="H8" s="502"/>
      <c r="I8" s="1177" t="s">
        <v>57</v>
      </c>
      <c r="J8" s="1177"/>
      <c r="K8" s="1177"/>
      <c r="L8" s="1177"/>
      <c r="M8" s="1177"/>
      <c r="N8" s="1178"/>
      <c r="O8" s="1177"/>
      <c r="P8" s="1158" t="s">
        <v>249</v>
      </c>
      <c r="Q8" s="1159"/>
      <c r="R8" s="1159"/>
      <c r="S8" s="1159"/>
      <c r="T8" s="1160"/>
      <c r="U8" s="963"/>
      <c r="V8" s="964"/>
      <c r="W8" s="964"/>
      <c r="X8" s="964"/>
      <c r="Y8" s="965"/>
      <c r="Z8" s="964"/>
      <c r="AA8" s="965"/>
      <c r="AB8" s="1161" t="s">
        <v>580</v>
      </c>
      <c r="AC8" s="1162"/>
      <c r="AD8" s="1152" t="s">
        <v>211</v>
      </c>
      <c r="AE8" s="1153"/>
      <c r="AF8" s="966"/>
      <c r="AG8" s="967"/>
      <c r="AH8" s="102"/>
      <c r="AI8" s="102"/>
      <c r="AJ8" s="102"/>
      <c r="AK8" s="102"/>
      <c r="AL8" s="102"/>
      <c r="AM8" s="119"/>
      <c r="AN8" s="119"/>
      <c r="AO8" s="119"/>
      <c r="AP8" s="119"/>
      <c r="AQ8" s="119"/>
    </row>
    <row r="9" spans="1:43" ht="15.75" customHeight="1">
      <c r="A9" s="563"/>
      <c r="B9" s="564"/>
      <c r="C9" s="1163" t="s">
        <v>569</v>
      </c>
      <c r="D9" s="1155"/>
      <c r="E9" s="1163" t="s">
        <v>570</v>
      </c>
      <c r="F9" s="1155"/>
      <c r="G9" s="1163" t="s">
        <v>571</v>
      </c>
      <c r="H9" s="1155"/>
      <c r="I9" s="1163" t="s">
        <v>572</v>
      </c>
      <c r="J9" s="1155"/>
      <c r="K9" s="1163" t="s">
        <v>574</v>
      </c>
      <c r="L9" s="1155"/>
      <c r="M9" s="1163" t="s">
        <v>573</v>
      </c>
      <c r="N9" s="1155"/>
      <c r="O9" s="1169" t="s">
        <v>252</v>
      </c>
      <c r="P9" s="1163" t="s">
        <v>575</v>
      </c>
      <c r="Q9" s="1155"/>
      <c r="R9" s="565" t="s">
        <v>253</v>
      </c>
      <c r="S9" s="1163" t="s">
        <v>576</v>
      </c>
      <c r="T9" s="1155"/>
      <c r="U9" s="1163" t="s">
        <v>577</v>
      </c>
      <c r="V9" s="1155"/>
      <c r="W9" s="1163" t="s">
        <v>578</v>
      </c>
      <c r="X9" s="1154"/>
      <c r="Y9" s="565" t="s">
        <v>208</v>
      </c>
      <c r="Z9" s="1154" t="s">
        <v>579</v>
      </c>
      <c r="AA9" s="1155"/>
      <c r="AB9" s="1154" t="s">
        <v>250</v>
      </c>
      <c r="AC9" s="1155"/>
      <c r="AD9" s="1154" t="s">
        <v>250</v>
      </c>
      <c r="AE9" s="1155"/>
      <c r="AF9" s="1154" t="s">
        <v>581</v>
      </c>
      <c r="AG9" s="1155"/>
      <c r="AH9" s="102"/>
      <c r="AI9" s="102"/>
      <c r="AJ9" s="102"/>
      <c r="AK9" s="102"/>
      <c r="AL9" s="102"/>
      <c r="AM9" s="119"/>
      <c r="AN9" s="119"/>
      <c r="AO9" s="119"/>
      <c r="AP9" s="119"/>
      <c r="AQ9" s="119"/>
    </row>
    <row r="10" spans="1:43" ht="24.75" customHeight="1">
      <c r="A10" s="566" t="s">
        <v>487</v>
      </c>
      <c r="B10" s="567" t="s">
        <v>213</v>
      </c>
      <c r="C10" s="1164"/>
      <c r="D10" s="1157"/>
      <c r="E10" s="1164"/>
      <c r="F10" s="1157"/>
      <c r="G10" s="1164"/>
      <c r="H10" s="1157"/>
      <c r="I10" s="1164"/>
      <c r="J10" s="1157"/>
      <c r="K10" s="1164"/>
      <c r="L10" s="1157"/>
      <c r="M10" s="1164"/>
      <c r="N10" s="1157"/>
      <c r="O10" s="1170"/>
      <c r="P10" s="1164"/>
      <c r="Q10" s="1157"/>
      <c r="R10" s="568" t="s">
        <v>254</v>
      </c>
      <c r="S10" s="1164"/>
      <c r="T10" s="1157"/>
      <c r="U10" s="1164"/>
      <c r="V10" s="1157"/>
      <c r="W10" s="1164"/>
      <c r="X10" s="1156"/>
      <c r="Y10" s="568" t="s">
        <v>215</v>
      </c>
      <c r="Z10" s="1156"/>
      <c r="AA10" s="1157"/>
      <c r="AB10" s="1156"/>
      <c r="AC10" s="1157"/>
      <c r="AD10" s="1156"/>
      <c r="AE10" s="1157"/>
      <c r="AF10" s="1156"/>
      <c r="AG10" s="1157"/>
      <c r="AH10" s="102"/>
      <c r="AI10" s="102"/>
      <c r="AJ10" s="102"/>
      <c r="AK10" s="102"/>
      <c r="AL10" s="102"/>
      <c r="AM10" s="119"/>
      <c r="AN10" s="119"/>
      <c r="AO10" s="119"/>
      <c r="AP10" s="119"/>
      <c r="AQ10" s="119"/>
    </row>
    <row r="11" spans="1:43" ht="15.75" customHeight="1">
      <c r="A11" s="563"/>
      <c r="B11" s="564" t="s">
        <v>61</v>
      </c>
      <c r="C11" s="1165" t="s">
        <v>559</v>
      </c>
      <c r="D11" s="1150" t="s">
        <v>527</v>
      </c>
      <c r="E11" s="1165" t="s">
        <v>559</v>
      </c>
      <c r="F11" s="1150" t="s">
        <v>527</v>
      </c>
      <c r="G11" s="1165" t="s">
        <v>559</v>
      </c>
      <c r="H11" s="1150" t="s">
        <v>527</v>
      </c>
      <c r="I11" s="1165" t="s">
        <v>559</v>
      </c>
      <c r="J11" s="1150" t="s">
        <v>527</v>
      </c>
      <c r="K11" s="1165" t="s">
        <v>559</v>
      </c>
      <c r="L11" s="1150" t="s">
        <v>527</v>
      </c>
      <c r="M11" s="1165" t="s">
        <v>559</v>
      </c>
      <c r="N11" s="1150" t="s">
        <v>527</v>
      </c>
      <c r="O11" s="1170"/>
      <c r="P11" s="1165" t="s">
        <v>559</v>
      </c>
      <c r="Q11" s="1150" t="s">
        <v>527</v>
      </c>
      <c r="R11" s="569" t="s">
        <v>257</v>
      </c>
      <c r="S11" s="1165" t="s">
        <v>559</v>
      </c>
      <c r="T11" s="1150" t="s">
        <v>527</v>
      </c>
      <c r="U11" s="1165" t="s">
        <v>559</v>
      </c>
      <c r="V11" s="1150" t="s">
        <v>527</v>
      </c>
      <c r="W11" s="1165" t="s">
        <v>559</v>
      </c>
      <c r="X11" s="1172" t="s">
        <v>527</v>
      </c>
      <c r="Y11" s="569" t="s">
        <v>222</v>
      </c>
      <c r="Z11" s="1148" t="s">
        <v>559</v>
      </c>
      <c r="AA11" s="1150" t="s">
        <v>527</v>
      </c>
      <c r="AB11" s="1148" t="s">
        <v>559</v>
      </c>
      <c r="AC11" s="1150" t="s">
        <v>527</v>
      </c>
      <c r="AD11" s="1148" t="s">
        <v>559</v>
      </c>
      <c r="AE11" s="1150" t="s">
        <v>527</v>
      </c>
      <c r="AF11" s="1148" t="s">
        <v>559</v>
      </c>
      <c r="AG11" s="1150" t="s">
        <v>527</v>
      </c>
      <c r="AH11" s="102"/>
      <c r="AI11" s="102"/>
      <c r="AJ11" s="102"/>
      <c r="AK11" s="102"/>
      <c r="AL11" s="102"/>
      <c r="AM11" s="119"/>
      <c r="AN11" s="119"/>
      <c r="AO11" s="119"/>
      <c r="AP11" s="119"/>
      <c r="AQ11" s="119"/>
    </row>
    <row r="12" spans="1:43" ht="19.5" customHeight="1" thickBot="1">
      <c r="A12" s="563"/>
      <c r="B12" s="570" t="s">
        <v>61</v>
      </c>
      <c r="C12" s="1166"/>
      <c r="D12" s="1151"/>
      <c r="E12" s="1166"/>
      <c r="F12" s="1151"/>
      <c r="G12" s="1166"/>
      <c r="H12" s="1151"/>
      <c r="I12" s="1166"/>
      <c r="J12" s="1151"/>
      <c r="K12" s="1166"/>
      <c r="L12" s="1151"/>
      <c r="M12" s="1166"/>
      <c r="N12" s="1151"/>
      <c r="O12" s="1171"/>
      <c r="P12" s="1166"/>
      <c r="Q12" s="1151"/>
      <c r="R12" s="571" t="s">
        <v>258</v>
      </c>
      <c r="S12" s="1166"/>
      <c r="T12" s="1151"/>
      <c r="U12" s="1166"/>
      <c r="V12" s="1151"/>
      <c r="W12" s="1166"/>
      <c r="X12" s="1173"/>
      <c r="Y12" s="571" t="s">
        <v>256</v>
      </c>
      <c r="Z12" s="1149"/>
      <c r="AA12" s="1151"/>
      <c r="AB12" s="1149"/>
      <c r="AC12" s="1151"/>
      <c r="AD12" s="1149"/>
      <c r="AE12" s="1151"/>
      <c r="AF12" s="1149"/>
      <c r="AG12" s="1151"/>
      <c r="AH12" s="102"/>
      <c r="AI12" s="102"/>
      <c r="AJ12" s="102"/>
      <c r="AK12" s="102"/>
      <c r="AL12" s="102"/>
      <c r="AM12" s="119"/>
      <c r="AN12" s="119"/>
      <c r="AO12" s="119"/>
      <c r="AP12" s="119"/>
      <c r="AQ12" s="119"/>
    </row>
    <row r="13" spans="1:43" ht="15.75" thickBot="1">
      <c r="A13" s="572">
        <v>1</v>
      </c>
      <c r="B13" s="573">
        <v>2</v>
      </c>
      <c r="C13" s="573">
        <v>3</v>
      </c>
      <c r="D13" s="573"/>
      <c r="E13" s="573">
        <v>4</v>
      </c>
      <c r="F13" s="573"/>
      <c r="G13" s="573">
        <v>5</v>
      </c>
      <c r="H13" s="573"/>
      <c r="I13" s="573">
        <v>6</v>
      </c>
      <c r="J13" s="573"/>
      <c r="K13" s="573">
        <v>7</v>
      </c>
      <c r="L13" s="573"/>
      <c r="M13" s="573">
        <v>8</v>
      </c>
      <c r="N13" s="573"/>
      <c r="O13" s="573">
        <v>9</v>
      </c>
      <c r="P13" s="573">
        <v>10</v>
      </c>
      <c r="Q13" s="573"/>
      <c r="R13" s="573">
        <v>11</v>
      </c>
      <c r="S13" s="573">
        <v>12</v>
      </c>
      <c r="T13" s="573"/>
      <c r="U13" s="573">
        <v>13</v>
      </c>
      <c r="V13" s="573"/>
      <c r="W13" s="573">
        <v>14</v>
      </c>
      <c r="X13" s="573"/>
      <c r="Y13" s="570">
        <v>15</v>
      </c>
      <c r="Z13" s="573">
        <v>16</v>
      </c>
      <c r="AA13" s="573"/>
      <c r="AB13" s="573">
        <v>17</v>
      </c>
      <c r="AC13" s="573"/>
      <c r="AD13" s="573">
        <v>18</v>
      </c>
      <c r="AE13" s="573"/>
      <c r="AF13" s="573">
        <v>19</v>
      </c>
      <c r="AG13" s="878"/>
      <c r="AH13" s="102"/>
      <c r="AI13" s="102"/>
      <c r="AJ13" s="102"/>
      <c r="AK13" s="102"/>
      <c r="AL13" s="102"/>
      <c r="AM13" s="119"/>
      <c r="AN13" s="119"/>
      <c r="AO13" s="119"/>
      <c r="AP13" s="119"/>
      <c r="AQ13" s="119"/>
    </row>
    <row r="14" spans="1:43" ht="15">
      <c r="A14" s="574"/>
      <c r="B14" s="575"/>
      <c r="C14" s="120"/>
      <c r="D14" s="120"/>
      <c r="E14" s="120"/>
      <c r="F14" s="120"/>
      <c r="G14" s="120"/>
      <c r="H14" s="494"/>
      <c r="I14" s="494"/>
      <c r="J14" s="494"/>
      <c r="K14" s="494"/>
      <c r="L14" s="494"/>
      <c r="M14" s="494"/>
      <c r="N14" s="494"/>
      <c r="O14" s="494"/>
      <c r="P14" s="494"/>
      <c r="Q14" s="494"/>
      <c r="R14" s="494"/>
      <c r="S14" s="494"/>
      <c r="T14" s="494"/>
      <c r="U14" s="494"/>
      <c r="V14" s="494"/>
      <c r="W14" s="494"/>
      <c r="X14" s="494"/>
      <c r="Y14" s="494"/>
      <c r="Z14" s="494"/>
      <c r="AA14" s="494"/>
      <c r="AB14" s="577"/>
      <c r="AC14" s="488"/>
      <c r="AD14" s="576"/>
      <c r="AE14" s="578"/>
      <c r="AF14" s="579"/>
      <c r="AG14" s="580"/>
      <c r="AH14" s="102"/>
      <c r="AI14" s="102"/>
      <c r="AJ14" s="102"/>
      <c r="AK14" s="102"/>
      <c r="AL14" s="102"/>
      <c r="AM14" s="119"/>
      <c r="AN14" s="119"/>
      <c r="AO14" s="119"/>
      <c r="AP14" s="119"/>
      <c r="AQ14" s="119"/>
    </row>
    <row r="15" spans="1:43" ht="15">
      <c r="A15" s="581" t="s">
        <v>166</v>
      </c>
      <c r="B15" s="582" t="s">
        <v>234</v>
      </c>
      <c r="C15" s="495"/>
      <c r="D15" s="495"/>
      <c r="E15" s="495"/>
      <c r="F15" s="495"/>
      <c r="G15" s="495"/>
      <c r="H15" s="495"/>
      <c r="I15" s="495"/>
      <c r="J15" s="495"/>
      <c r="K15" s="495"/>
      <c r="L15" s="495"/>
      <c r="M15" s="495"/>
      <c r="N15" s="495"/>
      <c r="O15" s="495"/>
      <c r="P15" s="495"/>
      <c r="Q15" s="495"/>
      <c r="R15" s="495"/>
      <c r="S15" s="495"/>
      <c r="T15" s="495"/>
      <c r="U15" s="495"/>
      <c r="V15" s="495"/>
      <c r="W15" s="495"/>
      <c r="X15" s="495"/>
      <c r="Y15" s="495"/>
      <c r="Z15" s="495"/>
      <c r="AA15" s="495"/>
      <c r="AB15" s="584"/>
      <c r="AC15" s="489"/>
      <c r="AD15" s="583"/>
      <c r="AE15" s="585"/>
      <c r="AF15" s="579"/>
      <c r="AG15" s="586"/>
      <c r="AH15" s="102"/>
      <c r="AI15" s="102"/>
      <c r="AJ15" s="102"/>
      <c r="AK15" s="102"/>
      <c r="AL15" s="102"/>
      <c r="AM15" s="119"/>
      <c r="AN15" s="119"/>
      <c r="AO15" s="119"/>
      <c r="AP15" s="119"/>
      <c r="AQ15" s="119"/>
    </row>
    <row r="16" spans="1:43" ht="15">
      <c r="A16" s="587"/>
      <c r="B16" s="588"/>
      <c r="C16" s="495"/>
      <c r="D16" s="495"/>
      <c r="E16" s="495"/>
      <c r="F16" s="495"/>
      <c r="G16" s="495"/>
      <c r="H16" s="495"/>
      <c r="I16" s="495"/>
      <c r="J16" s="495"/>
      <c r="K16" s="495"/>
      <c r="L16" s="495"/>
      <c r="M16" s="495"/>
      <c r="N16" s="495"/>
      <c r="O16" s="495"/>
      <c r="P16" s="495"/>
      <c r="Q16" s="495"/>
      <c r="R16" s="495"/>
      <c r="S16" s="495"/>
      <c r="T16" s="495"/>
      <c r="U16" s="495"/>
      <c r="V16" s="495"/>
      <c r="W16" s="495"/>
      <c r="X16" s="495"/>
      <c r="Y16" s="495"/>
      <c r="Z16" s="495"/>
      <c r="AA16" s="495"/>
      <c r="AB16" s="584"/>
      <c r="AC16" s="489"/>
      <c r="AD16" s="583"/>
      <c r="AE16" s="585"/>
      <c r="AF16" s="579"/>
      <c r="AG16" s="586"/>
      <c r="AH16" s="102"/>
      <c r="AI16" s="102"/>
      <c r="AJ16" s="102"/>
      <c r="AK16" s="102"/>
      <c r="AL16" s="102"/>
      <c r="AM16" s="119"/>
      <c r="AN16" s="119"/>
      <c r="AO16" s="119"/>
      <c r="AP16" s="119"/>
      <c r="AQ16" s="119"/>
    </row>
    <row r="17" spans="1:43" s="103" customFormat="1" ht="39">
      <c r="A17" s="879">
        <v>11130</v>
      </c>
      <c r="B17" s="589" t="s">
        <v>441</v>
      </c>
      <c r="C17" s="496"/>
      <c r="D17" s="496"/>
      <c r="E17" s="496"/>
      <c r="F17" s="496"/>
      <c r="G17" s="496"/>
      <c r="H17" s="496"/>
      <c r="I17" s="496"/>
      <c r="J17" s="490"/>
      <c r="K17" s="490"/>
      <c r="L17" s="496"/>
      <c r="M17" s="496"/>
      <c r="N17" s="490"/>
      <c r="O17" s="490"/>
      <c r="P17" s="496"/>
      <c r="Q17" s="490"/>
      <c r="R17" s="490"/>
      <c r="S17" s="496"/>
      <c r="T17" s="490"/>
      <c r="U17" s="490"/>
      <c r="V17" s="496"/>
      <c r="W17" s="496"/>
      <c r="X17" s="490"/>
      <c r="Y17" s="490"/>
      <c r="Z17" s="496"/>
      <c r="AA17" s="490"/>
      <c r="AB17" s="591"/>
      <c r="AC17" s="490"/>
      <c r="AD17" s="590"/>
      <c r="AE17" s="592"/>
      <c r="AF17" s="593"/>
      <c r="AG17" s="594">
        <f>SUM(D17+F17+H17+J17+L17+N17+O17+Q17+R17+S17+V17+X17+Y17+AA17+AC17+AE17)</f>
        <v>0</v>
      </c>
      <c r="AH17" s="102"/>
      <c r="AI17" s="102"/>
      <c r="AJ17" s="102"/>
      <c r="AK17" s="102"/>
      <c r="AL17" s="102"/>
      <c r="AM17" s="102"/>
      <c r="AN17" s="102"/>
      <c r="AO17" s="102"/>
      <c r="AP17" s="102"/>
      <c r="AQ17" s="102"/>
    </row>
    <row r="18" spans="1:43" ht="45">
      <c r="A18" s="595" t="s">
        <v>477</v>
      </c>
      <c r="B18" s="596" t="s">
        <v>478</v>
      </c>
      <c r="C18" s="496"/>
      <c r="D18" s="496"/>
      <c r="E18" s="496">
        <v>11000</v>
      </c>
      <c r="F18" s="496">
        <v>11045</v>
      </c>
      <c r="G18" s="496"/>
      <c r="H18" s="496"/>
      <c r="I18" s="496"/>
      <c r="J18" s="496"/>
      <c r="K18" s="496"/>
      <c r="L18" s="496"/>
      <c r="M18" s="496"/>
      <c r="N18" s="496"/>
      <c r="O18" s="496"/>
      <c r="P18" s="496"/>
      <c r="Q18" s="496"/>
      <c r="R18" s="496"/>
      <c r="S18" s="496"/>
      <c r="T18" s="496"/>
      <c r="U18" s="496"/>
      <c r="V18" s="496"/>
      <c r="W18" s="496">
        <v>6500</v>
      </c>
      <c r="X18" s="496">
        <v>6500</v>
      </c>
      <c r="Y18" s="496"/>
      <c r="Z18" s="496"/>
      <c r="AA18" s="496"/>
      <c r="AB18" s="592"/>
      <c r="AC18" s="490"/>
      <c r="AD18" s="590"/>
      <c r="AE18" s="591"/>
      <c r="AF18" s="593">
        <f t="shared" ref="AF18:AF28" si="0">SUM(C18+E18+G18+I18+K18+M18+O18+P18+R18+S18+U18+W18+Y18+Z18+AB18+AD18)</f>
        <v>17500</v>
      </c>
      <c r="AG18" s="594">
        <f>SUM(D18+F18+H18+J18+L18+N18+O18+Q18+R18+S18+T18+V18+X18+Y18+AA18+AC18+AE18)</f>
        <v>17545</v>
      </c>
      <c r="AH18" s="102"/>
      <c r="AI18" s="102"/>
      <c r="AJ18" s="102"/>
      <c r="AK18" s="102"/>
      <c r="AL18" s="102"/>
      <c r="AM18" s="119"/>
      <c r="AN18" s="119"/>
      <c r="AO18" s="119"/>
      <c r="AP18" s="119"/>
      <c r="AQ18" s="119"/>
    </row>
    <row r="19" spans="1:43" ht="15">
      <c r="A19" s="597">
        <v>41233</v>
      </c>
      <c r="B19" s="598" t="s">
        <v>233</v>
      </c>
      <c r="C19" s="496"/>
      <c r="D19" s="496"/>
      <c r="E19" s="496"/>
      <c r="F19" s="496"/>
      <c r="G19" s="496"/>
      <c r="H19" s="496"/>
      <c r="I19" s="496"/>
      <c r="J19" s="496"/>
      <c r="K19" s="496"/>
      <c r="L19" s="496"/>
      <c r="M19" s="496"/>
      <c r="N19" s="496"/>
      <c r="O19" s="496"/>
      <c r="P19" s="496"/>
      <c r="Q19" s="496"/>
      <c r="R19" s="496"/>
      <c r="S19" s="496"/>
      <c r="T19" s="496">
        <v>12194</v>
      </c>
      <c r="U19" s="496"/>
      <c r="V19" s="496"/>
      <c r="W19" s="496"/>
      <c r="X19" s="496"/>
      <c r="Y19" s="496"/>
      <c r="Z19" s="496"/>
      <c r="AA19" s="496"/>
      <c r="AB19" s="592"/>
      <c r="AC19" s="490"/>
      <c r="AD19" s="590"/>
      <c r="AE19" s="591"/>
      <c r="AF19" s="593">
        <f t="shared" si="0"/>
        <v>0</v>
      </c>
      <c r="AG19" s="594">
        <v>12194</v>
      </c>
      <c r="AH19" s="102"/>
      <c r="AI19" s="102"/>
      <c r="AJ19" s="102"/>
      <c r="AK19" s="102"/>
      <c r="AL19" s="102"/>
      <c r="AM19" s="119"/>
      <c r="AN19" s="119"/>
      <c r="AO19" s="119"/>
      <c r="AP19" s="119"/>
      <c r="AQ19" s="119"/>
    </row>
    <row r="20" spans="1:43" ht="15">
      <c r="A20" s="595" t="s">
        <v>479</v>
      </c>
      <c r="B20" s="596" t="s">
        <v>259</v>
      </c>
      <c r="C20" s="496"/>
      <c r="D20" s="496"/>
      <c r="E20" s="496"/>
      <c r="F20" s="496"/>
      <c r="G20" s="496"/>
      <c r="H20" s="496"/>
      <c r="I20" s="496"/>
      <c r="J20" s="496"/>
      <c r="K20" s="496"/>
      <c r="L20" s="496"/>
      <c r="M20" s="496"/>
      <c r="N20" s="496"/>
      <c r="O20" s="496"/>
      <c r="P20" s="496"/>
      <c r="Q20" s="496"/>
      <c r="R20" s="496"/>
      <c r="S20" s="496"/>
      <c r="T20" s="496"/>
      <c r="U20" s="496"/>
      <c r="V20" s="496"/>
      <c r="W20" s="496"/>
      <c r="X20" s="496"/>
      <c r="Y20" s="496"/>
      <c r="Z20" s="496">
        <v>2000</v>
      </c>
      <c r="AA20" s="496">
        <v>2000</v>
      </c>
      <c r="AB20" s="592"/>
      <c r="AC20" s="490"/>
      <c r="AD20" s="590"/>
      <c r="AE20" s="591"/>
      <c r="AF20" s="593">
        <f t="shared" si="0"/>
        <v>2000</v>
      </c>
      <c r="AG20" s="594">
        <f t="shared" ref="AG20:AG28" si="1">SUM(D20+F20+H20+J20+L20+N20+O20+Q20+R20+S20+T20+V20+X20+Y20+AA20+AC20+AE20)</f>
        <v>2000</v>
      </c>
      <c r="AH20" s="102"/>
      <c r="AI20" s="102"/>
      <c r="AJ20" s="102"/>
      <c r="AK20" s="102"/>
      <c r="AL20" s="102"/>
      <c r="AM20" s="119"/>
      <c r="AN20" s="119"/>
      <c r="AO20" s="119"/>
      <c r="AP20" s="119"/>
      <c r="AQ20" s="119"/>
    </row>
    <row r="21" spans="1:43" ht="30">
      <c r="A21" s="595" t="s">
        <v>480</v>
      </c>
      <c r="B21" s="596" t="s">
        <v>481</v>
      </c>
      <c r="C21" s="496"/>
      <c r="D21" s="496"/>
      <c r="E21" s="496">
        <v>10160</v>
      </c>
      <c r="F21" s="496">
        <v>10160</v>
      </c>
      <c r="G21" s="496"/>
      <c r="H21" s="496"/>
      <c r="I21" s="496"/>
      <c r="J21" s="496"/>
      <c r="K21" s="496"/>
      <c r="L21" s="496"/>
      <c r="M21" s="496"/>
      <c r="N21" s="496"/>
      <c r="O21" s="496"/>
      <c r="P21" s="496"/>
      <c r="Q21" s="496"/>
      <c r="R21" s="496"/>
      <c r="S21" s="496"/>
      <c r="T21" s="496"/>
      <c r="U21" s="496"/>
      <c r="V21" s="496"/>
      <c r="W21" s="496"/>
      <c r="X21" s="496"/>
      <c r="Y21" s="496"/>
      <c r="Z21" s="496"/>
      <c r="AA21" s="496"/>
      <c r="AB21" s="592"/>
      <c r="AC21" s="490"/>
      <c r="AD21" s="590"/>
      <c r="AE21" s="591"/>
      <c r="AF21" s="593">
        <f t="shared" si="0"/>
        <v>10160</v>
      </c>
      <c r="AG21" s="594">
        <f t="shared" si="1"/>
        <v>10160</v>
      </c>
      <c r="AH21" s="102"/>
      <c r="AI21" s="102"/>
      <c r="AJ21" s="102"/>
      <c r="AK21" s="102"/>
      <c r="AL21" s="102"/>
      <c r="AM21" s="119"/>
      <c r="AN21" s="119"/>
      <c r="AO21" s="119"/>
      <c r="AP21" s="119"/>
      <c r="AQ21" s="119"/>
    </row>
    <row r="22" spans="1:43" ht="15">
      <c r="A22" s="597">
        <v>52020</v>
      </c>
      <c r="B22" s="598" t="s">
        <v>447</v>
      </c>
      <c r="C22" s="496"/>
      <c r="D22" s="496"/>
      <c r="E22" s="496"/>
      <c r="F22" s="496"/>
      <c r="G22" s="496"/>
      <c r="H22" s="496"/>
      <c r="I22" s="496"/>
      <c r="J22" s="496"/>
      <c r="K22" s="496"/>
      <c r="L22" s="496"/>
      <c r="M22" s="496"/>
      <c r="N22" s="496"/>
      <c r="O22" s="496"/>
      <c r="P22" s="496"/>
      <c r="Q22" s="496"/>
      <c r="R22" s="496"/>
      <c r="S22" s="496"/>
      <c r="T22" s="496"/>
      <c r="U22" s="496"/>
      <c r="V22" s="496"/>
      <c r="W22" s="496"/>
      <c r="X22" s="496"/>
      <c r="Y22" s="496"/>
      <c r="Z22" s="496"/>
      <c r="AA22" s="496"/>
      <c r="AB22" s="592"/>
      <c r="AC22" s="490"/>
      <c r="AD22" s="590"/>
      <c r="AE22" s="591"/>
      <c r="AF22" s="593">
        <f t="shared" si="0"/>
        <v>0</v>
      </c>
      <c r="AG22" s="594">
        <f t="shared" si="1"/>
        <v>0</v>
      </c>
      <c r="AH22" s="102"/>
      <c r="AI22" s="102"/>
      <c r="AJ22" s="102"/>
      <c r="AK22" s="102"/>
      <c r="AL22" s="102"/>
      <c r="AM22" s="119"/>
      <c r="AN22" s="119"/>
      <c r="AO22" s="119"/>
      <c r="AP22" s="119"/>
      <c r="AQ22" s="119"/>
    </row>
    <row r="23" spans="1:43" ht="15">
      <c r="A23" s="597">
        <v>66020</v>
      </c>
      <c r="B23" s="598" t="s">
        <v>448</v>
      </c>
      <c r="C23" s="496"/>
      <c r="D23" s="496"/>
      <c r="E23" s="496"/>
      <c r="F23" s="496"/>
      <c r="G23" s="496"/>
      <c r="H23" s="496"/>
      <c r="I23" s="496"/>
      <c r="J23" s="496"/>
      <c r="K23" s="496"/>
      <c r="L23" s="496"/>
      <c r="M23" s="496"/>
      <c r="N23" s="496"/>
      <c r="O23" s="496"/>
      <c r="P23" s="496"/>
      <c r="Q23" s="496"/>
      <c r="R23" s="496"/>
      <c r="S23" s="496"/>
      <c r="T23" s="496">
        <v>270</v>
      </c>
      <c r="U23" s="496"/>
      <c r="V23" s="496"/>
      <c r="W23" s="496"/>
      <c r="X23" s="496"/>
      <c r="Y23" s="496"/>
      <c r="Z23" s="496"/>
      <c r="AA23" s="496"/>
      <c r="AB23" s="592"/>
      <c r="AC23" s="490"/>
      <c r="AD23" s="590"/>
      <c r="AE23" s="591"/>
      <c r="AF23" s="593">
        <f t="shared" si="0"/>
        <v>0</v>
      </c>
      <c r="AG23" s="594">
        <f t="shared" si="1"/>
        <v>270</v>
      </c>
      <c r="AH23" s="102"/>
      <c r="AI23" s="102"/>
      <c r="AJ23" s="102"/>
      <c r="AK23" s="102"/>
      <c r="AL23" s="102"/>
      <c r="AM23" s="119"/>
      <c r="AN23" s="119"/>
      <c r="AO23" s="119"/>
      <c r="AP23" s="119"/>
      <c r="AQ23" s="119"/>
    </row>
    <row r="24" spans="1:43" ht="45">
      <c r="A24" s="595" t="s">
        <v>482</v>
      </c>
      <c r="B24" s="596" t="s">
        <v>454</v>
      </c>
      <c r="C24" s="496"/>
      <c r="D24" s="496"/>
      <c r="E24" s="496"/>
      <c r="F24" s="496"/>
      <c r="G24" s="496"/>
      <c r="H24" s="496"/>
      <c r="I24" s="496"/>
      <c r="J24" s="496"/>
      <c r="K24" s="496"/>
      <c r="L24" s="496"/>
      <c r="M24" s="496"/>
      <c r="N24" s="496"/>
      <c r="O24" s="496"/>
      <c r="P24" s="496"/>
      <c r="Q24" s="496"/>
      <c r="R24" s="496"/>
      <c r="S24" s="496"/>
      <c r="T24" s="496">
        <v>500</v>
      </c>
      <c r="U24" s="496">
        <v>500</v>
      </c>
      <c r="V24" s="496"/>
      <c r="W24" s="496"/>
      <c r="X24" s="496"/>
      <c r="Y24" s="496"/>
      <c r="Z24" s="496"/>
      <c r="AA24" s="496"/>
      <c r="AB24" s="592"/>
      <c r="AC24" s="490"/>
      <c r="AD24" s="590"/>
      <c r="AE24" s="591"/>
      <c r="AF24" s="593">
        <f t="shared" si="0"/>
        <v>500</v>
      </c>
      <c r="AG24" s="594">
        <f t="shared" si="1"/>
        <v>500</v>
      </c>
      <c r="AH24" s="102"/>
      <c r="AI24" s="102"/>
      <c r="AJ24" s="102"/>
      <c r="AK24" s="102"/>
      <c r="AL24" s="102"/>
      <c r="AM24" s="119"/>
      <c r="AN24" s="119"/>
      <c r="AO24" s="119"/>
      <c r="AP24" s="119"/>
      <c r="AQ24" s="119"/>
    </row>
    <row r="25" spans="1:43" ht="45">
      <c r="A25" s="595" t="s">
        <v>483</v>
      </c>
      <c r="B25" s="596" t="s">
        <v>484</v>
      </c>
      <c r="C25" s="496"/>
      <c r="D25" s="496"/>
      <c r="E25" s="496"/>
      <c r="F25" s="496"/>
      <c r="G25" s="496"/>
      <c r="H25" s="496"/>
      <c r="I25" s="496">
        <v>2601050</v>
      </c>
      <c r="J25" s="496">
        <v>2601050</v>
      </c>
      <c r="K25" s="496">
        <v>140000</v>
      </c>
      <c r="L25" s="496">
        <v>140000</v>
      </c>
      <c r="M25" s="496">
        <v>41940</v>
      </c>
      <c r="N25" s="496">
        <v>41940</v>
      </c>
      <c r="O25" s="496"/>
      <c r="P25" s="496"/>
      <c r="Q25" s="496"/>
      <c r="R25" s="496"/>
      <c r="S25" s="496"/>
      <c r="T25" s="496"/>
      <c r="U25" s="496"/>
      <c r="V25" s="496"/>
      <c r="W25" s="496"/>
      <c r="X25" s="496"/>
      <c r="Y25" s="496"/>
      <c r="Z25" s="496"/>
      <c r="AA25" s="496"/>
      <c r="AB25" s="592"/>
      <c r="AC25" s="490"/>
      <c r="AD25" s="590"/>
      <c r="AE25" s="591"/>
      <c r="AF25" s="593">
        <f t="shared" si="0"/>
        <v>2782990</v>
      </c>
      <c r="AG25" s="594">
        <f t="shared" si="1"/>
        <v>2782990</v>
      </c>
      <c r="AH25" s="102"/>
      <c r="AI25" s="102"/>
      <c r="AJ25" s="102"/>
      <c r="AK25" s="102"/>
      <c r="AL25" s="102"/>
      <c r="AM25" s="119"/>
      <c r="AN25" s="119"/>
      <c r="AO25" s="119"/>
      <c r="AP25" s="119"/>
      <c r="AQ25" s="119"/>
    </row>
    <row r="26" spans="1:43" ht="30">
      <c r="A26" s="595" t="s">
        <v>485</v>
      </c>
      <c r="B26" s="596" t="s">
        <v>486</v>
      </c>
      <c r="C26" s="496"/>
      <c r="D26" s="496"/>
      <c r="E26" s="496"/>
      <c r="F26" s="496"/>
      <c r="G26" s="496">
        <v>33000</v>
      </c>
      <c r="H26" s="496">
        <v>33000</v>
      </c>
      <c r="I26" s="496"/>
      <c r="J26" s="496"/>
      <c r="K26" s="496"/>
      <c r="L26" s="496"/>
      <c r="M26" s="496"/>
      <c r="N26" s="496"/>
      <c r="O26" s="496"/>
      <c r="P26" s="496"/>
      <c r="Q26" s="496"/>
      <c r="R26" s="496"/>
      <c r="S26" s="496"/>
      <c r="T26" s="496"/>
      <c r="U26" s="496"/>
      <c r="V26" s="496"/>
      <c r="W26" s="496"/>
      <c r="X26" s="496"/>
      <c r="Y26" s="496"/>
      <c r="Z26" s="496"/>
      <c r="AA26" s="496"/>
      <c r="AB26" s="592"/>
      <c r="AC26" s="490"/>
      <c r="AD26" s="590">
        <v>1500000</v>
      </c>
      <c r="AE26" s="591">
        <v>2153681</v>
      </c>
      <c r="AF26" s="593">
        <f t="shared" si="0"/>
        <v>1533000</v>
      </c>
      <c r="AG26" s="594">
        <f t="shared" si="1"/>
        <v>2186681</v>
      </c>
      <c r="AH26" s="102"/>
      <c r="AI26" s="102"/>
      <c r="AJ26" s="102"/>
      <c r="AK26" s="102"/>
      <c r="AL26" s="102"/>
      <c r="AM26" s="119"/>
      <c r="AN26" s="119"/>
      <c r="AO26" s="119"/>
      <c r="AP26" s="119"/>
      <c r="AQ26" s="119"/>
    </row>
    <row r="27" spans="1:43" ht="30">
      <c r="A27" s="595" t="s">
        <v>488</v>
      </c>
      <c r="B27" s="596" t="s">
        <v>489</v>
      </c>
      <c r="C27" s="496"/>
      <c r="D27" s="496"/>
      <c r="E27" s="496"/>
      <c r="F27" s="496"/>
      <c r="G27" s="496"/>
      <c r="H27" s="496"/>
      <c r="I27" s="496"/>
      <c r="J27" s="496"/>
      <c r="K27" s="496"/>
      <c r="L27" s="496"/>
      <c r="M27" s="496"/>
      <c r="N27" s="496"/>
      <c r="O27" s="496"/>
      <c r="P27" s="496">
        <v>1343029</v>
      </c>
      <c r="Q27" s="496">
        <v>1355947</v>
      </c>
      <c r="R27" s="496"/>
      <c r="S27" s="455"/>
      <c r="T27" s="455"/>
      <c r="U27" s="496"/>
      <c r="V27" s="496"/>
      <c r="W27" s="496"/>
      <c r="X27" s="496"/>
      <c r="Y27" s="496"/>
      <c r="Z27" s="496"/>
      <c r="AA27" s="496"/>
      <c r="AB27" s="592"/>
      <c r="AC27" s="490"/>
      <c r="AD27" s="590"/>
      <c r="AE27" s="591"/>
      <c r="AF27" s="593">
        <f t="shared" si="0"/>
        <v>1343029</v>
      </c>
      <c r="AG27" s="594">
        <f t="shared" si="1"/>
        <v>1355947</v>
      </c>
      <c r="AH27" s="102"/>
      <c r="AI27" s="102"/>
      <c r="AJ27" s="102"/>
      <c r="AK27" s="102"/>
      <c r="AL27" s="102"/>
      <c r="AM27" s="119"/>
      <c r="AN27" s="119"/>
      <c r="AO27" s="119"/>
      <c r="AP27" s="119"/>
      <c r="AQ27" s="119"/>
    </row>
    <row r="28" spans="1:43" ht="15">
      <c r="A28" s="880" t="s">
        <v>539</v>
      </c>
      <c r="B28" s="486" t="s">
        <v>538</v>
      </c>
      <c r="C28" s="496"/>
      <c r="D28" s="490"/>
      <c r="E28" s="490"/>
      <c r="F28" s="490"/>
      <c r="G28" s="490"/>
      <c r="H28" s="496"/>
      <c r="I28" s="496"/>
      <c r="J28" s="490"/>
      <c r="K28" s="490"/>
      <c r="L28" s="496"/>
      <c r="M28" s="496"/>
      <c r="N28" s="490"/>
      <c r="O28" s="490"/>
      <c r="P28" s="496"/>
      <c r="Q28" s="490"/>
      <c r="R28" s="490"/>
      <c r="S28" s="455"/>
      <c r="T28" s="497"/>
      <c r="U28" s="490"/>
      <c r="V28" s="496"/>
      <c r="W28" s="496"/>
      <c r="X28" s="490"/>
      <c r="Y28" s="490"/>
      <c r="Z28" s="496"/>
      <c r="AA28" s="490"/>
      <c r="AB28" s="490"/>
      <c r="AC28" s="490">
        <v>204125</v>
      </c>
      <c r="AD28" s="496"/>
      <c r="AE28" s="490"/>
      <c r="AF28" s="593">
        <f t="shared" si="0"/>
        <v>0</v>
      </c>
      <c r="AG28" s="594">
        <f t="shared" si="1"/>
        <v>204125</v>
      </c>
      <c r="AH28" s="102"/>
      <c r="AI28" s="102"/>
      <c r="AJ28" s="102"/>
      <c r="AK28" s="102"/>
      <c r="AL28" s="102"/>
      <c r="AM28" s="119"/>
      <c r="AN28" s="119"/>
      <c r="AO28" s="119"/>
      <c r="AP28" s="119"/>
      <c r="AQ28" s="119"/>
    </row>
    <row r="29" spans="1:43" s="484" customFormat="1" ht="14.25">
      <c r="A29" s="581"/>
      <c r="B29" s="482" t="s">
        <v>238</v>
      </c>
      <c r="C29" s="599">
        <f>SUM(C17:C28)</f>
        <v>0</v>
      </c>
      <c r="D29" s="599">
        <f t="shared" ref="D29:L29" si="2">SUM(D17:D28)</f>
        <v>0</v>
      </c>
      <c r="E29" s="599">
        <f t="shared" si="2"/>
        <v>21160</v>
      </c>
      <c r="F29" s="599">
        <f t="shared" si="2"/>
        <v>21205</v>
      </c>
      <c r="G29" s="599">
        <f t="shared" si="2"/>
        <v>33000</v>
      </c>
      <c r="H29" s="599">
        <f t="shared" si="2"/>
        <v>33000</v>
      </c>
      <c r="I29" s="599">
        <f t="shared" si="2"/>
        <v>2601050</v>
      </c>
      <c r="J29" s="599">
        <f t="shared" si="2"/>
        <v>2601050</v>
      </c>
      <c r="K29" s="599">
        <f t="shared" si="2"/>
        <v>140000</v>
      </c>
      <c r="L29" s="599">
        <f t="shared" si="2"/>
        <v>140000</v>
      </c>
      <c r="M29" s="599">
        <f t="shared" ref="M29:AG29" si="3">SUM(M17:M28)</f>
        <v>41940</v>
      </c>
      <c r="N29" s="599">
        <f t="shared" si="3"/>
        <v>41940</v>
      </c>
      <c r="O29" s="599">
        <f t="shared" si="3"/>
        <v>0</v>
      </c>
      <c r="P29" s="599">
        <f t="shared" si="3"/>
        <v>1343029</v>
      </c>
      <c r="Q29" s="599">
        <f t="shared" si="3"/>
        <v>1355947</v>
      </c>
      <c r="R29" s="599">
        <f t="shared" si="3"/>
        <v>0</v>
      </c>
      <c r="S29" s="599">
        <f t="shared" si="3"/>
        <v>0</v>
      </c>
      <c r="T29" s="599">
        <f t="shared" si="3"/>
        <v>12964</v>
      </c>
      <c r="U29" s="599">
        <f t="shared" si="3"/>
        <v>500</v>
      </c>
      <c r="V29" s="599">
        <f t="shared" si="3"/>
        <v>0</v>
      </c>
      <c r="W29" s="599">
        <f t="shared" si="3"/>
        <v>6500</v>
      </c>
      <c r="X29" s="599">
        <f t="shared" si="3"/>
        <v>6500</v>
      </c>
      <c r="Y29" s="599">
        <f t="shared" si="3"/>
        <v>0</v>
      </c>
      <c r="Z29" s="599">
        <f t="shared" si="3"/>
        <v>2000</v>
      </c>
      <c r="AA29" s="599">
        <f t="shared" si="3"/>
        <v>2000</v>
      </c>
      <c r="AB29" s="599">
        <f t="shared" si="3"/>
        <v>0</v>
      </c>
      <c r="AC29" s="599">
        <f t="shared" si="3"/>
        <v>204125</v>
      </c>
      <c r="AD29" s="599">
        <f t="shared" si="3"/>
        <v>1500000</v>
      </c>
      <c r="AE29" s="599">
        <f t="shared" si="3"/>
        <v>2153681</v>
      </c>
      <c r="AF29" s="599">
        <f t="shared" si="3"/>
        <v>5689179</v>
      </c>
      <c r="AG29" s="881">
        <f t="shared" si="3"/>
        <v>6572412</v>
      </c>
      <c r="AH29" s="600"/>
      <c r="AI29" s="600"/>
      <c r="AJ29" s="600"/>
      <c r="AK29" s="600"/>
      <c r="AL29" s="600"/>
      <c r="AM29" s="483"/>
      <c r="AN29" s="483"/>
      <c r="AO29" s="483"/>
      <c r="AP29" s="483"/>
      <c r="AQ29" s="483"/>
    </row>
    <row r="30" spans="1:43" ht="15.75" thickBot="1">
      <c r="A30" s="601"/>
      <c r="B30" s="602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603"/>
      <c r="AC30" s="491"/>
      <c r="AD30" s="480"/>
      <c r="AE30" s="481"/>
      <c r="AF30" s="604">
        <f>SUM(C30+E30+G30+I30+K30+M30+O30+P30+R30+S30+U30+W30+Y30+Z30+AB30+AD30)</f>
        <v>0</v>
      </c>
      <c r="AG30" s="605">
        <f>SUM(D30+F30+H30+J30+L30+N30+O30+Q30+R30+S30+V30+X30+Y30+AA30+AB30+AE30)</f>
        <v>0</v>
      </c>
      <c r="AH30" s="102"/>
      <c r="AI30" s="102"/>
      <c r="AJ30" s="102"/>
      <c r="AK30" s="102"/>
      <c r="AL30" s="102"/>
      <c r="AM30" s="119"/>
      <c r="AN30" s="119"/>
      <c r="AO30" s="119"/>
      <c r="AP30" s="119"/>
      <c r="AQ30" s="119"/>
    </row>
    <row r="31" spans="1:43" ht="20.100000000000001" customHeight="1" thickBot="1">
      <c r="A31" s="606" t="s">
        <v>42</v>
      </c>
      <c r="B31" s="607" t="s">
        <v>261</v>
      </c>
      <c r="C31" s="608">
        <f>SUM(C29)</f>
        <v>0</v>
      </c>
      <c r="D31" s="608">
        <f t="shared" ref="D31:AG31" si="4">SUM(D29)</f>
        <v>0</v>
      </c>
      <c r="E31" s="608">
        <f t="shared" si="4"/>
        <v>21160</v>
      </c>
      <c r="F31" s="608">
        <f t="shared" si="4"/>
        <v>21205</v>
      </c>
      <c r="G31" s="608">
        <f t="shared" si="4"/>
        <v>33000</v>
      </c>
      <c r="H31" s="608">
        <f t="shared" si="4"/>
        <v>33000</v>
      </c>
      <c r="I31" s="608">
        <f t="shared" si="4"/>
        <v>2601050</v>
      </c>
      <c r="J31" s="608">
        <f t="shared" si="4"/>
        <v>2601050</v>
      </c>
      <c r="K31" s="608">
        <f t="shared" si="4"/>
        <v>140000</v>
      </c>
      <c r="L31" s="608">
        <f t="shared" si="4"/>
        <v>140000</v>
      </c>
      <c r="M31" s="608">
        <f t="shared" si="4"/>
        <v>41940</v>
      </c>
      <c r="N31" s="608">
        <f t="shared" si="4"/>
        <v>41940</v>
      </c>
      <c r="O31" s="608">
        <f t="shared" si="4"/>
        <v>0</v>
      </c>
      <c r="P31" s="608">
        <f t="shared" si="4"/>
        <v>1343029</v>
      </c>
      <c r="Q31" s="608">
        <f t="shared" si="4"/>
        <v>1355947</v>
      </c>
      <c r="R31" s="608">
        <f t="shared" si="4"/>
        <v>0</v>
      </c>
      <c r="S31" s="608">
        <f t="shared" si="4"/>
        <v>0</v>
      </c>
      <c r="T31" s="608">
        <f t="shared" si="4"/>
        <v>12964</v>
      </c>
      <c r="U31" s="608">
        <f t="shared" si="4"/>
        <v>500</v>
      </c>
      <c r="V31" s="608">
        <f t="shared" si="4"/>
        <v>0</v>
      </c>
      <c r="W31" s="608">
        <f t="shared" si="4"/>
        <v>6500</v>
      </c>
      <c r="X31" s="608">
        <f t="shared" si="4"/>
        <v>6500</v>
      </c>
      <c r="Y31" s="608">
        <f t="shared" si="4"/>
        <v>0</v>
      </c>
      <c r="Z31" s="608">
        <f t="shared" si="4"/>
        <v>2000</v>
      </c>
      <c r="AA31" s="608">
        <f t="shared" si="4"/>
        <v>2000</v>
      </c>
      <c r="AB31" s="608">
        <f t="shared" si="4"/>
        <v>0</v>
      </c>
      <c r="AC31" s="608">
        <f t="shared" si="4"/>
        <v>204125</v>
      </c>
      <c r="AD31" s="608">
        <f t="shared" si="4"/>
        <v>1500000</v>
      </c>
      <c r="AE31" s="608">
        <f t="shared" si="4"/>
        <v>2153681</v>
      </c>
      <c r="AF31" s="608">
        <f t="shared" si="4"/>
        <v>5689179</v>
      </c>
      <c r="AG31" s="882">
        <f t="shared" si="4"/>
        <v>6572412</v>
      </c>
      <c r="AH31" s="102"/>
      <c r="AI31" s="102"/>
      <c r="AJ31" s="102"/>
      <c r="AK31" s="102"/>
      <c r="AL31" s="102"/>
      <c r="AM31" s="119"/>
      <c r="AN31" s="119"/>
      <c r="AO31" s="119"/>
      <c r="AP31" s="119"/>
      <c r="AQ31" s="119"/>
    </row>
    <row r="32" spans="1:43" ht="20.100000000000001" customHeight="1" thickBot="1">
      <c r="A32" s="609" t="s">
        <v>24</v>
      </c>
      <c r="B32" s="610" t="s">
        <v>243</v>
      </c>
      <c r="C32" s="498">
        <v>900</v>
      </c>
      <c r="D32" s="498">
        <v>900</v>
      </c>
      <c r="E32" s="498">
        <v>500</v>
      </c>
      <c r="F32" s="498">
        <v>500</v>
      </c>
      <c r="G32" s="498">
        <v>100</v>
      </c>
      <c r="H32" s="498">
        <v>100</v>
      </c>
      <c r="I32" s="498"/>
      <c r="J32" s="498"/>
      <c r="K32" s="498"/>
      <c r="L32" s="498"/>
      <c r="M32" s="498"/>
      <c r="N32" s="498"/>
      <c r="O32" s="498"/>
      <c r="P32" s="498"/>
      <c r="Q32" s="498"/>
      <c r="R32" s="498"/>
      <c r="S32" s="498"/>
      <c r="T32" s="498"/>
      <c r="U32" s="498"/>
      <c r="V32" s="498"/>
      <c r="W32" s="498"/>
      <c r="X32" s="498"/>
      <c r="Y32" s="498"/>
      <c r="Z32" s="498"/>
      <c r="AA32" s="498"/>
      <c r="AB32" s="612"/>
      <c r="AC32" s="492">
        <v>20647</v>
      </c>
      <c r="AD32" s="611"/>
      <c r="AE32" s="613"/>
      <c r="AF32" s="614">
        <f>SUM(C32+E32+G32+I32+K32+M32+O32+P32+R32+S32+U32+W32+Y32+Z32+AB32+AD32)</f>
        <v>1500</v>
      </c>
      <c r="AG32" s="615">
        <f>SUM(D32+F32+H32+J32+L32+N32+O32+Q32+R32+S32+V32+X32+Y32+AA32+AC32+AE32)</f>
        <v>22147</v>
      </c>
      <c r="AH32" s="102"/>
      <c r="AI32" s="102"/>
      <c r="AJ32" s="102"/>
      <c r="AK32" s="102"/>
      <c r="AL32" s="102"/>
      <c r="AM32" s="119"/>
      <c r="AN32" s="119"/>
      <c r="AO32" s="119"/>
      <c r="AP32" s="119"/>
      <c r="AQ32" s="119"/>
    </row>
    <row r="33" spans="1:43" s="39" customFormat="1" ht="20.100000000000001" customHeight="1" thickBot="1">
      <c r="A33" s="606" t="s">
        <v>24</v>
      </c>
      <c r="B33" s="607" t="s">
        <v>262</v>
      </c>
      <c r="C33" s="499">
        <f>SUM(C32)</f>
        <v>900</v>
      </c>
      <c r="D33" s="499">
        <f t="shared" ref="D33:Q33" si="5">SUM(D32)</f>
        <v>900</v>
      </c>
      <c r="E33" s="499">
        <f t="shared" si="5"/>
        <v>500</v>
      </c>
      <c r="F33" s="499">
        <f t="shared" si="5"/>
        <v>500</v>
      </c>
      <c r="G33" s="499">
        <f t="shared" si="5"/>
        <v>100</v>
      </c>
      <c r="H33" s="499">
        <f t="shared" si="5"/>
        <v>100</v>
      </c>
      <c r="I33" s="499">
        <f t="shared" si="5"/>
        <v>0</v>
      </c>
      <c r="J33" s="499">
        <f t="shared" si="5"/>
        <v>0</v>
      </c>
      <c r="K33" s="499">
        <f t="shared" si="5"/>
        <v>0</v>
      </c>
      <c r="L33" s="499">
        <f t="shared" si="5"/>
        <v>0</v>
      </c>
      <c r="M33" s="499">
        <f t="shared" si="5"/>
        <v>0</v>
      </c>
      <c r="N33" s="499">
        <f t="shared" si="5"/>
        <v>0</v>
      </c>
      <c r="O33" s="499">
        <f t="shared" si="5"/>
        <v>0</v>
      </c>
      <c r="P33" s="499">
        <f t="shared" si="5"/>
        <v>0</v>
      </c>
      <c r="Q33" s="499">
        <f t="shared" si="5"/>
        <v>0</v>
      </c>
      <c r="R33" s="499">
        <f t="shared" ref="R33:AG33" si="6">SUM(R32)</f>
        <v>0</v>
      </c>
      <c r="S33" s="499">
        <f t="shared" si="6"/>
        <v>0</v>
      </c>
      <c r="T33" s="499">
        <f t="shared" si="6"/>
        <v>0</v>
      </c>
      <c r="U33" s="499">
        <f t="shared" si="6"/>
        <v>0</v>
      </c>
      <c r="V33" s="499">
        <f t="shared" si="6"/>
        <v>0</v>
      </c>
      <c r="W33" s="499">
        <f t="shared" si="6"/>
        <v>0</v>
      </c>
      <c r="X33" s="499">
        <f t="shared" si="6"/>
        <v>0</v>
      </c>
      <c r="Y33" s="499">
        <f t="shared" si="6"/>
        <v>0</v>
      </c>
      <c r="Z33" s="499">
        <f t="shared" si="6"/>
        <v>0</v>
      </c>
      <c r="AA33" s="499">
        <f t="shared" si="6"/>
        <v>0</v>
      </c>
      <c r="AB33" s="499">
        <f t="shared" si="6"/>
        <v>0</v>
      </c>
      <c r="AC33" s="499">
        <f t="shared" si="6"/>
        <v>20647</v>
      </c>
      <c r="AD33" s="499">
        <f t="shared" si="6"/>
        <v>0</v>
      </c>
      <c r="AE33" s="499">
        <f t="shared" si="6"/>
        <v>0</v>
      </c>
      <c r="AF33" s="499">
        <f t="shared" si="6"/>
        <v>1500</v>
      </c>
      <c r="AG33" s="883">
        <f t="shared" si="6"/>
        <v>22147</v>
      </c>
      <c r="AH33" s="616"/>
      <c r="AI33" s="616"/>
      <c r="AJ33" s="616"/>
      <c r="AK33" s="616"/>
      <c r="AL33" s="616"/>
      <c r="AM33" s="122"/>
      <c r="AN33" s="122"/>
      <c r="AO33" s="122"/>
      <c r="AP33" s="122"/>
      <c r="AQ33" s="122"/>
    </row>
    <row r="34" spans="1:43" s="123" customFormat="1" ht="30" customHeight="1" thickBot="1">
      <c r="A34" s="606" t="s">
        <v>20</v>
      </c>
      <c r="B34" s="617" t="s">
        <v>490</v>
      </c>
      <c r="C34" s="498"/>
      <c r="D34" s="498"/>
      <c r="E34" s="498">
        <v>248128</v>
      </c>
      <c r="F34" s="498">
        <v>248128</v>
      </c>
      <c r="G34" s="498">
        <v>7180</v>
      </c>
      <c r="H34" s="498">
        <v>7180</v>
      </c>
      <c r="I34" s="498"/>
      <c r="J34" s="498"/>
      <c r="K34" s="498"/>
      <c r="L34" s="498"/>
      <c r="M34" s="498"/>
      <c r="N34" s="498"/>
      <c r="O34" s="498"/>
      <c r="P34" s="498"/>
      <c r="Q34" s="498"/>
      <c r="R34" s="498"/>
      <c r="S34" s="496">
        <v>427405</v>
      </c>
      <c r="T34" s="489">
        <v>427405</v>
      </c>
      <c r="U34" s="498"/>
      <c r="V34" s="498"/>
      <c r="W34" s="498"/>
      <c r="X34" s="498"/>
      <c r="Y34" s="498"/>
      <c r="Z34" s="498"/>
      <c r="AA34" s="498"/>
      <c r="AB34" s="612"/>
      <c r="AC34" s="492">
        <v>86516</v>
      </c>
      <c r="AD34" s="611"/>
      <c r="AE34" s="618"/>
      <c r="AF34" s="619">
        <f>SUM(C34+E34+G34+I34+K34+M34+O34+P34+R34+S34+U34+W34+Y34+Z34+AB34+AD34)</f>
        <v>682713</v>
      </c>
      <c r="AG34" s="620">
        <f>SUM(D34+F34+H34+J34+L34+N34+O34+Q34+R34+S34+V34+X34+Y34+AA34+AC34+AE34)</f>
        <v>769229</v>
      </c>
      <c r="AH34" s="621"/>
      <c r="AI34" s="621"/>
      <c r="AJ34" s="621"/>
      <c r="AK34" s="621"/>
      <c r="AL34" s="621"/>
    </row>
    <row r="35" spans="1:43" s="123" customFormat="1" ht="29.25" customHeight="1" thickBot="1">
      <c r="A35" s="606" t="s">
        <v>11</v>
      </c>
      <c r="B35" s="617" t="s">
        <v>491</v>
      </c>
      <c r="C35" s="498"/>
      <c r="D35" s="498"/>
      <c r="E35" s="498">
        <v>42980</v>
      </c>
      <c r="F35" s="498">
        <v>42980</v>
      </c>
      <c r="G35" s="498"/>
      <c r="H35" s="498"/>
      <c r="I35" s="498"/>
      <c r="J35" s="498"/>
      <c r="K35" s="498"/>
      <c r="L35" s="498"/>
      <c r="M35" s="498"/>
      <c r="N35" s="498"/>
      <c r="O35" s="498"/>
      <c r="P35" s="498"/>
      <c r="Q35" s="498"/>
      <c r="R35" s="498"/>
      <c r="S35" s="498"/>
      <c r="T35" s="498"/>
      <c r="U35" s="498"/>
      <c r="V35" s="498"/>
      <c r="W35" s="498"/>
      <c r="X35" s="498"/>
      <c r="Y35" s="498"/>
      <c r="Z35" s="498"/>
      <c r="AA35" s="498"/>
      <c r="AB35" s="612"/>
      <c r="AC35" s="492"/>
      <c r="AD35" s="611"/>
      <c r="AE35" s="622"/>
      <c r="AF35" s="579">
        <f>SUM(C35+E35+G35+I35+K35+M35+O35+P35+R35+S35+U35+W35+Y35+Z35+AB35+AD35)</f>
        <v>42980</v>
      </c>
      <c r="AG35" s="620">
        <f>SUM(D35+F35+H35+J35+L35+N35+O35+Q35+R35+S35+V35+X35+Y35+AA35+AC35+AE35)</f>
        <v>42980</v>
      </c>
      <c r="AH35" s="621"/>
      <c r="AI35" s="621"/>
      <c r="AJ35" s="621"/>
      <c r="AK35" s="621"/>
      <c r="AL35" s="621"/>
    </row>
    <row r="36" spans="1:43" s="122" customFormat="1" ht="20.100000000000001" customHeight="1" thickBot="1">
      <c r="A36" s="623" t="s">
        <v>8</v>
      </c>
      <c r="B36" s="624" t="s">
        <v>247</v>
      </c>
      <c r="C36" s="625">
        <f>SUM(C31+C33+C34+C35)</f>
        <v>900</v>
      </c>
      <c r="D36" s="625">
        <f t="shared" ref="D36:T36" si="7">SUM(D31+D33+D34+D35)</f>
        <v>900</v>
      </c>
      <c r="E36" s="625">
        <f t="shared" si="7"/>
        <v>312768</v>
      </c>
      <c r="F36" s="625">
        <f t="shared" si="7"/>
        <v>312813</v>
      </c>
      <c r="G36" s="625">
        <f t="shared" si="7"/>
        <v>40280</v>
      </c>
      <c r="H36" s="625">
        <f t="shared" si="7"/>
        <v>40280</v>
      </c>
      <c r="I36" s="625">
        <f t="shared" si="7"/>
        <v>2601050</v>
      </c>
      <c r="J36" s="625">
        <f t="shared" si="7"/>
        <v>2601050</v>
      </c>
      <c r="K36" s="625">
        <f t="shared" si="7"/>
        <v>140000</v>
      </c>
      <c r="L36" s="625">
        <f t="shared" si="7"/>
        <v>140000</v>
      </c>
      <c r="M36" s="625">
        <f t="shared" si="7"/>
        <v>41940</v>
      </c>
      <c r="N36" s="625">
        <f t="shared" si="7"/>
        <v>41940</v>
      </c>
      <c r="O36" s="625">
        <f t="shared" si="7"/>
        <v>0</v>
      </c>
      <c r="P36" s="625">
        <f t="shared" si="7"/>
        <v>1343029</v>
      </c>
      <c r="Q36" s="625">
        <f t="shared" si="7"/>
        <v>1355947</v>
      </c>
      <c r="R36" s="625">
        <f t="shared" si="7"/>
        <v>0</v>
      </c>
      <c r="S36" s="625">
        <f t="shared" si="7"/>
        <v>427405</v>
      </c>
      <c r="T36" s="625">
        <f t="shared" si="7"/>
        <v>440369</v>
      </c>
      <c r="U36" s="625">
        <f t="shared" ref="U36:AG36" si="8">SUM(U31+U33+U34+U35)</f>
        <v>500</v>
      </c>
      <c r="V36" s="625">
        <f t="shared" si="8"/>
        <v>0</v>
      </c>
      <c r="W36" s="625">
        <f t="shared" si="8"/>
        <v>6500</v>
      </c>
      <c r="X36" s="625">
        <f t="shared" si="8"/>
        <v>6500</v>
      </c>
      <c r="Y36" s="625">
        <f t="shared" si="8"/>
        <v>0</v>
      </c>
      <c r="Z36" s="625">
        <f t="shared" si="8"/>
        <v>2000</v>
      </c>
      <c r="AA36" s="625">
        <f t="shared" si="8"/>
        <v>2000</v>
      </c>
      <c r="AB36" s="625">
        <f t="shared" si="8"/>
        <v>0</v>
      </c>
      <c r="AC36" s="625">
        <f t="shared" si="8"/>
        <v>311288</v>
      </c>
      <c r="AD36" s="625">
        <f t="shared" si="8"/>
        <v>1500000</v>
      </c>
      <c r="AE36" s="625">
        <f t="shared" si="8"/>
        <v>2153681</v>
      </c>
      <c r="AF36" s="625">
        <f t="shared" si="8"/>
        <v>6416372</v>
      </c>
      <c r="AG36" s="884">
        <f t="shared" si="8"/>
        <v>7406768</v>
      </c>
      <c r="AH36" s="616"/>
      <c r="AI36" s="616"/>
      <c r="AJ36" s="616"/>
      <c r="AK36" s="616"/>
      <c r="AL36" s="616"/>
    </row>
    <row r="37" spans="1:43">
      <c r="E37" s="102"/>
      <c r="F37" s="102"/>
      <c r="G37" s="102"/>
      <c r="H37" s="102"/>
      <c r="M37" s="118"/>
      <c r="N37" s="118"/>
      <c r="O37" s="102"/>
    </row>
    <row r="38" spans="1:43">
      <c r="E38" s="102"/>
      <c r="F38" s="102"/>
      <c r="G38" s="102"/>
      <c r="H38" s="102"/>
      <c r="Y38" s="493"/>
      <c r="Z38" s="493"/>
      <c r="AA38" s="493"/>
      <c r="AB38" s="493"/>
      <c r="AC38" s="493"/>
      <c r="AD38" s="493"/>
      <c r="AE38" s="493"/>
      <c r="AF38" s="118"/>
      <c r="AG38" s="118"/>
    </row>
    <row r="39" spans="1:43">
      <c r="I39" s="500"/>
      <c r="J39" s="500"/>
      <c r="P39" s="500"/>
      <c r="Q39" s="500"/>
      <c r="S39" s="500"/>
      <c r="T39" s="500"/>
      <c r="AF39" s="500"/>
      <c r="AG39" s="500"/>
    </row>
    <row r="40" spans="1:43">
      <c r="Y40" s="493"/>
      <c r="Z40" s="493"/>
      <c r="AA40" s="493"/>
      <c r="AB40" s="493"/>
      <c r="AC40" s="493"/>
      <c r="AD40" s="493"/>
      <c r="AE40" s="493"/>
    </row>
    <row r="41" spans="1:43" s="484" customFormat="1">
      <c r="A41" s="469"/>
      <c r="B41" s="600"/>
      <c r="C41" s="469"/>
      <c r="D41" s="748"/>
      <c r="E41" s="748"/>
      <c r="F41" s="748"/>
      <c r="G41" s="748"/>
      <c r="H41" s="748"/>
      <c r="I41" s="748"/>
      <c r="J41" s="748"/>
      <c r="K41" s="748"/>
      <c r="L41" s="748"/>
      <c r="M41" s="748"/>
      <c r="N41" s="748"/>
      <c r="O41" s="748"/>
      <c r="P41" s="748"/>
      <c r="Q41" s="748"/>
      <c r="R41" s="748"/>
      <c r="S41" s="748"/>
      <c r="T41" s="748"/>
      <c r="U41" s="748"/>
      <c r="V41" s="748"/>
      <c r="W41" s="748"/>
      <c r="X41" s="748">
        <f>SUM(X31-W31)</f>
        <v>0</v>
      </c>
      <c r="Y41" s="748"/>
      <c r="Z41" s="748"/>
      <c r="AA41" s="748">
        <f>SUM(AA31-Z31)</f>
        <v>0</v>
      </c>
      <c r="AB41" s="748"/>
      <c r="AC41" s="748"/>
      <c r="AD41" s="748"/>
      <c r="AE41" s="748"/>
      <c r="AF41" s="748"/>
      <c r="AG41" s="748"/>
      <c r="AH41" s="469"/>
      <c r="AI41" s="469"/>
      <c r="AJ41" s="469"/>
      <c r="AK41" s="469"/>
      <c r="AL41" s="469"/>
    </row>
    <row r="42" spans="1:43">
      <c r="B42" s="102"/>
      <c r="D42" s="500"/>
      <c r="F42" s="500"/>
      <c r="I42" s="493"/>
      <c r="AF42" s="803"/>
      <c r="AG42" s="803"/>
      <c r="AI42" s="124"/>
    </row>
    <row r="43" spans="1:43">
      <c r="D43" s="500"/>
      <c r="F43" s="500"/>
      <c r="Q43" s="500"/>
      <c r="AF43" s="493"/>
      <c r="AG43" s="493"/>
      <c r="AI43" s="124"/>
    </row>
    <row r="44" spans="1:43">
      <c r="B44" s="102"/>
      <c r="D44" s="500"/>
      <c r="F44" s="500"/>
      <c r="AF44" s="493"/>
      <c r="AG44" s="493"/>
      <c r="AI44" s="162"/>
    </row>
    <row r="45" spans="1:43">
      <c r="AF45" s="493"/>
      <c r="AG45" s="493"/>
      <c r="AI45" s="162"/>
    </row>
    <row r="46" spans="1:43">
      <c r="AF46" s="493"/>
      <c r="AG46" s="493"/>
      <c r="AI46" s="802"/>
    </row>
    <row r="47" spans="1:43">
      <c r="AF47" s="493"/>
      <c r="AG47" s="493"/>
      <c r="AI47" s="802"/>
    </row>
    <row r="48" spans="1:43">
      <c r="AF48" s="493"/>
      <c r="AG48" s="493"/>
      <c r="AI48" s="802"/>
    </row>
    <row r="49" spans="32:35">
      <c r="AF49" s="493"/>
      <c r="AG49" s="493"/>
      <c r="AI49" s="802"/>
    </row>
    <row r="50" spans="32:35">
      <c r="AF50" s="493"/>
      <c r="AG50" s="493"/>
      <c r="AI50" s="802"/>
    </row>
    <row r="51" spans="32:35">
      <c r="AF51" s="493"/>
      <c r="AG51" s="493"/>
      <c r="AI51" s="802"/>
    </row>
    <row r="52" spans="32:35">
      <c r="AF52" s="803"/>
      <c r="AG52" s="803"/>
    </row>
    <row r="53" spans="32:35">
      <c r="AF53" s="454"/>
      <c r="AG53" s="454"/>
    </row>
    <row r="54" spans="32:35">
      <c r="AF54" s="1031"/>
      <c r="AG54" s="1031"/>
      <c r="AH54" s="109"/>
    </row>
    <row r="55" spans="32:35">
      <c r="AF55" s="1032"/>
      <c r="AG55" s="1032"/>
      <c r="AH55" s="109"/>
    </row>
    <row r="56" spans="32:35">
      <c r="AF56" s="1031"/>
      <c r="AG56" s="1031"/>
      <c r="AH56" s="109"/>
    </row>
    <row r="57" spans="32:35">
      <c r="AF57" s="1031"/>
      <c r="AG57" s="1031"/>
      <c r="AH57" s="109"/>
    </row>
    <row r="58" spans="32:35">
      <c r="AF58" s="1031"/>
      <c r="AG58" s="1031"/>
      <c r="AH58" s="109"/>
    </row>
    <row r="59" spans="32:35">
      <c r="AF59" s="493"/>
      <c r="AG59" s="493"/>
    </row>
    <row r="60" spans="32:35">
      <c r="AF60" s="493"/>
      <c r="AG60" s="493"/>
    </row>
    <row r="61" spans="32:35">
      <c r="AF61" s="493"/>
      <c r="AG61" s="493"/>
    </row>
    <row r="62" spans="32:35">
      <c r="AF62" s="493"/>
      <c r="AG62" s="493"/>
    </row>
    <row r="63" spans="32:35">
      <c r="AF63" s="493"/>
      <c r="AG63" s="493"/>
    </row>
  </sheetData>
  <mergeCells count="53">
    <mergeCell ref="I11:I12"/>
    <mergeCell ref="J11:J12"/>
    <mergeCell ref="K9:L10"/>
    <mergeCell ref="A6:Z6"/>
    <mergeCell ref="C8:G8"/>
    <mergeCell ref="C9:D10"/>
    <mergeCell ref="I9:J10"/>
    <mergeCell ref="I8:O8"/>
    <mergeCell ref="V11:V12"/>
    <mergeCell ref="K11:K12"/>
    <mergeCell ref="E1:K1"/>
    <mergeCell ref="E2:K2"/>
    <mergeCell ref="A4:Z4"/>
    <mergeCell ref="A5:Z5"/>
    <mergeCell ref="O9:O12"/>
    <mergeCell ref="W9:X10"/>
    <mergeCell ref="W11:W12"/>
    <mergeCell ref="X11:X12"/>
    <mergeCell ref="H11:H12"/>
    <mergeCell ref="U11:U12"/>
    <mergeCell ref="AF9:AG10"/>
    <mergeCell ref="AF11:AF12"/>
    <mergeCell ref="AG11:AG12"/>
    <mergeCell ref="C11:C12"/>
    <mergeCell ref="D11:D12"/>
    <mergeCell ref="E9:F10"/>
    <mergeCell ref="E11:E12"/>
    <mergeCell ref="F11:F12"/>
    <mergeCell ref="G9:H10"/>
    <mergeCell ref="G11:G12"/>
    <mergeCell ref="L11:L12"/>
    <mergeCell ref="M9:N10"/>
    <mergeCell ref="M11:M12"/>
    <mergeCell ref="N11:N12"/>
    <mergeCell ref="P9:Q10"/>
    <mergeCell ref="P11:P12"/>
    <mergeCell ref="Q11:Q12"/>
    <mergeCell ref="Z9:AA10"/>
    <mergeCell ref="Z11:Z12"/>
    <mergeCell ref="AA11:AA12"/>
    <mergeCell ref="P8:T8"/>
    <mergeCell ref="AB8:AC8"/>
    <mergeCell ref="AB9:AC10"/>
    <mergeCell ref="S9:T10"/>
    <mergeCell ref="S11:S12"/>
    <mergeCell ref="T11:T12"/>
    <mergeCell ref="U9:V10"/>
    <mergeCell ref="AB11:AB12"/>
    <mergeCell ref="AC11:AC12"/>
    <mergeCell ref="AD8:AE8"/>
    <mergeCell ref="AD9:AE10"/>
    <mergeCell ref="AD11:AD12"/>
    <mergeCell ref="AE11:AE12"/>
  </mergeCells>
  <phoneticPr fontId="58" type="noConversion"/>
  <printOptions horizontalCentered="1" verticalCentered="1"/>
  <pageMargins left="0" right="0" top="0.70866141732283472" bottom="0.74803149606299213" header="0.39370078740157483" footer="0.39370078740157483"/>
  <pageSetup paperSize="9" scale="54" firstPageNumber="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133"/>
  <sheetViews>
    <sheetView topLeftCell="M8" zoomScaleNormal="100" workbookViewId="0">
      <selection activeCell="P50" sqref="P50:R50"/>
    </sheetView>
  </sheetViews>
  <sheetFormatPr defaultRowHeight="12.75"/>
  <cols>
    <col min="1" max="1" width="3.85546875" style="124" customWidth="1"/>
    <col min="2" max="2" width="30.7109375" style="124" customWidth="1"/>
    <col min="3" max="18" width="10.7109375" style="124" customWidth="1"/>
    <col min="19" max="19" width="12.5703125" style="124" customWidth="1"/>
    <col min="20" max="26" width="10.7109375" style="124" customWidth="1"/>
    <col min="27" max="27" width="9.140625" style="124"/>
    <col min="28" max="28" width="7.7109375" style="124" customWidth="1"/>
    <col min="29" max="16384" width="9.140625" style="124"/>
  </cols>
  <sheetData>
    <row r="1" spans="1:28">
      <c r="Z1" s="125"/>
    </row>
    <row r="2" spans="1:28">
      <c r="Z2" s="125"/>
    </row>
    <row r="3" spans="1:28">
      <c r="B3" s="399"/>
      <c r="C3" s="399"/>
      <c r="D3" s="399"/>
      <c r="E3" s="399"/>
      <c r="F3" s="399"/>
      <c r="G3" s="399"/>
      <c r="H3" s="399"/>
      <c r="J3" s="399"/>
      <c r="K3" s="399"/>
      <c r="L3" s="399"/>
      <c r="M3" s="399"/>
      <c r="N3" s="399"/>
      <c r="O3" s="399"/>
      <c r="P3" s="399"/>
      <c r="Q3" s="399"/>
      <c r="R3" s="399"/>
      <c r="S3" s="399"/>
      <c r="T3" s="399"/>
      <c r="U3" s="399"/>
      <c r="V3" s="399"/>
      <c r="W3" s="399"/>
      <c r="X3" s="399"/>
      <c r="Y3" s="399"/>
      <c r="Z3" s="399"/>
      <c r="AA3" s="399"/>
      <c r="AB3" s="399"/>
    </row>
    <row r="4" spans="1:28" hidden="1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</row>
    <row r="5" spans="1:28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/>
      <c r="X5" s="127" t="s">
        <v>263</v>
      </c>
      <c r="Y5" s="127"/>
      <c r="Z5" s="127"/>
      <c r="AA5" s="127"/>
    </row>
    <row r="6" spans="1:28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9"/>
      <c r="AA6" s="127"/>
    </row>
    <row r="7" spans="1:28" ht="13.5" thickBot="1">
      <c r="A7" s="126"/>
      <c r="B7" s="127"/>
      <c r="C7" s="206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30" t="s">
        <v>264</v>
      </c>
      <c r="AA7" s="127"/>
    </row>
    <row r="8" spans="1:28" ht="13.5" thickBot="1">
      <c r="A8" s="133"/>
      <c r="B8" s="433"/>
      <c r="C8" s="968"/>
      <c r="D8" s="968"/>
      <c r="E8" s="1203" t="s">
        <v>265</v>
      </c>
      <c r="F8" s="1203"/>
      <c r="G8" s="1203"/>
      <c r="H8" s="1203"/>
      <c r="I8" s="1203"/>
      <c r="J8" s="1203"/>
      <c r="K8" s="1203"/>
      <c r="L8" s="1203"/>
      <c r="M8" s="1203"/>
      <c r="N8" s="1203"/>
      <c r="O8" s="1203"/>
      <c r="P8" s="1203"/>
      <c r="Q8" s="1203"/>
      <c r="R8" s="1203"/>
      <c r="S8" s="1203"/>
      <c r="T8" s="1204" t="s">
        <v>266</v>
      </c>
      <c r="U8" s="1205"/>
      <c r="V8" s="1205"/>
      <c r="W8" s="1205"/>
      <c r="X8" s="1205"/>
      <c r="Y8" s="1205"/>
      <c r="Z8" s="1205"/>
      <c r="AA8" s="969"/>
    </row>
    <row r="9" spans="1:28" ht="13.5" thickBot="1">
      <c r="A9" s="139"/>
      <c r="B9" s="434"/>
      <c r="C9" s="431"/>
      <c r="D9" s="431"/>
      <c r="E9" s="1206" t="s">
        <v>206</v>
      </c>
      <c r="F9" s="1206"/>
      <c r="G9" s="1207"/>
      <c r="H9" s="1207"/>
      <c r="I9" s="1207"/>
      <c r="J9" s="1207"/>
      <c r="K9" s="1207"/>
      <c r="L9" s="1207"/>
      <c r="M9" s="1207"/>
      <c r="N9" s="1207"/>
      <c r="O9" s="1207"/>
      <c r="P9" s="1208" t="s">
        <v>25</v>
      </c>
      <c r="Q9" s="1208"/>
      <c r="R9" s="1208"/>
      <c r="S9" s="1209"/>
      <c r="T9" s="1210" t="s">
        <v>206</v>
      </c>
      <c r="U9" s="1211"/>
      <c r="V9" s="1211"/>
      <c r="W9" s="1211"/>
      <c r="X9" s="1211"/>
      <c r="Y9" s="751"/>
      <c r="Z9" s="1201" t="s">
        <v>211</v>
      </c>
      <c r="AA9" s="1202"/>
    </row>
    <row r="10" spans="1:28" ht="12.75" customHeight="1">
      <c r="A10" s="419"/>
      <c r="B10" s="132" t="s">
        <v>267</v>
      </c>
      <c r="C10" s="1190" t="s">
        <v>526</v>
      </c>
      <c r="D10" s="1191"/>
      <c r="E10" s="1179" t="s">
        <v>522</v>
      </c>
      <c r="F10" s="1180"/>
      <c r="G10" s="1190" t="s">
        <v>523</v>
      </c>
      <c r="H10" s="1191"/>
      <c r="I10" s="1179" t="s">
        <v>56</v>
      </c>
      <c r="J10" s="1180"/>
      <c r="K10" s="1179" t="s">
        <v>524</v>
      </c>
      <c r="L10" s="1180"/>
      <c r="M10" s="1194" t="s">
        <v>525</v>
      </c>
      <c r="N10" s="1194"/>
      <c r="O10" s="1196" t="s">
        <v>582</v>
      </c>
      <c r="P10" s="1185" t="s">
        <v>268</v>
      </c>
      <c r="Q10" s="1186"/>
      <c r="R10" s="1185" t="s">
        <v>269</v>
      </c>
      <c r="S10" s="1188" t="s">
        <v>583</v>
      </c>
      <c r="T10" s="1179" t="s">
        <v>522</v>
      </c>
      <c r="U10" s="1180"/>
      <c r="V10" s="1190" t="s">
        <v>523</v>
      </c>
      <c r="W10" s="1191"/>
      <c r="X10" s="1179" t="s">
        <v>56</v>
      </c>
      <c r="Y10" s="1180"/>
      <c r="Z10" s="1179" t="s">
        <v>268</v>
      </c>
      <c r="AA10" s="1180"/>
    </row>
    <row r="11" spans="1:28" ht="12.75" customHeight="1" thickBot="1">
      <c r="A11" s="419"/>
      <c r="B11" s="132" t="s">
        <v>270</v>
      </c>
      <c r="C11" s="1192"/>
      <c r="D11" s="1193"/>
      <c r="E11" s="1181"/>
      <c r="F11" s="1182"/>
      <c r="G11" s="1192"/>
      <c r="H11" s="1193"/>
      <c r="I11" s="1181"/>
      <c r="J11" s="1182"/>
      <c r="K11" s="1181"/>
      <c r="L11" s="1182"/>
      <c r="M11" s="1195"/>
      <c r="N11" s="1195"/>
      <c r="O11" s="1197"/>
      <c r="P11" s="1181"/>
      <c r="Q11" s="1187"/>
      <c r="R11" s="1181"/>
      <c r="S11" s="1189"/>
      <c r="T11" s="1181"/>
      <c r="U11" s="1182"/>
      <c r="V11" s="1192"/>
      <c r="W11" s="1193"/>
      <c r="X11" s="1181"/>
      <c r="Y11" s="1182"/>
      <c r="Z11" s="1181"/>
      <c r="AA11" s="1182"/>
    </row>
    <row r="12" spans="1:28" ht="12.75" customHeight="1">
      <c r="A12" s="419"/>
      <c r="B12" s="132" t="s">
        <v>64</v>
      </c>
      <c r="C12" s="1196" t="s">
        <v>521</v>
      </c>
      <c r="D12" s="1196" t="s">
        <v>527</v>
      </c>
      <c r="E12" s="1212" t="s">
        <v>521</v>
      </c>
      <c r="F12" s="1196" t="s">
        <v>527</v>
      </c>
      <c r="G12" s="1212" t="s">
        <v>521</v>
      </c>
      <c r="H12" s="1196" t="s">
        <v>527</v>
      </c>
      <c r="I12" s="1212" t="s">
        <v>521</v>
      </c>
      <c r="J12" s="1196" t="s">
        <v>527</v>
      </c>
      <c r="K12" s="1212" t="s">
        <v>521</v>
      </c>
      <c r="L12" s="1196" t="s">
        <v>527</v>
      </c>
      <c r="M12" s="1212" t="s">
        <v>521</v>
      </c>
      <c r="N12" s="1196" t="s">
        <v>527</v>
      </c>
      <c r="O12" s="138"/>
      <c r="P12" s="1212" t="s">
        <v>521</v>
      </c>
      <c r="Q12" s="1196" t="s">
        <v>527</v>
      </c>
      <c r="R12" s="435"/>
      <c r="S12" s="131"/>
      <c r="T12" s="1212" t="s">
        <v>521</v>
      </c>
      <c r="U12" s="1183" t="s">
        <v>527</v>
      </c>
      <c r="V12" s="1183" t="s">
        <v>521</v>
      </c>
      <c r="W12" s="1183" t="s">
        <v>527</v>
      </c>
      <c r="X12" s="1183" t="s">
        <v>521</v>
      </c>
      <c r="Y12" s="1183" t="s">
        <v>527</v>
      </c>
      <c r="Z12" s="1183" t="s">
        <v>521</v>
      </c>
      <c r="AA12" s="1199" t="s">
        <v>527</v>
      </c>
    </row>
    <row r="13" spans="1:28" ht="12.75" customHeight="1" thickBot="1">
      <c r="A13" s="211"/>
      <c r="B13" s="132"/>
      <c r="C13" s="1198"/>
      <c r="D13" s="1198"/>
      <c r="E13" s="1213"/>
      <c r="F13" s="1198"/>
      <c r="G13" s="1213"/>
      <c r="H13" s="1198"/>
      <c r="I13" s="1213"/>
      <c r="J13" s="1198"/>
      <c r="K13" s="1213"/>
      <c r="L13" s="1198"/>
      <c r="M13" s="1213"/>
      <c r="N13" s="1198"/>
      <c r="O13" s="138"/>
      <c r="P13" s="1213"/>
      <c r="Q13" s="1198"/>
      <c r="R13" s="137"/>
      <c r="S13" s="131"/>
      <c r="T13" s="1213"/>
      <c r="U13" s="1184"/>
      <c r="V13" s="1184"/>
      <c r="W13" s="1184"/>
      <c r="X13" s="1184"/>
      <c r="Y13" s="1184"/>
      <c r="Z13" s="1184"/>
      <c r="AA13" s="1200"/>
    </row>
    <row r="14" spans="1:28" ht="13.5" thickBot="1">
      <c r="A14" s="141">
        <v>1</v>
      </c>
      <c r="B14" s="142">
        <v>2</v>
      </c>
      <c r="C14" s="143">
        <v>3</v>
      </c>
      <c r="D14" s="420"/>
      <c r="E14" s="141">
        <v>4</v>
      </c>
      <c r="F14" s="146"/>
      <c r="G14" s="144">
        <v>5</v>
      </c>
      <c r="H14" s="144"/>
      <c r="I14" s="144">
        <v>6</v>
      </c>
      <c r="J14" s="144"/>
      <c r="K14" s="144">
        <v>7</v>
      </c>
      <c r="L14" s="144"/>
      <c r="M14" s="144">
        <v>8</v>
      </c>
      <c r="N14" s="147"/>
      <c r="O14" s="145">
        <v>9</v>
      </c>
      <c r="P14" s="146">
        <v>10</v>
      </c>
      <c r="Q14" s="146"/>
      <c r="R14" s="144">
        <v>11</v>
      </c>
      <c r="S14" s="147">
        <v>12</v>
      </c>
      <c r="T14" s="141">
        <v>13</v>
      </c>
      <c r="U14" s="146"/>
      <c r="V14" s="144">
        <v>14</v>
      </c>
      <c r="W14" s="144"/>
      <c r="X14" s="144">
        <v>15</v>
      </c>
      <c r="Y14" s="147"/>
      <c r="Z14" s="750">
        <v>16</v>
      </c>
      <c r="AA14" s="970"/>
    </row>
    <row r="15" spans="1:28">
      <c r="A15" s="136"/>
      <c r="B15" s="148"/>
      <c r="C15" s="149"/>
      <c r="D15" s="421"/>
      <c r="E15" s="150"/>
      <c r="F15" s="153"/>
      <c r="G15" s="151"/>
      <c r="H15" s="151"/>
      <c r="I15" s="151"/>
      <c r="J15" s="151"/>
      <c r="K15" s="151"/>
      <c r="L15" s="151"/>
      <c r="M15" s="151"/>
      <c r="N15" s="154"/>
      <c r="O15" s="152"/>
      <c r="P15" s="153"/>
      <c r="Q15" s="153"/>
      <c r="R15" s="151"/>
      <c r="S15" s="154"/>
      <c r="T15" s="150"/>
      <c r="U15" s="153"/>
      <c r="V15" s="151"/>
      <c r="W15" s="151"/>
      <c r="X15" s="151"/>
      <c r="Y15" s="154"/>
      <c r="Z15" s="151"/>
      <c r="AA15" s="971"/>
    </row>
    <row r="16" spans="1:28">
      <c r="A16" s="136" t="s">
        <v>76</v>
      </c>
      <c r="B16" s="155" t="s">
        <v>271</v>
      </c>
      <c r="C16" s="156">
        <f>SUM(E16+G16+I16+K16+M16+O16+P16+R16+S16+T16+V16+X16+Z16)</f>
        <v>429571</v>
      </c>
      <c r="D16" s="422">
        <f>SUM(F16+H16+J16+L16+N16+O16+Q16+R16+S16+U16+W16+Y16+AA16)</f>
        <v>440269</v>
      </c>
      <c r="E16" s="157">
        <v>259339</v>
      </c>
      <c r="F16" s="160">
        <v>261537</v>
      </c>
      <c r="G16" s="158">
        <v>74776</v>
      </c>
      <c r="H16" s="158">
        <v>76348</v>
      </c>
      <c r="I16" s="158">
        <v>90935</v>
      </c>
      <c r="J16" s="158">
        <v>96699</v>
      </c>
      <c r="K16" s="158"/>
      <c r="L16" s="158"/>
      <c r="M16" s="158"/>
      <c r="N16" s="161"/>
      <c r="O16" s="159"/>
      <c r="P16" s="160">
        <v>4521</v>
      </c>
      <c r="Q16" s="160">
        <v>5685</v>
      </c>
      <c r="R16" s="158"/>
      <c r="S16" s="161"/>
      <c r="T16" s="157"/>
      <c r="U16" s="160"/>
      <c r="V16" s="158"/>
      <c r="W16" s="158"/>
      <c r="X16" s="158"/>
      <c r="Y16" s="161"/>
      <c r="Z16" s="158"/>
      <c r="AA16" s="972"/>
    </row>
    <row r="17" spans="1:27">
      <c r="A17" s="136" t="s">
        <v>84</v>
      </c>
      <c r="B17" s="155" t="s">
        <v>272</v>
      </c>
      <c r="C17" s="156">
        <f>SUM(E17+G17+I17+K17+M17+O17+P17+R17+S17+T17+V17+X17+Z17)</f>
        <v>137132</v>
      </c>
      <c r="D17" s="422">
        <f>SUM(F17+H17+J17+L17+N17+O17+Q17+R17+S17+U17+W17+Y17+AA17)</f>
        <v>143353</v>
      </c>
      <c r="E17" s="157">
        <v>79839</v>
      </c>
      <c r="F17" s="160">
        <v>80440</v>
      </c>
      <c r="G17" s="158">
        <v>23137</v>
      </c>
      <c r="H17" s="158">
        <v>23625</v>
      </c>
      <c r="I17" s="158">
        <v>32137</v>
      </c>
      <c r="J17" s="158">
        <v>37269</v>
      </c>
      <c r="K17" s="158"/>
      <c r="L17" s="158"/>
      <c r="M17" s="158"/>
      <c r="N17" s="161"/>
      <c r="O17" s="159"/>
      <c r="P17" s="160">
        <v>2019</v>
      </c>
      <c r="Q17" s="160">
        <v>2019</v>
      </c>
      <c r="R17" s="158"/>
      <c r="S17" s="161"/>
      <c r="T17" s="157"/>
      <c r="U17" s="160"/>
      <c r="V17" s="158"/>
      <c r="W17" s="158"/>
      <c r="X17" s="158"/>
      <c r="Y17" s="161"/>
      <c r="Z17" s="158"/>
      <c r="AA17" s="972"/>
    </row>
    <row r="18" spans="1:27">
      <c r="A18" s="136" t="s">
        <v>90</v>
      </c>
      <c r="B18" s="155" t="s">
        <v>273</v>
      </c>
      <c r="C18" s="156">
        <f>SUM(E18+G18+I18+K18+M18+O18+P18+R18+S18+T18+V18+X18+Z18)</f>
        <v>288448</v>
      </c>
      <c r="D18" s="422">
        <f>SUM(F18+H18+J18+L18+N18+O18+Q18+R18+S18+U18+W18+Y18+AA18)</f>
        <v>294607</v>
      </c>
      <c r="E18" s="157">
        <v>165695</v>
      </c>
      <c r="F18" s="160">
        <v>166762</v>
      </c>
      <c r="G18" s="158">
        <v>49432</v>
      </c>
      <c r="H18" s="158">
        <v>50294</v>
      </c>
      <c r="I18" s="158">
        <v>71009</v>
      </c>
      <c r="J18" s="158">
        <v>72821</v>
      </c>
      <c r="K18" s="158"/>
      <c r="L18" s="158"/>
      <c r="M18" s="158"/>
      <c r="N18" s="161"/>
      <c r="O18" s="159"/>
      <c r="P18" s="160">
        <v>2312</v>
      </c>
      <c r="Q18" s="160">
        <v>4730</v>
      </c>
      <c r="R18" s="158"/>
      <c r="S18" s="161"/>
      <c r="T18" s="157"/>
      <c r="U18" s="160"/>
      <c r="V18" s="158"/>
      <c r="W18" s="158"/>
      <c r="X18" s="158"/>
      <c r="Y18" s="161"/>
      <c r="Z18" s="158"/>
      <c r="AA18" s="972"/>
    </row>
    <row r="19" spans="1:27" ht="13.5" thickBot="1">
      <c r="A19" s="136"/>
      <c r="B19" s="163"/>
      <c r="C19" s="164"/>
      <c r="D19" s="423"/>
      <c r="E19" s="165"/>
      <c r="F19" s="168"/>
      <c r="G19" s="166"/>
      <c r="H19" s="166"/>
      <c r="I19" s="166"/>
      <c r="J19" s="166"/>
      <c r="K19" s="166"/>
      <c r="L19" s="166"/>
      <c r="M19" s="166"/>
      <c r="N19" s="169"/>
      <c r="O19" s="167"/>
      <c r="P19" s="168"/>
      <c r="Q19" s="168"/>
      <c r="R19" s="166"/>
      <c r="S19" s="169"/>
      <c r="T19" s="165"/>
      <c r="U19" s="168"/>
      <c r="V19" s="166"/>
      <c r="W19" s="166"/>
      <c r="X19" s="166"/>
      <c r="Y19" s="169"/>
      <c r="Z19" s="166"/>
      <c r="AA19" s="973"/>
    </row>
    <row r="20" spans="1:27" ht="13.5" thickBot="1">
      <c r="A20" s="170"/>
      <c r="B20" s="171" t="s">
        <v>274</v>
      </c>
      <c r="C20" s="172">
        <f>SUM(C16:C18)</f>
        <v>855151</v>
      </c>
      <c r="D20" s="424">
        <f>SUM(F20+H20+J20+L20+N20+O20+Q20+R20+S20+U20+W20+Y20+AA20)</f>
        <v>878229</v>
      </c>
      <c r="E20" s="172">
        <f t="shared" ref="E20:Z20" si="0">SUM(E16:E18)</f>
        <v>504873</v>
      </c>
      <c r="F20" s="172">
        <f t="shared" si="0"/>
        <v>508739</v>
      </c>
      <c r="G20" s="172">
        <f t="shared" si="0"/>
        <v>147345</v>
      </c>
      <c r="H20" s="172">
        <f t="shared" si="0"/>
        <v>150267</v>
      </c>
      <c r="I20" s="172">
        <f t="shared" si="0"/>
        <v>194081</v>
      </c>
      <c r="J20" s="172">
        <f t="shared" si="0"/>
        <v>206789</v>
      </c>
      <c r="K20" s="172">
        <f>SUM(K16:K18)</f>
        <v>0</v>
      </c>
      <c r="L20" s="172">
        <f t="shared" si="0"/>
        <v>0</v>
      </c>
      <c r="M20" s="172">
        <f t="shared" si="0"/>
        <v>0</v>
      </c>
      <c r="N20" s="172">
        <f t="shared" si="0"/>
        <v>0</v>
      </c>
      <c r="O20" s="172">
        <f t="shared" si="0"/>
        <v>0</v>
      </c>
      <c r="P20" s="172">
        <f>SUM(P16:P18)</f>
        <v>8852</v>
      </c>
      <c r="Q20" s="172">
        <f t="shared" si="0"/>
        <v>12434</v>
      </c>
      <c r="R20" s="172">
        <f t="shared" si="0"/>
        <v>0</v>
      </c>
      <c r="S20" s="424">
        <f t="shared" si="0"/>
        <v>0</v>
      </c>
      <c r="T20" s="172">
        <f t="shared" si="0"/>
        <v>0</v>
      </c>
      <c r="U20" s="172">
        <f t="shared" si="0"/>
        <v>0</v>
      </c>
      <c r="V20" s="172">
        <f t="shared" si="0"/>
        <v>0</v>
      </c>
      <c r="W20" s="172">
        <f t="shared" si="0"/>
        <v>0</v>
      </c>
      <c r="X20" s="172">
        <f t="shared" si="0"/>
        <v>0</v>
      </c>
      <c r="Y20" s="172">
        <f>SUM(Y16:Y18)</f>
        <v>0</v>
      </c>
      <c r="Z20" s="173">
        <f t="shared" si="0"/>
        <v>0</v>
      </c>
      <c r="AA20" s="749">
        <f>SUM(AA16:AA18)</f>
        <v>0</v>
      </c>
    </row>
    <row r="21" spans="1:27">
      <c r="A21" s="139"/>
      <c r="B21" s="154"/>
      <c r="C21" s="174"/>
      <c r="D21" s="425"/>
      <c r="E21" s="175"/>
      <c r="F21" s="178"/>
      <c r="G21" s="176"/>
      <c r="H21" s="176"/>
      <c r="I21" s="176"/>
      <c r="J21" s="176"/>
      <c r="K21" s="176"/>
      <c r="L21" s="176"/>
      <c r="M21" s="176"/>
      <c r="N21" s="179"/>
      <c r="O21" s="177"/>
      <c r="P21" s="178"/>
      <c r="Q21" s="178"/>
      <c r="R21" s="176"/>
      <c r="S21" s="179"/>
      <c r="T21" s="175"/>
      <c r="U21" s="178"/>
      <c r="V21" s="176"/>
      <c r="W21" s="176"/>
      <c r="X21" s="176"/>
      <c r="Y21" s="179"/>
      <c r="Z21" s="176"/>
      <c r="AA21" s="974"/>
    </row>
    <row r="22" spans="1:27">
      <c r="A22" s="136" t="s">
        <v>76</v>
      </c>
      <c r="B22" s="155" t="s">
        <v>275</v>
      </c>
      <c r="C22" s="156">
        <f t="shared" ref="C22:C37" si="1">SUM(E22+G22+I22+K22+M22+O22+P22+R22+S22+T22+V22+X22+Z22)</f>
        <v>19800</v>
      </c>
      <c r="D22" s="422">
        <f t="shared" ref="D22:D37" si="2">SUM(F22+H22+J22+L22+N22+O22+Q22+R22+S22+U22+W22+Y22+AA22)</f>
        <v>20599</v>
      </c>
      <c r="E22" s="157">
        <v>12703</v>
      </c>
      <c r="F22" s="160">
        <v>12859</v>
      </c>
      <c r="G22" s="158">
        <v>3604</v>
      </c>
      <c r="H22" s="158">
        <v>3710</v>
      </c>
      <c r="I22" s="158">
        <v>3149</v>
      </c>
      <c r="J22" s="158">
        <v>3686</v>
      </c>
      <c r="K22" s="158"/>
      <c r="L22" s="158"/>
      <c r="M22" s="158"/>
      <c r="N22" s="161"/>
      <c r="O22" s="159"/>
      <c r="P22" s="160">
        <v>344</v>
      </c>
      <c r="Q22" s="160">
        <v>344</v>
      </c>
      <c r="R22" s="158"/>
      <c r="S22" s="161"/>
      <c r="T22" s="157"/>
      <c r="U22" s="160"/>
      <c r="V22" s="158"/>
      <c r="W22" s="158"/>
      <c r="X22" s="158"/>
      <c r="Y22" s="161"/>
      <c r="Z22" s="158"/>
      <c r="AA22" s="972"/>
    </row>
    <row r="23" spans="1:27">
      <c r="A23" s="136" t="s">
        <v>84</v>
      </c>
      <c r="B23" s="155" t="s">
        <v>276</v>
      </c>
      <c r="C23" s="156">
        <f t="shared" si="1"/>
        <v>33450</v>
      </c>
      <c r="D23" s="422">
        <f t="shared" si="2"/>
        <v>34332</v>
      </c>
      <c r="E23" s="157">
        <v>22788</v>
      </c>
      <c r="F23" s="160">
        <v>22995</v>
      </c>
      <c r="G23" s="158">
        <v>6539</v>
      </c>
      <c r="H23" s="158">
        <v>6663</v>
      </c>
      <c r="I23" s="158">
        <v>3249</v>
      </c>
      <c r="J23" s="158">
        <v>3800</v>
      </c>
      <c r="K23" s="158"/>
      <c r="L23" s="158"/>
      <c r="M23" s="158"/>
      <c r="N23" s="161"/>
      <c r="O23" s="159"/>
      <c r="P23" s="160">
        <v>874</v>
      </c>
      <c r="Q23" s="160">
        <v>874</v>
      </c>
      <c r="R23" s="158"/>
      <c r="S23" s="161"/>
      <c r="T23" s="157"/>
      <c r="U23" s="160"/>
      <c r="V23" s="158"/>
      <c r="W23" s="158"/>
      <c r="X23" s="158"/>
      <c r="Y23" s="161"/>
      <c r="Z23" s="158"/>
      <c r="AA23" s="972"/>
    </row>
    <row r="24" spans="1:27">
      <c r="A24" s="136" t="s">
        <v>90</v>
      </c>
      <c r="B24" s="155" t="s">
        <v>277</v>
      </c>
      <c r="C24" s="156">
        <f t="shared" si="1"/>
        <v>92610</v>
      </c>
      <c r="D24" s="422">
        <f t="shared" si="2"/>
        <v>100053</v>
      </c>
      <c r="E24" s="157">
        <v>0</v>
      </c>
      <c r="F24" s="160">
        <v>0</v>
      </c>
      <c r="G24" s="158">
        <v>0</v>
      </c>
      <c r="H24" s="158">
        <v>0</v>
      </c>
      <c r="I24" s="158">
        <v>0</v>
      </c>
      <c r="J24" s="158">
        <v>0</v>
      </c>
      <c r="K24" s="158"/>
      <c r="L24" s="158"/>
      <c r="M24" s="158"/>
      <c r="N24" s="161"/>
      <c r="O24" s="159"/>
      <c r="P24" s="160">
        <v>0</v>
      </c>
      <c r="Q24" s="160"/>
      <c r="R24" s="158"/>
      <c r="S24" s="161"/>
      <c r="T24" s="157">
        <v>39978</v>
      </c>
      <c r="U24" s="160">
        <v>40280</v>
      </c>
      <c r="V24" s="158">
        <v>11997</v>
      </c>
      <c r="W24" s="158">
        <v>12242</v>
      </c>
      <c r="X24" s="158">
        <v>40635</v>
      </c>
      <c r="Y24" s="161">
        <v>47531</v>
      </c>
      <c r="Z24" s="158">
        <v>0</v>
      </c>
      <c r="AA24" s="972"/>
    </row>
    <row r="25" spans="1:27">
      <c r="A25" s="136" t="s">
        <v>96</v>
      </c>
      <c r="B25" s="155" t="s">
        <v>501</v>
      </c>
      <c r="C25" s="156">
        <f t="shared" si="1"/>
        <v>3129</v>
      </c>
      <c r="D25" s="422">
        <f t="shared" si="2"/>
        <v>3290</v>
      </c>
      <c r="E25" s="157">
        <v>1918</v>
      </c>
      <c r="F25" s="160">
        <v>1942</v>
      </c>
      <c r="G25" s="158">
        <v>562</v>
      </c>
      <c r="H25" s="158">
        <v>589</v>
      </c>
      <c r="I25" s="158">
        <v>649</v>
      </c>
      <c r="J25" s="158">
        <v>759</v>
      </c>
      <c r="K25" s="158"/>
      <c r="L25" s="158"/>
      <c r="M25" s="158"/>
      <c r="N25" s="161"/>
      <c r="O25" s="159"/>
      <c r="P25" s="160">
        <v>0</v>
      </c>
      <c r="Q25" s="160"/>
      <c r="R25" s="158"/>
      <c r="S25" s="161"/>
      <c r="T25" s="157"/>
      <c r="U25" s="160"/>
      <c r="V25" s="158"/>
      <c r="W25" s="158"/>
      <c r="X25" s="158"/>
      <c r="Y25" s="161"/>
      <c r="Z25" s="158"/>
      <c r="AA25" s="972"/>
    </row>
    <row r="26" spans="1:27">
      <c r="A26" s="136" t="s">
        <v>98</v>
      </c>
      <c r="B26" s="155" t="s">
        <v>278</v>
      </c>
      <c r="C26" s="156">
        <f t="shared" si="1"/>
        <v>9494</v>
      </c>
      <c r="D26" s="422">
        <f t="shared" si="2"/>
        <v>10005</v>
      </c>
      <c r="E26" s="157">
        <v>5219</v>
      </c>
      <c r="F26" s="160">
        <v>5240</v>
      </c>
      <c r="G26" s="158">
        <v>1531</v>
      </c>
      <c r="H26" s="158">
        <v>1555</v>
      </c>
      <c r="I26" s="158">
        <v>2744</v>
      </c>
      <c r="J26" s="158">
        <v>3210</v>
      </c>
      <c r="K26" s="158"/>
      <c r="L26" s="158"/>
      <c r="M26" s="158"/>
      <c r="N26" s="161"/>
      <c r="O26" s="159"/>
      <c r="P26" s="160">
        <v>0</v>
      </c>
      <c r="Q26" s="160"/>
      <c r="R26" s="158"/>
      <c r="S26" s="161"/>
      <c r="T26" s="157"/>
      <c r="U26" s="160"/>
      <c r="V26" s="158"/>
      <c r="W26" s="158"/>
      <c r="X26" s="158"/>
      <c r="Y26" s="161"/>
      <c r="Z26" s="158"/>
      <c r="AA26" s="972"/>
    </row>
    <row r="27" spans="1:27">
      <c r="A27" s="136" t="s">
        <v>100</v>
      </c>
      <c r="B27" s="155" t="s">
        <v>279</v>
      </c>
      <c r="C27" s="156">
        <f t="shared" si="1"/>
        <v>30819</v>
      </c>
      <c r="D27" s="422">
        <f t="shared" si="2"/>
        <v>32786</v>
      </c>
      <c r="E27" s="157">
        <v>15836</v>
      </c>
      <c r="F27" s="160">
        <v>16048</v>
      </c>
      <c r="G27" s="158">
        <v>4654</v>
      </c>
      <c r="H27" s="158">
        <v>4810</v>
      </c>
      <c r="I27" s="158">
        <v>9422</v>
      </c>
      <c r="J27" s="158">
        <v>11021</v>
      </c>
      <c r="K27" s="158"/>
      <c r="L27" s="158"/>
      <c r="M27" s="158"/>
      <c r="N27" s="161"/>
      <c r="O27" s="159"/>
      <c r="P27" s="160">
        <v>907</v>
      </c>
      <c r="Q27" s="160">
        <v>907</v>
      </c>
      <c r="R27" s="158"/>
      <c r="S27" s="161"/>
      <c r="T27" s="157"/>
      <c r="U27" s="160"/>
      <c r="V27" s="158"/>
      <c r="W27" s="158"/>
      <c r="X27" s="158"/>
      <c r="Y27" s="161"/>
      <c r="Z27" s="158"/>
      <c r="AA27" s="972"/>
    </row>
    <row r="28" spans="1:27">
      <c r="A28" s="136" t="s">
        <v>108</v>
      </c>
      <c r="B28" s="155" t="s">
        <v>280</v>
      </c>
      <c r="C28" s="156">
        <f t="shared" si="1"/>
        <v>64919</v>
      </c>
      <c r="D28" s="422">
        <f t="shared" si="2"/>
        <v>69133</v>
      </c>
      <c r="E28" s="157">
        <v>33717</v>
      </c>
      <c r="F28" s="160">
        <v>34140</v>
      </c>
      <c r="G28" s="158">
        <v>9940</v>
      </c>
      <c r="H28" s="158">
        <v>10226</v>
      </c>
      <c r="I28" s="158">
        <v>20652</v>
      </c>
      <c r="J28" s="158">
        <v>24157</v>
      </c>
      <c r="K28" s="158"/>
      <c r="L28" s="158"/>
      <c r="M28" s="158"/>
      <c r="N28" s="161"/>
      <c r="O28" s="159"/>
      <c r="P28" s="160">
        <v>610</v>
      </c>
      <c r="Q28" s="160">
        <v>610</v>
      </c>
      <c r="R28" s="158"/>
      <c r="S28" s="161"/>
      <c r="T28" s="157"/>
      <c r="U28" s="160"/>
      <c r="V28" s="158"/>
      <c r="W28" s="158"/>
      <c r="X28" s="158"/>
      <c r="Y28" s="161"/>
      <c r="Z28" s="158"/>
      <c r="AA28" s="972"/>
    </row>
    <row r="29" spans="1:27">
      <c r="A29" s="136" t="s">
        <v>110</v>
      </c>
      <c r="B29" s="155" t="s">
        <v>281</v>
      </c>
      <c r="C29" s="156">
        <f t="shared" si="1"/>
        <v>50167</v>
      </c>
      <c r="D29" s="422">
        <f t="shared" si="2"/>
        <v>52762</v>
      </c>
      <c r="E29" s="157">
        <v>28971</v>
      </c>
      <c r="F29" s="160">
        <v>29250</v>
      </c>
      <c r="G29" s="158">
        <v>8477</v>
      </c>
      <c r="H29" s="158">
        <v>8703</v>
      </c>
      <c r="I29" s="158">
        <v>12313</v>
      </c>
      <c r="J29" s="158">
        <v>14403</v>
      </c>
      <c r="K29" s="158"/>
      <c r="L29" s="158"/>
      <c r="M29" s="158"/>
      <c r="N29" s="161"/>
      <c r="O29" s="159"/>
      <c r="P29" s="160">
        <v>406</v>
      </c>
      <c r="Q29" s="160">
        <v>406</v>
      </c>
      <c r="R29" s="158"/>
      <c r="S29" s="161"/>
      <c r="T29" s="157"/>
      <c r="U29" s="160"/>
      <c r="V29" s="158"/>
      <c r="W29" s="158"/>
      <c r="X29" s="158"/>
      <c r="Y29" s="161"/>
      <c r="Z29" s="158"/>
      <c r="AA29" s="972"/>
    </row>
    <row r="30" spans="1:27">
      <c r="A30" s="136" t="s">
        <v>112</v>
      </c>
      <c r="B30" s="155" t="s">
        <v>282</v>
      </c>
      <c r="C30" s="156">
        <f t="shared" si="1"/>
        <v>7655</v>
      </c>
      <c r="D30" s="422">
        <f t="shared" si="2"/>
        <v>7739</v>
      </c>
      <c r="E30" s="157">
        <v>0</v>
      </c>
      <c r="F30" s="160">
        <v>0</v>
      </c>
      <c r="G30" s="158">
        <v>0</v>
      </c>
      <c r="H30" s="158">
        <v>0</v>
      </c>
      <c r="I30" s="158">
        <v>0</v>
      </c>
      <c r="J30" s="158">
        <v>0</v>
      </c>
      <c r="K30" s="158"/>
      <c r="L30" s="158"/>
      <c r="M30" s="158"/>
      <c r="N30" s="161"/>
      <c r="O30" s="159"/>
      <c r="P30" s="160">
        <v>0</v>
      </c>
      <c r="Q30" s="160"/>
      <c r="R30" s="158"/>
      <c r="S30" s="161"/>
      <c r="T30" s="157">
        <v>5599</v>
      </c>
      <c r="U30" s="160">
        <v>5603</v>
      </c>
      <c r="V30" s="158">
        <v>1625</v>
      </c>
      <c r="W30" s="158">
        <v>1644</v>
      </c>
      <c r="X30" s="158">
        <v>361</v>
      </c>
      <c r="Y30" s="161">
        <v>422</v>
      </c>
      <c r="Z30" s="158">
        <v>70</v>
      </c>
      <c r="AA30" s="972">
        <v>70</v>
      </c>
    </row>
    <row r="31" spans="1:27">
      <c r="A31" s="136" t="s">
        <v>119</v>
      </c>
      <c r="B31" s="155" t="s">
        <v>502</v>
      </c>
      <c r="C31" s="156">
        <f t="shared" si="1"/>
        <v>36320</v>
      </c>
      <c r="D31" s="422">
        <f t="shared" si="2"/>
        <v>37646</v>
      </c>
      <c r="E31" s="157">
        <v>22313</v>
      </c>
      <c r="F31" s="160">
        <v>22537</v>
      </c>
      <c r="G31" s="158">
        <v>6642</v>
      </c>
      <c r="H31" s="158">
        <v>6787</v>
      </c>
      <c r="I31" s="158">
        <v>5638</v>
      </c>
      <c r="J31" s="158">
        <v>6595</v>
      </c>
      <c r="K31" s="158"/>
      <c r="L31" s="158"/>
      <c r="M31" s="158"/>
      <c r="N31" s="161"/>
      <c r="O31" s="159"/>
      <c r="P31" s="160">
        <v>1727</v>
      </c>
      <c r="Q31" s="160">
        <v>1727</v>
      </c>
      <c r="R31" s="158"/>
      <c r="S31" s="161"/>
      <c r="T31" s="157"/>
      <c r="U31" s="160"/>
      <c r="V31" s="158"/>
      <c r="W31" s="158"/>
      <c r="X31" s="158"/>
      <c r="Y31" s="161"/>
      <c r="Z31" s="158"/>
      <c r="AA31" s="972"/>
    </row>
    <row r="32" spans="1:27">
      <c r="A32" s="136" t="s">
        <v>283</v>
      </c>
      <c r="B32" s="155" t="s">
        <v>284</v>
      </c>
      <c r="C32" s="156">
        <f t="shared" si="1"/>
        <v>9515</v>
      </c>
      <c r="D32" s="422">
        <f t="shared" si="2"/>
        <v>9977</v>
      </c>
      <c r="E32" s="157">
        <v>0</v>
      </c>
      <c r="F32" s="160">
        <v>0</v>
      </c>
      <c r="G32" s="158">
        <v>0</v>
      </c>
      <c r="H32" s="158">
        <v>0</v>
      </c>
      <c r="I32" s="158">
        <v>0</v>
      </c>
      <c r="J32" s="158">
        <v>0</v>
      </c>
      <c r="K32" s="158"/>
      <c r="L32" s="158"/>
      <c r="M32" s="158"/>
      <c r="N32" s="161"/>
      <c r="O32" s="159"/>
      <c r="P32" s="160">
        <v>0</v>
      </c>
      <c r="Q32" s="160"/>
      <c r="R32" s="158"/>
      <c r="S32" s="161"/>
      <c r="T32" s="157">
        <v>5966</v>
      </c>
      <c r="U32" s="160">
        <v>6031</v>
      </c>
      <c r="V32" s="158">
        <v>1444</v>
      </c>
      <c r="W32" s="158">
        <v>1484</v>
      </c>
      <c r="X32" s="158">
        <v>2105</v>
      </c>
      <c r="Y32" s="161">
        <v>2462</v>
      </c>
      <c r="Z32" s="158">
        <v>0</v>
      </c>
      <c r="AA32" s="972">
        <v>0</v>
      </c>
    </row>
    <row r="33" spans="1:27">
      <c r="A33" s="136" t="s">
        <v>285</v>
      </c>
      <c r="B33" s="155" t="s">
        <v>188</v>
      </c>
      <c r="C33" s="156">
        <f t="shared" si="1"/>
        <v>16653</v>
      </c>
      <c r="D33" s="422">
        <f t="shared" si="2"/>
        <v>18951</v>
      </c>
      <c r="E33" s="157">
        <v>2488</v>
      </c>
      <c r="F33" s="160">
        <v>2492</v>
      </c>
      <c r="G33" s="158">
        <v>757</v>
      </c>
      <c r="H33" s="158">
        <v>776</v>
      </c>
      <c r="I33" s="158">
        <v>13408</v>
      </c>
      <c r="J33" s="158">
        <v>15683</v>
      </c>
      <c r="K33" s="158"/>
      <c r="L33" s="158"/>
      <c r="M33" s="158"/>
      <c r="N33" s="161"/>
      <c r="O33" s="159"/>
      <c r="P33" s="160">
        <v>0</v>
      </c>
      <c r="Q33" s="160"/>
      <c r="R33" s="158"/>
      <c r="S33" s="161"/>
      <c r="T33" s="157"/>
      <c r="U33" s="160"/>
      <c r="V33" s="158"/>
      <c r="W33" s="158"/>
      <c r="X33" s="158"/>
      <c r="Y33" s="161"/>
      <c r="Z33" s="158"/>
      <c r="AA33" s="972"/>
    </row>
    <row r="34" spans="1:27">
      <c r="A34" s="136" t="s">
        <v>286</v>
      </c>
      <c r="B34" s="155" t="s">
        <v>190</v>
      </c>
      <c r="C34" s="156">
        <f t="shared" si="1"/>
        <v>8134</v>
      </c>
      <c r="D34" s="422">
        <f t="shared" si="2"/>
        <v>8297</v>
      </c>
      <c r="E34" s="157">
        <v>6002</v>
      </c>
      <c r="F34" s="160">
        <v>6061</v>
      </c>
      <c r="G34" s="158">
        <v>1821</v>
      </c>
      <c r="H34" s="158">
        <v>1872</v>
      </c>
      <c r="I34" s="158">
        <v>311</v>
      </c>
      <c r="J34" s="158">
        <v>364</v>
      </c>
      <c r="K34" s="158"/>
      <c r="L34" s="158"/>
      <c r="M34" s="158"/>
      <c r="N34" s="161"/>
      <c r="O34" s="159"/>
      <c r="P34" s="160">
        <v>0</v>
      </c>
      <c r="Q34" s="160"/>
      <c r="R34" s="158"/>
      <c r="S34" s="161"/>
      <c r="T34" s="157"/>
      <c r="U34" s="160"/>
      <c r="V34" s="158"/>
      <c r="W34" s="158"/>
      <c r="X34" s="158"/>
      <c r="Y34" s="161"/>
      <c r="Z34" s="158"/>
      <c r="AA34" s="972"/>
    </row>
    <row r="35" spans="1:27">
      <c r="A35" s="136" t="s">
        <v>287</v>
      </c>
      <c r="B35" s="155" t="s">
        <v>503</v>
      </c>
      <c r="C35" s="156">
        <f t="shared" si="1"/>
        <v>34920</v>
      </c>
      <c r="D35" s="422">
        <f t="shared" si="2"/>
        <v>35972</v>
      </c>
      <c r="E35" s="157">
        <v>22795</v>
      </c>
      <c r="F35" s="160">
        <v>23038</v>
      </c>
      <c r="G35" s="158">
        <v>6766</v>
      </c>
      <c r="H35" s="158">
        <v>6897</v>
      </c>
      <c r="I35" s="158">
        <v>3997</v>
      </c>
      <c r="J35" s="158">
        <v>4675</v>
      </c>
      <c r="K35" s="158"/>
      <c r="L35" s="158"/>
      <c r="M35" s="158"/>
      <c r="N35" s="161"/>
      <c r="O35" s="159"/>
      <c r="P35" s="160">
        <v>1362</v>
      </c>
      <c r="Q35" s="160">
        <v>1362</v>
      </c>
      <c r="R35" s="158"/>
      <c r="S35" s="161"/>
      <c r="T35" s="157"/>
      <c r="U35" s="160"/>
      <c r="V35" s="158"/>
      <c r="W35" s="158"/>
      <c r="X35" s="158"/>
      <c r="Y35" s="161"/>
      <c r="Z35" s="158"/>
      <c r="AA35" s="972"/>
    </row>
    <row r="36" spans="1:27">
      <c r="A36" s="136" t="s">
        <v>288</v>
      </c>
      <c r="B36" s="155" t="s">
        <v>504</v>
      </c>
      <c r="C36" s="156">
        <f t="shared" si="1"/>
        <v>293599</v>
      </c>
      <c r="D36" s="422">
        <f t="shared" si="2"/>
        <v>293599</v>
      </c>
      <c r="E36" s="157">
        <v>4669</v>
      </c>
      <c r="F36" s="160">
        <v>4669</v>
      </c>
      <c r="G36" s="158">
        <v>1374</v>
      </c>
      <c r="H36" s="158">
        <v>1374</v>
      </c>
      <c r="I36" s="158">
        <v>287353</v>
      </c>
      <c r="J36" s="158">
        <v>287353</v>
      </c>
      <c r="K36" s="158"/>
      <c r="L36" s="158"/>
      <c r="M36" s="158"/>
      <c r="N36" s="161"/>
      <c r="O36" s="159"/>
      <c r="P36" s="160">
        <v>203</v>
      </c>
      <c r="Q36" s="160">
        <v>203</v>
      </c>
      <c r="R36" s="158"/>
      <c r="S36" s="161"/>
      <c r="T36" s="157"/>
      <c r="U36" s="160"/>
      <c r="V36" s="158"/>
      <c r="W36" s="158"/>
      <c r="X36" s="158"/>
      <c r="Y36" s="161"/>
      <c r="Z36" s="158"/>
      <c r="AA36" s="972"/>
    </row>
    <row r="37" spans="1:27">
      <c r="A37" s="136" t="s">
        <v>289</v>
      </c>
      <c r="B37" s="155" t="s">
        <v>290</v>
      </c>
      <c r="C37" s="156">
        <f t="shared" si="1"/>
        <v>13832</v>
      </c>
      <c r="D37" s="422">
        <f t="shared" si="2"/>
        <v>13832</v>
      </c>
      <c r="E37" s="157">
        <v>0</v>
      </c>
      <c r="F37" s="160">
        <v>0</v>
      </c>
      <c r="G37" s="158">
        <v>0</v>
      </c>
      <c r="H37" s="158">
        <v>0</v>
      </c>
      <c r="I37" s="158">
        <v>13832</v>
      </c>
      <c r="J37" s="158">
        <v>13832</v>
      </c>
      <c r="K37" s="158"/>
      <c r="L37" s="158"/>
      <c r="M37" s="158"/>
      <c r="N37" s="161"/>
      <c r="O37" s="159"/>
      <c r="P37" s="160">
        <v>0</v>
      </c>
      <c r="Q37" s="160"/>
      <c r="R37" s="158"/>
      <c r="S37" s="161"/>
      <c r="T37" s="157"/>
      <c r="U37" s="160"/>
      <c r="V37" s="158"/>
      <c r="W37" s="158"/>
      <c r="X37" s="158"/>
      <c r="Y37" s="161"/>
      <c r="Z37" s="158"/>
      <c r="AA37" s="972"/>
    </row>
    <row r="38" spans="1:27" ht="13.5" thickBot="1">
      <c r="A38" s="136"/>
      <c r="B38" s="163"/>
      <c r="C38" s="164"/>
      <c r="D38" s="423"/>
      <c r="E38" s="165"/>
      <c r="F38" s="168"/>
      <c r="G38" s="166"/>
      <c r="H38" s="166"/>
      <c r="I38" s="166"/>
      <c r="J38" s="166"/>
      <c r="K38" s="166"/>
      <c r="L38" s="166"/>
      <c r="M38" s="166"/>
      <c r="N38" s="169"/>
      <c r="O38" s="167"/>
      <c r="P38" s="168"/>
      <c r="Q38" s="168"/>
      <c r="R38" s="166"/>
      <c r="S38" s="169"/>
      <c r="T38" s="165"/>
      <c r="U38" s="168"/>
      <c r="V38" s="166"/>
      <c r="W38" s="166"/>
      <c r="X38" s="166"/>
      <c r="Y38" s="169"/>
      <c r="Z38" s="166"/>
      <c r="AA38" s="973"/>
    </row>
    <row r="39" spans="1:27" ht="13.5" thickBot="1">
      <c r="A39" s="170"/>
      <c r="B39" s="171" t="s">
        <v>291</v>
      </c>
      <c r="C39" s="172">
        <f>SUM(C22:C37)</f>
        <v>725016</v>
      </c>
      <c r="D39" s="424">
        <f>SUM(F39+H39+J39+L39+N39+O39+Q39+R39+S39+U39+W39+Y39+AA39)</f>
        <v>748973</v>
      </c>
      <c r="E39" s="172">
        <f t="shared" ref="E39:Z39" si="3">SUM(E22:E37)</f>
        <v>179419</v>
      </c>
      <c r="F39" s="172">
        <f t="shared" si="3"/>
        <v>181271</v>
      </c>
      <c r="G39" s="172">
        <f t="shared" si="3"/>
        <v>52667</v>
      </c>
      <c r="H39" s="172">
        <f t="shared" si="3"/>
        <v>53962</v>
      </c>
      <c r="I39" s="172">
        <f t="shared" si="3"/>
        <v>376717</v>
      </c>
      <c r="J39" s="172">
        <f t="shared" si="3"/>
        <v>389538</v>
      </c>
      <c r="K39" s="172">
        <f t="shared" si="3"/>
        <v>0</v>
      </c>
      <c r="L39" s="172">
        <f t="shared" si="3"/>
        <v>0</v>
      </c>
      <c r="M39" s="172">
        <f t="shared" si="3"/>
        <v>0</v>
      </c>
      <c r="N39" s="172">
        <f t="shared" si="3"/>
        <v>0</v>
      </c>
      <c r="O39" s="172">
        <f t="shared" si="3"/>
        <v>0</v>
      </c>
      <c r="P39" s="172">
        <f t="shared" si="3"/>
        <v>6433</v>
      </c>
      <c r="Q39" s="172">
        <f t="shared" si="3"/>
        <v>6433</v>
      </c>
      <c r="R39" s="172">
        <f t="shared" si="3"/>
        <v>0</v>
      </c>
      <c r="S39" s="424">
        <f t="shared" si="3"/>
        <v>0</v>
      </c>
      <c r="T39" s="172">
        <f t="shared" si="3"/>
        <v>51543</v>
      </c>
      <c r="U39" s="172">
        <f t="shared" si="3"/>
        <v>51914</v>
      </c>
      <c r="V39" s="172">
        <f t="shared" si="3"/>
        <v>15066</v>
      </c>
      <c r="W39" s="172">
        <f t="shared" si="3"/>
        <v>15370</v>
      </c>
      <c r="X39" s="172">
        <f t="shared" si="3"/>
        <v>43101</v>
      </c>
      <c r="Y39" s="172">
        <f t="shared" si="3"/>
        <v>50415</v>
      </c>
      <c r="Z39" s="173">
        <f t="shared" si="3"/>
        <v>70</v>
      </c>
      <c r="AA39" s="749">
        <f>SUM(AA22:AA37)</f>
        <v>70</v>
      </c>
    </row>
    <row r="40" spans="1:27">
      <c r="A40" s="397"/>
      <c r="B40" s="180"/>
      <c r="C40" s="174"/>
      <c r="D40" s="425"/>
      <c r="E40" s="181"/>
      <c r="F40" s="184"/>
      <c r="G40" s="182"/>
      <c r="H40" s="182"/>
      <c r="I40" s="182"/>
      <c r="J40" s="182"/>
      <c r="K40" s="182"/>
      <c r="L40" s="182"/>
      <c r="M40" s="182"/>
      <c r="N40" s="185"/>
      <c r="O40" s="183"/>
      <c r="P40" s="184"/>
      <c r="Q40" s="184"/>
      <c r="R40" s="182"/>
      <c r="S40" s="185"/>
      <c r="T40" s="181"/>
      <c r="U40" s="184"/>
      <c r="V40" s="182"/>
      <c r="W40" s="182"/>
      <c r="X40" s="182"/>
      <c r="Y40" s="185"/>
      <c r="Z40" s="182"/>
      <c r="AA40" s="975"/>
    </row>
    <row r="41" spans="1:27">
      <c r="A41" s="976" t="s">
        <v>76</v>
      </c>
      <c r="B41" s="155" t="s">
        <v>292</v>
      </c>
      <c r="C41" s="156">
        <f>SUM(E41+G41+I41+K41+M41+O41+P41+R41+S41+T41+V41+X41+Z41)</f>
        <v>58632</v>
      </c>
      <c r="D41" s="422">
        <f>SUM(F41+H41+J41+L41+N41+O41+Q41+R41+S41+U41+W41+Y41+AA41)</f>
        <v>60246</v>
      </c>
      <c r="E41" s="186">
        <v>31485</v>
      </c>
      <c r="F41" s="426">
        <v>31974</v>
      </c>
      <c r="G41" s="187">
        <v>9097</v>
      </c>
      <c r="H41" s="187">
        <v>9405</v>
      </c>
      <c r="I41" s="187">
        <v>11849</v>
      </c>
      <c r="J41" s="187">
        <v>12666</v>
      </c>
      <c r="K41" s="188"/>
      <c r="L41" s="188"/>
      <c r="M41" s="188"/>
      <c r="N41" s="155"/>
      <c r="O41" s="189"/>
      <c r="P41" s="187">
        <v>6201</v>
      </c>
      <c r="Q41" s="187">
        <v>6201</v>
      </c>
      <c r="R41" s="188"/>
      <c r="S41" s="155"/>
      <c r="T41" s="190"/>
      <c r="U41" s="436"/>
      <c r="V41" s="188"/>
      <c r="W41" s="188"/>
      <c r="X41" s="188"/>
      <c r="Y41" s="155"/>
      <c r="Z41" s="188"/>
      <c r="AA41" s="977"/>
    </row>
    <row r="42" spans="1:27">
      <c r="A42" s="976" t="s">
        <v>84</v>
      </c>
      <c r="B42" s="155" t="s">
        <v>293</v>
      </c>
      <c r="C42" s="156">
        <f>SUM(E42+G42+I42+K42+M42+O42+P42+R42+S42+T42+V42+X42+Z42)</f>
        <v>19582</v>
      </c>
      <c r="D42" s="422">
        <f>SUM(F42+H42+J42+L42+N42+O42+Q42+R42+S42+U42+W42+Y42+AA42)</f>
        <v>24469</v>
      </c>
      <c r="E42" s="191">
        <v>13814</v>
      </c>
      <c r="F42" s="197">
        <v>14182</v>
      </c>
      <c r="G42" s="192">
        <v>3880</v>
      </c>
      <c r="H42" s="192">
        <v>3993</v>
      </c>
      <c r="I42" s="192">
        <v>1609</v>
      </c>
      <c r="J42" s="192">
        <v>5293</v>
      </c>
      <c r="K42" s="192"/>
      <c r="L42" s="192"/>
      <c r="M42" s="192"/>
      <c r="N42" s="427"/>
      <c r="O42" s="193"/>
      <c r="P42" s="378">
        <v>279</v>
      </c>
      <c r="Q42" s="378">
        <v>1001</v>
      </c>
      <c r="R42" s="194"/>
      <c r="S42" s="195"/>
      <c r="T42" s="191"/>
      <c r="U42" s="197"/>
      <c r="V42" s="192"/>
      <c r="W42" s="192"/>
      <c r="X42" s="192"/>
      <c r="Y42" s="427"/>
      <c r="Z42" s="194"/>
      <c r="AA42" s="978"/>
    </row>
    <row r="43" spans="1:27">
      <c r="A43" s="976" t="s">
        <v>90</v>
      </c>
      <c r="B43" s="155" t="s">
        <v>294</v>
      </c>
      <c r="C43" s="156">
        <f>SUM(E43+G43+I43+K43+M43+O43+P43+R43+S43+T43+V43+X43+Z43)</f>
        <v>451105</v>
      </c>
      <c r="D43" s="422">
        <f>SUM(F43+H43+J43+L43+N43+O43+Q43+R43+S43+U43+W43+Y43+AA43)</f>
        <v>491623</v>
      </c>
      <c r="E43" s="191">
        <v>208796</v>
      </c>
      <c r="F43" s="197">
        <v>220590</v>
      </c>
      <c r="G43" s="192">
        <v>62409</v>
      </c>
      <c r="H43" s="192">
        <v>67671</v>
      </c>
      <c r="I43" s="192">
        <v>174800</v>
      </c>
      <c r="J43" s="192">
        <v>198262</v>
      </c>
      <c r="K43" s="192"/>
      <c r="L43" s="192"/>
      <c r="M43" s="192"/>
      <c r="N43" s="427"/>
      <c r="O43" s="193"/>
      <c r="P43" s="197">
        <v>5100</v>
      </c>
      <c r="Q43" s="197">
        <v>5100</v>
      </c>
      <c r="R43" s="194"/>
      <c r="S43" s="195"/>
      <c r="T43" s="191"/>
      <c r="U43" s="197"/>
      <c r="V43" s="192"/>
      <c r="W43" s="192"/>
      <c r="X43" s="192"/>
      <c r="Y43" s="427"/>
      <c r="Z43" s="194"/>
      <c r="AA43" s="978"/>
    </row>
    <row r="44" spans="1:27" ht="13.5" thickBot="1">
      <c r="A44" s="397"/>
      <c r="B44" s="198"/>
      <c r="C44" s="156"/>
      <c r="D44" s="422"/>
      <c r="E44" s="157"/>
      <c r="F44" s="160"/>
      <c r="G44" s="158"/>
      <c r="H44" s="158"/>
      <c r="I44" s="158"/>
      <c r="J44" s="158"/>
      <c r="K44" s="158"/>
      <c r="L44" s="158"/>
      <c r="M44" s="158"/>
      <c r="N44" s="161"/>
      <c r="O44" s="159"/>
      <c r="P44" s="160"/>
      <c r="Q44" s="160"/>
      <c r="R44" s="158"/>
      <c r="S44" s="161"/>
      <c r="T44" s="157"/>
      <c r="U44" s="160"/>
      <c r="V44" s="158"/>
      <c r="W44" s="158"/>
      <c r="X44" s="158"/>
      <c r="Y44" s="161"/>
      <c r="Z44" s="158"/>
      <c r="AA44" s="972"/>
    </row>
    <row r="45" spans="1:27" ht="13.5" hidden="1" thickBot="1">
      <c r="A45" s="139"/>
      <c r="B45" s="199"/>
      <c r="C45" s="156">
        <f>SUM(E45+G45+I45+K45+M45+O45+P45+R45+S45+T45+V45+X45+Z45)</f>
        <v>0</v>
      </c>
      <c r="D45" s="422">
        <f>SUM(F45+H45+J45+L45+N45+O45+Q45+R45+S45+U45+W45+Y45+AA45)</f>
        <v>0</v>
      </c>
      <c r="E45" s="157"/>
      <c r="F45" s="160"/>
      <c r="G45" s="158"/>
      <c r="H45" s="158"/>
      <c r="I45" s="158"/>
      <c r="J45" s="158"/>
      <c r="K45" s="158"/>
      <c r="L45" s="158"/>
      <c r="M45" s="158"/>
      <c r="N45" s="161"/>
      <c r="O45" s="159"/>
      <c r="P45" s="160"/>
      <c r="Q45" s="160"/>
      <c r="R45" s="158"/>
      <c r="S45" s="161"/>
      <c r="T45" s="157"/>
      <c r="U45" s="160"/>
      <c r="V45" s="158"/>
      <c r="W45" s="158"/>
      <c r="X45" s="158"/>
      <c r="Y45" s="161"/>
      <c r="Z45" s="158"/>
      <c r="AA45" s="972"/>
    </row>
    <row r="46" spans="1:27" ht="13.5" hidden="1" thickBot="1">
      <c r="A46" s="139"/>
      <c r="B46" s="199"/>
      <c r="C46" s="156">
        <f>SUM(E46+G46+I46+K46+M46+O46+P46+R46+S46+T46+V46+X46+Z46)</f>
        <v>0</v>
      </c>
      <c r="D46" s="422">
        <f>SUM(F46+H46+J46+L46+N46+O46+Q46+R46+S46+U46+W46+Y46+AA46)</f>
        <v>0</v>
      </c>
      <c r="E46" s="157"/>
      <c r="F46" s="160"/>
      <c r="G46" s="158"/>
      <c r="H46" s="158"/>
      <c r="I46" s="158"/>
      <c r="J46" s="158"/>
      <c r="K46" s="158"/>
      <c r="L46" s="158"/>
      <c r="M46" s="158"/>
      <c r="N46" s="161"/>
      <c r="O46" s="159"/>
      <c r="P46" s="160"/>
      <c r="Q46" s="160"/>
      <c r="R46" s="158"/>
      <c r="S46" s="161"/>
      <c r="T46" s="157"/>
      <c r="U46" s="160"/>
      <c r="V46" s="158"/>
      <c r="W46" s="158"/>
      <c r="X46" s="158"/>
      <c r="Y46" s="161"/>
      <c r="Z46" s="158"/>
      <c r="AA46" s="972"/>
    </row>
    <row r="47" spans="1:27" ht="13.5" hidden="1" thickBot="1">
      <c r="A47" s="139"/>
      <c r="B47" s="200"/>
      <c r="C47" s="164">
        <f>SUM(E47+G47+I47+K47+M47+O47+P47+R47+S47+T47+V47+X47+Z47)</f>
        <v>0</v>
      </c>
      <c r="D47" s="423">
        <f>SUM(F47+H47+J47+L47+N47+O47+Q47+R47+S47+U47+W47+Y47+AA47)</f>
        <v>0</v>
      </c>
      <c r="E47" s="165"/>
      <c r="F47" s="168"/>
      <c r="G47" s="166"/>
      <c r="H47" s="166"/>
      <c r="I47" s="166"/>
      <c r="J47" s="166"/>
      <c r="K47" s="166"/>
      <c r="L47" s="166"/>
      <c r="M47" s="166"/>
      <c r="N47" s="169"/>
      <c r="O47" s="167"/>
      <c r="P47" s="168"/>
      <c r="Q47" s="168"/>
      <c r="R47" s="166"/>
      <c r="S47" s="169"/>
      <c r="T47" s="165"/>
      <c r="U47" s="168"/>
      <c r="V47" s="166"/>
      <c r="W47" s="166"/>
      <c r="X47" s="166"/>
      <c r="Y47" s="169"/>
      <c r="Z47" s="166"/>
      <c r="AA47" s="973"/>
    </row>
    <row r="48" spans="1:27" ht="13.5" thickBot="1">
      <c r="A48" s="170"/>
      <c r="B48" s="171" t="s">
        <v>295</v>
      </c>
      <c r="C48" s="172">
        <f>SUM(C20+C39+C41+C42+C43)</f>
        <v>2109486</v>
      </c>
      <c r="D48" s="424">
        <f>SUM(F48+H48+J48+L48+N48+O48+Q48+R48+S48+U48+W48+Y48+AA48)</f>
        <v>2203540</v>
      </c>
      <c r="E48" s="172">
        <f t="shared" ref="E48:AA48" si="4">SUM(E20+E39+E41+E42+E43)</f>
        <v>938387</v>
      </c>
      <c r="F48" s="172">
        <f t="shared" si="4"/>
        <v>956756</v>
      </c>
      <c r="G48" s="172">
        <f t="shared" si="4"/>
        <v>275398</v>
      </c>
      <c r="H48" s="172">
        <f t="shared" si="4"/>
        <v>285298</v>
      </c>
      <c r="I48" s="172">
        <f t="shared" si="4"/>
        <v>759056</v>
      </c>
      <c r="J48" s="172">
        <f t="shared" si="4"/>
        <v>812548</v>
      </c>
      <c r="K48" s="172">
        <f t="shared" si="4"/>
        <v>0</v>
      </c>
      <c r="L48" s="172">
        <f t="shared" si="4"/>
        <v>0</v>
      </c>
      <c r="M48" s="172">
        <f t="shared" si="4"/>
        <v>0</v>
      </c>
      <c r="N48" s="172">
        <f t="shared" si="4"/>
        <v>0</v>
      </c>
      <c r="O48" s="172">
        <f t="shared" si="4"/>
        <v>0</v>
      </c>
      <c r="P48" s="172">
        <f t="shared" si="4"/>
        <v>26865</v>
      </c>
      <c r="Q48" s="172">
        <f t="shared" si="4"/>
        <v>31169</v>
      </c>
      <c r="R48" s="172">
        <f t="shared" si="4"/>
        <v>0</v>
      </c>
      <c r="S48" s="424">
        <f t="shared" si="4"/>
        <v>0</v>
      </c>
      <c r="T48" s="172">
        <f t="shared" si="4"/>
        <v>51543</v>
      </c>
      <c r="U48" s="172">
        <f t="shared" si="4"/>
        <v>51914</v>
      </c>
      <c r="V48" s="172">
        <f t="shared" si="4"/>
        <v>15066</v>
      </c>
      <c r="W48" s="172">
        <f t="shared" si="4"/>
        <v>15370</v>
      </c>
      <c r="X48" s="172">
        <f t="shared" si="4"/>
        <v>43101</v>
      </c>
      <c r="Y48" s="172">
        <f t="shared" si="4"/>
        <v>50415</v>
      </c>
      <c r="Z48" s="173">
        <f t="shared" si="4"/>
        <v>70</v>
      </c>
      <c r="AA48" s="749">
        <f t="shared" si="4"/>
        <v>70</v>
      </c>
    </row>
    <row r="49" spans="1:27">
      <c r="C49" s="201"/>
      <c r="D49" s="201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  <c r="W49" s="126"/>
      <c r="X49" s="126"/>
      <c r="Y49" s="126"/>
      <c r="Z49" s="126"/>
    </row>
    <row r="50" spans="1:27">
      <c r="A50" s="140"/>
      <c r="B50" s="202"/>
      <c r="C50" s="201"/>
      <c r="D50" s="201"/>
      <c r="E50" s="752"/>
      <c r="F50" s="752"/>
      <c r="G50" s="752"/>
      <c r="H50" s="752"/>
      <c r="I50" s="752"/>
      <c r="J50" s="752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  <c r="W50" s="126"/>
      <c r="X50" s="126"/>
      <c r="Y50" s="126"/>
      <c r="Z50" s="126"/>
    </row>
    <row r="51" spans="1:27">
      <c r="A51" s="140"/>
      <c r="B51" s="202"/>
      <c r="C51" s="201"/>
      <c r="D51" s="201"/>
      <c r="E51" s="201"/>
      <c r="F51" s="201"/>
      <c r="G51" s="201"/>
      <c r="H51" s="201"/>
      <c r="I51" s="201"/>
      <c r="J51" s="201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  <c r="W51" s="126"/>
      <c r="X51" s="126"/>
      <c r="Y51" s="126"/>
      <c r="Z51" s="126"/>
    </row>
    <row r="52" spans="1:27">
      <c r="A52" s="140"/>
      <c r="B52" s="202"/>
      <c r="C52" s="201"/>
      <c r="D52" s="201"/>
      <c r="E52" s="126"/>
      <c r="F52" s="203"/>
      <c r="G52" s="126"/>
      <c r="H52" s="203"/>
      <c r="I52" s="126"/>
      <c r="J52" s="203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  <c r="W52" s="126"/>
      <c r="X52" s="126"/>
      <c r="Y52" s="126"/>
      <c r="Z52" s="126"/>
    </row>
    <row r="53" spans="1:27">
      <c r="A53" s="140"/>
      <c r="B53" s="202"/>
      <c r="C53" s="204"/>
      <c r="D53" s="204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  <c r="W53" s="126"/>
      <c r="X53" s="126"/>
      <c r="Y53" s="126"/>
      <c r="Z53" s="126"/>
    </row>
    <row r="54" spans="1:27">
      <c r="B54" s="202"/>
      <c r="C54" s="201"/>
      <c r="D54" s="201"/>
      <c r="E54" s="126"/>
      <c r="F54" s="126"/>
      <c r="G54" s="126"/>
      <c r="H54" s="126"/>
      <c r="I54" s="126"/>
      <c r="J54" s="126"/>
      <c r="K54" s="203"/>
      <c r="L54" s="203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</row>
    <row r="55" spans="1:27">
      <c r="B55" s="202"/>
      <c r="C55" s="204"/>
      <c r="D55" s="204"/>
      <c r="E55" s="126"/>
      <c r="F55" s="126"/>
      <c r="G55" s="126"/>
      <c r="H55" s="126"/>
      <c r="I55" s="203"/>
      <c r="J55" s="203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  <c r="W55" s="126"/>
      <c r="X55" s="203"/>
      <c r="Y55" s="203"/>
      <c r="Z55" s="126"/>
    </row>
    <row r="56" spans="1:27">
      <c r="B56" s="202"/>
      <c r="C56" s="204"/>
      <c r="D56" s="204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  <c r="W56" s="126"/>
      <c r="X56" s="126"/>
      <c r="Y56" s="126"/>
      <c r="Z56" s="126"/>
    </row>
    <row r="57" spans="1:27">
      <c r="B57" s="202"/>
      <c r="C57" s="204"/>
      <c r="D57" s="204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  <c r="W57" s="126"/>
      <c r="X57" s="126"/>
      <c r="Y57" s="126"/>
      <c r="Z57" s="126"/>
    </row>
    <row r="58" spans="1:27">
      <c r="C58" s="204"/>
      <c r="D58" s="204"/>
      <c r="E58" s="204"/>
      <c r="F58" s="204"/>
      <c r="G58" s="204"/>
      <c r="H58" s="204"/>
      <c r="I58" s="204"/>
      <c r="J58" s="204"/>
      <c r="K58" s="204"/>
      <c r="L58" s="204"/>
      <c r="M58" s="204"/>
      <c r="N58" s="204"/>
      <c r="O58" s="204"/>
      <c r="P58" s="204"/>
      <c r="Q58" s="204"/>
      <c r="R58" s="204"/>
      <c r="S58" s="204"/>
      <c r="T58" s="204"/>
      <c r="U58" s="204"/>
      <c r="V58" s="204"/>
      <c r="W58" s="204"/>
      <c r="X58" s="204"/>
      <c r="Y58" s="204"/>
      <c r="Z58" s="204"/>
      <c r="AA58" s="125"/>
    </row>
    <row r="59" spans="1:27">
      <c r="B59" s="162"/>
      <c r="C59" s="204"/>
      <c r="D59" s="204"/>
      <c r="E59" s="204"/>
      <c r="F59" s="204"/>
      <c r="G59" s="204"/>
      <c r="H59" s="204"/>
      <c r="I59" s="204"/>
      <c r="J59" s="204"/>
      <c r="K59" s="204"/>
      <c r="L59" s="204"/>
      <c r="M59" s="204"/>
      <c r="N59" s="204"/>
      <c r="O59" s="204"/>
      <c r="P59" s="204"/>
      <c r="Q59" s="204"/>
      <c r="R59" s="204"/>
      <c r="S59" s="204"/>
      <c r="T59" s="204"/>
      <c r="U59" s="204"/>
      <c r="V59" s="204"/>
      <c r="W59" s="204"/>
      <c r="X59" s="204"/>
      <c r="Y59" s="204"/>
      <c r="Z59" s="204"/>
      <c r="AA59" s="125"/>
    </row>
    <row r="60" spans="1:27">
      <c r="C60" s="204"/>
      <c r="D60" s="204"/>
      <c r="E60" s="204"/>
      <c r="F60" s="204"/>
      <c r="G60" s="204"/>
      <c r="H60" s="204"/>
      <c r="I60" s="204"/>
      <c r="J60" s="204"/>
      <c r="K60" s="204"/>
      <c r="L60" s="204"/>
      <c r="M60" s="204"/>
      <c r="N60" s="204"/>
      <c r="O60" s="204"/>
      <c r="P60" s="204"/>
      <c r="Q60" s="204"/>
      <c r="R60" s="204"/>
      <c r="S60" s="204"/>
      <c r="T60" s="204"/>
      <c r="U60" s="204"/>
      <c r="V60" s="204"/>
      <c r="W60" s="204"/>
      <c r="X60" s="204"/>
      <c r="Y60" s="204"/>
      <c r="Z60" s="204"/>
      <c r="AA60" s="125"/>
    </row>
    <row r="61" spans="1:27">
      <c r="B61" s="162"/>
      <c r="C61" s="204"/>
      <c r="D61" s="204"/>
      <c r="E61" s="204"/>
      <c r="F61" s="204"/>
      <c r="G61" s="204"/>
      <c r="H61" s="204"/>
      <c r="I61" s="204"/>
      <c r="J61" s="204"/>
      <c r="K61" s="204"/>
      <c r="L61" s="204"/>
      <c r="M61" s="204"/>
      <c r="N61" s="204"/>
      <c r="O61" s="204"/>
      <c r="P61" s="204"/>
      <c r="Q61" s="204"/>
      <c r="R61" s="204"/>
      <c r="S61" s="204"/>
      <c r="T61" s="204"/>
      <c r="U61" s="204"/>
      <c r="V61" s="204"/>
      <c r="W61" s="204"/>
      <c r="X61" s="204"/>
      <c r="Y61" s="204"/>
      <c r="Z61" s="204"/>
      <c r="AA61" s="125"/>
    </row>
    <row r="62" spans="1:27">
      <c r="B62" s="162"/>
      <c r="C62" s="204"/>
      <c r="D62" s="204"/>
      <c r="E62" s="204"/>
      <c r="F62" s="204"/>
      <c r="G62" s="204"/>
      <c r="H62" s="204"/>
      <c r="I62" s="204"/>
      <c r="J62" s="204"/>
      <c r="K62" s="204"/>
      <c r="L62" s="204"/>
      <c r="M62" s="204"/>
      <c r="N62" s="204"/>
      <c r="O62" s="204"/>
      <c r="P62" s="204"/>
      <c r="Q62" s="204"/>
      <c r="R62" s="204"/>
      <c r="S62" s="204"/>
      <c r="T62" s="204"/>
      <c r="U62" s="204"/>
      <c r="V62" s="204"/>
      <c r="W62" s="204"/>
      <c r="X62" s="204"/>
      <c r="Y62" s="204"/>
      <c r="Z62" s="204"/>
      <c r="AA62" s="125"/>
    </row>
    <row r="63" spans="1:27">
      <c r="B63" s="162"/>
      <c r="C63" s="204"/>
      <c r="D63" s="204"/>
      <c r="E63" s="204"/>
      <c r="F63" s="204"/>
      <c r="G63" s="204"/>
      <c r="H63" s="204"/>
      <c r="I63" s="204"/>
      <c r="J63" s="204"/>
      <c r="K63" s="204"/>
      <c r="L63" s="204"/>
      <c r="M63" s="204"/>
      <c r="N63" s="204"/>
      <c r="O63" s="204"/>
      <c r="P63" s="204"/>
      <c r="Q63" s="204"/>
      <c r="R63" s="204"/>
      <c r="S63" s="204"/>
      <c r="T63" s="204"/>
      <c r="U63" s="204"/>
      <c r="V63" s="204"/>
      <c r="W63" s="204"/>
      <c r="X63" s="204"/>
      <c r="Y63" s="204"/>
      <c r="Z63" s="204"/>
      <c r="AA63" s="125"/>
    </row>
    <row r="64" spans="1:27">
      <c r="C64" s="204"/>
      <c r="D64" s="204"/>
      <c r="E64" s="204"/>
      <c r="F64" s="204"/>
      <c r="G64" s="204"/>
      <c r="H64" s="204"/>
      <c r="I64" s="204"/>
      <c r="J64" s="204"/>
      <c r="K64" s="204"/>
      <c r="L64" s="204"/>
      <c r="M64" s="204"/>
      <c r="N64" s="204"/>
      <c r="O64" s="204"/>
      <c r="P64" s="204"/>
      <c r="Q64" s="204"/>
      <c r="R64" s="204"/>
      <c r="S64" s="204"/>
      <c r="T64" s="204"/>
      <c r="U64" s="204"/>
      <c r="V64" s="204"/>
      <c r="W64" s="204"/>
      <c r="X64" s="204"/>
      <c r="Y64" s="204"/>
      <c r="Z64" s="204"/>
      <c r="AA64" s="125"/>
    </row>
    <row r="65" spans="2:27">
      <c r="C65" s="204"/>
      <c r="D65" s="204"/>
      <c r="E65" s="204"/>
      <c r="F65" s="204"/>
      <c r="G65" s="204"/>
      <c r="H65" s="204"/>
      <c r="I65" s="204"/>
      <c r="J65" s="204"/>
      <c r="K65" s="204"/>
      <c r="L65" s="204"/>
      <c r="M65" s="204"/>
      <c r="N65" s="204"/>
      <c r="O65" s="204"/>
      <c r="P65" s="204"/>
      <c r="Q65" s="204"/>
      <c r="R65" s="204"/>
      <c r="S65" s="204"/>
      <c r="T65" s="204"/>
      <c r="U65" s="204"/>
      <c r="V65" s="204"/>
      <c r="W65" s="204"/>
      <c r="X65" s="204"/>
      <c r="Y65" s="204"/>
      <c r="Z65" s="204"/>
      <c r="AA65" s="125"/>
    </row>
    <row r="66" spans="2:27">
      <c r="C66" s="204"/>
      <c r="D66" s="204"/>
      <c r="E66" s="204"/>
      <c r="F66" s="204"/>
      <c r="G66" s="204"/>
      <c r="H66" s="204"/>
      <c r="I66" s="204"/>
      <c r="J66" s="204"/>
      <c r="K66" s="204"/>
      <c r="L66" s="204"/>
      <c r="M66" s="204"/>
      <c r="N66" s="204"/>
      <c r="O66" s="204"/>
      <c r="P66" s="204"/>
      <c r="Q66" s="204"/>
      <c r="R66" s="204"/>
      <c r="S66" s="204"/>
      <c r="T66" s="204"/>
      <c r="U66" s="204"/>
      <c r="V66" s="204"/>
      <c r="W66" s="204"/>
      <c r="X66" s="204"/>
      <c r="Y66" s="204"/>
      <c r="Z66" s="204"/>
      <c r="AA66" s="125"/>
    </row>
    <row r="67" spans="2:27">
      <c r="C67" s="204"/>
      <c r="D67" s="204"/>
      <c r="E67" s="204"/>
      <c r="F67" s="204"/>
      <c r="G67" s="204"/>
      <c r="H67" s="204"/>
      <c r="I67" s="204"/>
      <c r="J67" s="204"/>
      <c r="K67" s="204"/>
      <c r="L67" s="204"/>
      <c r="M67" s="204"/>
      <c r="N67" s="204"/>
      <c r="O67" s="204"/>
      <c r="P67" s="204"/>
      <c r="Q67" s="204"/>
      <c r="R67" s="204"/>
      <c r="S67" s="204"/>
      <c r="T67" s="204"/>
      <c r="U67" s="204"/>
      <c r="V67" s="204"/>
      <c r="W67" s="204"/>
      <c r="X67" s="204"/>
      <c r="Y67" s="204"/>
      <c r="Z67" s="204"/>
      <c r="AA67" s="125"/>
    </row>
    <row r="68" spans="2:27">
      <c r="B68" s="162"/>
      <c r="C68" s="204"/>
      <c r="D68" s="204"/>
      <c r="E68" s="204"/>
      <c r="F68" s="204"/>
      <c r="G68" s="204"/>
      <c r="H68" s="204"/>
      <c r="I68" s="204"/>
      <c r="J68" s="204"/>
      <c r="K68" s="204"/>
      <c r="L68" s="204"/>
      <c r="M68" s="204"/>
      <c r="N68" s="204"/>
      <c r="O68" s="204"/>
      <c r="P68" s="204"/>
      <c r="Q68" s="204"/>
      <c r="R68" s="204"/>
      <c r="S68" s="204"/>
      <c r="T68" s="204"/>
      <c r="U68" s="204"/>
      <c r="V68" s="204"/>
      <c r="W68" s="204"/>
      <c r="X68" s="204"/>
      <c r="Y68" s="204"/>
      <c r="Z68" s="204"/>
      <c r="AA68" s="125"/>
    </row>
    <row r="69" spans="2:27">
      <c r="C69" s="204"/>
      <c r="D69" s="204"/>
      <c r="E69" s="204"/>
      <c r="F69" s="204"/>
      <c r="G69" s="204"/>
      <c r="H69" s="204"/>
      <c r="I69" s="204"/>
      <c r="J69" s="204"/>
      <c r="K69" s="204"/>
      <c r="L69" s="204"/>
      <c r="M69" s="204"/>
      <c r="N69" s="204"/>
      <c r="O69" s="204"/>
      <c r="P69" s="204"/>
      <c r="Q69" s="204"/>
      <c r="R69" s="204"/>
      <c r="S69" s="204"/>
      <c r="T69" s="204"/>
      <c r="U69" s="204"/>
      <c r="V69" s="204"/>
      <c r="W69" s="204"/>
      <c r="X69" s="204"/>
      <c r="Y69" s="204"/>
      <c r="Z69" s="204"/>
      <c r="AA69" s="125"/>
    </row>
    <row r="70" spans="2:27">
      <c r="C70" s="204"/>
      <c r="D70" s="204"/>
      <c r="E70" s="204"/>
      <c r="F70" s="204"/>
      <c r="G70" s="204"/>
      <c r="H70" s="204"/>
      <c r="I70" s="204"/>
      <c r="J70" s="204"/>
      <c r="K70" s="204"/>
      <c r="L70" s="204"/>
      <c r="M70" s="204"/>
      <c r="N70" s="204"/>
      <c r="O70" s="204"/>
      <c r="P70" s="204"/>
      <c r="Q70" s="204"/>
      <c r="R70" s="204"/>
      <c r="S70" s="204"/>
      <c r="T70" s="204"/>
      <c r="U70" s="204"/>
      <c r="V70" s="204"/>
      <c r="W70" s="204"/>
      <c r="X70" s="204"/>
      <c r="Y70" s="204"/>
      <c r="Z70" s="204"/>
      <c r="AA70" s="125"/>
    </row>
    <row r="71" spans="2:27">
      <c r="C71" s="204"/>
      <c r="D71" s="204"/>
      <c r="E71" s="204"/>
      <c r="F71" s="204"/>
      <c r="G71" s="204"/>
      <c r="H71" s="204"/>
      <c r="I71" s="204"/>
      <c r="J71" s="204"/>
      <c r="K71" s="204"/>
      <c r="L71" s="204"/>
      <c r="M71" s="204"/>
      <c r="N71" s="204"/>
      <c r="O71" s="204"/>
      <c r="P71" s="204"/>
      <c r="Q71" s="204"/>
      <c r="R71" s="204"/>
      <c r="S71" s="204"/>
      <c r="T71" s="204"/>
      <c r="U71" s="204"/>
      <c r="V71" s="204"/>
      <c r="W71" s="204"/>
      <c r="X71" s="204"/>
      <c r="Y71" s="204"/>
      <c r="Z71" s="204"/>
      <c r="AA71" s="125"/>
    </row>
    <row r="72" spans="2:27">
      <c r="C72" s="204"/>
      <c r="D72" s="204"/>
      <c r="E72" s="204"/>
      <c r="F72" s="204"/>
      <c r="G72" s="204"/>
      <c r="H72" s="204"/>
      <c r="I72" s="204"/>
      <c r="J72" s="204"/>
      <c r="K72" s="204"/>
      <c r="L72" s="204"/>
      <c r="M72" s="204"/>
      <c r="N72" s="204"/>
      <c r="O72" s="204"/>
      <c r="P72" s="204"/>
      <c r="Q72" s="204"/>
      <c r="R72" s="204"/>
      <c r="S72" s="204"/>
      <c r="T72" s="204"/>
      <c r="U72" s="204"/>
      <c r="V72" s="204"/>
      <c r="W72" s="204"/>
      <c r="X72" s="204"/>
      <c r="Y72" s="204"/>
      <c r="Z72" s="204"/>
      <c r="AA72" s="125"/>
    </row>
    <row r="73" spans="2:27">
      <c r="C73" s="204"/>
      <c r="D73" s="204"/>
      <c r="E73" s="204"/>
      <c r="F73" s="204"/>
      <c r="G73" s="204"/>
      <c r="H73" s="204"/>
      <c r="I73" s="204"/>
      <c r="J73" s="204"/>
      <c r="K73" s="204"/>
      <c r="L73" s="204"/>
      <c r="M73" s="204"/>
      <c r="N73" s="204"/>
      <c r="O73" s="204"/>
      <c r="P73" s="204"/>
      <c r="Q73" s="204"/>
      <c r="R73" s="204"/>
      <c r="S73" s="204"/>
      <c r="T73" s="204"/>
      <c r="U73" s="204"/>
      <c r="V73" s="204"/>
      <c r="W73" s="204"/>
      <c r="X73" s="204"/>
      <c r="Y73" s="204"/>
      <c r="Z73" s="204"/>
      <c r="AA73" s="125"/>
    </row>
    <row r="74" spans="2:27">
      <c r="C74" s="204"/>
      <c r="D74" s="204"/>
      <c r="E74" s="204"/>
      <c r="F74" s="204"/>
      <c r="G74" s="204"/>
      <c r="H74" s="204"/>
      <c r="I74" s="204"/>
      <c r="J74" s="204"/>
      <c r="K74" s="204"/>
      <c r="L74" s="204"/>
      <c r="M74" s="204"/>
      <c r="N74" s="204"/>
      <c r="O74" s="204"/>
      <c r="P74" s="204"/>
      <c r="Q74" s="204"/>
      <c r="R74" s="204"/>
      <c r="S74" s="204"/>
      <c r="T74" s="204"/>
      <c r="U74" s="204"/>
      <c r="V74" s="204"/>
      <c r="W74" s="204"/>
      <c r="X74" s="204"/>
      <c r="Y74" s="204"/>
      <c r="Z74" s="204"/>
      <c r="AA74" s="125"/>
    </row>
    <row r="75" spans="2:27"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125"/>
    </row>
    <row r="76" spans="2:27">
      <c r="C76" s="204"/>
      <c r="D76" s="204"/>
      <c r="E76" s="204"/>
      <c r="F76" s="204"/>
      <c r="G76" s="204"/>
      <c r="H76" s="204"/>
      <c r="I76" s="204"/>
      <c r="J76" s="204"/>
      <c r="K76" s="204"/>
      <c r="L76" s="204"/>
      <c r="M76" s="204"/>
      <c r="N76" s="204"/>
      <c r="O76" s="204"/>
      <c r="P76" s="204"/>
      <c r="Q76" s="204"/>
      <c r="R76" s="204"/>
      <c r="S76" s="204"/>
      <c r="T76" s="204"/>
      <c r="U76" s="204"/>
      <c r="V76" s="204"/>
      <c r="W76" s="204"/>
      <c r="X76" s="204"/>
      <c r="Y76" s="204"/>
      <c r="Z76" s="204"/>
      <c r="AA76" s="125"/>
    </row>
    <row r="77" spans="2:27">
      <c r="C77" s="204"/>
      <c r="D77" s="204"/>
      <c r="E77" s="204"/>
      <c r="F77" s="204"/>
      <c r="G77" s="204"/>
      <c r="H77" s="204"/>
      <c r="I77" s="204"/>
      <c r="J77" s="204"/>
      <c r="K77" s="204"/>
      <c r="L77" s="204"/>
      <c r="M77" s="204"/>
      <c r="N77" s="204"/>
      <c r="O77" s="204"/>
      <c r="P77" s="204"/>
      <c r="Q77" s="204"/>
      <c r="R77" s="204"/>
      <c r="S77" s="204"/>
      <c r="T77" s="204"/>
      <c r="U77" s="204"/>
      <c r="V77" s="204"/>
      <c r="W77" s="204"/>
      <c r="X77" s="204"/>
      <c r="Y77" s="204"/>
      <c r="Z77" s="204"/>
      <c r="AA77" s="125"/>
    </row>
    <row r="78" spans="2:27">
      <c r="C78" s="204"/>
      <c r="D78" s="204"/>
      <c r="E78" s="204"/>
      <c r="F78" s="204"/>
      <c r="G78" s="204"/>
      <c r="H78" s="204"/>
      <c r="I78" s="204"/>
      <c r="J78" s="204"/>
      <c r="K78" s="204"/>
      <c r="L78" s="204"/>
      <c r="M78" s="204"/>
      <c r="N78" s="204"/>
      <c r="O78" s="204"/>
      <c r="P78" s="204"/>
      <c r="Q78" s="204"/>
      <c r="R78" s="204"/>
      <c r="S78" s="204"/>
      <c r="T78" s="204"/>
      <c r="U78" s="204"/>
      <c r="V78" s="204"/>
      <c r="W78" s="204"/>
      <c r="X78" s="204"/>
      <c r="Y78" s="204"/>
      <c r="Z78" s="204"/>
      <c r="AA78" s="125"/>
    </row>
    <row r="79" spans="2:27">
      <c r="C79" s="204"/>
      <c r="D79" s="204"/>
      <c r="E79" s="204"/>
      <c r="F79" s="204"/>
      <c r="G79" s="204"/>
      <c r="H79" s="204"/>
      <c r="I79" s="204"/>
      <c r="J79" s="204"/>
      <c r="K79" s="204"/>
      <c r="L79" s="204"/>
      <c r="M79" s="204"/>
      <c r="N79" s="204"/>
      <c r="O79" s="204"/>
      <c r="P79" s="204"/>
      <c r="Q79" s="204"/>
      <c r="R79" s="204"/>
      <c r="S79" s="204"/>
      <c r="T79" s="204"/>
      <c r="U79" s="204"/>
      <c r="V79" s="204"/>
      <c r="W79" s="204"/>
      <c r="X79" s="204"/>
      <c r="Y79" s="204"/>
      <c r="Z79" s="204"/>
      <c r="AA79" s="125"/>
    </row>
    <row r="80" spans="2:27">
      <c r="C80" s="204"/>
      <c r="D80" s="204"/>
      <c r="E80" s="204"/>
      <c r="F80" s="204"/>
      <c r="G80" s="204"/>
      <c r="H80" s="204"/>
      <c r="I80" s="204"/>
      <c r="J80" s="204"/>
      <c r="K80" s="204"/>
      <c r="L80" s="204"/>
      <c r="M80" s="204"/>
      <c r="N80" s="204"/>
      <c r="O80" s="204"/>
      <c r="P80" s="204"/>
      <c r="Q80" s="204"/>
      <c r="R80" s="204"/>
      <c r="S80" s="204"/>
      <c r="T80" s="204"/>
      <c r="U80" s="204"/>
      <c r="V80" s="204"/>
      <c r="W80" s="204"/>
      <c r="X80" s="204"/>
      <c r="Y80" s="204"/>
      <c r="Z80" s="204"/>
      <c r="AA80" s="125"/>
    </row>
    <row r="81" spans="3:27"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125"/>
    </row>
    <row r="82" spans="3:27">
      <c r="C82" s="204"/>
      <c r="D82" s="204"/>
      <c r="E82" s="204"/>
      <c r="F82" s="204"/>
      <c r="G82" s="204"/>
      <c r="H82" s="204"/>
      <c r="I82" s="204"/>
      <c r="J82" s="204"/>
      <c r="K82" s="204"/>
      <c r="L82" s="204"/>
      <c r="M82" s="204"/>
      <c r="N82" s="204"/>
      <c r="O82" s="204"/>
      <c r="P82" s="204"/>
      <c r="Q82" s="204"/>
      <c r="R82" s="204"/>
      <c r="S82" s="204"/>
      <c r="T82" s="204"/>
      <c r="U82" s="204"/>
      <c r="V82" s="204"/>
      <c r="W82" s="204"/>
      <c r="X82" s="204"/>
      <c r="Y82" s="204"/>
      <c r="Z82" s="204"/>
      <c r="AA82" s="125"/>
    </row>
    <row r="83" spans="3:27">
      <c r="C83" s="204"/>
      <c r="D83" s="204"/>
      <c r="E83" s="204"/>
      <c r="F83" s="204"/>
      <c r="G83" s="204"/>
      <c r="H83" s="204"/>
      <c r="I83" s="204"/>
      <c r="J83" s="204"/>
      <c r="K83" s="204"/>
      <c r="L83" s="204"/>
      <c r="M83" s="204"/>
      <c r="N83" s="204"/>
      <c r="O83" s="204"/>
      <c r="P83" s="204"/>
      <c r="Q83" s="204"/>
      <c r="R83" s="204"/>
      <c r="S83" s="204"/>
      <c r="T83" s="204"/>
      <c r="U83" s="204"/>
      <c r="V83" s="204"/>
      <c r="W83" s="204"/>
      <c r="X83" s="204"/>
      <c r="Y83" s="204"/>
      <c r="Z83" s="204"/>
      <c r="AA83" s="125"/>
    </row>
    <row r="84" spans="3:27">
      <c r="C84" s="204"/>
      <c r="D84" s="204"/>
      <c r="E84" s="204"/>
      <c r="F84" s="204"/>
      <c r="G84" s="204"/>
      <c r="H84" s="204"/>
      <c r="I84" s="204"/>
      <c r="J84" s="204"/>
      <c r="K84" s="204"/>
      <c r="L84" s="204"/>
      <c r="M84" s="204"/>
      <c r="N84" s="204"/>
      <c r="O84" s="204"/>
      <c r="P84" s="204"/>
      <c r="Q84" s="204"/>
      <c r="R84" s="204"/>
      <c r="S84" s="204"/>
      <c r="T84" s="204"/>
      <c r="U84" s="204"/>
      <c r="V84" s="204"/>
      <c r="W84" s="204"/>
      <c r="X84" s="204"/>
      <c r="Y84" s="204"/>
      <c r="Z84" s="204"/>
      <c r="AA84" s="125"/>
    </row>
    <row r="85" spans="3:27">
      <c r="C85" s="204"/>
      <c r="D85" s="204"/>
      <c r="E85" s="204"/>
      <c r="F85" s="204"/>
      <c r="G85" s="204"/>
      <c r="H85" s="204"/>
      <c r="I85" s="204"/>
      <c r="J85" s="204"/>
      <c r="K85" s="204"/>
      <c r="L85" s="204"/>
      <c r="M85" s="204"/>
      <c r="N85" s="204"/>
      <c r="O85" s="204"/>
      <c r="P85" s="204"/>
      <c r="Q85" s="204"/>
      <c r="R85" s="204"/>
      <c r="S85" s="204"/>
      <c r="T85" s="204"/>
      <c r="U85" s="204"/>
      <c r="V85" s="204"/>
      <c r="W85" s="204"/>
      <c r="X85" s="204"/>
      <c r="Y85" s="204"/>
      <c r="Z85" s="204"/>
      <c r="AA85" s="125"/>
    </row>
    <row r="86" spans="3:27">
      <c r="C86" s="204"/>
      <c r="D86" s="204"/>
      <c r="E86" s="204"/>
      <c r="F86" s="204"/>
      <c r="G86" s="204"/>
      <c r="H86" s="204"/>
      <c r="I86" s="204"/>
      <c r="J86" s="204"/>
      <c r="K86" s="204"/>
      <c r="L86" s="204"/>
      <c r="M86" s="204"/>
      <c r="N86" s="204"/>
      <c r="O86" s="204"/>
      <c r="P86" s="204"/>
      <c r="Q86" s="204"/>
      <c r="R86" s="204"/>
      <c r="S86" s="204"/>
      <c r="T86" s="204"/>
      <c r="U86" s="204"/>
      <c r="V86" s="204"/>
      <c r="W86" s="204"/>
      <c r="X86" s="204"/>
      <c r="Y86" s="204"/>
      <c r="Z86" s="204"/>
      <c r="AA86" s="125"/>
    </row>
    <row r="87" spans="3:27"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4"/>
      <c r="R87" s="204"/>
      <c r="S87" s="204"/>
      <c r="T87" s="204"/>
      <c r="U87" s="204"/>
      <c r="V87" s="204"/>
      <c r="W87" s="204"/>
      <c r="X87" s="204"/>
      <c r="Y87" s="204"/>
      <c r="Z87" s="204"/>
      <c r="AA87" s="125"/>
    </row>
    <row r="88" spans="3:27"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4"/>
      <c r="Q88" s="204"/>
      <c r="R88" s="204"/>
      <c r="S88" s="204"/>
      <c r="T88" s="204"/>
      <c r="U88" s="204"/>
      <c r="V88" s="204"/>
      <c r="W88" s="204"/>
      <c r="X88" s="204"/>
      <c r="Y88" s="204"/>
      <c r="Z88" s="204"/>
      <c r="AA88" s="125"/>
    </row>
    <row r="89" spans="3:27">
      <c r="C89" s="204"/>
      <c r="D89" s="204"/>
      <c r="E89" s="204"/>
      <c r="F89" s="204"/>
      <c r="G89" s="204"/>
      <c r="H89" s="204"/>
      <c r="I89" s="204"/>
      <c r="J89" s="204"/>
      <c r="K89" s="204"/>
      <c r="L89" s="204"/>
      <c r="M89" s="204"/>
      <c r="N89" s="204"/>
      <c r="O89" s="204"/>
      <c r="P89" s="204"/>
      <c r="Q89" s="204"/>
      <c r="R89" s="204"/>
      <c r="S89" s="204"/>
      <c r="T89" s="204"/>
      <c r="U89" s="204"/>
      <c r="V89" s="204"/>
      <c r="W89" s="204"/>
      <c r="X89" s="204"/>
      <c r="Y89" s="204"/>
      <c r="Z89" s="204"/>
      <c r="AA89" s="125"/>
    </row>
    <row r="90" spans="3:27"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4"/>
      <c r="Q90" s="204"/>
      <c r="R90" s="204"/>
      <c r="S90" s="204"/>
      <c r="T90" s="204"/>
      <c r="U90" s="204"/>
      <c r="V90" s="204"/>
      <c r="W90" s="204"/>
      <c r="X90" s="204"/>
      <c r="Y90" s="204"/>
      <c r="Z90" s="204"/>
      <c r="AA90" s="125"/>
    </row>
    <row r="91" spans="3:27"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4"/>
      <c r="Q91" s="204"/>
      <c r="R91" s="204"/>
      <c r="S91" s="204"/>
      <c r="T91" s="204"/>
      <c r="U91" s="204"/>
      <c r="V91" s="204"/>
      <c r="W91" s="204"/>
      <c r="X91" s="204"/>
      <c r="Y91" s="204"/>
      <c r="Z91" s="204"/>
      <c r="AA91" s="125"/>
    </row>
    <row r="92" spans="3:27">
      <c r="C92" s="204"/>
      <c r="D92" s="204"/>
      <c r="E92" s="204"/>
      <c r="F92" s="204"/>
      <c r="G92" s="204"/>
      <c r="H92" s="204"/>
      <c r="I92" s="204"/>
      <c r="J92" s="204"/>
      <c r="K92" s="204"/>
      <c r="L92" s="204"/>
      <c r="M92" s="204"/>
      <c r="N92" s="204"/>
      <c r="O92" s="204"/>
      <c r="P92" s="204"/>
      <c r="Q92" s="204"/>
      <c r="R92" s="204"/>
      <c r="S92" s="204"/>
      <c r="T92" s="204"/>
      <c r="U92" s="204"/>
      <c r="V92" s="204"/>
      <c r="W92" s="204"/>
      <c r="X92" s="204"/>
      <c r="Y92" s="204"/>
      <c r="Z92" s="204"/>
      <c r="AA92" s="125"/>
    </row>
    <row r="93" spans="3:27"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</row>
    <row r="94" spans="3:27"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</row>
    <row r="95" spans="3:27"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</row>
    <row r="96" spans="3:27"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</row>
    <row r="97" spans="3:27"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</row>
    <row r="98" spans="3:27"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</row>
    <row r="99" spans="3:27"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</row>
    <row r="100" spans="3:27"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</row>
    <row r="101" spans="3:27"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</row>
    <row r="102" spans="3:27"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</row>
    <row r="103" spans="3:27"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</row>
    <row r="104" spans="3:27"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</row>
    <row r="105" spans="3:27"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</row>
    <row r="106" spans="3:27"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</row>
    <row r="107" spans="3:27"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  <c r="AA107" s="125"/>
    </row>
    <row r="108" spans="3:27"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</row>
    <row r="109" spans="3:27"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  <c r="AA109" s="125"/>
    </row>
    <row r="110" spans="3:27"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  <c r="AA110" s="125"/>
    </row>
    <row r="111" spans="3:27"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  <c r="AA111" s="125"/>
    </row>
    <row r="112" spans="3:27"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  <c r="AA112" s="125"/>
    </row>
    <row r="113" spans="3:27"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  <c r="AA113" s="125"/>
    </row>
    <row r="114" spans="3:27"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  <c r="AA114" s="125"/>
    </row>
    <row r="115" spans="3:27"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  <c r="AA115" s="125"/>
    </row>
    <row r="116" spans="3:27"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</row>
    <row r="117" spans="3:27"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  <c r="AA117" s="125"/>
    </row>
    <row r="118" spans="3:27"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  <c r="AA118" s="125"/>
    </row>
    <row r="119" spans="3:27"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  <c r="AA119" s="125"/>
    </row>
    <row r="120" spans="3:27"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  <c r="AA120" s="125"/>
    </row>
    <row r="121" spans="3:27"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  <c r="AA121" s="125"/>
    </row>
    <row r="122" spans="3:27"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  <c r="AA122" s="125"/>
    </row>
    <row r="123" spans="3:27">
      <c r="C123" s="125"/>
      <c r="D123" s="125"/>
      <c r="E123" s="125"/>
      <c r="F123" s="125"/>
      <c r="G123" s="125"/>
      <c r="H123" s="125"/>
      <c r="I123" s="125"/>
      <c r="J123" s="125"/>
      <c r="K123" s="125"/>
      <c r="L123" s="125"/>
      <c r="M123" s="125"/>
      <c r="N123" s="125"/>
      <c r="O123" s="125"/>
      <c r="P123" s="125"/>
      <c r="Q123" s="125"/>
      <c r="R123" s="125"/>
      <c r="S123" s="125"/>
      <c r="T123" s="125"/>
      <c r="U123" s="125"/>
      <c r="V123" s="125"/>
      <c r="W123" s="125"/>
      <c r="X123" s="125"/>
      <c r="Y123" s="125"/>
      <c r="Z123" s="125"/>
      <c r="AA123" s="125"/>
    </row>
    <row r="124" spans="3:27">
      <c r="C124" s="125"/>
      <c r="D124" s="125"/>
      <c r="E124" s="125"/>
      <c r="F124" s="125"/>
      <c r="G124" s="125"/>
      <c r="H124" s="125"/>
      <c r="I124" s="125"/>
      <c r="J124" s="125"/>
      <c r="K124" s="125"/>
      <c r="L124" s="125"/>
      <c r="M124" s="125"/>
      <c r="N124" s="125"/>
      <c r="O124" s="125"/>
      <c r="P124" s="125"/>
      <c r="Q124" s="125"/>
      <c r="R124" s="125"/>
      <c r="S124" s="125"/>
      <c r="T124" s="125"/>
      <c r="U124" s="125"/>
      <c r="V124" s="125"/>
      <c r="W124" s="125"/>
      <c r="X124" s="125"/>
      <c r="Y124" s="125"/>
      <c r="Z124" s="125"/>
      <c r="AA124" s="125"/>
    </row>
    <row r="125" spans="3:27">
      <c r="C125" s="125"/>
      <c r="D125" s="125"/>
      <c r="E125" s="125"/>
      <c r="F125" s="125"/>
      <c r="G125" s="125"/>
      <c r="H125" s="125"/>
      <c r="I125" s="125"/>
      <c r="J125" s="125"/>
      <c r="K125" s="125"/>
      <c r="L125" s="125"/>
      <c r="M125" s="125"/>
      <c r="N125" s="125"/>
      <c r="O125" s="125"/>
      <c r="P125" s="125"/>
      <c r="Q125" s="125"/>
      <c r="R125" s="125"/>
      <c r="S125" s="125"/>
      <c r="T125" s="125"/>
      <c r="U125" s="125"/>
      <c r="V125" s="125"/>
      <c r="W125" s="125"/>
      <c r="X125" s="125"/>
      <c r="Y125" s="125"/>
      <c r="Z125" s="125"/>
      <c r="AA125" s="125"/>
    </row>
    <row r="126" spans="3:27">
      <c r="C126" s="125"/>
      <c r="D126" s="125"/>
      <c r="E126" s="125"/>
      <c r="F126" s="125"/>
      <c r="G126" s="125"/>
      <c r="H126" s="125"/>
      <c r="I126" s="125"/>
      <c r="J126" s="125"/>
      <c r="K126" s="125"/>
      <c r="L126" s="125"/>
      <c r="M126" s="125"/>
      <c r="N126" s="125"/>
      <c r="O126" s="125"/>
      <c r="P126" s="125"/>
      <c r="Q126" s="125"/>
      <c r="R126" s="125"/>
      <c r="S126" s="125"/>
      <c r="T126" s="125"/>
      <c r="U126" s="125"/>
      <c r="V126" s="125"/>
      <c r="W126" s="125"/>
      <c r="X126" s="125"/>
      <c r="Y126" s="125"/>
      <c r="Z126" s="125"/>
      <c r="AA126" s="125"/>
    </row>
    <row r="127" spans="3:27">
      <c r="C127" s="125"/>
      <c r="D127" s="125"/>
      <c r="E127" s="125"/>
      <c r="F127" s="125"/>
      <c r="G127" s="125"/>
      <c r="H127" s="125"/>
      <c r="I127" s="125"/>
      <c r="J127" s="125"/>
      <c r="K127" s="125"/>
      <c r="L127" s="125"/>
      <c r="M127" s="125"/>
      <c r="N127" s="125"/>
      <c r="O127" s="125"/>
      <c r="P127" s="125"/>
      <c r="Q127" s="125"/>
      <c r="R127" s="125"/>
      <c r="S127" s="125"/>
      <c r="T127" s="125"/>
      <c r="U127" s="125"/>
      <c r="V127" s="125"/>
      <c r="W127" s="125"/>
      <c r="X127" s="125"/>
      <c r="Y127" s="125"/>
      <c r="Z127" s="125"/>
      <c r="AA127" s="125"/>
    </row>
    <row r="128" spans="3:27">
      <c r="C128" s="125"/>
      <c r="D128" s="125"/>
      <c r="E128" s="125"/>
      <c r="F128" s="125"/>
      <c r="G128" s="125"/>
      <c r="H128" s="125"/>
      <c r="I128" s="125"/>
      <c r="J128" s="125"/>
      <c r="K128" s="125"/>
      <c r="L128" s="125"/>
      <c r="M128" s="125"/>
      <c r="N128" s="125"/>
      <c r="O128" s="125"/>
      <c r="P128" s="125"/>
      <c r="Q128" s="125"/>
      <c r="R128" s="125"/>
      <c r="S128" s="125"/>
      <c r="T128" s="125"/>
      <c r="U128" s="125"/>
      <c r="V128" s="125"/>
      <c r="W128" s="125"/>
      <c r="X128" s="125"/>
      <c r="Y128" s="125"/>
      <c r="Z128" s="125"/>
      <c r="AA128" s="125"/>
    </row>
    <row r="129" spans="3:27">
      <c r="C129" s="125"/>
      <c r="D129" s="125"/>
      <c r="E129" s="125"/>
      <c r="F129" s="125"/>
      <c r="G129" s="125"/>
      <c r="H129" s="125"/>
      <c r="I129" s="125"/>
      <c r="J129" s="125"/>
      <c r="K129" s="125"/>
      <c r="L129" s="125"/>
      <c r="M129" s="125"/>
      <c r="N129" s="125"/>
      <c r="O129" s="125"/>
      <c r="P129" s="125"/>
      <c r="Q129" s="125"/>
      <c r="R129" s="125"/>
      <c r="S129" s="125"/>
      <c r="T129" s="125"/>
      <c r="U129" s="125"/>
      <c r="V129" s="125"/>
      <c r="W129" s="125"/>
      <c r="X129" s="125"/>
      <c r="Y129" s="125"/>
      <c r="Z129" s="125"/>
      <c r="AA129" s="125"/>
    </row>
    <row r="130" spans="3:27">
      <c r="C130" s="125"/>
      <c r="D130" s="125"/>
      <c r="E130" s="125"/>
      <c r="F130" s="125"/>
      <c r="G130" s="125"/>
      <c r="H130" s="125"/>
      <c r="I130" s="125"/>
      <c r="J130" s="125"/>
      <c r="K130" s="125"/>
      <c r="L130" s="125"/>
      <c r="M130" s="125"/>
      <c r="N130" s="125"/>
      <c r="O130" s="125"/>
      <c r="P130" s="125"/>
      <c r="Q130" s="125"/>
      <c r="R130" s="125"/>
      <c r="S130" s="125"/>
      <c r="T130" s="125"/>
      <c r="U130" s="125"/>
      <c r="V130" s="125"/>
      <c r="W130" s="125"/>
      <c r="X130" s="125"/>
      <c r="Y130" s="125"/>
      <c r="Z130" s="125"/>
      <c r="AA130" s="125"/>
    </row>
    <row r="131" spans="3:27">
      <c r="C131" s="125"/>
      <c r="D131" s="125"/>
      <c r="E131" s="125"/>
      <c r="F131" s="125"/>
      <c r="G131" s="125"/>
      <c r="H131" s="125"/>
      <c r="I131" s="125"/>
      <c r="J131" s="125"/>
      <c r="K131" s="125"/>
      <c r="L131" s="125"/>
      <c r="M131" s="125"/>
      <c r="N131" s="125"/>
      <c r="O131" s="125"/>
      <c r="P131" s="125"/>
      <c r="Q131" s="125"/>
      <c r="R131" s="125"/>
      <c r="S131" s="125"/>
      <c r="T131" s="125"/>
      <c r="U131" s="125"/>
      <c r="V131" s="125"/>
      <c r="W131" s="125"/>
      <c r="X131" s="125"/>
      <c r="Y131" s="125"/>
      <c r="Z131" s="125"/>
      <c r="AA131" s="125"/>
    </row>
    <row r="132" spans="3:27">
      <c r="C132" s="125"/>
      <c r="D132" s="125"/>
      <c r="E132" s="125"/>
      <c r="F132" s="125"/>
      <c r="G132" s="125"/>
      <c r="H132" s="125"/>
      <c r="I132" s="125"/>
      <c r="J132" s="125"/>
      <c r="K132" s="125"/>
      <c r="L132" s="125"/>
      <c r="M132" s="125"/>
      <c r="N132" s="125"/>
      <c r="O132" s="125"/>
      <c r="P132" s="125"/>
      <c r="Q132" s="125"/>
      <c r="R132" s="125"/>
      <c r="S132" s="125"/>
      <c r="T132" s="125"/>
      <c r="U132" s="125"/>
      <c r="V132" s="125"/>
      <c r="W132" s="125"/>
      <c r="X132" s="125"/>
      <c r="Y132" s="125"/>
      <c r="Z132" s="125"/>
      <c r="AA132" s="125"/>
    </row>
    <row r="133" spans="3:27">
      <c r="C133" s="125"/>
      <c r="D133" s="125"/>
      <c r="E133" s="125"/>
      <c r="F133" s="125"/>
      <c r="G133" s="125"/>
      <c r="H133" s="125"/>
      <c r="I133" s="125"/>
      <c r="J133" s="125"/>
      <c r="K133" s="125"/>
      <c r="L133" s="125"/>
      <c r="M133" s="125"/>
      <c r="N133" s="125"/>
      <c r="O133" s="125"/>
      <c r="P133" s="125"/>
      <c r="Q133" s="125"/>
      <c r="R133" s="125"/>
      <c r="S133" s="125"/>
      <c r="T133" s="125"/>
      <c r="U133" s="125"/>
      <c r="V133" s="125"/>
      <c r="W133" s="125"/>
      <c r="X133" s="125"/>
      <c r="Y133" s="125"/>
      <c r="Z133" s="125"/>
      <c r="AA133" s="125"/>
    </row>
  </sheetData>
  <mergeCells count="42">
    <mergeCell ref="E12:E13"/>
    <mergeCell ref="F12:F13"/>
    <mergeCell ref="K12:K13"/>
    <mergeCell ref="W12:W13"/>
    <mergeCell ref="T12:T13"/>
    <mergeCell ref="X12:X13"/>
    <mergeCell ref="P12:P13"/>
    <mergeCell ref="Q12:Q13"/>
    <mergeCell ref="U12:U13"/>
    <mergeCell ref="I12:I13"/>
    <mergeCell ref="L12:L13"/>
    <mergeCell ref="M12:M13"/>
    <mergeCell ref="N12:N13"/>
    <mergeCell ref="G12:G13"/>
    <mergeCell ref="H12:H13"/>
    <mergeCell ref="J12:J13"/>
    <mergeCell ref="C10:D11"/>
    <mergeCell ref="D12:D13"/>
    <mergeCell ref="C12:C13"/>
    <mergeCell ref="AA12:AA13"/>
    <mergeCell ref="Z9:AA9"/>
    <mergeCell ref="E8:S8"/>
    <mergeCell ref="T8:Z8"/>
    <mergeCell ref="E9:O9"/>
    <mergeCell ref="P9:S9"/>
    <mergeCell ref="T9:X9"/>
    <mergeCell ref="E10:F11"/>
    <mergeCell ref="G10:H11"/>
    <mergeCell ref="I10:J11"/>
    <mergeCell ref="K10:L11"/>
    <mergeCell ref="M10:N11"/>
    <mergeCell ref="O10:O11"/>
    <mergeCell ref="Z10:AA11"/>
    <mergeCell ref="Z12:Z13"/>
    <mergeCell ref="P10:Q11"/>
    <mergeCell ref="R10:R11"/>
    <mergeCell ref="S10:S11"/>
    <mergeCell ref="T10:U11"/>
    <mergeCell ref="V10:W11"/>
    <mergeCell ref="X10:Y11"/>
    <mergeCell ref="V12:V13"/>
    <mergeCell ref="Y12:Y13"/>
  </mergeCells>
  <phoneticPr fontId="58" type="noConversion"/>
  <printOptions horizontalCentered="1"/>
  <pageMargins left="0.19685039370078741" right="0.19685039370078741" top="0.78740157480314965" bottom="0.19685039370078741" header="0.39370078740157483" footer="0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D122"/>
  <sheetViews>
    <sheetView topLeftCell="B8" zoomScale="80" zoomScaleNormal="80" workbookViewId="0">
      <selection activeCell="R52" sqref="R52:R53"/>
    </sheetView>
  </sheetViews>
  <sheetFormatPr defaultRowHeight="12.75"/>
  <cols>
    <col min="1" max="1" width="3.85546875" style="124" customWidth="1"/>
    <col min="2" max="2" width="30.7109375" style="124" customWidth="1"/>
    <col min="3" max="14" width="10.7109375" style="124" customWidth="1"/>
    <col min="15" max="15" width="11.5703125" style="124" customWidth="1"/>
    <col min="16" max="21" width="10.7109375" style="124" customWidth="1"/>
    <col min="22" max="22" width="12.140625" style="124" customWidth="1"/>
    <col min="23" max="24" width="10.7109375" style="124" customWidth="1"/>
    <col min="25" max="25" width="8.7109375" style="124" customWidth="1"/>
    <col min="26" max="27" width="7.7109375" style="124" customWidth="1"/>
    <col min="28" max="16384" width="9.140625" style="124"/>
  </cols>
  <sheetData>
    <row r="1" spans="1:28">
      <c r="X1" s="205"/>
    </row>
    <row r="2" spans="1:28">
      <c r="X2" s="205"/>
    </row>
    <row r="3" spans="1:28" s="440" customFormat="1">
      <c r="B3" s="430"/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430"/>
      <c r="O3" s="430"/>
      <c r="P3" s="430"/>
      <c r="Q3" s="430"/>
      <c r="R3" s="430"/>
      <c r="S3" s="430"/>
      <c r="T3" s="430"/>
      <c r="U3" s="430"/>
      <c r="V3" s="430"/>
      <c r="W3" s="430"/>
      <c r="X3" s="430"/>
      <c r="Y3" s="430"/>
      <c r="Z3" s="430"/>
      <c r="AA3" s="430"/>
    </row>
    <row r="4" spans="1:28" hidden="1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8"/>
    </row>
    <row r="5" spans="1:28">
      <c r="A5" s="126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7" t="s">
        <v>296</v>
      </c>
      <c r="X5" s="129"/>
      <c r="Y5" s="127"/>
      <c r="Z5" s="128"/>
    </row>
    <row r="6" spans="1:28">
      <c r="A6" s="126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30"/>
      <c r="O6" s="127"/>
      <c r="P6" s="127"/>
      <c r="Q6" s="127"/>
      <c r="R6" s="127"/>
      <c r="S6" s="127"/>
      <c r="T6" s="127"/>
      <c r="U6" s="127"/>
      <c r="V6" s="127"/>
      <c r="W6" s="127"/>
      <c r="X6" s="130" t="s">
        <v>264</v>
      </c>
      <c r="Y6" s="127"/>
      <c r="Z6" s="128"/>
    </row>
    <row r="7" spans="1:28" ht="13.5" thickBot="1">
      <c r="A7" s="126"/>
      <c r="B7" s="127"/>
      <c r="C7" s="127"/>
      <c r="D7" s="432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30"/>
      <c r="Y7" s="206"/>
      <c r="Z7" s="207"/>
    </row>
    <row r="8" spans="1:28" ht="13.5" thickBot="1">
      <c r="A8" s="439"/>
      <c r="B8" s="980"/>
      <c r="C8" s="438"/>
      <c r="D8" s="206"/>
      <c r="E8" s="1221" t="s">
        <v>265</v>
      </c>
      <c r="F8" s="1221"/>
      <c r="G8" s="1221"/>
      <c r="H8" s="1221"/>
      <c r="I8" s="1221"/>
      <c r="J8" s="1221"/>
      <c r="K8" s="1221"/>
      <c r="L8" s="1221"/>
      <c r="M8" s="1221"/>
      <c r="N8" s="1203"/>
      <c r="O8" s="1203"/>
      <c r="P8" s="524"/>
      <c r="Q8" s="1222" t="s">
        <v>266</v>
      </c>
      <c r="R8" s="1223"/>
      <c r="S8" s="1223"/>
      <c r="T8" s="1223"/>
      <c r="U8" s="1223"/>
      <c r="V8" s="1223"/>
      <c r="W8" s="1223"/>
      <c r="X8" s="1224"/>
      <c r="Y8" s="140"/>
      <c r="Z8" s="140"/>
    </row>
    <row r="9" spans="1:28" ht="13.5" thickBot="1">
      <c r="A9" s="139"/>
      <c r="B9" s="134" t="s">
        <v>267</v>
      </c>
      <c r="C9" s="1214"/>
      <c r="D9" s="1215"/>
      <c r="E9" s="1225" t="s">
        <v>41</v>
      </c>
      <c r="F9" s="1226"/>
      <c r="G9" s="1226"/>
      <c r="H9" s="1226"/>
      <c r="I9" s="1226"/>
      <c r="J9" s="1226"/>
      <c r="K9" s="1226"/>
      <c r="L9" s="1226"/>
      <c r="M9" s="1227"/>
      <c r="N9" s="447" t="s">
        <v>211</v>
      </c>
      <c r="O9" s="450" t="s">
        <v>297</v>
      </c>
      <c r="P9" s="525"/>
      <c r="Q9" s="1228" t="s">
        <v>41</v>
      </c>
      <c r="R9" s="1229"/>
      <c r="S9" s="1209"/>
      <c r="T9" s="1229"/>
      <c r="U9" s="1229"/>
      <c r="V9" s="1209"/>
      <c r="W9" s="1229"/>
      <c r="X9" s="442" t="s">
        <v>211</v>
      </c>
      <c r="Y9" s="140"/>
      <c r="Z9" s="140"/>
    </row>
    <row r="10" spans="1:28" ht="12.75" customHeight="1">
      <c r="A10" s="394"/>
      <c r="B10" s="135" t="s">
        <v>270</v>
      </c>
      <c r="C10" s="1190" t="s">
        <v>528</v>
      </c>
      <c r="D10" s="1191"/>
      <c r="E10" s="1190" t="s">
        <v>529</v>
      </c>
      <c r="F10" s="1191"/>
      <c r="G10" s="1190" t="s">
        <v>530</v>
      </c>
      <c r="H10" s="1191"/>
      <c r="I10" s="1190" t="s">
        <v>531</v>
      </c>
      <c r="J10" s="1191"/>
      <c r="K10" s="1179" t="s">
        <v>251</v>
      </c>
      <c r="L10" s="1190" t="s">
        <v>532</v>
      </c>
      <c r="M10" s="1191"/>
      <c r="N10" s="1188" t="s">
        <v>298</v>
      </c>
      <c r="O10" s="1194" t="s">
        <v>553</v>
      </c>
      <c r="P10" s="1191"/>
      <c r="Q10" s="1190" t="s">
        <v>529</v>
      </c>
      <c r="R10" s="1191"/>
      <c r="S10" s="1196" t="s">
        <v>584</v>
      </c>
      <c r="T10" s="1232" t="s">
        <v>531</v>
      </c>
      <c r="U10" s="1232"/>
      <c r="V10" s="1188" t="s">
        <v>585</v>
      </c>
      <c r="W10" s="1188" t="s">
        <v>586</v>
      </c>
      <c r="X10" s="1188" t="s">
        <v>587</v>
      </c>
      <c r="Y10" s="140"/>
      <c r="Z10" s="140"/>
    </row>
    <row r="11" spans="1:28" ht="12.75" customHeight="1" thickBot="1">
      <c r="A11" s="394"/>
      <c r="B11" s="135" t="s">
        <v>64</v>
      </c>
      <c r="C11" s="1192"/>
      <c r="D11" s="1193"/>
      <c r="E11" s="1192"/>
      <c r="F11" s="1193"/>
      <c r="G11" s="1192"/>
      <c r="H11" s="1193"/>
      <c r="I11" s="1192"/>
      <c r="J11" s="1193"/>
      <c r="K11" s="1181"/>
      <c r="L11" s="1192"/>
      <c r="M11" s="1193"/>
      <c r="N11" s="1189"/>
      <c r="O11" s="1195"/>
      <c r="P11" s="1193"/>
      <c r="Q11" s="1192"/>
      <c r="R11" s="1193"/>
      <c r="S11" s="1197"/>
      <c r="T11" s="1195"/>
      <c r="U11" s="1195"/>
      <c r="V11" s="1189"/>
      <c r="W11" s="1189"/>
      <c r="X11" s="1189"/>
      <c r="Y11" s="140"/>
      <c r="Z11" s="140"/>
    </row>
    <row r="12" spans="1:28" ht="12.75" customHeight="1">
      <c r="A12" s="209"/>
      <c r="B12" s="134"/>
      <c r="C12" s="1218" t="s">
        <v>521</v>
      </c>
      <c r="D12" s="1198" t="s">
        <v>527</v>
      </c>
      <c r="E12" s="1212" t="s">
        <v>521</v>
      </c>
      <c r="F12" s="1219" t="s">
        <v>527</v>
      </c>
      <c r="G12" s="1183" t="s">
        <v>521</v>
      </c>
      <c r="H12" s="1183" t="s">
        <v>527</v>
      </c>
      <c r="I12" s="1183" t="s">
        <v>521</v>
      </c>
      <c r="J12" s="1183" t="s">
        <v>527</v>
      </c>
      <c r="K12" s="1219" t="s">
        <v>521</v>
      </c>
      <c r="L12" s="1183" t="s">
        <v>521</v>
      </c>
      <c r="M12" s="1183" t="s">
        <v>527</v>
      </c>
      <c r="N12" s="1216"/>
      <c r="O12" s="1183" t="s">
        <v>521</v>
      </c>
      <c r="P12" s="1183" t="s">
        <v>527</v>
      </c>
      <c r="Q12" s="1212" t="s">
        <v>521</v>
      </c>
      <c r="R12" s="1183" t="s">
        <v>527</v>
      </c>
      <c r="S12" s="1230"/>
      <c r="T12" s="1212" t="s">
        <v>521</v>
      </c>
      <c r="U12" s="1183" t="s">
        <v>527</v>
      </c>
      <c r="V12" s="979"/>
      <c r="W12" s="450"/>
      <c r="X12" s="448"/>
      <c r="Y12" s="140"/>
      <c r="Z12" s="140"/>
    </row>
    <row r="13" spans="1:28" ht="12.75" customHeight="1">
      <c r="A13" s="210"/>
      <c r="B13" s="135"/>
      <c r="C13" s="1218"/>
      <c r="D13" s="1198"/>
      <c r="E13" s="1213"/>
      <c r="F13" s="1220"/>
      <c r="G13" s="1184"/>
      <c r="H13" s="1184"/>
      <c r="I13" s="1184"/>
      <c r="J13" s="1184"/>
      <c r="K13" s="1220"/>
      <c r="L13" s="1184"/>
      <c r="M13" s="1184"/>
      <c r="N13" s="1217"/>
      <c r="O13" s="1184"/>
      <c r="P13" s="1184"/>
      <c r="Q13" s="1213"/>
      <c r="R13" s="1184"/>
      <c r="S13" s="1231"/>
      <c r="T13" s="1213"/>
      <c r="U13" s="1184"/>
      <c r="V13" s="446"/>
      <c r="W13" s="131"/>
      <c r="X13" s="449"/>
      <c r="Y13" s="140"/>
      <c r="Z13" s="140"/>
    </row>
    <row r="14" spans="1:28" ht="13.5" thickBot="1">
      <c r="A14" s="212">
        <v>1</v>
      </c>
      <c r="B14" s="213">
        <v>2</v>
      </c>
      <c r="C14" s="214">
        <v>3</v>
      </c>
      <c r="D14" s="428"/>
      <c r="E14" s="212">
        <v>4</v>
      </c>
      <c r="F14" s="445"/>
      <c r="G14" s="218">
        <v>5</v>
      </c>
      <c r="H14" s="215"/>
      <c r="I14" s="215">
        <v>6</v>
      </c>
      <c r="J14" s="216"/>
      <c r="K14" s="443">
        <v>7</v>
      </c>
      <c r="L14" s="213">
        <v>8</v>
      </c>
      <c r="M14" s="216"/>
      <c r="N14" s="451">
        <v>9</v>
      </c>
      <c r="O14" s="443">
        <v>10</v>
      </c>
      <c r="P14" s="443"/>
      <c r="Q14" s="212">
        <v>11</v>
      </c>
      <c r="R14" s="218"/>
      <c r="S14" s="215">
        <v>12</v>
      </c>
      <c r="T14" s="215">
        <v>13</v>
      </c>
      <c r="U14" s="216"/>
      <c r="V14" s="216">
        <v>14</v>
      </c>
      <c r="W14" s="216">
        <v>15</v>
      </c>
      <c r="X14" s="217">
        <v>16</v>
      </c>
      <c r="Y14" s="140"/>
      <c r="Z14" s="140"/>
    </row>
    <row r="15" spans="1:28" ht="13.5" thickBot="1">
      <c r="A15" s="395"/>
      <c r="B15" s="220"/>
      <c r="C15" s="437"/>
      <c r="D15" s="441"/>
      <c r="E15" s="222"/>
      <c r="F15" s="202"/>
      <c r="G15" s="202"/>
      <c r="H15" s="202"/>
      <c r="I15" s="202"/>
      <c r="J15" s="202"/>
      <c r="K15" s="444"/>
      <c r="L15" s="202"/>
      <c r="M15" s="202"/>
      <c r="N15" s="452"/>
      <c r="O15" s="444"/>
      <c r="P15" s="444"/>
      <c r="Q15" s="222"/>
      <c r="R15" s="202"/>
      <c r="S15" s="202"/>
      <c r="T15" s="202"/>
      <c r="U15" s="202"/>
      <c r="V15" s="202"/>
      <c r="W15" s="202"/>
      <c r="X15" s="223"/>
      <c r="Y15" s="224"/>
      <c r="Z15" s="224"/>
      <c r="AB15" s="162"/>
    </row>
    <row r="16" spans="1:28">
      <c r="A16" s="208" t="s">
        <v>76</v>
      </c>
      <c r="B16" s="225" t="s">
        <v>271</v>
      </c>
      <c r="C16" s="174">
        <f>SUM(E16+G16+I16+K16+L16+N16+O16+Q16+S16+T16+V16+W16+X16)</f>
        <v>429571</v>
      </c>
      <c r="D16" s="425">
        <f>SUM(F16+H16+J16+K16+M16+N16+P16+R16+S16+U16+V16+W16+X16)</f>
        <v>440269</v>
      </c>
      <c r="E16" s="226">
        <v>22791</v>
      </c>
      <c r="F16" s="229">
        <v>22791</v>
      </c>
      <c r="G16" s="227">
        <v>100</v>
      </c>
      <c r="H16" s="227">
        <v>100</v>
      </c>
      <c r="I16" s="227">
        <v>406680</v>
      </c>
      <c r="J16" s="227">
        <v>407691</v>
      </c>
      <c r="K16" s="227"/>
      <c r="L16" s="229"/>
      <c r="M16" s="227"/>
      <c r="N16" s="227"/>
      <c r="O16" s="227"/>
      <c r="P16" s="227">
        <v>9687</v>
      </c>
      <c r="Q16" s="226"/>
      <c r="R16" s="229"/>
      <c r="S16" s="227"/>
      <c r="T16" s="227"/>
      <c r="U16" s="227"/>
      <c r="V16" s="227"/>
      <c r="W16" s="227"/>
      <c r="X16" s="228"/>
      <c r="Y16" s="224"/>
      <c r="Z16" s="224"/>
      <c r="AB16" s="162"/>
    </row>
    <row r="17" spans="1:28">
      <c r="A17" s="136" t="s">
        <v>84</v>
      </c>
      <c r="B17" s="155" t="s">
        <v>272</v>
      </c>
      <c r="C17" s="174">
        <f>SUM(E17+G17+I17+K17+L17+N17+O17+Q17+S17+T17+V17+W17+X17)</f>
        <v>137132</v>
      </c>
      <c r="D17" s="425">
        <f>SUM(F17+H17+J17+K17+M17+N17+P17+R17+S17+U17+V17+W17+X17)</f>
        <v>143353</v>
      </c>
      <c r="E17" s="157">
        <v>8227</v>
      </c>
      <c r="F17" s="160">
        <v>8227</v>
      </c>
      <c r="G17" s="158">
        <v>0</v>
      </c>
      <c r="H17" s="158">
        <v>0</v>
      </c>
      <c r="I17" s="158">
        <v>128905</v>
      </c>
      <c r="J17" s="158">
        <v>129107</v>
      </c>
      <c r="K17" s="158"/>
      <c r="L17" s="160"/>
      <c r="M17" s="158"/>
      <c r="N17" s="158"/>
      <c r="O17" s="158"/>
      <c r="P17" s="158">
        <v>6019</v>
      </c>
      <c r="Q17" s="157"/>
      <c r="R17" s="160"/>
      <c r="S17" s="158"/>
      <c r="T17" s="158"/>
      <c r="U17" s="158"/>
      <c r="V17" s="158"/>
      <c r="W17" s="158"/>
      <c r="X17" s="159"/>
      <c r="Y17" s="224"/>
      <c r="Z17" s="224"/>
      <c r="AB17" s="162"/>
    </row>
    <row r="18" spans="1:28">
      <c r="A18" s="136" t="s">
        <v>90</v>
      </c>
      <c r="B18" s="155" t="s">
        <v>273</v>
      </c>
      <c r="C18" s="174">
        <f>SUM(E18+G18+I18+K18+L18+N18+O18+Q18+S18+T18+V18+W18+X18)</f>
        <v>288448</v>
      </c>
      <c r="D18" s="425">
        <f>SUM(F18+H18+J18+K18+M18+N18+P18+R18+S18+U18+V18+W18+X18)</f>
        <v>294607</v>
      </c>
      <c r="E18" s="157">
        <v>20163</v>
      </c>
      <c r="F18" s="160">
        <v>20163</v>
      </c>
      <c r="G18" s="158">
        <v>50</v>
      </c>
      <c r="H18" s="158">
        <v>50</v>
      </c>
      <c r="I18" s="158">
        <v>268235</v>
      </c>
      <c r="J18" s="158">
        <v>268478</v>
      </c>
      <c r="K18" s="158"/>
      <c r="L18" s="160"/>
      <c r="M18" s="158"/>
      <c r="N18" s="158"/>
      <c r="O18" s="158"/>
      <c r="P18" s="158">
        <v>5916</v>
      </c>
      <c r="Q18" s="157"/>
      <c r="R18" s="160"/>
      <c r="S18" s="158"/>
      <c r="T18" s="158"/>
      <c r="U18" s="158"/>
      <c r="V18" s="158"/>
      <c r="W18" s="158"/>
      <c r="X18" s="159"/>
      <c r="Y18" s="224"/>
      <c r="Z18" s="224"/>
      <c r="AB18" s="162"/>
    </row>
    <row r="19" spans="1:28" ht="13.5" thickBot="1">
      <c r="A19" s="230"/>
      <c r="B19" s="231"/>
      <c r="C19" s="221"/>
      <c r="D19" s="429"/>
      <c r="E19" s="232"/>
      <c r="F19" s="235"/>
      <c r="G19" s="233"/>
      <c r="H19" s="233"/>
      <c r="I19" s="233"/>
      <c r="J19" s="233"/>
      <c r="K19" s="233"/>
      <c r="L19" s="235"/>
      <c r="M19" s="233"/>
      <c r="N19" s="233"/>
      <c r="O19" s="233"/>
      <c r="P19" s="233"/>
      <c r="Q19" s="232"/>
      <c r="R19" s="235"/>
      <c r="S19" s="233"/>
      <c r="T19" s="233"/>
      <c r="U19" s="233"/>
      <c r="V19" s="233"/>
      <c r="W19" s="233"/>
      <c r="X19" s="234"/>
      <c r="Y19" s="224"/>
      <c r="Z19" s="224"/>
      <c r="AB19" s="162"/>
    </row>
    <row r="20" spans="1:28" ht="13.5" thickBot="1">
      <c r="A20" s="396"/>
      <c r="B20" s="236" t="s">
        <v>274</v>
      </c>
      <c r="C20" s="172">
        <f>SUM(C16:C18)</f>
        <v>855151</v>
      </c>
      <c r="D20" s="172">
        <f t="shared" ref="D20:X20" si="0">SUM(D16:D18)</f>
        <v>878229</v>
      </c>
      <c r="E20" s="172">
        <f t="shared" si="0"/>
        <v>51181</v>
      </c>
      <c r="F20" s="172">
        <f t="shared" si="0"/>
        <v>51181</v>
      </c>
      <c r="G20" s="172">
        <f t="shared" si="0"/>
        <v>150</v>
      </c>
      <c r="H20" s="172">
        <f t="shared" si="0"/>
        <v>150</v>
      </c>
      <c r="I20" s="172">
        <f t="shared" si="0"/>
        <v>803820</v>
      </c>
      <c r="J20" s="172">
        <f t="shared" si="0"/>
        <v>805276</v>
      </c>
      <c r="K20" s="172">
        <f t="shared" si="0"/>
        <v>0</v>
      </c>
      <c r="L20" s="172">
        <f t="shared" si="0"/>
        <v>0</v>
      </c>
      <c r="M20" s="172">
        <f t="shared" si="0"/>
        <v>0</v>
      </c>
      <c r="N20" s="172">
        <f t="shared" si="0"/>
        <v>0</v>
      </c>
      <c r="O20" s="172">
        <f t="shared" si="0"/>
        <v>0</v>
      </c>
      <c r="P20" s="172">
        <f t="shared" si="0"/>
        <v>21622</v>
      </c>
      <c r="Q20" s="172">
        <f t="shared" si="0"/>
        <v>0</v>
      </c>
      <c r="R20" s="172">
        <f t="shared" si="0"/>
        <v>0</v>
      </c>
      <c r="S20" s="172">
        <f>SUM(S16:S18)</f>
        <v>0</v>
      </c>
      <c r="T20" s="172">
        <f t="shared" si="0"/>
        <v>0</v>
      </c>
      <c r="U20" s="172">
        <f t="shared" si="0"/>
        <v>0</v>
      </c>
      <c r="V20" s="172">
        <f t="shared" si="0"/>
        <v>0</v>
      </c>
      <c r="W20" s="172">
        <f t="shared" si="0"/>
        <v>0</v>
      </c>
      <c r="X20" s="172">
        <f t="shared" si="0"/>
        <v>0</v>
      </c>
      <c r="Y20" s="224"/>
      <c r="Z20" s="224"/>
      <c r="AB20" s="162"/>
    </row>
    <row r="21" spans="1:28">
      <c r="A21" s="139"/>
      <c r="B21" s="154"/>
      <c r="C21" s="174">
        <f t="shared" ref="C21:C37" si="1">SUM(E21+G21+I21+K21+L21+N21+O21+Q21+S21+T21+V21+W21+X21)</f>
        <v>0</v>
      </c>
      <c r="D21" s="425">
        <f t="shared" ref="D21:D37" si="2">SUM(F21+H21+J21+K21+M21+N21+P21+R21+S21+U21+V21+W21+X21)</f>
        <v>0</v>
      </c>
      <c r="E21" s="175"/>
      <c r="F21" s="178"/>
      <c r="G21" s="176"/>
      <c r="H21" s="176"/>
      <c r="I21" s="176"/>
      <c r="J21" s="176"/>
      <c r="K21" s="176"/>
      <c r="L21" s="178"/>
      <c r="M21" s="176"/>
      <c r="N21" s="176"/>
      <c r="O21" s="176"/>
      <c r="P21" s="176"/>
      <c r="Q21" s="175"/>
      <c r="R21" s="178"/>
      <c r="S21" s="176"/>
      <c r="T21" s="176"/>
      <c r="U21" s="176"/>
      <c r="V21" s="176"/>
      <c r="W21" s="176"/>
      <c r="X21" s="177"/>
      <c r="Y21" s="224"/>
      <c r="Z21" s="224"/>
      <c r="AB21" s="162"/>
    </row>
    <row r="22" spans="1:28">
      <c r="A22" s="136" t="s">
        <v>76</v>
      </c>
      <c r="B22" s="155" t="s">
        <v>275</v>
      </c>
      <c r="C22" s="174">
        <f t="shared" si="1"/>
        <v>19800</v>
      </c>
      <c r="D22" s="425">
        <f t="shared" si="2"/>
        <v>20598</v>
      </c>
      <c r="E22" s="157">
        <v>0</v>
      </c>
      <c r="F22" s="160"/>
      <c r="G22" s="158">
        <v>100</v>
      </c>
      <c r="H22" s="158">
        <v>100</v>
      </c>
      <c r="I22" s="158">
        <v>19700</v>
      </c>
      <c r="J22" s="158">
        <v>19740</v>
      </c>
      <c r="K22" s="158"/>
      <c r="L22" s="160"/>
      <c r="M22" s="158"/>
      <c r="N22" s="158"/>
      <c r="O22" s="158"/>
      <c r="P22" s="158">
        <v>758</v>
      </c>
      <c r="Q22" s="157"/>
      <c r="R22" s="160"/>
      <c r="S22" s="158"/>
      <c r="T22" s="158"/>
      <c r="U22" s="158"/>
      <c r="V22" s="158"/>
      <c r="W22" s="158"/>
      <c r="X22" s="159"/>
      <c r="Y22" s="224"/>
      <c r="Z22" s="224"/>
      <c r="AB22" s="162"/>
    </row>
    <row r="23" spans="1:28">
      <c r="A23" s="136" t="s">
        <v>84</v>
      </c>
      <c r="B23" s="155" t="s">
        <v>276</v>
      </c>
      <c r="C23" s="174">
        <f t="shared" si="1"/>
        <v>33450</v>
      </c>
      <c r="D23" s="425">
        <f t="shared" si="2"/>
        <v>34289</v>
      </c>
      <c r="E23" s="157">
        <v>0</v>
      </c>
      <c r="F23" s="160"/>
      <c r="G23" s="158">
        <v>100</v>
      </c>
      <c r="H23" s="158">
        <v>100</v>
      </c>
      <c r="I23" s="158">
        <v>33350</v>
      </c>
      <c r="J23" s="158">
        <v>33420</v>
      </c>
      <c r="K23" s="158"/>
      <c r="L23" s="160"/>
      <c r="M23" s="158"/>
      <c r="N23" s="158"/>
      <c r="O23" s="158"/>
      <c r="P23" s="158">
        <v>769</v>
      </c>
      <c r="Q23" s="157"/>
      <c r="R23" s="160"/>
      <c r="S23" s="158"/>
      <c r="T23" s="158"/>
      <c r="U23" s="158"/>
      <c r="V23" s="158"/>
      <c r="W23" s="158"/>
      <c r="X23" s="159"/>
      <c r="Y23" s="224"/>
      <c r="Z23" s="224"/>
      <c r="AB23" s="162"/>
    </row>
    <row r="24" spans="1:28">
      <c r="A24" s="136" t="s">
        <v>90</v>
      </c>
      <c r="B24" s="155" t="s">
        <v>277</v>
      </c>
      <c r="C24" s="174">
        <f t="shared" si="1"/>
        <v>92610</v>
      </c>
      <c r="D24" s="425">
        <f t="shared" si="2"/>
        <v>100072</v>
      </c>
      <c r="E24" s="157">
        <v>0</v>
      </c>
      <c r="F24" s="160"/>
      <c r="G24" s="158">
        <v>0</v>
      </c>
      <c r="H24" s="158"/>
      <c r="I24" s="158">
        <v>0</v>
      </c>
      <c r="J24" s="158">
        <v>0</v>
      </c>
      <c r="K24" s="158"/>
      <c r="L24" s="160"/>
      <c r="M24" s="158"/>
      <c r="N24" s="158"/>
      <c r="O24" s="158"/>
      <c r="P24" s="158">
        <v>7362</v>
      </c>
      <c r="Q24" s="157">
        <v>42980</v>
      </c>
      <c r="R24" s="160">
        <v>42980</v>
      </c>
      <c r="S24" s="158">
        <v>0</v>
      </c>
      <c r="T24" s="158">
        <v>49630</v>
      </c>
      <c r="U24" s="158">
        <v>49730</v>
      </c>
      <c r="V24" s="158"/>
      <c r="W24" s="158"/>
      <c r="X24" s="159"/>
      <c r="Y24" s="224"/>
      <c r="Z24" s="224"/>
      <c r="AB24" s="162"/>
    </row>
    <row r="25" spans="1:28">
      <c r="A25" s="136" t="s">
        <v>96</v>
      </c>
      <c r="B25" s="155" t="s">
        <v>501</v>
      </c>
      <c r="C25" s="174">
        <f t="shared" si="1"/>
        <v>3129</v>
      </c>
      <c r="D25" s="425">
        <f t="shared" si="2"/>
        <v>3301</v>
      </c>
      <c r="E25" s="157">
        <v>0</v>
      </c>
      <c r="F25" s="160"/>
      <c r="G25" s="158">
        <v>0</v>
      </c>
      <c r="H25" s="158"/>
      <c r="I25" s="158">
        <v>3129</v>
      </c>
      <c r="J25" s="158">
        <v>3140</v>
      </c>
      <c r="K25" s="158"/>
      <c r="L25" s="160"/>
      <c r="M25" s="158"/>
      <c r="N25" s="158"/>
      <c r="O25" s="158"/>
      <c r="P25" s="158">
        <v>161</v>
      </c>
      <c r="Q25" s="157"/>
      <c r="R25" s="160"/>
      <c r="S25" s="158"/>
      <c r="T25" s="158"/>
      <c r="U25" s="158"/>
      <c r="V25" s="158"/>
      <c r="W25" s="158"/>
      <c r="X25" s="159"/>
      <c r="Y25" s="224"/>
      <c r="Z25" s="224"/>
      <c r="AB25" s="162"/>
    </row>
    <row r="26" spans="1:28">
      <c r="A26" s="136" t="s">
        <v>98</v>
      </c>
      <c r="B26" s="155" t="s">
        <v>278</v>
      </c>
      <c r="C26" s="174">
        <f t="shared" si="1"/>
        <v>9494</v>
      </c>
      <c r="D26" s="425">
        <f t="shared" si="2"/>
        <v>10020</v>
      </c>
      <c r="E26" s="157">
        <v>349</v>
      </c>
      <c r="F26" s="160">
        <v>349</v>
      </c>
      <c r="G26" s="158">
        <v>0</v>
      </c>
      <c r="H26" s="158"/>
      <c r="I26" s="158">
        <v>9145</v>
      </c>
      <c r="J26" s="158">
        <v>9160</v>
      </c>
      <c r="K26" s="158"/>
      <c r="L26" s="160"/>
      <c r="M26" s="158"/>
      <c r="N26" s="158"/>
      <c r="O26" s="158"/>
      <c r="P26" s="158">
        <v>511</v>
      </c>
      <c r="Q26" s="157"/>
      <c r="R26" s="160"/>
      <c r="S26" s="158"/>
      <c r="T26" s="158"/>
      <c r="U26" s="158"/>
      <c r="V26" s="158"/>
      <c r="W26" s="158"/>
      <c r="X26" s="159"/>
      <c r="Y26" s="224"/>
      <c r="Z26" s="224"/>
      <c r="AB26" s="162"/>
    </row>
    <row r="27" spans="1:28">
      <c r="A27" s="136" t="s">
        <v>100</v>
      </c>
      <c r="B27" s="155" t="s">
        <v>279</v>
      </c>
      <c r="C27" s="174">
        <f t="shared" si="1"/>
        <v>30819</v>
      </c>
      <c r="D27" s="425">
        <f t="shared" si="2"/>
        <v>32722</v>
      </c>
      <c r="E27" s="157">
        <v>1067</v>
      </c>
      <c r="F27" s="160">
        <v>1067</v>
      </c>
      <c r="G27" s="158">
        <v>0</v>
      </c>
      <c r="H27" s="158"/>
      <c r="I27" s="158">
        <v>29752</v>
      </c>
      <c r="J27" s="158">
        <v>29810</v>
      </c>
      <c r="K27" s="158"/>
      <c r="L27" s="160"/>
      <c r="M27" s="158"/>
      <c r="N27" s="158"/>
      <c r="O27" s="158"/>
      <c r="P27" s="158">
        <v>1845</v>
      </c>
      <c r="Q27" s="157"/>
      <c r="R27" s="160"/>
      <c r="S27" s="158"/>
      <c r="T27" s="158"/>
      <c r="U27" s="158"/>
      <c r="V27" s="158"/>
      <c r="W27" s="158"/>
      <c r="X27" s="159"/>
      <c r="Y27" s="224"/>
      <c r="Z27" s="224"/>
      <c r="AB27" s="162"/>
    </row>
    <row r="28" spans="1:28">
      <c r="A28" s="136" t="s">
        <v>108</v>
      </c>
      <c r="B28" s="155" t="s">
        <v>280</v>
      </c>
      <c r="C28" s="174">
        <f t="shared" si="1"/>
        <v>64919</v>
      </c>
      <c r="D28" s="425">
        <f t="shared" si="2"/>
        <v>69040</v>
      </c>
      <c r="E28" s="157">
        <v>2268</v>
      </c>
      <c r="F28" s="160">
        <v>2268</v>
      </c>
      <c r="G28" s="158">
        <v>0</v>
      </c>
      <c r="H28" s="158"/>
      <c r="I28" s="158">
        <v>62651</v>
      </c>
      <c r="J28" s="158">
        <v>62798</v>
      </c>
      <c r="K28" s="158"/>
      <c r="L28" s="160"/>
      <c r="M28" s="158"/>
      <c r="N28" s="158"/>
      <c r="O28" s="158"/>
      <c r="P28" s="158">
        <v>3974</v>
      </c>
      <c r="Q28" s="157"/>
      <c r="R28" s="160"/>
      <c r="S28" s="158"/>
      <c r="T28" s="158"/>
      <c r="U28" s="158"/>
      <c r="V28" s="158"/>
      <c r="W28" s="158"/>
      <c r="X28" s="159"/>
      <c r="Y28" s="224"/>
      <c r="Z28" s="224"/>
      <c r="AB28" s="162"/>
    </row>
    <row r="29" spans="1:28">
      <c r="A29" s="136" t="s">
        <v>110</v>
      </c>
      <c r="B29" s="155" t="s">
        <v>281</v>
      </c>
      <c r="C29" s="174">
        <f t="shared" si="1"/>
        <v>50167</v>
      </c>
      <c r="D29" s="425">
        <f t="shared" si="2"/>
        <v>52786</v>
      </c>
      <c r="E29" s="157">
        <v>1643</v>
      </c>
      <c r="F29" s="160">
        <v>1643</v>
      </c>
      <c r="G29" s="158">
        <v>0</v>
      </c>
      <c r="H29" s="158"/>
      <c r="I29" s="158">
        <v>48524</v>
      </c>
      <c r="J29" s="158">
        <v>48620</v>
      </c>
      <c r="K29" s="158"/>
      <c r="L29" s="160"/>
      <c r="M29" s="158"/>
      <c r="N29" s="158"/>
      <c r="O29" s="158"/>
      <c r="P29" s="158">
        <v>2523</v>
      </c>
      <c r="Q29" s="157"/>
      <c r="R29" s="160"/>
      <c r="S29" s="158"/>
      <c r="T29" s="158"/>
      <c r="U29" s="158"/>
      <c r="V29" s="158"/>
      <c r="W29" s="158"/>
      <c r="X29" s="159"/>
      <c r="Y29" s="224"/>
      <c r="Z29" s="224"/>
      <c r="AB29" s="162"/>
    </row>
    <row r="30" spans="1:28">
      <c r="A30" s="136" t="s">
        <v>112</v>
      </c>
      <c r="B30" s="155" t="s">
        <v>282</v>
      </c>
      <c r="C30" s="174">
        <f t="shared" si="1"/>
        <v>7655</v>
      </c>
      <c r="D30" s="425">
        <f t="shared" si="2"/>
        <v>7754</v>
      </c>
      <c r="E30" s="157">
        <v>0</v>
      </c>
      <c r="F30" s="160">
        <v>0</v>
      </c>
      <c r="G30" s="158">
        <v>0</v>
      </c>
      <c r="H30" s="158"/>
      <c r="I30" s="158">
        <v>0</v>
      </c>
      <c r="J30" s="158">
        <v>0</v>
      </c>
      <c r="K30" s="158"/>
      <c r="L30" s="160"/>
      <c r="M30" s="158"/>
      <c r="N30" s="158"/>
      <c r="O30" s="158"/>
      <c r="P30" s="158">
        <v>84</v>
      </c>
      <c r="Q30" s="157">
        <v>0</v>
      </c>
      <c r="R30" s="160">
        <v>0</v>
      </c>
      <c r="S30" s="158">
        <v>0</v>
      </c>
      <c r="T30" s="158">
        <v>7655</v>
      </c>
      <c r="U30" s="158">
        <v>7670</v>
      </c>
      <c r="V30" s="158"/>
      <c r="W30" s="158"/>
      <c r="X30" s="159"/>
      <c r="Y30" s="224"/>
      <c r="Z30" s="224"/>
      <c r="AB30" s="162"/>
    </row>
    <row r="31" spans="1:28">
      <c r="A31" s="136" t="s">
        <v>119</v>
      </c>
      <c r="B31" s="155" t="s">
        <v>502</v>
      </c>
      <c r="C31" s="174">
        <f t="shared" si="1"/>
        <v>36320</v>
      </c>
      <c r="D31" s="425">
        <f t="shared" si="2"/>
        <v>37603</v>
      </c>
      <c r="E31" s="157">
        <v>0</v>
      </c>
      <c r="F31" s="160">
        <v>0</v>
      </c>
      <c r="G31" s="158">
        <v>0</v>
      </c>
      <c r="H31" s="158"/>
      <c r="I31" s="158">
        <v>36320</v>
      </c>
      <c r="J31" s="158">
        <v>36390</v>
      </c>
      <c r="K31" s="158"/>
      <c r="L31" s="160"/>
      <c r="M31" s="158"/>
      <c r="N31" s="158"/>
      <c r="O31" s="158"/>
      <c r="P31" s="158">
        <v>1213</v>
      </c>
      <c r="Q31" s="157"/>
      <c r="R31" s="160"/>
      <c r="S31" s="158"/>
      <c r="T31" s="158"/>
      <c r="U31" s="158"/>
      <c r="V31" s="158"/>
      <c r="W31" s="158"/>
      <c r="X31" s="159"/>
      <c r="Y31" s="224"/>
      <c r="Z31" s="224"/>
      <c r="AB31" s="162"/>
    </row>
    <row r="32" spans="1:28">
      <c r="A32" s="136" t="s">
        <v>283</v>
      </c>
      <c r="B32" s="155" t="s">
        <v>284</v>
      </c>
      <c r="C32" s="174">
        <f t="shared" si="1"/>
        <v>9515</v>
      </c>
      <c r="D32" s="425">
        <f t="shared" si="2"/>
        <v>9932</v>
      </c>
      <c r="E32" s="157">
        <v>0</v>
      </c>
      <c r="F32" s="160">
        <v>0</v>
      </c>
      <c r="G32" s="158">
        <v>0</v>
      </c>
      <c r="H32" s="158"/>
      <c r="I32" s="158">
        <v>0</v>
      </c>
      <c r="J32" s="158">
        <v>0</v>
      </c>
      <c r="K32" s="158"/>
      <c r="L32" s="160"/>
      <c r="M32" s="158"/>
      <c r="N32" s="158"/>
      <c r="O32" s="158"/>
      <c r="P32" s="158">
        <v>402</v>
      </c>
      <c r="Q32" s="157">
        <v>0</v>
      </c>
      <c r="R32" s="160">
        <v>0</v>
      </c>
      <c r="S32" s="158">
        <v>0</v>
      </c>
      <c r="T32" s="158">
        <v>9515</v>
      </c>
      <c r="U32" s="158">
        <v>9530</v>
      </c>
      <c r="V32" s="158"/>
      <c r="W32" s="158"/>
      <c r="X32" s="159"/>
      <c r="Y32" s="224"/>
      <c r="Z32" s="224"/>
      <c r="AB32" s="162"/>
    </row>
    <row r="33" spans="1:30">
      <c r="A33" s="136" t="s">
        <v>285</v>
      </c>
      <c r="B33" s="155" t="s">
        <v>188</v>
      </c>
      <c r="C33" s="174">
        <f t="shared" si="1"/>
        <v>16653</v>
      </c>
      <c r="D33" s="425">
        <f t="shared" si="2"/>
        <v>18979</v>
      </c>
      <c r="E33" s="157">
        <v>3591</v>
      </c>
      <c r="F33" s="160">
        <v>3591</v>
      </c>
      <c r="G33" s="158">
        <v>0</v>
      </c>
      <c r="H33" s="158"/>
      <c r="I33" s="158">
        <v>13062</v>
      </c>
      <c r="J33" s="158">
        <v>13090</v>
      </c>
      <c r="K33" s="158"/>
      <c r="L33" s="160"/>
      <c r="M33" s="158"/>
      <c r="N33" s="158"/>
      <c r="O33" s="158"/>
      <c r="P33" s="158">
        <v>2298</v>
      </c>
      <c r="Q33" s="157"/>
      <c r="R33" s="160"/>
      <c r="S33" s="158"/>
      <c r="T33" s="158"/>
      <c r="U33" s="158"/>
      <c r="V33" s="158"/>
      <c r="W33" s="158"/>
      <c r="X33" s="159"/>
      <c r="Y33" s="224"/>
      <c r="Z33" s="224"/>
      <c r="AB33" s="162"/>
    </row>
    <row r="34" spans="1:30">
      <c r="A34" s="136" t="s">
        <v>286</v>
      </c>
      <c r="B34" s="155" t="s">
        <v>190</v>
      </c>
      <c r="C34" s="174">
        <f t="shared" si="1"/>
        <v>8134</v>
      </c>
      <c r="D34" s="425">
        <f t="shared" si="2"/>
        <v>8276</v>
      </c>
      <c r="E34" s="157">
        <v>1500</v>
      </c>
      <c r="F34" s="160">
        <v>1500</v>
      </c>
      <c r="G34" s="158">
        <v>0</v>
      </c>
      <c r="H34" s="158"/>
      <c r="I34" s="158">
        <v>6634</v>
      </c>
      <c r="J34" s="158">
        <v>6650</v>
      </c>
      <c r="K34" s="158"/>
      <c r="L34" s="160"/>
      <c r="M34" s="158"/>
      <c r="N34" s="158"/>
      <c r="O34" s="158"/>
      <c r="P34" s="158">
        <v>126</v>
      </c>
      <c r="Q34" s="157"/>
      <c r="R34" s="160"/>
      <c r="S34" s="158"/>
      <c r="T34" s="158"/>
      <c r="U34" s="158"/>
      <c r="V34" s="158"/>
      <c r="W34" s="158"/>
      <c r="X34" s="159"/>
      <c r="Y34" s="224"/>
      <c r="Z34" s="224"/>
      <c r="AB34" s="162"/>
    </row>
    <row r="35" spans="1:30">
      <c r="A35" s="136" t="s">
        <v>287</v>
      </c>
      <c r="B35" s="155" t="s">
        <v>503</v>
      </c>
      <c r="C35" s="174">
        <f t="shared" si="1"/>
        <v>34920</v>
      </c>
      <c r="D35" s="425">
        <f t="shared" si="2"/>
        <v>35906</v>
      </c>
      <c r="E35" s="157">
        <v>0</v>
      </c>
      <c r="F35" s="160">
        <v>0</v>
      </c>
      <c r="G35" s="158">
        <v>0</v>
      </c>
      <c r="H35" s="158"/>
      <c r="I35" s="158">
        <v>34920</v>
      </c>
      <c r="J35" s="158">
        <v>35000</v>
      </c>
      <c r="K35" s="158"/>
      <c r="L35" s="160"/>
      <c r="M35" s="158"/>
      <c r="N35" s="158"/>
      <c r="O35" s="158"/>
      <c r="P35" s="158">
        <v>906</v>
      </c>
      <c r="Q35" s="157"/>
      <c r="R35" s="160"/>
      <c r="S35" s="158"/>
      <c r="T35" s="158"/>
      <c r="U35" s="158"/>
      <c r="V35" s="158"/>
      <c r="W35" s="158"/>
      <c r="X35" s="159"/>
      <c r="Y35" s="224"/>
      <c r="Z35" s="224"/>
      <c r="AB35" s="162"/>
    </row>
    <row r="36" spans="1:30">
      <c r="A36" s="136" t="s">
        <v>288</v>
      </c>
      <c r="B36" s="155" t="s">
        <v>504</v>
      </c>
      <c r="C36" s="174">
        <f t="shared" si="1"/>
        <v>293599</v>
      </c>
      <c r="D36" s="425">
        <f t="shared" si="2"/>
        <v>293863</v>
      </c>
      <c r="E36" s="157">
        <v>156163</v>
      </c>
      <c r="F36" s="160">
        <v>156163</v>
      </c>
      <c r="G36" s="158">
        <v>0</v>
      </c>
      <c r="H36" s="158"/>
      <c r="I36" s="158">
        <v>137436</v>
      </c>
      <c r="J36" s="158">
        <v>137700</v>
      </c>
      <c r="K36" s="158"/>
      <c r="L36" s="160"/>
      <c r="M36" s="158"/>
      <c r="N36" s="158"/>
      <c r="O36" s="158"/>
      <c r="P36" s="158">
        <v>0</v>
      </c>
      <c r="Q36" s="157"/>
      <c r="R36" s="160"/>
      <c r="S36" s="158"/>
      <c r="T36" s="158"/>
      <c r="U36" s="158"/>
      <c r="V36" s="158"/>
      <c r="W36" s="158"/>
      <c r="X36" s="159"/>
      <c r="Y36" s="224"/>
      <c r="Z36" s="224"/>
      <c r="AB36" s="162"/>
    </row>
    <row r="37" spans="1:30">
      <c r="A37" s="136" t="s">
        <v>289</v>
      </c>
      <c r="B37" s="155" t="s">
        <v>290</v>
      </c>
      <c r="C37" s="174">
        <f t="shared" si="1"/>
        <v>13832</v>
      </c>
      <c r="D37" s="425">
        <f t="shared" si="2"/>
        <v>13832</v>
      </c>
      <c r="E37" s="157">
        <v>4945</v>
      </c>
      <c r="F37" s="160">
        <v>4945</v>
      </c>
      <c r="G37" s="158">
        <v>6787</v>
      </c>
      <c r="H37" s="158">
        <v>6787</v>
      </c>
      <c r="I37" s="158">
        <v>2100</v>
      </c>
      <c r="J37" s="158">
        <v>2100</v>
      </c>
      <c r="L37" s="158"/>
      <c r="M37" s="158"/>
      <c r="N37" s="158"/>
      <c r="O37" s="158"/>
      <c r="P37" s="158">
        <v>0</v>
      </c>
      <c r="Q37" s="157"/>
      <c r="R37" s="160"/>
      <c r="S37" s="158"/>
      <c r="T37" s="158"/>
      <c r="U37" s="158"/>
      <c r="V37" s="158"/>
      <c r="W37" s="158"/>
      <c r="X37" s="159"/>
      <c r="Y37" s="224"/>
      <c r="Z37" s="224"/>
      <c r="AB37" s="162"/>
    </row>
    <row r="38" spans="1:30" ht="13.5" thickBot="1">
      <c r="A38" s="136"/>
      <c r="B38" s="237"/>
      <c r="C38" s="221"/>
      <c r="D38" s="429"/>
      <c r="E38" s="165"/>
      <c r="F38" s="168"/>
      <c r="G38" s="166"/>
      <c r="H38" s="166"/>
      <c r="I38" s="166"/>
      <c r="J38" s="166"/>
      <c r="K38" s="166"/>
      <c r="L38" s="168"/>
      <c r="M38" s="166"/>
      <c r="N38" s="166"/>
      <c r="O38" s="166"/>
      <c r="P38" s="166"/>
      <c r="Q38" s="165"/>
      <c r="R38" s="168"/>
      <c r="S38" s="166"/>
      <c r="T38" s="166"/>
      <c r="U38" s="166"/>
      <c r="V38" s="166"/>
      <c r="W38" s="166"/>
      <c r="X38" s="167"/>
      <c r="Y38" s="224"/>
      <c r="Z38" s="224"/>
      <c r="AB38" s="162"/>
    </row>
    <row r="39" spans="1:30" ht="13.5" thickBot="1">
      <c r="A39" s="170"/>
      <c r="B39" s="171" t="s">
        <v>291</v>
      </c>
      <c r="C39" s="172">
        <f>SUM(C22:C37)</f>
        <v>725016</v>
      </c>
      <c r="D39" s="172">
        <f t="shared" ref="D39:X39" si="3">SUM(D22:D37)</f>
        <v>748973</v>
      </c>
      <c r="E39" s="172">
        <f t="shared" si="3"/>
        <v>171526</v>
      </c>
      <c r="F39" s="172">
        <f t="shared" si="3"/>
        <v>171526</v>
      </c>
      <c r="G39" s="172">
        <f t="shared" si="3"/>
        <v>6987</v>
      </c>
      <c r="H39" s="172">
        <f t="shared" si="3"/>
        <v>6987</v>
      </c>
      <c r="I39" s="172">
        <f t="shared" si="3"/>
        <v>436723</v>
      </c>
      <c r="J39" s="172">
        <f t="shared" si="3"/>
        <v>437618</v>
      </c>
      <c r="K39" s="172">
        <f t="shared" si="3"/>
        <v>0</v>
      </c>
      <c r="L39" s="172">
        <f>SUM(L22:L37)</f>
        <v>0</v>
      </c>
      <c r="M39" s="172">
        <f t="shared" si="3"/>
        <v>0</v>
      </c>
      <c r="N39" s="172">
        <f t="shared" si="3"/>
        <v>0</v>
      </c>
      <c r="O39" s="172">
        <f t="shared" si="3"/>
        <v>0</v>
      </c>
      <c r="P39" s="172">
        <f t="shared" si="3"/>
        <v>22932</v>
      </c>
      <c r="Q39" s="172">
        <f t="shared" si="3"/>
        <v>42980</v>
      </c>
      <c r="R39" s="172">
        <f t="shared" si="3"/>
        <v>42980</v>
      </c>
      <c r="S39" s="172">
        <f t="shared" si="3"/>
        <v>0</v>
      </c>
      <c r="T39" s="172">
        <f t="shared" si="3"/>
        <v>66800</v>
      </c>
      <c r="U39" s="172">
        <f t="shared" si="3"/>
        <v>66930</v>
      </c>
      <c r="V39" s="172">
        <f t="shared" si="3"/>
        <v>0</v>
      </c>
      <c r="W39" s="172">
        <f t="shared" si="3"/>
        <v>0</v>
      </c>
      <c r="X39" s="172">
        <f t="shared" si="3"/>
        <v>0</v>
      </c>
      <c r="Y39" s="224"/>
      <c r="Z39" s="224"/>
      <c r="AA39" s="140"/>
      <c r="AB39" s="162"/>
      <c r="AD39" s="162"/>
    </row>
    <row r="40" spans="1:30">
      <c r="A40" s="397"/>
      <c r="B40" s="180"/>
      <c r="C40" s="174"/>
      <c r="D40" s="425"/>
      <c r="E40" s="181"/>
      <c r="F40" s="184"/>
      <c r="G40" s="182"/>
      <c r="H40" s="182"/>
      <c r="I40" s="182"/>
      <c r="J40" s="182"/>
      <c r="K40" s="182"/>
      <c r="L40" s="184"/>
      <c r="M40" s="182"/>
      <c r="N40" s="182"/>
      <c r="O40" s="182"/>
      <c r="P40" s="182"/>
      <c r="Q40" s="181"/>
      <c r="R40" s="184"/>
      <c r="S40" s="182"/>
      <c r="T40" s="182"/>
      <c r="U40" s="182"/>
      <c r="V40" s="182"/>
      <c r="W40" s="182"/>
      <c r="X40" s="183"/>
      <c r="Y40" s="224"/>
      <c r="Z40" s="224"/>
      <c r="AA40" s="140"/>
      <c r="AB40" s="162"/>
      <c r="AD40" s="162"/>
    </row>
    <row r="41" spans="1:30">
      <c r="A41" s="136" t="s">
        <v>76</v>
      </c>
      <c r="B41" s="155" t="s">
        <v>299</v>
      </c>
      <c r="C41" s="174">
        <f t="shared" ref="C41:C47" si="4">SUM(E41+G41+I41+K41+L41+N41+O41+Q41+S41+T41+V41+W41+X41)</f>
        <v>58632</v>
      </c>
      <c r="D41" s="425">
        <f t="shared" ref="D41:D47" si="5">SUM(F41+H41+J41+K41+M41+N41+P41+R41+S41+U41+V41+W41+X41)</f>
        <v>60246</v>
      </c>
      <c r="E41" s="191">
        <v>1721</v>
      </c>
      <c r="F41" s="197">
        <v>1721</v>
      </c>
      <c r="G41" s="192">
        <v>36</v>
      </c>
      <c r="H41" s="192">
        <v>36</v>
      </c>
      <c r="I41" s="192">
        <v>56875</v>
      </c>
      <c r="J41" s="192">
        <v>57117</v>
      </c>
      <c r="K41" s="192"/>
      <c r="L41" s="197"/>
      <c r="M41" s="192"/>
      <c r="N41" s="192"/>
      <c r="O41" s="194"/>
      <c r="P41" s="194">
        <v>1372</v>
      </c>
      <c r="Q41" s="191"/>
      <c r="R41" s="197"/>
      <c r="S41" s="194"/>
      <c r="T41" s="192"/>
      <c r="U41" s="192"/>
      <c r="V41" s="194"/>
      <c r="W41" s="194"/>
      <c r="X41" s="196"/>
      <c r="Y41" s="224"/>
      <c r="Z41" s="224"/>
      <c r="AA41" s="140"/>
      <c r="AB41" s="162"/>
      <c r="AD41" s="162"/>
    </row>
    <row r="42" spans="1:30">
      <c r="A42" s="136" t="s">
        <v>84</v>
      </c>
      <c r="B42" s="155" t="s">
        <v>293</v>
      </c>
      <c r="C42" s="174">
        <f t="shared" si="4"/>
        <v>19582</v>
      </c>
      <c r="D42" s="425">
        <f t="shared" si="5"/>
        <v>24469</v>
      </c>
      <c r="E42" s="191">
        <v>0</v>
      </c>
      <c r="F42" s="197"/>
      <c r="G42" s="192">
        <v>7</v>
      </c>
      <c r="H42" s="192">
        <v>7</v>
      </c>
      <c r="I42" s="192">
        <v>19575</v>
      </c>
      <c r="J42" s="192">
        <v>22834</v>
      </c>
      <c r="K42" s="192"/>
      <c r="L42" s="197"/>
      <c r="M42" s="192"/>
      <c r="N42" s="192"/>
      <c r="O42" s="194"/>
      <c r="P42" s="194">
        <v>1628</v>
      </c>
      <c r="Q42" s="191"/>
      <c r="R42" s="197"/>
      <c r="S42" s="194"/>
      <c r="T42" s="192"/>
      <c r="U42" s="192"/>
      <c r="V42" s="194"/>
      <c r="W42" s="194"/>
      <c r="X42" s="196"/>
      <c r="Y42" s="224"/>
      <c r="Z42" s="224"/>
      <c r="AA42" s="140"/>
      <c r="AB42" s="162"/>
      <c r="AD42" s="162"/>
    </row>
    <row r="43" spans="1:30">
      <c r="A43" s="136" t="s">
        <v>90</v>
      </c>
      <c r="B43" s="155" t="s">
        <v>294</v>
      </c>
      <c r="C43" s="174">
        <f t="shared" si="4"/>
        <v>451105</v>
      </c>
      <c r="D43" s="425">
        <f t="shared" si="5"/>
        <v>491623</v>
      </c>
      <c r="E43" s="191">
        <v>23700</v>
      </c>
      <c r="F43" s="197">
        <v>23700</v>
      </c>
      <c r="G43" s="192"/>
      <c r="H43" s="192"/>
      <c r="I43" s="192"/>
      <c r="J43" s="192">
        <v>1556</v>
      </c>
      <c r="K43" s="192"/>
      <c r="L43" s="192">
        <v>427405</v>
      </c>
      <c r="M43" s="192">
        <v>427405</v>
      </c>
      <c r="N43" s="192"/>
      <c r="O43" s="192"/>
      <c r="P43" s="192">
        <v>38962</v>
      </c>
      <c r="Q43" s="191"/>
      <c r="R43" s="197"/>
      <c r="S43" s="194"/>
      <c r="T43" s="192"/>
      <c r="U43" s="192"/>
      <c r="V43" s="194"/>
      <c r="W43" s="194"/>
      <c r="X43" s="196"/>
      <c r="Y43" s="224"/>
      <c r="Z43" s="224"/>
      <c r="AA43" s="140"/>
      <c r="AB43" s="162"/>
      <c r="AD43" s="162"/>
    </row>
    <row r="44" spans="1:30" ht="13.5" thickBot="1">
      <c r="A44" s="230"/>
      <c r="B44" s="398"/>
      <c r="C44" s="174">
        <f t="shared" si="4"/>
        <v>0</v>
      </c>
      <c r="D44" s="425">
        <f t="shared" si="5"/>
        <v>0</v>
      </c>
      <c r="E44" s="232"/>
      <c r="F44" s="235"/>
      <c r="G44" s="233"/>
      <c r="H44" s="233"/>
      <c r="I44" s="233"/>
      <c r="J44" s="233"/>
      <c r="K44" s="233"/>
      <c r="L44" s="235"/>
      <c r="M44" s="233"/>
      <c r="N44" s="233"/>
      <c r="O44" s="233"/>
      <c r="P44" s="233"/>
      <c r="Q44" s="232"/>
      <c r="R44" s="235"/>
      <c r="S44" s="233"/>
      <c r="T44" s="233"/>
      <c r="U44" s="233"/>
      <c r="V44" s="233"/>
      <c r="W44" s="233"/>
      <c r="X44" s="234"/>
      <c r="Y44" s="224"/>
      <c r="Z44" s="224"/>
      <c r="AA44" s="140"/>
      <c r="AB44" s="162"/>
    </row>
    <row r="45" spans="1:30" ht="13.5" hidden="1" thickBot="1">
      <c r="A45" s="219"/>
      <c r="B45" s="238"/>
      <c r="C45" s="174">
        <f t="shared" si="4"/>
        <v>0</v>
      </c>
      <c r="D45" s="425">
        <f t="shared" si="5"/>
        <v>0</v>
      </c>
      <c r="E45" s="222"/>
      <c r="F45" s="202"/>
      <c r="G45" s="202"/>
      <c r="H45" s="202"/>
      <c r="I45" s="202"/>
      <c r="J45" s="202"/>
      <c r="K45" s="444"/>
      <c r="L45" s="202"/>
      <c r="M45" s="202"/>
      <c r="N45" s="452"/>
      <c r="O45" s="444"/>
      <c r="P45" s="444"/>
      <c r="Q45" s="222"/>
      <c r="R45" s="202"/>
      <c r="S45" s="202"/>
      <c r="T45" s="202"/>
      <c r="U45" s="202"/>
      <c r="V45" s="202"/>
      <c r="W45" s="202"/>
      <c r="X45" s="223"/>
      <c r="Y45" s="224"/>
      <c r="Z45" s="224"/>
      <c r="AA45" s="140"/>
      <c r="AB45" s="162"/>
    </row>
    <row r="46" spans="1:30" ht="13.5" hidden="1" thickBot="1">
      <c r="A46" s="219"/>
      <c r="B46" s="238"/>
      <c r="C46" s="174">
        <f t="shared" si="4"/>
        <v>0</v>
      </c>
      <c r="D46" s="425">
        <f t="shared" si="5"/>
        <v>0</v>
      </c>
      <c r="E46" s="222"/>
      <c r="F46" s="202"/>
      <c r="G46" s="202"/>
      <c r="H46" s="202"/>
      <c r="I46" s="202"/>
      <c r="J46" s="202"/>
      <c r="K46" s="444"/>
      <c r="L46" s="202"/>
      <c r="M46" s="202"/>
      <c r="N46" s="452"/>
      <c r="O46" s="444"/>
      <c r="P46" s="444"/>
      <c r="Q46" s="222"/>
      <c r="R46" s="202"/>
      <c r="S46" s="202"/>
      <c r="T46" s="202"/>
      <c r="U46" s="202"/>
      <c r="V46" s="202"/>
      <c r="W46" s="202"/>
      <c r="X46" s="223"/>
      <c r="Y46" s="224"/>
      <c r="Z46" s="224"/>
      <c r="AA46" s="140"/>
      <c r="AB46" s="162"/>
    </row>
    <row r="47" spans="1:30" ht="13.5" hidden="1" thickBot="1">
      <c r="A47" s="219"/>
      <c r="B47" s="239"/>
      <c r="C47" s="221">
        <f t="shared" si="4"/>
        <v>0</v>
      </c>
      <c r="D47" s="429">
        <f t="shared" si="5"/>
        <v>0</v>
      </c>
      <c r="E47" s="222"/>
      <c r="F47" s="202"/>
      <c r="G47" s="202"/>
      <c r="H47" s="202"/>
      <c r="I47" s="202"/>
      <c r="J47" s="202"/>
      <c r="K47" s="444"/>
      <c r="L47" s="202"/>
      <c r="M47" s="202"/>
      <c r="N47" s="452"/>
      <c r="O47" s="444"/>
      <c r="P47" s="444"/>
      <c r="Q47" s="222"/>
      <c r="R47" s="202"/>
      <c r="S47" s="202"/>
      <c r="T47" s="202"/>
      <c r="U47" s="202"/>
      <c r="V47" s="202"/>
      <c r="W47" s="202"/>
      <c r="X47" s="223"/>
      <c r="Y47" s="224"/>
      <c r="Z47" s="224"/>
      <c r="AA47" s="140"/>
      <c r="AB47" s="162"/>
    </row>
    <row r="48" spans="1:30" ht="13.5" thickBot="1">
      <c r="A48" s="240"/>
      <c r="B48" s="241" t="s">
        <v>295</v>
      </c>
      <c r="C48" s="172">
        <f>SUM(C20+C39+C41+C42+C43)</f>
        <v>2109486</v>
      </c>
      <c r="D48" s="172">
        <f t="shared" ref="D48:X48" si="6">SUM(D20+D39+D41+D42+D43)</f>
        <v>2203540</v>
      </c>
      <c r="E48" s="172">
        <f t="shared" si="6"/>
        <v>248128</v>
      </c>
      <c r="F48" s="172">
        <f t="shared" si="6"/>
        <v>248128</v>
      </c>
      <c r="G48" s="172">
        <f t="shared" si="6"/>
        <v>7180</v>
      </c>
      <c r="H48" s="172">
        <f t="shared" si="6"/>
        <v>7180</v>
      </c>
      <c r="I48" s="172">
        <f t="shared" si="6"/>
        <v>1316993</v>
      </c>
      <c r="J48" s="172">
        <f t="shared" si="6"/>
        <v>1324401</v>
      </c>
      <c r="K48" s="172">
        <f t="shared" si="6"/>
        <v>0</v>
      </c>
      <c r="L48" s="172">
        <f t="shared" si="6"/>
        <v>427405</v>
      </c>
      <c r="M48" s="172">
        <f t="shared" si="6"/>
        <v>427405</v>
      </c>
      <c r="N48" s="172">
        <f t="shared" si="6"/>
        <v>0</v>
      </c>
      <c r="O48" s="172">
        <f t="shared" si="6"/>
        <v>0</v>
      </c>
      <c r="P48" s="172">
        <f t="shared" si="6"/>
        <v>86516</v>
      </c>
      <c r="Q48" s="172">
        <f t="shared" si="6"/>
        <v>42980</v>
      </c>
      <c r="R48" s="172">
        <f t="shared" si="6"/>
        <v>42980</v>
      </c>
      <c r="S48" s="172">
        <f t="shared" si="6"/>
        <v>0</v>
      </c>
      <c r="T48" s="172">
        <f t="shared" si="6"/>
        <v>66800</v>
      </c>
      <c r="U48" s="172">
        <f t="shared" si="6"/>
        <v>66930</v>
      </c>
      <c r="V48" s="172">
        <f>SUM(V20+V39+V41+V42+V43)</f>
        <v>0</v>
      </c>
      <c r="W48" s="172">
        <f t="shared" si="6"/>
        <v>0</v>
      </c>
      <c r="X48" s="172">
        <f t="shared" si="6"/>
        <v>0</v>
      </c>
      <c r="Y48" s="224"/>
      <c r="Z48" s="224"/>
      <c r="AA48" s="140"/>
      <c r="AB48" s="162"/>
    </row>
    <row r="49" spans="2:27">
      <c r="C49" s="201"/>
      <c r="D49" s="201"/>
      <c r="I49" s="162"/>
      <c r="J49" s="162"/>
      <c r="Y49" s="224"/>
      <c r="Z49" s="224"/>
      <c r="AA49" s="140"/>
    </row>
    <row r="50" spans="2:27">
      <c r="B50" s="162"/>
      <c r="C50" s="125"/>
      <c r="D50" s="125"/>
      <c r="I50" s="162"/>
      <c r="J50" s="162"/>
      <c r="Y50" s="224"/>
      <c r="Z50" s="224"/>
    </row>
    <row r="51" spans="2:27">
      <c r="C51" s="242"/>
      <c r="D51" s="242"/>
      <c r="E51" s="162"/>
      <c r="F51" s="162"/>
      <c r="G51" s="162"/>
      <c r="H51" s="162"/>
      <c r="I51" s="485"/>
      <c r="J51" s="485"/>
      <c r="K51" s="162"/>
      <c r="L51" s="162"/>
      <c r="M51" s="162"/>
      <c r="P51" s="162"/>
      <c r="Q51" s="162"/>
      <c r="R51" s="162"/>
      <c r="S51" s="162"/>
      <c r="Y51" s="224"/>
      <c r="Z51" s="224"/>
    </row>
    <row r="52" spans="2:27">
      <c r="B52" s="202"/>
      <c r="C52" s="242"/>
      <c r="D52" s="242"/>
      <c r="Y52" s="224"/>
      <c r="Z52" s="224"/>
    </row>
    <row r="53" spans="2:27">
      <c r="C53" s="242"/>
      <c r="D53" s="242"/>
      <c r="F53" s="162"/>
      <c r="G53" s="162"/>
      <c r="H53" s="162"/>
      <c r="I53" s="162"/>
      <c r="J53" s="162"/>
      <c r="K53" s="162"/>
      <c r="L53" s="162"/>
      <c r="M53" s="162"/>
      <c r="N53" s="162"/>
      <c r="O53" s="162"/>
      <c r="P53" s="162"/>
      <c r="Q53" s="162"/>
      <c r="R53" s="162"/>
      <c r="S53" s="162"/>
      <c r="T53" s="162"/>
      <c r="U53" s="162"/>
      <c r="Y53" s="224"/>
      <c r="Z53" s="224"/>
    </row>
    <row r="54" spans="2:27">
      <c r="B54" s="162"/>
      <c r="C54" s="242"/>
      <c r="D54" s="242"/>
      <c r="Y54" s="224"/>
      <c r="Z54" s="224"/>
    </row>
    <row r="55" spans="2:27">
      <c r="C55" s="242"/>
      <c r="D55" s="242"/>
      <c r="Y55" s="224"/>
      <c r="Z55" s="224"/>
    </row>
    <row r="56" spans="2:27">
      <c r="C56" s="125"/>
      <c r="D56" s="125"/>
      <c r="Y56" s="224"/>
      <c r="Z56" s="224"/>
    </row>
    <row r="57" spans="2:27">
      <c r="B57" s="162"/>
      <c r="C57" s="125"/>
      <c r="D57" s="125"/>
      <c r="N57" s="162"/>
      <c r="Y57" s="224"/>
      <c r="Z57" s="224"/>
    </row>
    <row r="58" spans="2:27">
      <c r="B58" s="162"/>
      <c r="C58" s="125"/>
      <c r="D58" s="125"/>
      <c r="Y58" s="224"/>
      <c r="Z58" s="224"/>
    </row>
    <row r="59" spans="2:27">
      <c r="B59" s="802"/>
      <c r="C59" s="125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224"/>
      <c r="Z59" s="224"/>
    </row>
    <row r="60" spans="2:27">
      <c r="B60" s="802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224"/>
      <c r="Z60" s="224"/>
    </row>
    <row r="61" spans="2:27">
      <c r="B61" s="802"/>
      <c r="C61" s="125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5"/>
      <c r="Y61" s="224"/>
      <c r="Z61" s="224"/>
    </row>
    <row r="62" spans="2:27">
      <c r="B62" s="802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25"/>
      <c r="X62" s="125"/>
      <c r="Y62" s="224"/>
      <c r="Z62" s="224"/>
    </row>
    <row r="63" spans="2:27">
      <c r="B63" s="802"/>
      <c r="C63" s="125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25"/>
      <c r="X63" s="125"/>
      <c r="Y63" s="224"/>
      <c r="Z63" s="224"/>
    </row>
    <row r="64" spans="2:27">
      <c r="B64" s="802"/>
      <c r="C64" s="125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25"/>
      <c r="X64" s="125"/>
      <c r="Y64" s="224"/>
      <c r="Z64" s="224"/>
    </row>
    <row r="65" spans="3:26">
      <c r="C65" s="125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224"/>
      <c r="Z65" s="224"/>
    </row>
    <row r="66" spans="3:26"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224"/>
      <c r="Z66" s="224"/>
    </row>
    <row r="67" spans="3:26"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224"/>
      <c r="Z67" s="224"/>
    </row>
    <row r="68" spans="3:26"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224"/>
      <c r="Z68" s="224"/>
    </row>
    <row r="69" spans="3:26"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224"/>
    </row>
    <row r="70" spans="3:26"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224"/>
    </row>
    <row r="71" spans="3:26">
      <c r="C71" s="125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224"/>
    </row>
    <row r="72" spans="3:26">
      <c r="C72" s="125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224"/>
    </row>
    <row r="73" spans="3:26"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224"/>
    </row>
    <row r="74" spans="3:26"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224"/>
    </row>
    <row r="75" spans="3:26"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224"/>
    </row>
    <row r="76" spans="3:26"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224"/>
    </row>
    <row r="77" spans="3:26">
      <c r="C77" s="125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224"/>
    </row>
    <row r="78" spans="3:26"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224"/>
    </row>
    <row r="79" spans="3:26"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224"/>
    </row>
    <row r="80" spans="3:26">
      <c r="C80" s="125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224"/>
    </row>
    <row r="81" spans="3:26">
      <c r="C81" s="125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224"/>
    </row>
    <row r="82" spans="3:26">
      <c r="C82" s="125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224"/>
    </row>
    <row r="83" spans="3:26">
      <c r="C83" s="125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224"/>
    </row>
    <row r="84" spans="3:26">
      <c r="C84" s="125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224"/>
    </row>
    <row r="85" spans="3:26">
      <c r="C85" s="125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224"/>
    </row>
    <row r="86" spans="3:26">
      <c r="C86" s="125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224"/>
    </row>
    <row r="87" spans="3:26">
      <c r="C87" s="125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224"/>
    </row>
    <row r="88" spans="3:26"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224"/>
    </row>
    <row r="89" spans="3:26"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224"/>
    </row>
    <row r="90" spans="3:26"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224"/>
    </row>
    <row r="91" spans="3:26"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224"/>
    </row>
    <row r="92" spans="3:26"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224"/>
    </row>
    <row r="93" spans="3:26"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224"/>
    </row>
    <row r="94" spans="3:26"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224"/>
    </row>
    <row r="95" spans="3:26"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224"/>
    </row>
    <row r="96" spans="3:26"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</row>
    <row r="97" spans="3:26"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</row>
    <row r="98" spans="3:26"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</row>
    <row r="99" spans="3:26">
      <c r="C99" s="125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</row>
    <row r="100" spans="3:26">
      <c r="C100" s="125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</row>
    <row r="101" spans="3:26"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</row>
    <row r="102" spans="3:26"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</row>
    <row r="103" spans="3:26">
      <c r="C103" s="125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</row>
    <row r="104" spans="3:26">
      <c r="C104" s="125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</row>
    <row r="105" spans="3:26">
      <c r="C105" s="125"/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</row>
    <row r="106" spans="3:26"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</row>
    <row r="107" spans="3:26">
      <c r="C107" s="125"/>
      <c r="D107" s="125"/>
      <c r="E107" s="125"/>
      <c r="F107" s="125"/>
      <c r="G107" s="125"/>
      <c r="H107" s="125"/>
      <c r="I107" s="125"/>
      <c r="J107" s="125"/>
      <c r="K107" s="125"/>
      <c r="L107" s="125"/>
      <c r="M107" s="125"/>
      <c r="N107" s="125"/>
      <c r="O107" s="125"/>
      <c r="P107" s="125"/>
      <c r="Q107" s="125"/>
      <c r="R107" s="125"/>
      <c r="S107" s="125"/>
      <c r="T107" s="125"/>
      <c r="U107" s="125"/>
      <c r="V107" s="125"/>
      <c r="W107" s="125"/>
      <c r="X107" s="125"/>
      <c r="Y107" s="125"/>
      <c r="Z107" s="125"/>
    </row>
    <row r="108" spans="3:26"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</row>
    <row r="109" spans="3:26">
      <c r="C109" s="125"/>
      <c r="D109" s="125"/>
      <c r="E109" s="125"/>
      <c r="F109" s="125"/>
      <c r="G109" s="125"/>
      <c r="H109" s="125"/>
      <c r="I109" s="125"/>
      <c r="J109" s="125"/>
      <c r="K109" s="125"/>
      <c r="L109" s="125"/>
      <c r="M109" s="125"/>
      <c r="N109" s="125"/>
      <c r="O109" s="125"/>
      <c r="P109" s="125"/>
      <c r="Q109" s="125"/>
      <c r="R109" s="125"/>
      <c r="S109" s="125"/>
      <c r="T109" s="125"/>
      <c r="U109" s="125"/>
      <c r="V109" s="125"/>
      <c r="W109" s="125"/>
      <c r="X109" s="125"/>
      <c r="Y109" s="125"/>
      <c r="Z109" s="125"/>
    </row>
    <row r="110" spans="3:26">
      <c r="C110" s="125"/>
      <c r="D110" s="125"/>
      <c r="E110" s="125"/>
      <c r="F110" s="125"/>
      <c r="G110" s="125"/>
      <c r="H110" s="125"/>
      <c r="I110" s="125"/>
      <c r="J110" s="125"/>
      <c r="K110" s="125"/>
      <c r="L110" s="125"/>
      <c r="M110" s="125"/>
      <c r="N110" s="125"/>
      <c r="O110" s="125"/>
      <c r="P110" s="125"/>
      <c r="Q110" s="125"/>
      <c r="R110" s="125"/>
      <c r="S110" s="125"/>
      <c r="T110" s="125"/>
      <c r="U110" s="125"/>
      <c r="V110" s="125"/>
      <c r="W110" s="125"/>
      <c r="X110" s="125"/>
      <c r="Y110" s="125"/>
      <c r="Z110" s="125"/>
    </row>
    <row r="111" spans="3:26">
      <c r="C111" s="125"/>
      <c r="D111" s="125"/>
      <c r="E111" s="125"/>
      <c r="F111" s="125"/>
      <c r="G111" s="125"/>
      <c r="H111" s="125"/>
      <c r="I111" s="125"/>
      <c r="J111" s="125"/>
      <c r="K111" s="125"/>
      <c r="L111" s="125"/>
      <c r="M111" s="125"/>
      <c r="N111" s="125"/>
      <c r="O111" s="125"/>
      <c r="P111" s="125"/>
      <c r="Q111" s="125"/>
      <c r="R111" s="125"/>
      <c r="S111" s="125"/>
      <c r="T111" s="125"/>
      <c r="U111" s="125"/>
      <c r="V111" s="125"/>
      <c r="W111" s="125"/>
      <c r="X111" s="125"/>
      <c r="Y111" s="125"/>
      <c r="Z111" s="125"/>
    </row>
    <row r="112" spans="3:26">
      <c r="C112" s="125"/>
      <c r="D112" s="125"/>
      <c r="E112" s="125"/>
      <c r="F112" s="125"/>
      <c r="G112" s="125"/>
      <c r="H112" s="125"/>
      <c r="I112" s="125"/>
      <c r="J112" s="125"/>
      <c r="K112" s="125"/>
      <c r="L112" s="125"/>
      <c r="M112" s="125"/>
      <c r="N112" s="125"/>
      <c r="O112" s="125"/>
      <c r="P112" s="125"/>
      <c r="Q112" s="125"/>
      <c r="R112" s="125"/>
      <c r="S112" s="125"/>
      <c r="T112" s="125"/>
      <c r="U112" s="125"/>
      <c r="V112" s="125"/>
      <c r="W112" s="125"/>
      <c r="X112" s="125"/>
      <c r="Y112" s="125"/>
      <c r="Z112" s="125"/>
    </row>
    <row r="113" spans="3:26">
      <c r="C113" s="125"/>
      <c r="D113" s="125"/>
      <c r="E113" s="125"/>
      <c r="F113" s="125"/>
      <c r="G113" s="125"/>
      <c r="H113" s="125"/>
      <c r="I113" s="125"/>
      <c r="J113" s="125"/>
      <c r="K113" s="125"/>
      <c r="L113" s="125"/>
      <c r="M113" s="125"/>
      <c r="N113" s="125"/>
      <c r="O113" s="125"/>
      <c r="P113" s="125"/>
      <c r="Q113" s="125"/>
      <c r="R113" s="125"/>
      <c r="S113" s="125"/>
      <c r="T113" s="125"/>
      <c r="U113" s="125"/>
      <c r="V113" s="125"/>
      <c r="W113" s="125"/>
      <c r="X113" s="125"/>
      <c r="Y113" s="125"/>
      <c r="Z113" s="125"/>
    </row>
    <row r="114" spans="3:26"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  <c r="U114" s="125"/>
      <c r="V114" s="125"/>
      <c r="W114" s="125"/>
      <c r="X114" s="125"/>
      <c r="Y114" s="125"/>
      <c r="Z114" s="125"/>
    </row>
    <row r="115" spans="3:26"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  <c r="U115" s="125"/>
      <c r="V115" s="125"/>
      <c r="W115" s="125"/>
      <c r="X115" s="125"/>
      <c r="Y115" s="125"/>
      <c r="Z115" s="125"/>
    </row>
    <row r="116" spans="3:26"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</row>
    <row r="117" spans="3:26">
      <c r="C117" s="125"/>
      <c r="D117" s="125"/>
      <c r="E117" s="125"/>
      <c r="F117" s="125"/>
      <c r="G117" s="125"/>
      <c r="H117" s="125"/>
      <c r="I117" s="125"/>
      <c r="J117" s="125"/>
      <c r="K117" s="125"/>
      <c r="L117" s="125"/>
      <c r="M117" s="125"/>
      <c r="N117" s="125"/>
      <c r="O117" s="125"/>
      <c r="P117" s="125"/>
      <c r="Q117" s="125"/>
      <c r="R117" s="125"/>
      <c r="S117" s="125"/>
      <c r="T117" s="125"/>
      <c r="U117" s="125"/>
      <c r="V117" s="125"/>
      <c r="W117" s="125"/>
      <c r="X117" s="125"/>
      <c r="Y117" s="125"/>
      <c r="Z117" s="125"/>
    </row>
    <row r="118" spans="3:26">
      <c r="C118" s="125"/>
      <c r="D118" s="125"/>
      <c r="E118" s="125"/>
      <c r="F118" s="125"/>
      <c r="G118" s="125"/>
      <c r="H118" s="125"/>
      <c r="I118" s="125"/>
      <c r="J118" s="125"/>
      <c r="K118" s="125"/>
      <c r="L118" s="125"/>
      <c r="M118" s="125"/>
      <c r="N118" s="125"/>
      <c r="O118" s="125"/>
      <c r="P118" s="125"/>
      <c r="Q118" s="125"/>
      <c r="R118" s="125"/>
      <c r="S118" s="125"/>
      <c r="T118" s="125"/>
      <c r="U118" s="125"/>
      <c r="V118" s="125"/>
      <c r="W118" s="125"/>
      <c r="X118" s="125"/>
      <c r="Y118" s="125"/>
      <c r="Z118" s="125"/>
    </row>
    <row r="119" spans="3:26">
      <c r="C119" s="125"/>
      <c r="D119" s="125"/>
      <c r="E119" s="125"/>
      <c r="F119" s="125"/>
      <c r="G119" s="125"/>
      <c r="H119" s="125"/>
      <c r="I119" s="125"/>
      <c r="J119" s="125"/>
      <c r="K119" s="125"/>
      <c r="L119" s="125"/>
      <c r="M119" s="125"/>
      <c r="N119" s="125"/>
      <c r="O119" s="125"/>
      <c r="P119" s="125"/>
      <c r="Q119" s="125"/>
      <c r="R119" s="125"/>
      <c r="S119" s="125"/>
      <c r="T119" s="125"/>
      <c r="U119" s="125"/>
      <c r="V119" s="125"/>
      <c r="W119" s="125"/>
      <c r="X119" s="125"/>
      <c r="Y119" s="125"/>
      <c r="Z119" s="125"/>
    </row>
    <row r="120" spans="3:26">
      <c r="C120" s="125"/>
      <c r="D120" s="125"/>
      <c r="E120" s="125"/>
      <c r="F120" s="125"/>
      <c r="G120" s="125"/>
      <c r="H120" s="125"/>
      <c r="I120" s="125"/>
      <c r="J120" s="125"/>
      <c r="K120" s="125"/>
      <c r="L120" s="125"/>
      <c r="M120" s="125"/>
      <c r="N120" s="125"/>
      <c r="O120" s="125"/>
      <c r="P120" s="125"/>
      <c r="Q120" s="125"/>
      <c r="R120" s="125"/>
      <c r="S120" s="125"/>
      <c r="T120" s="125"/>
      <c r="U120" s="125"/>
      <c r="V120" s="125"/>
      <c r="W120" s="125"/>
      <c r="X120" s="125"/>
      <c r="Y120" s="125"/>
      <c r="Z120" s="125"/>
    </row>
    <row r="121" spans="3:26">
      <c r="C121" s="125"/>
      <c r="D121" s="125"/>
      <c r="E121" s="125"/>
      <c r="F121" s="125"/>
      <c r="G121" s="125"/>
      <c r="H121" s="125"/>
      <c r="I121" s="125"/>
      <c r="J121" s="125"/>
      <c r="K121" s="125"/>
      <c r="L121" s="125"/>
      <c r="M121" s="125"/>
      <c r="N121" s="125"/>
      <c r="O121" s="125"/>
      <c r="P121" s="125"/>
      <c r="Q121" s="125"/>
      <c r="R121" s="125"/>
      <c r="S121" s="125"/>
      <c r="T121" s="125"/>
      <c r="U121" s="125"/>
      <c r="V121" s="125"/>
      <c r="W121" s="125"/>
      <c r="X121" s="125"/>
      <c r="Y121" s="125"/>
      <c r="Z121" s="125"/>
    </row>
    <row r="122" spans="3:26">
      <c r="C122" s="125"/>
      <c r="D122" s="125"/>
      <c r="E122" s="125"/>
      <c r="F122" s="125"/>
      <c r="G122" s="125"/>
      <c r="H122" s="125"/>
      <c r="I122" s="125"/>
      <c r="J122" s="125"/>
      <c r="K122" s="125"/>
      <c r="L122" s="125"/>
      <c r="M122" s="125"/>
      <c r="N122" s="125"/>
      <c r="O122" s="125"/>
      <c r="P122" s="125"/>
      <c r="Q122" s="125"/>
      <c r="R122" s="125"/>
      <c r="S122" s="125"/>
      <c r="T122" s="125"/>
      <c r="U122" s="125"/>
      <c r="V122" s="125"/>
      <c r="W122" s="125"/>
      <c r="X122" s="125"/>
      <c r="Y122" s="125"/>
      <c r="Z122" s="125"/>
    </row>
  </sheetData>
  <sheetProtection selectLockedCells="1" selectUnlockedCells="1"/>
  <mergeCells count="38">
    <mergeCell ref="T12:T13"/>
    <mergeCell ref="U12:U13"/>
    <mergeCell ref="L10:M11"/>
    <mergeCell ref="S10:S11"/>
    <mergeCell ref="T10:U11"/>
    <mergeCell ref="P12:P13"/>
    <mergeCell ref="I12:I13"/>
    <mergeCell ref="J12:J13"/>
    <mergeCell ref="K12:K13"/>
    <mergeCell ref="L12:L13"/>
    <mergeCell ref="M12:M13"/>
    <mergeCell ref="S12:S13"/>
    <mergeCell ref="I10:J11"/>
    <mergeCell ref="K10:K11"/>
    <mergeCell ref="F12:F13"/>
    <mergeCell ref="E8:O8"/>
    <mergeCell ref="Q8:X8"/>
    <mergeCell ref="E9:M9"/>
    <mergeCell ref="Q9:W9"/>
    <mergeCell ref="Q12:Q13"/>
    <mergeCell ref="R12:R13"/>
    <mergeCell ref="G12:G13"/>
    <mergeCell ref="C12:C13"/>
    <mergeCell ref="D12:D13"/>
    <mergeCell ref="E12:E13"/>
    <mergeCell ref="C10:D11"/>
    <mergeCell ref="E10:F11"/>
    <mergeCell ref="G10:H11"/>
    <mergeCell ref="V10:V11"/>
    <mergeCell ref="W10:W11"/>
    <mergeCell ref="X10:X11"/>
    <mergeCell ref="C9:D9"/>
    <mergeCell ref="N10:N11"/>
    <mergeCell ref="O12:O13"/>
    <mergeCell ref="O10:P11"/>
    <mergeCell ref="Q10:R11"/>
    <mergeCell ref="H12:H13"/>
    <mergeCell ref="N12:N13"/>
  </mergeCells>
  <phoneticPr fontId="58" type="noConversion"/>
  <printOptions horizontalCentered="1" verticalCentered="1"/>
  <pageMargins left="0.19685039370078741" right="0.19685039370078741" top="0.31496062992125984" bottom="0.31496062992125984" header="0.51181102362204722" footer="0.51181102362204722"/>
  <pageSetup paperSize="9" scale="75" firstPageNumber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108"/>
  <sheetViews>
    <sheetView topLeftCell="A34" zoomScaleNormal="100" workbookViewId="0">
      <selection activeCell="B49" sqref="B49:C49"/>
    </sheetView>
  </sheetViews>
  <sheetFormatPr defaultRowHeight="15"/>
  <cols>
    <col min="1" max="1" width="9.42578125" style="245" customWidth="1"/>
    <col min="2" max="2" width="34" style="245" customWidth="1"/>
    <col min="3" max="3" width="47.42578125" style="245" customWidth="1"/>
    <col min="4" max="4" width="17.28515625" style="266" customWidth="1"/>
    <col min="5" max="5" width="12.28515625" style="503" bestFit="1" customWidth="1"/>
    <col min="6" max="6" width="14.5703125" style="537" customWidth="1"/>
    <col min="7" max="9" width="9.140625" style="245"/>
    <col min="10" max="10" width="25.7109375" style="245" customWidth="1"/>
    <col min="11" max="11" width="43.140625" style="245" customWidth="1"/>
    <col min="12" max="16384" width="9.140625" style="245"/>
  </cols>
  <sheetData>
    <row r="1" spans="1:14" ht="32.25" customHeight="1" thickBot="1">
      <c r="A1" s="243" t="s">
        <v>300</v>
      </c>
      <c r="B1" s="1237" t="s">
        <v>301</v>
      </c>
      <c r="C1" s="1238"/>
      <c r="D1" s="244" t="s">
        <v>588</v>
      </c>
      <c r="E1" s="539" t="s">
        <v>520</v>
      </c>
      <c r="F1" s="244" t="s">
        <v>589</v>
      </c>
    </row>
    <row r="2" spans="1:14" ht="19.5" customHeight="1" thickBot="1">
      <c r="A2" s="1239" t="s">
        <v>302</v>
      </c>
      <c r="B2" s="1240"/>
      <c r="C2" s="1240"/>
      <c r="D2" s="1241"/>
      <c r="E2" s="540"/>
      <c r="F2" s="541"/>
    </row>
    <row r="3" spans="1:14" ht="15.75" customHeight="1">
      <c r="A3" s="1242" t="s">
        <v>303</v>
      </c>
      <c r="B3" s="1243"/>
      <c r="C3" s="1244"/>
      <c r="D3" s="782">
        <f>SUM(D4:D5)</f>
        <v>14843</v>
      </c>
      <c r="E3" s="789">
        <f>SUM(E4:E5)</f>
        <v>0</v>
      </c>
      <c r="F3" s="981">
        <f>SUM(F4:F5)</f>
        <v>14843</v>
      </c>
      <c r="H3" s="503"/>
      <c r="I3" s="503"/>
      <c r="J3" s="503"/>
      <c r="K3" s="503"/>
      <c r="L3" s="503"/>
      <c r="M3" s="503"/>
      <c r="N3" s="503"/>
    </row>
    <row r="4" spans="1:14" ht="15.75" customHeight="1">
      <c r="A4" s="246"/>
      <c r="B4" s="1245" t="s">
        <v>304</v>
      </c>
      <c r="C4" s="1246"/>
      <c r="D4" s="783">
        <v>12843</v>
      </c>
      <c r="E4" s="790"/>
      <c r="F4" s="982">
        <f>SUM(D4:E4)</f>
        <v>12843</v>
      </c>
      <c r="H4" s="503"/>
      <c r="I4" s="504"/>
      <c r="J4" s="503"/>
      <c r="K4" s="503"/>
      <c r="L4" s="503"/>
      <c r="M4" s="504"/>
      <c r="N4" s="503"/>
    </row>
    <row r="5" spans="1:14" ht="15.75" customHeight="1">
      <c r="A5" s="249"/>
      <c r="B5" s="1233" t="s">
        <v>240</v>
      </c>
      <c r="C5" s="1234"/>
      <c r="D5" s="783">
        <v>2000</v>
      </c>
      <c r="E5" s="791"/>
      <c r="F5" s="983">
        <f t="shared" ref="F5:F69" si="0">SUM(D5:E5)</f>
        <v>2000</v>
      </c>
      <c r="H5" s="503"/>
      <c r="I5" s="503"/>
      <c r="J5" s="503"/>
      <c r="K5" s="503"/>
      <c r="L5" s="503"/>
      <c r="M5" s="503"/>
      <c r="N5" s="503"/>
    </row>
    <row r="6" spans="1:14" ht="15.75" customHeight="1">
      <c r="A6" s="1235" t="s">
        <v>305</v>
      </c>
      <c r="B6" s="1236"/>
      <c r="C6" s="1234"/>
      <c r="D6" s="784">
        <f>SUM(D7:D7)</f>
        <v>8000</v>
      </c>
      <c r="E6" s="792">
        <f>SUM(E7:E7)</f>
        <v>0</v>
      </c>
      <c r="F6" s="984">
        <f>SUM(F7:F7)</f>
        <v>8000</v>
      </c>
      <c r="H6" s="503"/>
      <c r="I6" s="504"/>
      <c r="J6" s="503"/>
      <c r="K6" s="503"/>
      <c r="L6" s="503"/>
      <c r="M6" s="504"/>
      <c r="N6" s="503"/>
    </row>
    <row r="7" spans="1:14" ht="15.75" customHeight="1">
      <c r="A7" s="253"/>
      <c r="B7" s="1233" t="s">
        <v>306</v>
      </c>
      <c r="C7" s="1234"/>
      <c r="D7" s="783">
        <v>8000</v>
      </c>
      <c r="E7" s="793"/>
      <c r="F7" s="985">
        <f t="shared" si="0"/>
        <v>8000</v>
      </c>
      <c r="H7" s="503"/>
      <c r="I7" s="503"/>
      <c r="J7" s="503"/>
      <c r="K7" s="503"/>
      <c r="L7" s="503"/>
      <c r="M7" s="503"/>
      <c r="N7" s="503"/>
    </row>
    <row r="8" spans="1:14" ht="15.75" customHeight="1">
      <c r="A8" s="1235" t="s">
        <v>307</v>
      </c>
      <c r="B8" s="1236"/>
      <c r="C8" s="1234"/>
      <c r="D8" s="784">
        <f>SUM(D9:D10)</f>
        <v>6000</v>
      </c>
      <c r="E8" s="792">
        <f>SUM(E9:E10)</f>
        <v>0</v>
      </c>
      <c r="F8" s="984">
        <f>SUM(F9:F10)</f>
        <v>6000</v>
      </c>
      <c r="H8" s="503"/>
      <c r="I8" s="507"/>
      <c r="J8" s="503"/>
      <c r="K8" s="503"/>
      <c r="L8" s="503"/>
      <c r="M8" s="504"/>
      <c r="N8" s="503"/>
    </row>
    <row r="9" spans="1:14" ht="15.75" customHeight="1">
      <c r="A9" s="254"/>
      <c r="B9" s="1233" t="s">
        <v>308</v>
      </c>
      <c r="C9" s="1234"/>
      <c r="D9" s="783">
        <v>3000</v>
      </c>
      <c r="E9" s="770"/>
      <c r="F9" s="983">
        <f t="shared" si="0"/>
        <v>3000</v>
      </c>
      <c r="H9" s="503"/>
      <c r="I9" s="503"/>
      <c r="J9" s="503"/>
      <c r="K9" s="503"/>
      <c r="L9" s="503"/>
      <c r="M9" s="503"/>
      <c r="N9" s="503"/>
    </row>
    <row r="10" spans="1:14" ht="15.75" customHeight="1">
      <c r="A10" s="253"/>
      <c r="B10" s="1233" t="s">
        <v>309</v>
      </c>
      <c r="C10" s="1234"/>
      <c r="D10" s="783">
        <v>3000</v>
      </c>
      <c r="E10" s="791"/>
      <c r="F10" s="983">
        <f t="shared" si="0"/>
        <v>3000</v>
      </c>
      <c r="H10" s="503"/>
      <c r="I10" s="504"/>
      <c r="J10" s="503"/>
      <c r="K10" s="503"/>
      <c r="L10" s="503"/>
      <c r="M10" s="504"/>
      <c r="N10" s="503"/>
    </row>
    <row r="11" spans="1:14" ht="15.75" customHeight="1">
      <c r="A11" s="1235" t="s">
        <v>310</v>
      </c>
      <c r="B11" s="1236"/>
      <c r="C11" s="1234"/>
      <c r="D11" s="784">
        <f>SUM(D12:D37)</f>
        <v>40733</v>
      </c>
      <c r="E11" s="792">
        <f>SUM(E12:E37)</f>
        <v>0</v>
      </c>
      <c r="F11" s="984">
        <f>SUM(F12:F37)</f>
        <v>40733</v>
      </c>
      <c r="H11" s="503"/>
      <c r="I11" s="503"/>
      <c r="J11" s="503"/>
      <c r="K11" s="503"/>
      <c r="L11" s="503"/>
      <c r="M11" s="503"/>
      <c r="N11" s="503"/>
    </row>
    <row r="12" spans="1:14" ht="15.75" customHeight="1">
      <c r="A12" s="255"/>
      <c r="B12" s="1233" t="s">
        <v>311</v>
      </c>
      <c r="C12" s="1234"/>
      <c r="D12" s="783">
        <v>15880</v>
      </c>
      <c r="E12" s="769"/>
      <c r="F12" s="982">
        <f t="shared" si="0"/>
        <v>15880</v>
      </c>
      <c r="H12" s="503"/>
      <c r="I12" s="504"/>
      <c r="J12" s="503"/>
      <c r="K12" s="503"/>
      <c r="L12" s="503"/>
      <c r="M12" s="504"/>
      <c r="N12" s="503"/>
    </row>
    <row r="13" spans="1:14" ht="15.75" customHeight="1">
      <c r="A13" s="255"/>
      <c r="B13" s="1233" t="s">
        <v>312</v>
      </c>
      <c r="C13" s="1234"/>
      <c r="D13" s="783">
        <v>550</v>
      </c>
      <c r="E13" s="794"/>
      <c r="F13" s="983">
        <f t="shared" si="0"/>
        <v>550</v>
      </c>
      <c r="H13" s="503"/>
      <c r="I13" s="503"/>
      <c r="J13" s="503"/>
      <c r="K13" s="503"/>
      <c r="L13" s="503"/>
      <c r="M13" s="503"/>
      <c r="N13" s="503"/>
    </row>
    <row r="14" spans="1:14" ht="15.75" customHeight="1">
      <c r="A14" s="255"/>
      <c r="B14" s="1233" t="s">
        <v>313</v>
      </c>
      <c r="C14" s="1234"/>
      <c r="D14" s="783">
        <v>600</v>
      </c>
      <c r="E14" s="794"/>
      <c r="F14" s="983">
        <f t="shared" si="0"/>
        <v>600</v>
      </c>
      <c r="H14" s="503"/>
      <c r="I14" s="504"/>
      <c r="J14" s="503"/>
      <c r="K14" s="503"/>
      <c r="L14" s="503"/>
      <c r="M14" s="504"/>
      <c r="N14" s="503"/>
    </row>
    <row r="15" spans="1:14" ht="15.75" customHeight="1">
      <c r="A15" s="255"/>
      <c r="B15" s="250" t="s">
        <v>314</v>
      </c>
      <c r="C15" s="251"/>
      <c r="D15" s="783">
        <v>150</v>
      </c>
      <c r="E15" s="795"/>
      <c r="F15" s="985">
        <f t="shared" si="0"/>
        <v>150</v>
      </c>
      <c r="H15" s="503"/>
      <c r="I15" s="504"/>
      <c r="J15" s="503"/>
      <c r="K15" s="503"/>
      <c r="L15" s="503"/>
      <c r="M15" s="504"/>
      <c r="N15" s="503"/>
    </row>
    <row r="16" spans="1:14" ht="15.75" customHeight="1">
      <c r="A16" s="255"/>
      <c r="B16" s="1233" t="s">
        <v>315</v>
      </c>
      <c r="C16" s="1234"/>
      <c r="D16" s="783">
        <v>460</v>
      </c>
      <c r="E16" s="796"/>
      <c r="F16" s="982">
        <f t="shared" si="0"/>
        <v>460</v>
      </c>
      <c r="H16" s="503"/>
      <c r="I16" s="504"/>
      <c r="J16" s="503"/>
      <c r="K16" s="503"/>
      <c r="L16" s="503"/>
      <c r="M16" s="504"/>
      <c r="N16" s="503"/>
    </row>
    <row r="17" spans="1:14" ht="15.75" customHeight="1">
      <c r="A17" s="255"/>
      <c r="B17" s="1247" t="s">
        <v>316</v>
      </c>
      <c r="C17" s="1246"/>
      <c r="D17" s="783">
        <v>500</v>
      </c>
      <c r="E17" s="794"/>
      <c r="F17" s="983">
        <f t="shared" si="0"/>
        <v>500</v>
      </c>
      <c r="H17" s="503"/>
      <c r="I17" s="504"/>
      <c r="J17" s="503"/>
      <c r="K17" s="503"/>
      <c r="L17" s="503"/>
      <c r="M17" s="504"/>
      <c r="N17" s="503"/>
    </row>
    <row r="18" spans="1:14" ht="15.75" customHeight="1">
      <c r="A18" s="255"/>
      <c r="B18" s="1247" t="s">
        <v>317</v>
      </c>
      <c r="C18" s="1246"/>
      <c r="D18" s="783">
        <v>200</v>
      </c>
      <c r="E18" s="794"/>
      <c r="F18" s="983">
        <f t="shared" si="0"/>
        <v>200</v>
      </c>
      <c r="H18" s="503"/>
      <c r="I18" s="504"/>
      <c r="J18" s="503"/>
      <c r="K18" s="503"/>
      <c r="L18" s="503"/>
      <c r="M18" s="504"/>
      <c r="N18" s="503"/>
    </row>
    <row r="19" spans="1:14" ht="15.75" customHeight="1">
      <c r="A19" s="255"/>
      <c r="B19" s="1233" t="s">
        <v>318</v>
      </c>
      <c r="C19" s="1234"/>
      <c r="D19" s="783">
        <v>100</v>
      </c>
      <c r="E19" s="795"/>
      <c r="F19" s="985">
        <f t="shared" si="0"/>
        <v>100</v>
      </c>
      <c r="H19" s="503"/>
      <c r="I19" s="504"/>
      <c r="J19" s="503"/>
      <c r="K19" s="503"/>
      <c r="L19" s="503"/>
      <c r="M19" s="504"/>
      <c r="N19" s="503"/>
    </row>
    <row r="20" spans="1:14" ht="15.75" customHeight="1">
      <c r="A20" s="255"/>
      <c r="B20" s="1247" t="s">
        <v>319</v>
      </c>
      <c r="C20" s="1246"/>
      <c r="D20" s="783">
        <v>100</v>
      </c>
      <c r="E20" s="796"/>
      <c r="F20" s="982">
        <f t="shared" si="0"/>
        <v>100</v>
      </c>
      <c r="H20" s="503"/>
      <c r="I20" s="504"/>
      <c r="J20" s="503"/>
      <c r="K20" s="503"/>
      <c r="L20" s="503"/>
      <c r="M20" s="504"/>
      <c r="N20" s="503"/>
    </row>
    <row r="21" spans="1:14" ht="15.75" customHeight="1">
      <c r="A21" s="255"/>
      <c r="B21" s="256" t="s">
        <v>320</v>
      </c>
      <c r="C21" s="247"/>
      <c r="D21" s="783">
        <v>50</v>
      </c>
      <c r="E21" s="794"/>
      <c r="F21" s="983">
        <f t="shared" si="0"/>
        <v>50</v>
      </c>
      <c r="H21" s="503"/>
      <c r="I21" s="504"/>
      <c r="J21" s="503"/>
      <c r="K21" s="503"/>
      <c r="L21" s="503"/>
      <c r="M21" s="504"/>
      <c r="N21" s="503"/>
    </row>
    <row r="22" spans="1:14" ht="15.75" customHeight="1">
      <c r="A22" s="255"/>
      <c r="B22" s="256" t="s">
        <v>321</v>
      </c>
      <c r="C22" s="247"/>
      <c r="D22" s="783">
        <v>60</v>
      </c>
      <c r="E22" s="794"/>
      <c r="F22" s="983">
        <f t="shared" si="0"/>
        <v>60</v>
      </c>
      <c r="H22" s="503"/>
      <c r="I22" s="504"/>
      <c r="J22" s="503"/>
      <c r="K22" s="503"/>
      <c r="L22" s="503"/>
      <c r="M22" s="504"/>
      <c r="N22" s="503"/>
    </row>
    <row r="23" spans="1:14" s="258" customFormat="1" ht="15.75" customHeight="1">
      <c r="A23" s="257"/>
      <c r="B23" s="1253" t="s">
        <v>322</v>
      </c>
      <c r="C23" s="1254"/>
      <c r="D23" s="783">
        <v>360</v>
      </c>
      <c r="E23" s="797"/>
      <c r="F23" s="985">
        <f t="shared" si="0"/>
        <v>360</v>
      </c>
      <c r="H23" s="505"/>
      <c r="I23" s="506"/>
      <c r="J23" s="505"/>
      <c r="K23" s="505"/>
      <c r="L23" s="505"/>
      <c r="M23" s="506"/>
      <c r="N23" s="505"/>
    </row>
    <row r="24" spans="1:14" ht="15.75" customHeight="1">
      <c r="A24" s="379"/>
      <c r="B24" s="1245" t="s">
        <v>505</v>
      </c>
      <c r="C24" s="1246"/>
      <c r="D24" s="783">
        <v>50</v>
      </c>
      <c r="E24" s="798"/>
      <c r="F24" s="982">
        <f t="shared" si="0"/>
        <v>50</v>
      </c>
      <c r="H24" s="503"/>
      <c r="I24" s="504"/>
      <c r="J24" s="503"/>
      <c r="K24" s="503"/>
      <c r="L24" s="503"/>
      <c r="M24" s="504"/>
      <c r="N24" s="503"/>
    </row>
    <row r="25" spans="1:14" ht="15.75" customHeight="1">
      <c r="A25" s="255"/>
      <c r="B25" s="1233" t="s">
        <v>325</v>
      </c>
      <c r="C25" s="1234"/>
      <c r="D25" s="783">
        <v>1400</v>
      </c>
      <c r="E25" s="799"/>
      <c r="F25" s="983">
        <f t="shared" si="0"/>
        <v>1400</v>
      </c>
      <c r="H25" s="503"/>
      <c r="I25" s="504"/>
      <c r="J25" s="503"/>
      <c r="K25" s="503"/>
      <c r="L25" s="503"/>
      <c r="M25" s="504"/>
      <c r="N25" s="503"/>
    </row>
    <row r="26" spans="1:14" ht="15.75" customHeight="1">
      <c r="A26" s="255"/>
      <c r="B26" s="1233" t="s">
        <v>326</v>
      </c>
      <c r="C26" s="1234"/>
      <c r="D26" s="785">
        <v>1540</v>
      </c>
      <c r="E26" s="799"/>
      <c r="F26" s="983">
        <f t="shared" si="0"/>
        <v>1540</v>
      </c>
      <c r="H26" s="503"/>
      <c r="I26" s="504"/>
      <c r="J26" s="503"/>
      <c r="K26" s="503"/>
      <c r="L26" s="503"/>
      <c r="M26" s="504"/>
      <c r="N26" s="503"/>
    </row>
    <row r="27" spans="1:14" ht="15.75" customHeight="1">
      <c r="A27" s="255"/>
      <c r="B27" s="1233" t="s">
        <v>327</v>
      </c>
      <c r="C27" s="1234"/>
      <c r="D27" s="785">
        <v>1020</v>
      </c>
      <c r="E27" s="800"/>
      <c r="F27" s="985">
        <f t="shared" si="0"/>
        <v>1020</v>
      </c>
      <c r="H27" s="503"/>
      <c r="I27" s="504"/>
      <c r="J27" s="503"/>
      <c r="K27" s="503"/>
      <c r="L27" s="503"/>
      <c r="M27" s="503"/>
      <c r="N27" s="503"/>
    </row>
    <row r="28" spans="1:14" ht="15.75" customHeight="1">
      <c r="A28" s="255"/>
      <c r="B28" s="1233" t="s">
        <v>328</v>
      </c>
      <c r="C28" s="1234"/>
      <c r="D28" s="785">
        <v>925</v>
      </c>
      <c r="E28" s="798"/>
      <c r="F28" s="982">
        <f t="shared" si="0"/>
        <v>925</v>
      </c>
      <c r="H28" s="503"/>
      <c r="I28" s="504"/>
      <c r="J28" s="503"/>
      <c r="K28" s="503"/>
      <c r="L28" s="503"/>
      <c r="M28" s="504"/>
      <c r="N28" s="503"/>
    </row>
    <row r="29" spans="1:14" ht="15.75" customHeight="1">
      <c r="A29" s="255"/>
      <c r="B29" s="1233" t="s">
        <v>329</v>
      </c>
      <c r="C29" s="1234"/>
      <c r="D29" s="785">
        <v>1480</v>
      </c>
      <c r="E29" s="799"/>
      <c r="F29" s="983">
        <f t="shared" si="0"/>
        <v>1480</v>
      </c>
      <c r="H29" s="503"/>
      <c r="I29" s="503"/>
      <c r="J29" s="503"/>
      <c r="K29" s="503"/>
      <c r="L29" s="503"/>
      <c r="M29" s="503"/>
      <c r="N29" s="503"/>
    </row>
    <row r="30" spans="1:14" ht="15.75" customHeight="1">
      <c r="A30" s="255"/>
      <c r="B30" s="1233" t="s">
        <v>330</v>
      </c>
      <c r="C30" s="1234"/>
      <c r="D30" s="785">
        <v>1650</v>
      </c>
      <c r="E30" s="799"/>
      <c r="F30" s="983">
        <f t="shared" si="0"/>
        <v>1650</v>
      </c>
      <c r="H30" s="503"/>
      <c r="I30" s="504"/>
      <c r="J30" s="503"/>
      <c r="K30" s="503"/>
      <c r="L30" s="503"/>
      <c r="M30" s="504"/>
      <c r="N30" s="503"/>
    </row>
    <row r="31" spans="1:14" ht="15.75" customHeight="1">
      <c r="A31" s="255"/>
      <c r="B31" s="1233" t="s">
        <v>331</v>
      </c>
      <c r="C31" s="1234"/>
      <c r="D31" s="785">
        <v>880</v>
      </c>
      <c r="E31" s="800"/>
      <c r="F31" s="985">
        <f t="shared" si="0"/>
        <v>880</v>
      </c>
      <c r="H31" s="503"/>
      <c r="I31" s="503"/>
      <c r="J31" s="503"/>
      <c r="K31" s="503"/>
      <c r="L31" s="503"/>
      <c r="M31" s="503"/>
      <c r="N31" s="503"/>
    </row>
    <row r="32" spans="1:14" ht="15.75" customHeight="1">
      <c r="A32" s="255"/>
      <c r="B32" s="1233" t="s">
        <v>332</v>
      </c>
      <c r="C32" s="1234"/>
      <c r="D32" s="783">
        <v>10000</v>
      </c>
      <c r="E32" s="798"/>
      <c r="F32" s="982">
        <f t="shared" si="0"/>
        <v>10000</v>
      </c>
      <c r="H32" s="503"/>
      <c r="I32" s="504"/>
      <c r="J32" s="503"/>
      <c r="K32" s="503"/>
      <c r="L32" s="503"/>
      <c r="M32" s="504"/>
      <c r="N32" s="503"/>
    </row>
    <row r="33" spans="1:14" ht="15.75" customHeight="1">
      <c r="A33" s="255"/>
      <c r="B33" s="259" t="s">
        <v>323</v>
      </c>
      <c r="C33" s="260" t="s">
        <v>271</v>
      </c>
      <c r="D33" s="783">
        <v>500</v>
      </c>
      <c r="E33" s="791"/>
      <c r="F33" s="983">
        <f t="shared" si="0"/>
        <v>500</v>
      </c>
    </row>
    <row r="34" spans="1:14" ht="15.75" customHeight="1">
      <c r="A34" s="255"/>
      <c r="B34" s="261"/>
      <c r="C34" s="260" t="s">
        <v>272</v>
      </c>
      <c r="D34" s="783">
        <v>480</v>
      </c>
      <c r="E34" s="791"/>
      <c r="F34" s="983">
        <f t="shared" si="0"/>
        <v>480</v>
      </c>
      <c r="H34" s="753"/>
      <c r="I34" s="754"/>
      <c r="J34" s="753"/>
      <c r="K34" s="753"/>
      <c r="L34" s="755"/>
      <c r="M34" s="756"/>
      <c r="N34" s="755"/>
    </row>
    <row r="35" spans="1:14" ht="15.75" customHeight="1">
      <c r="A35" s="255"/>
      <c r="B35" s="261"/>
      <c r="C35" s="260" t="s">
        <v>273</v>
      </c>
      <c r="D35" s="783">
        <v>320</v>
      </c>
      <c r="E35" s="793"/>
      <c r="F35" s="985">
        <f t="shared" si="0"/>
        <v>320</v>
      </c>
    </row>
    <row r="36" spans="1:14" ht="15.75" customHeight="1">
      <c r="A36" s="255"/>
      <c r="B36" s="261"/>
      <c r="C36" s="260" t="s">
        <v>299</v>
      </c>
      <c r="D36" s="783">
        <v>635</v>
      </c>
      <c r="E36" s="790"/>
      <c r="F36" s="982">
        <f t="shared" si="0"/>
        <v>635</v>
      </c>
      <c r="H36" s="503"/>
      <c r="I36" s="504"/>
      <c r="J36" s="503"/>
      <c r="L36" s="503"/>
      <c r="M36" s="504"/>
      <c r="N36" s="503"/>
    </row>
    <row r="37" spans="1:14" ht="15.75" customHeight="1">
      <c r="A37" s="255"/>
      <c r="B37" s="261"/>
      <c r="C37" s="260" t="s">
        <v>324</v>
      </c>
      <c r="D37" s="783">
        <v>843</v>
      </c>
      <c r="E37" s="791"/>
      <c r="F37" s="983">
        <f t="shared" si="0"/>
        <v>843</v>
      </c>
      <c r="H37" s="503"/>
      <c r="I37" s="504"/>
      <c r="J37" s="503"/>
      <c r="L37" s="503"/>
      <c r="M37" s="504"/>
      <c r="N37" s="503"/>
    </row>
    <row r="38" spans="1:14" ht="15.75" customHeight="1">
      <c r="A38" s="1235" t="s">
        <v>333</v>
      </c>
      <c r="B38" s="1236"/>
      <c r="C38" s="1234"/>
      <c r="D38" s="786">
        <f>SUM(D39:D46)</f>
        <v>3830</v>
      </c>
      <c r="E38" s="801">
        <f>SUM(E39:E46)</f>
        <v>0</v>
      </c>
      <c r="F38" s="986">
        <f>SUM(F39:F46)</f>
        <v>3830</v>
      </c>
    </row>
    <row r="39" spans="1:14" ht="15.75" customHeight="1">
      <c r="A39" s="255"/>
      <c r="B39" s="1248" t="s">
        <v>334</v>
      </c>
      <c r="C39" s="1234"/>
      <c r="D39" s="783">
        <v>650</v>
      </c>
      <c r="E39" s="793"/>
      <c r="F39" s="985">
        <f t="shared" si="0"/>
        <v>650</v>
      </c>
    </row>
    <row r="40" spans="1:14" ht="15.75" customHeight="1">
      <c r="A40" s="255"/>
      <c r="B40" s="1248" t="s">
        <v>335</v>
      </c>
      <c r="C40" s="1234"/>
      <c r="D40" s="783">
        <v>130</v>
      </c>
      <c r="E40" s="769"/>
      <c r="F40" s="982">
        <f t="shared" si="0"/>
        <v>130</v>
      </c>
      <c r="H40" s="503"/>
      <c r="I40" s="504"/>
      <c r="J40" s="503"/>
      <c r="L40" s="503"/>
      <c r="M40" s="504"/>
      <c r="N40" s="503"/>
    </row>
    <row r="41" spans="1:14" ht="15.75" customHeight="1">
      <c r="A41" s="255"/>
      <c r="B41" s="1248" t="s">
        <v>336</v>
      </c>
      <c r="C41" s="1234"/>
      <c r="D41" s="783">
        <v>750</v>
      </c>
      <c r="E41" s="791"/>
      <c r="F41" s="983">
        <f t="shared" si="0"/>
        <v>750</v>
      </c>
      <c r="H41" s="503"/>
      <c r="I41" s="504"/>
      <c r="J41" s="503"/>
      <c r="L41" s="503"/>
      <c r="M41" s="504"/>
      <c r="N41" s="503"/>
    </row>
    <row r="42" spans="1:14" ht="15.75" customHeight="1">
      <c r="A42" s="255"/>
      <c r="B42" s="1249" t="s">
        <v>337</v>
      </c>
      <c r="C42" s="1250"/>
      <c r="D42" s="783">
        <v>150</v>
      </c>
      <c r="E42" s="790"/>
      <c r="F42" s="982">
        <f t="shared" si="0"/>
        <v>150</v>
      </c>
      <c r="H42" s="503"/>
      <c r="I42" s="504"/>
      <c r="J42" s="503"/>
      <c r="L42" s="503"/>
      <c r="M42" s="504"/>
      <c r="N42" s="503"/>
    </row>
    <row r="43" spans="1:14" ht="15.75" customHeight="1">
      <c r="A43" s="255"/>
      <c r="B43" s="1251" t="s">
        <v>338</v>
      </c>
      <c r="C43" s="1252"/>
      <c r="D43" s="783">
        <v>250</v>
      </c>
      <c r="E43" s="790"/>
      <c r="F43" s="982">
        <f t="shared" si="0"/>
        <v>250</v>
      </c>
    </row>
    <row r="44" spans="1:14" ht="15.75" customHeight="1">
      <c r="A44" s="255"/>
      <c r="B44" s="1248" t="s">
        <v>339</v>
      </c>
      <c r="C44" s="1234"/>
      <c r="D44" s="783">
        <v>600</v>
      </c>
      <c r="E44" s="793"/>
      <c r="F44" s="985">
        <f t="shared" si="0"/>
        <v>600</v>
      </c>
      <c r="H44" s="543"/>
      <c r="I44" s="546"/>
      <c r="J44" s="547"/>
      <c r="L44" s="544"/>
      <c r="M44" s="545"/>
      <c r="N44" s="543"/>
    </row>
    <row r="45" spans="1:14" ht="15.75" customHeight="1">
      <c r="A45" s="255"/>
      <c r="B45" s="1251" t="s">
        <v>340</v>
      </c>
      <c r="C45" s="1252"/>
      <c r="D45" s="783">
        <v>650</v>
      </c>
      <c r="E45" s="790"/>
      <c r="F45" s="982">
        <f t="shared" si="0"/>
        <v>650</v>
      </c>
    </row>
    <row r="46" spans="1:14" ht="15.75" customHeight="1">
      <c r="A46" s="255"/>
      <c r="B46" s="1248" t="s">
        <v>341</v>
      </c>
      <c r="C46" s="1234"/>
      <c r="D46" s="783">
        <v>650</v>
      </c>
      <c r="E46" s="793"/>
      <c r="F46" s="985">
        <f t="shared" si="0"/>
        <v>650</v>
      </c>
    </row>
    <row r="47" spans="1:14" ht="15.75" customHeight="1">
      <c r="A47" s="1235" t="s">
        <v>342</v>
      </c>
      <c r="B47" s="1236"/>
      <c r="C47" s="1234"/>
      <c r="D47" s="784">
        <f>SUM(D48:D73)</f>
        <v>113800</v>
      </c>
      <c r="E47" s="792">
        <f>SUM(E48:E73)</f>
        <v>1113</v>
      </c>
      <c r="F47" s="984">
        <f>SUM(F48:F73)</f>
        <v>114913</v>
      </c>
    </row>
    <row r="48" spans="1:14" ht="15.75" customHeight="1">
      <c r="A48" s="255"/>
      <c r="B48" s="1233" t="s">
        <v>343</v>
      </c>
      <c r="C48" s="1234"/>
      <c r="D48" s="783">
        <v>4500</v>
      </c>
      <c r="E48" s="793"/>
      <c r="F48" s="985">
        <f t="shared" si="0"/>
        <v>4500</v>
      </c>
    </row>
    <row r="49" spans="1:27" ht="15.75" customHeight="1">
      <c r="A49" s="255"/>
      <c r="B49" s="1233" t="s">
        <v>609</v>
      </c>
      <c r="C49" s="1234"/>
      <c r="D49" s="783">
        <v>8500</v>
      </c>
      <c r="E49" s="790"/>
      <c r="F49" s="982">
        <f t="shared" si="0"/>
        <v>8500</v>
      </c>
      <c r="R49" s="753" t="s">
        <v>554</v>
      </c>
      <c r="U49" s="753"/>
      <c r="W49" s="755"/>
      <c r="X49" s="755"/>
      <c r="Y49" s="753"/>
      <c r="Z49" s="753"/>
      <c r="AA49" s="753"/>
    </row>
    <row r="50" spans="1:27" ht="15.75" customHeight="1">
      <c r="A50" s="255"/>
      <c r="B50" s="250" t="s">
        <v>610</v>
      </c>
      <c r="C50" s="251"/>
      <c r="D50" s="783"/>
      <c r="E50" s="790">
        <v>4334</v>
      </c>
      <c r="F50" s="982">
        <f t="shared" si="0"/>
        <v>4334</v>
      </c>
      <c r="H50" s="753"/>
      <c r="I50" s="754"/>
      <c r="J50" s="753"/>
      <c r="K50" s="753"/>
      <c r="L50" s="755"/>
      <c r="M50" s="756"/>
      <c r="N50" s="755"/>
      <c r="R50" s="753"/>
      <c r="U50" s="753"/>
      <c r="W50" s="755"/>
      <c r="X50" s="755"/>
      <c r="Y50" s="753"/>
      <c r="Z50" s="753"/>
      <c r="AA50" s="753"/>
    </row>
    <row r="51" spans="1:27" ht="15.75" customHeight="1">
      <c r="A51" s="255"/>
      <c r="B51" s="1233" t="s">
        <v>344</v>
      </c>
      <c r="C51" s="1234"/>
      <c r="D51" s="783">
        <v>50</v>
      </c>
      <c r="E51" s="793"/>
      <c r="F51" s="985">
        <f t="shared" si="0"/>
        <v>50</v>
      </c>
    </row>
    <row r="52" spans="1:27" ht="15.75" customHeight="1">
      <c r="A52" s="255"/>
      <c r="B52" s="1233" t="s">
        <v>345</v>
      </c>
      <c r="C52" s="1234"/>
      <c r="D52" s="783">
        <v>50</v>
      </c>
      <c r="E52" s="790"/>
      <c r="F52" s="982">
        <f t="shared" si="0"/>
        <v>50</v>
      </c>
    </row>
    <row r="53" spans="1:27" ht="15.75" customHeight="1">
      <c r="A53" s="255"/>
      <c r="B53" s="1233" t="s">
        <v>346</v>
      </c>
      <c r="C53" s="1234"/>
      <c r="D53" s="783">
        <v>350</v>
      </c>
      <c r="E53" s="771"/>
      <c r="F53" s="985">
        <f t="shared" si="0"/>
        <v>350</v>
      </c>
    </row>
    <row r="54" spans="1:27" ht="15.75" customHeight="1">
      <c r="A54" s="255"/>
      <c r="B54" s="1247" t="s">
        <v>506</v>
      </c>
      <c r="C54" s="1246"/>
      <c r="D54" s="783">
        <v>100</v>
      </c>
      <c r="E54" s="790"/>
      <c r="F54" s="982">
        <f t="shared" si="0"/>
        <v>100</v>
      </c>
    </row>
    <row r="55" spans="1:27" ht="15.75" customHeight="1">
      <c r="A55" s="255"/>
      <c r="B55" s="1233" t="s">
        <v>347</v>
      </c>
      <c r="C55" s="1234"/>
      <c r="D55" s="783">
        <v>1450</v>
      </c>
      <c r="E55" s="793"/>
      <c r="F55" s="985">
        <f t="shared" si="0"/>
        <v>1450</v>
      </c>
    </row>
    <row r="56" spans="1:27" ht="15.75" customHeight="1">
      <c r="A56" s="255"/>
      <c r="B56" s="1233" t="s">
        <v>472</v>
      </c>
      <c r="C56" s="1234"/>
      <c r="D56" s="783">
        <v>2300</v>
      </c>
      <c r="E56" s="790"/>
      <c r="F56" s="982">
        <f t="shared" si="0"/>
        <v>2300</v>
      </c>
    </row>
    <row r="57" spans="1:27" ht="15.75" customHeight="1">
      <c r="A57" s="255"/>
      <c r="B57" s="1233" t="s">
        <v>348</v>
      </c>
      <c r="C57" s="1234"/>
      <c r="D57" s="783">
        <v>100</v>
      </c>
      <c r="E57" s="793"/>
      <c r="F57" s="985">
        <f t="shared" si="0"/>
        <v>100</v>
      </c>
    </row>
    <row r="58" spans="1:27" ht="15.75" customHeight="1">
      <c r="A58" s="255"/>
      <c r="B58" s="1233" t="s">
        <v>473</v>
      </c>
      <c r="C58" s="1234"/>
      <c r="D58" s="783">
        <v>100</v>
      </c>
      <c r="E58" s="790"/>
      <c r="F58" s="982">
        <f t="shared" si="0"/>
        <v>100</v>
      </c>
    </row>
    <row r="59" spans="1:27" ht="15.75" customHeight="1">
      <c r="A59" s="255"/>
      <c r="B59" s="1233" t="s">
        <v>349</v>
      </c>
      <c r="C59" s="1234"/>
      <c r="D59" s="783">
        <v>100</v>
      </c>
      <c r="E59" s="793"/>
      <c r="F59" s="985">
        <f t="shared" si="0"/>
        <v>100</v>
      </c>
    </row>
    <row r="60" spans="1:27" ht="15.75" customHeight="1">
      <c r="A60" s="255"/>
      <c r="B60" s="1233" t="s">
        <v>350</v>
      </c>
      <c r="C60" s="1234"/>
      <c r="D60" s="783">
        <v>100</v>
      </c>
      <c r="E60" s="790"/>
      <c r="F60" s="982">
        <f t="shared" si="0"/>
        <v>100</v>
      </c>
    </row>
    <row r="61" spans="1:27" ht="15.75" customHeight="1">
      <c r="A61" s="255"/>
      <c r="B61" s="1233" t="s">
        <v>351</v>
      </c>
      <c r="C61" s="1234"/>
      <c r="D61" s="783">
        <v>150</v>
      </c>
      <c r="E61" s="793"/>
      <c r="F61" s="985">
        <f t="shared" si="0"/>
        <v>150</v>
      </c>
    </row>
    <row r="62" spans="1:27" ht="15.75" customHeight="1">
      <c r="A62" s="255"/>
      <c r="B62" s="1233" t="s">
        <v>474</v>
      </c>
      <c r="C62" s="1234"/>
      <c r="D62" s="783">
        <v>100</v>
      </c>
      <c r="E62" s="790"/>
      <c r="F62" s="982">
        <f t="shared" si="0"/>
        <v>100</v>
      </c>
    </row>
    <row r="63" spans="1:27" ht="15.75" customHeight="1">
      <c r="A63" s="255"/>
      <c r="B63" s="1247" t="s">
        <v>352</v>
      </c>
      <c r="C63" s="1246"/>
      <c r="D63" s="783">
        <v>100</v>
      </c>
      <c r="E63" s="793"/>
      <c r="F63" s="985">
        <f t="shared" si="0"/>
        <v>100</v>
      </c>
    </row>
    <row r="64" spans="1:27" ht="15.75" customHeight="1">
      <c r="A64" s="255"/>
      <c r="B64" s="1247" t="s">
        <v>353</v>
      </c>
      <c r="C64" s="1246"/>
      <c r="D64" s="783">
        <v>100</v>
      </c>
      <c r="E64" s="790"/>
      <c r="F64" s="982">
        <f t="shared" si="0"/>
        <v>100</v>
      </c>
    </row>
    <row r="65" spans="1:15" ht="15.75" customHeight="1">
      <c r="A65" s="255"/>
      <c r="B65" s="1247" t="s">
        <v>475</v>
      </c>
      <c r="C65" s="1246"/>
      <c r="D65" s="783">
        <v>400</v>
      </c>
      <c r="E65" s="793"/>
      <c r="F65" s="985">
        <f t="shared" si="0"/>
        <v>400</v>
      </c>
    </row>
    <row r="66" spans="1:15" ht="15.75" customHeight="1">
      <c r="A66" s="255"/>
      <c r="B66" s="1247" t="s">
        <v>476</v>
      </c>
      <c r="C66" s="1246"/>
      <c r="D66" s="783">
        <v>100</v>
      </c>
      <c r="E66" s="790"/>
      <c r="F66" s="982">
        <f t="shared" si="0"/>
        <v>100</v>
      </c>
    </row>
    <row r="67" spans="1:15" ht="15.75" customHeight="1">
      <c r="A67" s="255"/>
      <c r="B67" s="1247" t="s">
        <v>354</v>
      </c>
      <c r="C67" s="1246"/>
      <c r="D67" s="783">
        <v>200</v>
      </c>
      <c r="E67" s="793"/>
      <c r="F67" s="985">
        <f t="shared" si="0"/>
        <v>200</v>
      </c>
    </row>
    <row r="68" spans="1:15" ht="15.75" customHeight="1">
      <c r="A68" s="255"/>
      <c r="B68" s="1247" t="s">
        <v>355</v>
      </c>
      <c r="C68" s="1246"/>
      <c r="D68" s="783">
        <v>900</v>
      </c>
      <c r="E68" s="790"/>
      <c r="F68" s="982">
        <f t="shared" si="0"/>
        <v>900</v>
      </c>
    </row>
    <row r="69" spans="1:15" ht="15.75" customHeight="1">
      <c r="A69" s="255"/>
      <c r="B69" s="1247" t="s">
        <v>356</v>
      </c>
      <c r="C69" s="1246"/>
      <c r="D69" s="783">
        <v>1550</v>
      </c>
      <c r="E69" s="793"/>
      <c r="F69" s="985">
        <f t="shared" si="0"/>
        <v>1550</v>
      </c>
    </row>
    <row r="70" spans="1:15" ht="15.75" customHeight="1">
      <c r="A70" s="255"/>
      <c r="B70" s="1233" t="s">
        <v>357</v>
      </c>
      <c r="C70" s="1234"/>
      <c r="D70" s="783">
        <v>9000</v>
      </c>
      <c r="E70" s="790"/>
      <c r="F70" s="982">
        <f t="shared" ref="F70:F86" si="1">SUM(D70:E70)</f>
        <v>9000</v>
      </c>
    </row>
    <row r="71" spans="1:15" ht="15.75" customHeight="1">
      <c r="A71" s="255"/>
      <c r="B71" s="1247" t="s">
        <v>358</v>
      </c>
      <c r="C71" s="1246"/>
      <c r="D71" s="783">
        <v>1000</v>
      </c>
      <c r="E71" s="793"/>
      <c r="F71" s="985">
        <f t="shared" si="1"/>
        <v>1000</v>
      </c>
    </row>
    <row r="72" spans="1:15" ht="15.75" customHeight="1">
      <c r="A72" s="255"/>
      <c r="B72" s="1247" t="s">
        <v>359</v>
      </c>
      <c r="C72" s="1246"/>
      <c r="D72" s="783">
        <v>2500</v>
      </c>
      <c r="E72" s="790">
        <v>-2500</v>
      </c>
      <c r="F72" s="982">
        <f t="shared" si="1"/>
        <v>0</v>
      </c>
    </row>
    <row r="73" spans="1:15" ht="15.75" customHeight="1">
      <c r="A73" s="255"/>
      <c r="B73" s="1233" t="s">
        <v>360</v>
      </c>
      <c r="C73" s="1234"/>
      <c r="D73" s="783">
        <v>80000</v>
      </c>
      <c r="E73" s="793">
        <v>-721</v>
      </c>
      <c r="F73" s="985">
        <f t="shared" si="1"/>
        <v>79279</v>
      </c>
    </row>
    <row r="74" spans="1:15" ht="15.75" customHeight="1">
      <c r="A74" s="1235" t="s">
        <v>361</v>
      </c>
      <c r="B74" s="1236"/>
      <c r="C74" s="1234"/>
      <c r="D74" s="786">
        <f>SUM(D75:D80)</f>
        <v>16759</v>
      </c>
      <c r="E74" s="801">
        <f>SUM(E75:E80)</f>
        <v>6285</v>
      </c>
      <c r="F74" s="986">
        <f>SUM(F75:F80)</f>
        <v>23044</v>
      </c>
    </row>
    <row r="75" spans="1:15" ht="15.75" customHeight="1">
      <c r="A75" s="252"/>
      <c r="B75" s="1245" t="s">
        <v>362</v>
      </c>
      <c r="C75" s="1246"/>
      <c r="D75" s="785">
        <v>3896</v>
      </c>
      <c r="E75" s="793"/>
      <c r="F75" s="985">
        <f t="shared" si="1"/>
        <v>3896</v>
      </c>
    </row>
    <row r="76" spans="1:15" ht="15.75" customHeight="1">
      <c r="A76" s="252"/>
      <c r="B76" s="1245" t="s">
        <v>363</v>
      </c>
      <c r="C76" s="1246"/>
      <c r="D76" s="787">
        <v>9383</v>
      </c>
      <c r="E76" s="790"/>
      <c r="F76" s="982">
        <f t="shared" si="1"/>
        <v>9383</v>
      </c>
    </row>
    <row r="77" spans="1:15" ht="15.75" customHeight="1">
      <c r="A77" s="252"/>
      <c r="B77" s="1245" t="s">
        <v>514</v>
      </c>
      <c r="C77" s="1246"/>
      <c r="D77" s="787">
        <v>960</v>
      </c>
      <c r="E77" s="771"/>
      <c r="F77" s="985">
        <f t="shared" si="1"/>
        <v>960</v>
      </c>
    </row>
    <row r="78" spans="1:15" ht="15.75" customHeight="1">
      <c r="A78" s="252"/>
      <c r="B78" s="1245" t="s">
        <v>515</v>
      </c>
      <c r="C78" s="1246"/>
      <c r="D78" s="787">
        <v>700</v>
      </c>
      <c r="E78" s="790"/>
      <c r="F78" s="982">
        <f t="shared" si="1"/>
        <v>700</v>
      </c>
    </row>
    <row r="79" spans="1:15" ht="15.75" customHeight="1">
      <c r="A79" s="262"/>
      <c r="B79" s="1233" t="s">
        <v>364</v>
      </c>
      <c r="C79" s="1234"/>
      <c r="D79" s="787">
        <v>1820</v>
      </c>
      <c r="E79" s="777"/>
      <c r="F79" s="987">
        <f t="shared" si="1"/>
        <v>1820</v>
      </c>
      <c r="H79" s="543"/>
      <c r="I79" s="546"/>
      <c r="J79" s="547"/>
      <c r="L79" s="544"/>
      <c r="M79" s="545"/>
      <c r="N79" s="544"/>
    </row>
    <row r="80" spans="1:15" ht="15.75" customHeight="1">
      <c r="A80" s="262"/>
      <c r="B80" s="781" t="s">
        <v>607</v>
      </c>
      <c r="C80" s="780"/>
      <c r="D80" s="785"/>
      <c r="E80" s="769">
        <v>6285</v>
      </c>
      <c r="F80" s="982">
        <f>SUM(D80:E80)</f>
        <v>6285</v>
      </c>
      <c r="H80" s="543"/>
      <c r="I80" s="546"/>
      <c r="J80" s="547"/>
      <c r="K80" s="543"/>
      <c r="L80" s="544"/>
      <c r="M80" s="545"/>
      <c r="N80" s="544"/>
      <c r="O80" s="807"/>
    </row>
    <row r="81" spans="1:15" ht="15.75" customHeight="1" thickBot="1">
      <c r="A81" s="779"/>
      <c r="B81" s="1257" t="s">
        <v>365</v>
      </c>
      <c r="C81" s="1258"/>
      <c r="D81" s="788">
        <f>SUM(D3+D6+D8+D38+D47+D74+D11)</f>
        <v>203965</v>
      </c>
      <c r="E81" s="778">
        <f>SUM(E3+E6+E8+E38+E47+E74+E11)</f>
        <v>7398</v>
      </c>
      <c r="F81" s="988">
        <f>SUM(F3+F6+F8+F38+F47+F74+F11)</f>
        <v>211363</v>
      </c>
      <c r="H81" s="543"/>
      <c r="I81" s="546"/>
      <c r="J81" s="547"/>
      <c r="K81" s="543"/>
      <c r="L81" s="544"/>
      <c r="M81" s="545"/>
      <c r="N81" s="544"/>
      <c r="O81" s="807"/>
    </row>
    <row r="82" spans="1:15" ht="15.75" customHeight="1" thickBot="1">
      <c r="A82" s="1239" t="s">
        <v>366</v>
      </c>
      <c r="B82" s="1240"/>
      <c r="C82" s="1240"/>
      <c r="D82" s="1241"/>
      <c r="E82" s="776"/>
      <c r="F82" s="772"/>
    </row>
    <row r="83" spans="1:15" s="258" customFormat="1" ht="15.75" customHeight="1">
      <c r="A83" s="808"/>
      <c r="B83" s="250" t="s">
        <v>555</v>
      </c>
      <c r="C83" s="811"/>
      <c r="D83" s="809"/>
      <c r="E83" s="813">
        <v>20828</v>
      </c>
      <c r="F83" s="810">
        <f>SUM(D83:E83)</f>
        <v>20828</v>
      </c>
    </row>
    <row r="84" spans="1:15" ht="15.75" customHeight="1">
      <c r="A84" s="255"/>
      <c r="B84" s="1248" t="s">
        <v>334</v>
      </c>
      <c r="C84" s="1234"/>
      <c r="D84" s="248">
        <v>1500</v>
      </c>
      <c r="E84" s="773"/>
      <c r="F84" s="769">
        <f t="shared" si="1"/>
        <v>1500</v>
      </c>
    </row>
    <row r="85" spans="1:15" ht="15.75" customHeight="1">
      <c r="A85" s="255"/>
      <c r="B85" s="380" t="s">
        <v>340</v>
      </c>
      <c r="C85" s="251"/>
      <c r="D85" s="265">
        <v>1500</v>
      </c>
      <c r="E85" s="775"/>
      <c r="F85" s="769">
        <f t="shared" si="1"/>
        <v>1500</v>
      </c>
    </row>
    <row r="86" spans="1:15" ht="15.75" customHeight="1" thickBot="1">
      <c r="A86" s="255"/>
      <c r="B86" s="1255" t="s">
        <v>367</v>
      </c>
      <c r="C86" s="1256"/>
      <c r="D86" s="265">
        <v>3000</v>
      </c>
      <c r="E86" s="774"/>
      <c r="F86" s="812">
        <f t="shared" si="1"/>
        <v>3000</v>
      </c>
    </row>
    <row r="87" spans="1:15" ht="15.75" customHeight="1" thickBot="1">
      <c r="A87" s="263"/>
      <c r="B87" s="1259" t="s">
        <v>368</v>
      </c>
      <c r="C87" s="1260"/>
      <c r="D87" s="264">
        <f>SUM(D83:D86)</f>
        <v>6000</v>
      </c>
      <c r="E87" s="264">
        <f>SUM(E83:E86)</f>
        <v>20828</v>
      </c>
      <c r="F87" s="264">
        <f>SUM(F83:F86)</f>
        <v>26828</v>
      </c>
    </row>
    <row r="88" spans="1:15">
      <c r="B88" s="503"/>
      <c r="E88" s="504"/>
      <c r="F88" s="535"/>
    </row>
    <row r="89" spans="1:15">
      <c r="A89" s="503"/>
      <c r="B89" s="503"/>
      <c r="C89" s="503"/>
      <c r="D89" s="534"/>
      <c r="E89" s="504"/>
      <c r="F89" s="535"/>
    </row>
    <row r="90" spans="1:15">
      <c r="F90" s="245"/>
    </row>
    <row r="91" spans="1:15">
      <c r="D91" s="542"/>
      <c r="E91" s="542"/>
      <c r="F91" s="542"/>
    </row>
    <row r="92" spans="1:15">
      <c r="E92" s="504"/>
      <c r="F92" s="535"/>
    </row>
    <row r="93" spans="1:15">
      <c r="E93" s="504"/>
      <c r="F93" s="535"/>
    </row>
    <row r="94" spans="1:15">
      <c r="A94" s="503"/>
      <c r="B94" s="503"/>
      <c r="C94" s="503"/>
      <c r="D94" s="534"/>
      <c r="E94" s="245"/>
      <c r="F94" s="504"/>
    </row>
    <row r="95" spans="1:15">
      <c r="A95" s="503"/>
      <c r="B95" s="503"/>
      <c r="C95" s="503"/>
      <c r="D95" s="534"/>
      <c r="E95" s="245"/>
      <c r="F95" s="504"/>
    </row>
    <row r="96" spans="1:15">
      <c r="A96" s="503"/>
      <c r="B96" s="503"/>
      <c r="C96" s="503"/>
      <c r="D96" s="534"/>
      <c r="E96" s="245"/>
      <c r="F96" s="504"/>
    </row>
    <row r="97" spans="1:6">
      <c r="A97" s="503"/>
      <c r="B97" s="503"/>
      <c r="C97" s="503"/>
      <c r="D97" s="534"/>
      <c r="E97" s="245"/>
      <c r="F97" s="504"/>
    </row>
    <row r="98" spans="1:6">
      <c r="A98" s="503"/>
      <c r="B98" s="503"/>
      <c r="C98" s="503"/>
      <c r="D98" s="538"/>
      <c r="E98" s="245"/>
      <c r="F98" s="538"/>
    </row>
    <row r="99" spans="1:6">
      <c r="B99" s="543"/>
      <c r="F99" s="546"/>
    </row>
    <row r="100" spans="1:6">
      <c r="D100" s="542"/>
      <c r="E100" s="542"/>
      <c r="F100" s="542"/>
    </row>
    <row r="102" spans="1:6">
      <c r="A102" s="503"/>
      <c r="B102" s="503"/>
      <c r="C102" s="503"/>
      <c r="D102" s="536"/>
    </row>
    <row r="103" spans="1:6">
      <c r="A103" s="503"/>
      <c r="B103" s="503"/>
      <c r="C103" s="503"/>
      <c r="D103" s="536"/>
    </row>
    <row r="104" spans="1:6">
      <c r="A104" s="503"/>
      <c r="B104" s="503"/>
      <c r="C104" s="503"/>
      <c r="D104" s="536"/>
    </row>
    <row r="105" spans="1:6">
      <c r="A105" s="503"/>
      <c r="B105" s="503"/>
      <c r="C105" s="503"/>
      <c r="D105" s="536"/>
    </row>
    <row r="106" spans="1:6">
      <c r="A106" s="503"/>
      <c r="B106" s="503"/>
      <c r="C106" s="503"/>
      <c r="D106" s="536"/>
    </row>
    <row r="107" spans="1:6">
      <c r="A107" s="503"/>
      <c r="B107" s="503"/>
      <c r="C107" s="503"/>
      <c r="D107" s="536"/>
    </row>
    <row r="108" spans="1:6">
      <c r="A108" s="503"/>
      <c r="B108" s="503"/>
      <c r="C108" s="503"/>
      <c r="D108" s="536"/>
    </row>
  </sheetData>
  <mergeCells count="75">
    <mergeCell ref="B87:C87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72:C72"/>
    <mergeCell ref="B73:C73"/>
    <mergeCell ref="B84:C84"/>
    <mergeCell ref="B86:C86"/>
    <mergeCell ref="B77:C77"/>
    <mergeCell ref="B78:C78"/>
    <mergeCell ref="B76:C76"/>
    <mergeCell ref="B79:C79"/>
    <mergeCell ref="B81:C81"/>
    <mergeCell ref="A82:D82"/>
    <mergeCell ref="A74:C74"/>
    <mergeCell ref="B75:C75"/>
    <mergeCell ref="B64:C64"/>
    <mergeCell ref="B65:C65"/>
    <mergeCell ref="B66:C66"/>
    <mergeCell ref="B67:C67"/>
    <mergeCell ref="B68:C68"/>
    <mergeCell ref="B69:C69"/>
    <mergeCell ref="B70:C70"/>
    <mergeCell ref="B71:C71"/>
    <mergeCell ref="B63:C63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46:C46"/>
    <mergeCell ref="A47:C47"/>
    <mergeCell ref="B48:C48"/>
    <mergeCell ref="B62:C62"/>
    <mergeCell ref="B61:C61"/>
    <mergeCell ref="B19:C19"/>
    <mergeCell ref="B49:C49"/>
    <mergeCell ref="B51:C51"/>
    <mergeCell ref="B39:C39"/>
    <mergeCell ref="B40:C40"/>
    <mergeCell ref="B41:C41"/>
    <mergeCell ref="B42:C42"/>
    <mergeCell ref="B43:C43"/>
    <mergeCell ref="B44:C44"/>
    <mergeCell ref="B45:C45"/>
    <mergeCell ref="B9:C9"/>
    <mergeCell ref="B10:C10"/>
    <mergeCell ref="A38:C38"/>
    <mergeCell ref="B20:C20"/>
    <mergeCell ref="B23:C23"/>
    <mergeCell ref="B13:C13"/>
    <mergeCell ref="B14:C14"/>
    <mergeCell ref="B16:C16"/>
    <mergeCell ref="B17:C17"/>
    <mergeCell ref="B18:C18"/>
    <mergeCell ref="A11:C11"/>
    <mergeCell ref="B12:C12"/>
    <mergeCell ref="B7:C7"/>
    <mergeCell ref="A8:C8"/>
    <mergeCell ref="B1:C1"/>
    <mergeCell ref="A2:D2"/>
    <mergeCell ref="A3:C3"/>
    <mergeCell ref="B4:C4"/>
    <mergeCell ref="B5:C5"/>
    <mergeCell ref="A6:C6"/>
  </mergeCells>
  <phoneticPr fontId="58" type="noConversion"/>
  <printOptions horizontalCentered="1"/>
  <pageMargins left="0.78740157480314965" right="0.78740157480314965" top="1.1811023622047245" bottom="0.78740157480314965" header="0.39370078740157483" footer="0"/>
  <pageSetup paperSize="8" scale="77" orientation="portrait" r:id="rId1"/>
  <headerFooter>
    <oddHeader>&amp;L&amp;"Arial,Dőlt"Dunakeszi Város
Önkormányzata&amp;C&amp;"Arial,Félkövér"&amp;14Önkormányzati pénzalapok,
támogatások, átadott pénzeszközök
2016. év&amp;R9.sz. melléklet
adatok 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14</vt:i4>
      </vt:variant>
    </vt:vector>
  </HeadingPairs>
  <TitlesOfParts>
    <vt:vector size="26" baseType="lpstr">
      <vt:lpstr>1sz.mérleg</vt:lpstr>
      <vt:lpstr>2.sz.kiadás</vt:lpstr>
      <vt:lpstr>3.sz.bevétel_</vt:lpstr>
      <vt:lpstr>4.sz.állami tám. </vt:lpstr>
      <vt:lpstr>5.sz.kiadás_feladat</vt:lpstr>
      <vt:lpstr>6.sz.bevétel feladat</vt:lpstr>
      <vt:lpstr>7.sz.int.kiad. </vt:lpstr>
      <vt:lpstr>8.sz.int_bevétel </vt:lpstr>
      <vt:lpstr>9.sz.támogatás </vt:lpstr>
      <vt:lpstr>10.sz.céltartalék</vt:lpstr>
      <vt:lpstr>11sz._ Önk_beruh </vt:lpstr>
      <vt:lpstr>12.sz. ei.ütemterv</vt:lpstr>
      <vt:lpstr>Excel_BuiltIn_Print_Area_109_1</vt:lpstr>
      <vt:lpstr>'11sz._ Önk_beruh '!Nyomtatási_cím</vt:lpstr>
      <vt:lpstr>'10.sz.céltartalék'!Nyomtatási_terület</vt:lpstr>
      <vt:lpstr>'11sz._ Önk_beruh '!Nyomtatási_terület</vt:lpstr>
      <vt:lpstr>'12.sz. ei.ütemterv'!Nyomtatási_terület</vt:lpstr>
      <vt:lpstr>'1sz.mérleg'!Nyomtatási_terület</vt:lpstr>
      <vt:lpstr>'2.sz.kiadás'!Nyomtatási_terület</vt:lpstr>
      <vt:lpstr>'3.sz.bevétel_'!Nyomtatási_terület</vt:lpstr>
      <vt:lpstr>'4.sz.állami tám. '!Nyomtatási_terület</vt:lpstr>
      <vt:lpstr>'5.sz.kiadás_feladat'!Nyomtatási_terület</vt:lpstr>
      <vt:lpstr>'6.sz.bevétel feladat'!Nyomtatási_terület</vt:lpstr>
      <vt:lpstr>'7.sz.int.kiad. '!Nyomtatási_terület</vt:lpstr>
      <vt:lpstr>'8.sz.int_bevétel '!Nyomtatási_terület</vt:lpstr>
      <vt:lpstr>'9.sz.támogatás 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Pallné Kovács Mária</dc:creator>
  <cp:lastModifiedBy>forgacs.andrea</cp:lastModifiedBy>
  <cp:lastPrinted>2016-05-17T09:20:56Z</cp:lastPrinted>
  <dcterms:created xsi:type="dcterms:W3CDTF">2014-02-13T14:53:40Z</dcterms:created>
  <dcterms:modified xsi:type="dcterms:W3CDTF">2016-06-06T06:36:34Z</dcterms:modified>
</cp:coreProperties>
</file>