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27" i="1" l="1"/>
  <c r="H7" i="1" l="1"/>
  <c r="H8" i="1"/>
  <c r="H10" i="1"/>
  <c r="H11" i="1"/>
  <c r="H13" i="1"/>
  <c r="H14" i="1"/>
  <c r="H15" i="1"/>
  <c r="H17" i="1"/>
  <c r="H18" i="1"/>
  <c r="H19" i="1"/>
  <c r="H20" i="1"/>
  <c r="H22" i="1"/>
  <c r="H23" i="1"/>
  <c r="H24" i="1"/>
  <c r="H26" i="1"/>
  <c r="H27" i="1"/>
  <c r="H29" i="1"/>
  <c r="H30" i="1"/>
  <c r="H31" i="1"/>
  <c r="H32" i="1"/>
  <c r="H34" i="1"/>
  <c r="H35" i="1"/>
  <c r="H36" i="1"/>
  <c r="H37" i="1"/>
  <c r="H41" i="1"/>
  <c r="H42" i="1"/>
  <c r="H44" i="1"/>
  <c r="H6" i="1"/>
  <c r="E21" i="1"/>
  <c r="H21" i="1" s="1"/>
  <c r="E16" i="1"/>
  <c r="C25" i="1"/>
  <c r="H25" i="1" s="1"/>
  <c r="D43" i="1"/>
  <c r="D45" i="1" s="1"/>
  <c r="E43" i="1"/>
  <c r="E45" i="1" s="1"/>
  <c r="F43" i="1"/>
  <c r="F45" i="1" s="1"/>
  <c r="G43" i="1"/>
  <c r="G45" i="1" s="1"/>
  <c r="D38" i="1"/>
  <c r="E38" i="1"/>
  <c r="H38" i="1" s="1"/>
  <c r="F38" i="1"/>
  <c r="G38" i="1"/>
  <c r="D33" i="1"/>
  <c r="E33" i="1"/>
  <c r="F33" i="1"/>
  <c r="G33" i="1"/>
  <c r="D25" i="1"/>
  <c r="E25" i="1"/>
  <c r="F25" i="1"/>
  <c r="G25" i="1"/>
  <c r="D21" i="1"/>
  <c r="F21" i="1"/>
  <c r="G21" i="1"/>
  <c r="D16" i="1"/>
  <c r="F16" i="1"/>
  <c r="G16" i="1"/>
  <c r="D12" i="1"/>
  <c r="E12" i="1"/>
  <c r="H12" i="1" s="1"/>
  <c r="F12" i="1"/>
  <c r="G12" i="1"/>
  <c r="D9" i="1"/>
  <c r="E9" i="1"/>
  <c r="F9" i="1"/>
  <c r="G9" i="1"/>
  <c r="C43" i="1"/>
  <c r="C45" i="1" s="1"/>
  <c r="H45" i="1" s="1"/>
  <c r="C38" i="1"/>
  <c r="C33" i="1"/>
  <c r="H33" i="1" s="1"/>
  <c r="C21" i="1"/>
  <c r="C16" i="1"/>
  <c r="C12" i="1"/>
  <c r="C9" i="1"/>
  <c r="H9" i="1" s="1"/>
  <c r="H43" i="1" l="1"/>
  <c r="H16" i="1"/>
  <c r="E39" i="1"/>
  <c r="E28" i="1"/>
  <c r="F39" i="1"/>
  <c r="G39" i="1"/>
  <c r="F28" i="1"/>
  <c r="F40" i="1" s="1"/>
  <c r="F46" i="1" s="1"/>
  <c r="G28" i="1"/>
  <c r="G40" i="1" s="1"/>
  <c r="G46" i="1" s="1"/>
  <c r="D39" i="1"/>
  <c r="D28" i="1"/>
  <c r="C39" i="1"/>
  <c r="H39" i="1" s="1"/>
  <c r="C28" i="1"/>
  <c r="H28" i="1" l="1"/>
  <c r="E40" i="1"/>
  <c r="D40" i="1"/>
  <c r="D46" i="1" s="1"/>
  <c r="C40" i="1"/>
  <c r="C46" i="1" s="1"/>
  <c r="E46" i="1" l="1"/>
  <c r="H40" i="1"/>
  <c r="H46" i="1" l="1"/>
</calcChain>
</file>

<file path=xl/sharedStrings.xml><?xml version="1.0" encoding="utf-8"?>
<sst xmlns="http://schemas.openxmlformats.org/spreadsheetml/2006/main" count="93" uniqueCount="93">
  <si>
    <t>#</t>
  </si>
  <si>
    <t>Megnevezés</t>
  </si>
  <si>
    <t>01</t>
  </si>
  <si>
    <t>01        Közhatalmi eredményszemléletű bevételek</t>
  </si>
  <si>
    <t>02</t>
  </si>
  <si>
    <t>02        Eszközök és szolgáltatások értékesítése nettó eredményszemléletű bevételei</t>
  </si>
  <si>
    <t>03</t>
  </si>
  <si>
    <t>03        Tevékenység egyéb nettó eredményszemléletű bevételei</t>
  </si>
  <si>
    <t>04</t>
  </si>
  <si>
    <t>I        Tevékenység nettó eredményszemléletű bevétele (=01+02+03) (04=01+02+03)</t>
  </si>
  <si>
    <t>05</t>
  </si>
  <si>
    <t>04        Saját termelésű készletek állományváltozása</t>
  </si>
  <si>
    <t>06</t>
  </si>
  <si>
    <t>05        Saját előállítású eszközök aktivált értéke</t>
  </si>
  <si>
    <t>07</t>
  </si>
  <si>
    <t>II        Aktivált saját teljesítmények értéke (=±04+05) (07=±05+06)</t>
  </si>
  <si>
    <t>08</t>
  </si>
  <si>
    <t>06        Központi működési célú támogatások eredményszemléletű bevételei</t>
  </si>
  <si>
    <t>09</t>
  </si>
  <si>
    <t>07        Egyéb működési célú támogatások eredményszemléletű bevételei</t>
  </si>
  <si>
    <t>10</t>
  </si>
  <si>
    <t>08        Különféle egyéb eredményszemléletű bevételek</t>
  </si>
  <si>
    <t>11</t>
  </si>
  <si>
    <t>III        Egyéb eredményszemléletű bevételek (=06+07+08) (11=08+09+10)</t>
  </si>
  <si>
    <t>12</t>
  </si>
  <si>
    <t>09        Anyagköltség</t>
  </si>
  <si>
    <t>13</t>
  </si>
  <si>
    <t>10        Igénybe vett szolgáltatások értéke</t>
  </si>
  <si>
    <t>14</t>
  </si>
  <si>
    <t>11        Eladott áruk beszerzési értéke</t>
  </si>
  <si>
    <t>15</t>
  </si>
  <si>
    <t>12        Eladott (közvetített) szolgáltatások értéke</t>
  </si>
  <si>
    <t>16</t>
  </si>
  <si>
    <t>IV        Anyagjellegű ráfordítások (=09+10+11+12) (16=12+...+15)</t>
  </si>
  <si>
    <t>17</t>
  </si>
  <si>
    <t>13        Bérköltség</t>
  </si>
  <si>
    <t>18</t>
  </si>
  <si>
    <t>14        Személyi jellegű egyéb kifizetések</t>
  </si>
  <si>
    <t>19</t>
  </si>
  <si>
    <t>15        Bérjárulékok</t>
  </si>
  <si>
    <t>20</t>
  </si>
  <si>
    <t>V        Személyi jellegű ráfordítások (=13+14+15) (20=17+...+19)</t>
  </si>
  <si>
    <t>21</t>
  </si>
  <si>
    <t>VI        Értékcsökkenési leírás</t>
  </si>
  <si>
    <t>22</t>
  </si>
  <si>
    <t>VII        Egyéb ráfordítások</t>
  </si>
  <si>
    <t>23</t>
  </si>
  <si>
    <t>A) TEVÉKENYSÉGEK EREDMÉNYE (=I±II+III-IV-V-VI-VII) (23=04±07+11-(16+20+21+22))</t>
  </si>
  <si>
    <t>24</t>
  </si>
  <si>
    <t>16        Kapott (járó) osztalék és részesedés</t>
  </si>
  <si>
    <t>25</t>
  </si>
  <si>
    <t>17        Kapott (járó) kamatok és kamatjellegű eredményszemléletű bevételek</t>
  </si>
  <si>
    <t>26</t>
  </si>
  <si>
    <t>18        Pénzügyi műveletek egyéb eredményszemléletű bevételei (&gt;=18a) (26&gt;=27)</t>
  </si>
  <si>
    <t>27</t>
  </si>
  <si>
    <t>18a        - ebből: árfolyamnyereség</t>
  </si>
  <si>
    <t>28</t>
  </si>
  <si>
    <t>VIII        Pénzügyi műveletek eredményszemléletű bevételei (=16+17+18) (28=24+...+26)</t>
  </si>
  <si>
    <t>29</t>
  </si>
  <si>
    <t>19        Fizetendő kamatok és kamatjellegű ráfordítások</t>
  </si>
  <si>
    <t>30</t>
  </si>
  <si>
    <t>20        Részesedések, értékpapírok, pénzeszközök értékvesztése</t>
  </si>
  <si>
    <t>31</t>
  </si>
  <si>
    <t>21        Pénzügyi műveletek egyéb ráfordításai (&gt;=21a) (31&gt;=32)</t>
  </si>
  <si>
    <t>32</t>
  </si>
  <si>
    <t>21a        - ebből: árfolyamveszteség</t>
  </si>
  <si>
    <t>33</t>
  </si>
  <si>
    <t>IX        Pénzügyi műveletek ráfordításai (=19+20+21) (33=29+...+31)</t>
  </si>
  <si>
    <t>34</t>
  </si>
  <si>
    <t>B)        PÉNZÜGYI MŰVELETEK EREDMÉNYE (=VIII-IX) (34=28-33)</t>
  </si>
  <si>
    <t>35</t>
  </si>
  <si>
    <t>C)        SZOKÁSOS EREDMÉNY (=±A±B) (35=±23±34)</t>
  </si>
  <si>
    <t>36</t>
  </si>
  <si>
    <t>22        Felhalmozási célú támogatások eredményszemléletű bevételei</t>
  </si>
  <si>
    <t>37</t>
  </si>
  <si>
    <t>23        Különféle rendkívüli eredményszemléletű bevételek</t>
  </si>
  <si>
    <t>38</t>
  </si>
  <si>
    <t>X        Rendkívüli eredményszemléletű bevételek (=22+23) (=36+37)</t>
  </si>
  <si>
    <t>39</t>
  </si>
  <si>
    <t>XI        Rendkívüli ráfordítások</t>
  </si>
  <si>
    <t>40</t>
  </si>
  <si>
    <t>D)        RENDKÍVÜLI EREDMÉNY(=X-XI) (40=38-39)</t>
  </si>
  <si>
    <t>41</t>
  </si>
  <si>
    <t>E)        MÉRLEG SZERINTI EREDMÉNY (=±C±D) (41=±35±40)</t>
  </si>
  <si>
    <t>Önkormányzat</t>
  </si>
  <si>
    <t>Polgármesteri Hivatal</t>
  </si>
  <si>
    <t>BLESZ</t>
  </si>
  <si>
    <t>BL Közterület- felügyelet</t>
  </si>
  <si>
    <t>Gazdasági szervezettel nem rendelkező intézmények</t>
  </si>
  <si>
    <t>MINDÖSSZESEN</t>
  </si>
  <si>
    <t>17. számú melléklet</t>
  </si>
  <si>
    <t>Belváros-Lipótváros Önkormányzatának eredménykimutatása</t>
  </si>
  <si>
    <t>ezer 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</si>
</sst>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6" fillId="0" borderId="0" xfId="0" applyFont="1" applyAlignment="1">
      <alignment horizontal="center" vertical="center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 wrapText="1"/>
    </xf>
    <xf numFmtId="3" fontId="4" fillId="0" borderId="1" xfId="0" applyNumberFormat="1" applyFont="1" applyBorder="1"/>
    <xf numFmtId="0" fontId="5" fillId="0" borderId="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top" wrapText="1"/>
    </xf>
    <xf numFmtId="3" fontId="6" fillId="0" borderId="1" xfId="0" applyNumberFormat="1" applyFont="1" applyBorder="1"/>
    <xf numFmtId="0" fontId="4" fillId="0" borderId="1" xfId="0" applyFont="1" applyBorder="1"/>
    <xf numFmtId="0" fontId="3" fillId="0" borderId="3" xfId="1" applyFont="1" applyBorder="1" applyAlignment="1">
      <alignment horizontal="center" vertical="top" wrapText="1"/>
    </xf>
    <xf numFmtId="3" fontId="4" fillId="0" borderId="4" xfId="0" applyNumberFormat="1" applyFont="1" applyBorder="1"/>
    <xf numFmtId="0" fontId="5" fillId="0" borderId="3" xfId="1" applyFont="1" applyBorder="1" applyAlignment="1">
      <alignment horizontal="center" vertical="top" wrapText="1"/>
    </xf>
    <xf numFmtId="3" fontId="6" fillId="0" borderId="4" xfId="0" applyNumberFormat="1" applyFont="1" applyBorder="1"/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left" vertical="top" wrapText="1"/>
    </xf>
    <xf numFmtId="3" fontId="5" fillId="0" borderId="6" xfId="1" applyNumberFormat="1" applyFont="1" applyBorder="1" applyAlignment="1">
      <alignment horizontal="right" vertical="top" wrapText="1"/>
    </xf>
    <xf numFmtId="3" fontId="6" fillId="0" borderId="7" xfId="0" applyNumberFormat="1" applyFont="1" applyBorder="1"/>
    <xf numFmtId="0" fontId="3" fillId="0" borderId="9" xfId="1" applyFont="1" applyBorder="1" applyAlignment="1">
      <alignment horizontal="left" vertical="top" wrapText="1"/>
    </xf>
    <xf numFmtId="3" fontId="3" fillId="0" borderId="9" xfId="1" applyNumberFormat="1" applyFont="1" applyBorder="1" applyAlignment="1">
      <alignment horizontal="right" vertical="top" wrapText="1"/>
    </xf>
    <xf numFmtId="3" fontId="4" fillId="0" borderId="9" xfId="0" applyNumberFormat="1" applyFont="1" applyBorder="1"/>
    <xf numFmtId="3" fontId="4" fillId="0" borderId="10" xfId="0" applyNumberFormat="1" applyFont="1" applyBorder="1"/>
    <xf numFmtId="0" fontId="5" fillId="0" borderId="2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top" wrapText="1"/>
    </xf>
    <xf numFmtId="0" fontId="7" fillId="0" borderId="11" xfId="1" applyFont="1" applyFill="1" applyBorder="1" applyAlignment="1">
      <alignment horizontal="center" vertical="center" wrapText="1"/>
    </xf>
    <xf numFmtId="0" fontId="4" fillId="0" borderId="0" xfId="0" applyFont="1" applyBorder="1"/>
    <xf numFmtId="0" fontId="8" fillId="0" borderId="11" xfId="1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topLeftCell="A16" workbookViewId="0">
      <selection activeCell="H39" sqref="H39"/>
    </sheetView>
  </sheetViews>
  <sheetFormatPr defaultRowHeight="12.75" x14ac:dyDescent="0.2"/>
  <cols>
    <col min="1" max="1" width="3" style="1" bestFit="1" customWidth="1"/>
    <col min="2" max="2" width="73.42578125" style="1" customWidth="1"/>
    <col min="3" max="3" width="14" style="1" customWidth="1"/>
    <col min="4" max="4" width="15" style="1" customWidth="1"/>
    <col min="5" max="5" width="9.140625" style="1"/>
    <col min="6" max="6" width="20.28515625" style="1" bestFit="1" customWidth="1"/>
    <col min="7" max="7" width="21.85546875" style="1" customWidth="1"/>
    <col min="8" max="8" width="14.7109375" style="1" bestFit="1" customWidth="1"/>
    <col min="9" max="16384" width="9.140625" style="1"/>
  </cols>
  <sheetData>
    <row r="1" spans="1:8" x14ac:dyDescent="0.2">
      <c r="G1" s="30" t="s">
        <v>90</v>
      </c>
      <c r="H1" s="30"/>
    </row>
    <row r="2" spans="1:8" ht="15.75" customHeight="1" x14ac:dyDescent="0.2">
      <c r="A2" s="29" t="s">
        <v>91</v>
      </c>
      <c r="B2" s="29"/>
      <c r="C2" s="29"/>
      <c r="D2" s="29"/>
      <c r="E2" s="29"/>
      <c r="F2" s="29"/>
      <c r="G2" s="29"/>
      <c r="H2" s="29"/>
    </row>
    <row r="3" spans="1:8" ht="12" customHeight="1" x14ac:dyDescent="0.2">
      <c r="A3" s="29"/>
      <c r="B3" s="29"/>
      <c r="C3" s="29"/>
      <c r="D3" s="29"/>
      <c r="E3" s="29"/>
      <c r="F3" s="29"/>
      <c r="G3" s="29"/>
      <c r="H3" s="29"/>
    </row>
    <row r="4" spans="1:8" s="27" customFormat="1" ht="15.75" customHeight="1" thickBot="1" x14ac:dyDescent="0.25">
      <c r="A4" s="26"/>
      <c r="B4" s="26"/>
      <c r="C4" s="26"/>
      <c r="D4" s="26"/>
      <c r="E4" s="26"/>
      <c r="F4" s="26"/>
      <c r="G4" s="26"/>
      <c r="H4" s="28" t="s">
        <v>92</v>
      </c>
    </row>
    <row r="5" spans="1:8" s="3" customFormat="1" ht="42" customHeight="1" thickBot="1" x14ac:dyDescent="0.3">
      <c r="A5" s="23" t="s">
        <v>0</v>
      </c>
      <c r="B5" s="23" t="s">
        <v>1</v>
      </c>
      <c r="C5" s="23" t="s">
        <v>84</v>
      </c>
      <c r="D5" s="24" t="s">
        <v>85</v>
      </c>
      <c r="E5" s="24" t="s">
        <v>86</v>
      </c>
      <c r="F5" s="24" t="s">
        <v>87</v>
      </c>
      <c r="G5" s="24" t="s">
        <v>88</v>
      </c>
      <c r="H5" s="24" t="s">
        <v>89</v>
      </c>
    </row>
    <row r="6" spans="1:8" x14ac:dyDescent="0.2">
      <c r="A6" s="25" t="s">
        <v>2</v>
      </c>
      <c r="B6" s="19" t="s">
        <v>3</v>
      </c>
      <c r="C6" s="20">
        <v>5283836</v>
      </c>
      <c r="D6" s="21">
        <v>6971</v>
      </c>
      <c r="E6" s="21">
        <v>0</v>
      </c>
      <c r="F6" s="21">
        <v>0</v>
      </c>
      <c r="G6" s="21">
        <v>0</v>
      </c>
      <c r="H6" s="22">
        <f>SUM(C6:G6)</f>
        <v>5290807</v>
      </c>
    </row>
    <row r="7" spans="1:8" x14ac:dyDescent="0.2">
      <c r="A7" s="11" t="s">
        <v>4</v>
      </c>
      <c r="B7" s="4" t="s">
        <v>5</v>
      </c>
      <c r="C7" s="5">
        <v>2173027</v>
      </c>
      <c r="D7" s="6">
        <v>48151</v>
      </c>
      <c r="E7" s="6">
        <v>4613</v>
      </c>
      <c r="F7" s="6">
        <v>192</v>
      </c>
      <c r="G7" s="6">
        <v>69632</v>
      </c>
      <c r="H7" s="12">
        <f t="shared" ref="H7:H46" si="0">SUM(C7:G7)</f>
        <v>2295615</v>
      </c>
    </row>
    <row r="8" spans="1:8" x14ac:dyDescent="0.2">
      <c r="A8" s="11" t="s">
        <v>6</v>
      </c>
      <c r="B8" s="4" t="s">
        <v>7</v>
      </c>
      <c r="C8" s="5">
        <v>3003751</v>
      </c>
      <c r="D8" s="6">
        <v>731</v>
      </c>
      <c r="E8" s="6">
        <v>0</v>
      </c>
      <c r="F8" s="6">
        <v>0</v>
      </c>
      <c r="G8" s="6">
        <v>0</v>
      </c>
      <c r="H8" s="12">
        <f t="shared" si="0"/>
        <v>3004482</v>
      </c>
    </row>
    <row r="9" spans="1:8" x14ac:dyDescent="0.2">
      <c r="A9" s="13" t="s">
        <v>8</v>
      </c>
      <c r="B9" s="7" t="s">
        <v>9</v>
      </c>
      <c r="C9" s="8">
        <f>+C6+C7+C8</f>
        <v>10460614</v>
      </c>
      <c r="D9" s="8">
        <f t="shared" ref="D9:G9" si="1">+D6+D7+D8</f>
        <v>55853</v>
      </c>
      <c r="E9" s="8">
        <f t="shared" si="1"/>
        <v>4613</v>
      </c>
      <c r="F9" s="8">
        <f t="shared" si="1"/>
        <v>192</v>
      </c>
      <c r="G9" s="8">
        <f t="shared" si="1"/>
        <v>69632</v>
      </c>
      <c r="H9" s="14">
        <f t="shared" si="0"/>
        <v>10590904</v>
      </c>
    </row>
    <row r="10" spans="1:8" x14ac:dyDescent="0.2">
      <c r="A10" s="11" t="s">
        <v>10</v>
      </c>
      <c r="B10" s="4" t="s">
        <v>11</v>
      </c>
      <c r="C10" s="5">
        <v>0</v>
      </c>
      <c r="D10" s="6">
        <v>0</v>
      </c>
      <c r="E10" s="6">
        <v>0</v>
      </c>
      <c r="F10" s="6">
        <v>0</v>
      </c>
      <c r="G10" s="6">
        <v>0</v>
      </c>
      <c r="H10" s="12">
        <f t="shared" si="0"/>
        <v>0</v>
      </c>
    </row>
    <row r="11" spans="1:8" x14ac:dyDescent="0.2">
      <c r="A11" s="11" t="s">
        <v>12</v>
      </c>
      <c r="B11" s="4" t="s">
        <v>13</v>
      </c>
      <c r="C11" s="5">
        <v>0</v>
      </c>
      <c r="D11" s="6">
        <v>0</v>
      </c>
      <c r="E11" s="6">
        <v>0</v>
      </c>
      <c r="F11" s="6">
        <v>0</v>
      </c>
      <c r="G11" s="6">
        <v>0</v>
      </c>
      <c r="H11" s="12">
        <f t="shared" si="0"/>
        <v>0</v>
      </c>
    </row>
    <row r="12" spans="1:8" x14ac:dyDescent="0.2">
      <c r="A12" s="13" t="s">
        <v>14</v>
      </c>
      <c r="B12" s="7" t="s">
        <v>15</v>
      </c>
      <c r="C12" s="8">
        <f>+C10+C11</f>
        <v>0</v>
      </c>
      <c r="D12" s="8">
        <f t="shared" ref="D12:G12" si="2">+D10+D11</f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12">
        <f t="shared" si="0"/>
        <v>0</v>
      </c>
    </row>
    <row r="13" spans="1:8" x14ac:dyDescent="0.2">
      <c r="A13" s="11" t="s">
        <v>16</v>
      </c>
      <c r="B13" s="4" t="s">
        <v>17</v>
      </c>
      <c r="C13" s="5">
        <v>2146786</v>
      </c>
      <c r="D13" s="6">
        <v>2480861</v>
      </c>
      <c r="E13" s="6"/>
      <c r="F13" s="6">
        <v>499353</v>
      </c>
      <c r="G13" s="6">
        <v>1075590</v>
      </c>
      <c r="H13" s="12">
        <f t="shared" si="0"/>
        <v>6202590</v>
      </c>
    </row>
    <row r="14" spans="1:8" x14ac:dyDescent="0.2">
      <c r="A14" s="11" t="s">
        <v>18</v>
      </c>
      <c r="B14" s="4" t="s">
        <v>19</v>
      </c>
      <c r="C14" s="5">
        <v>572288</v>
      </c>
      <c r="D14" s="6">
        <v>13514</v>
      </c>
      <c r="E14" s="10">
        <v>1118769</v>
      </c>
      <c r="F14" s="6">
        <v>0</v>
      </c>
      <c r="G14" s="6">
        <v>42947</v>
      </c>
      <c r="H14" s="12">
        <f t="shared" si="0"/>
        <v>1747518</v>
      </c>
    </row>
    <row r="15" spans="1:8" x14ac:dyDescent="0.2">
      <c r="A15" s="11" t="s">
        <v>20</v>
      </c>
      <c r="B15" s="4" t="s">
        <v>21</v>
      </c>
      <c r="C15" s="5">
        <v>7218302</v>
      </c>
      <c r="D15" s="6">
        <v>227798</v>
      </c>
      <c r="E15" s="6">
        <v>7901</v>
      </c>
      <c r="F15" s="6">
        <v>319986</v>
      </c>
      <c r="G15" s="6">
        <v>66624</v>
      </c>
      <c r="H15" s="12">
        <f t="shared" si="0"/>
        <v>7840611</v>
      </c>
    </row>
    <row r="16" spans="1:8" x14ac:dyDescent="0.2">
      <c r="A16" s="13" t="s">
        <v>22</v>
      </c>
      <c r="B16" s="7" t="s">
        <v>23</v>
      </c>
      <c r="C16" s="8">
        <f>+C13+C14+C15</f>
        <v>9937376</v>
      </c>
      <c r="D16" s="8">
        <f t="shared" ref="D16:G16" si="3">+D13+D14+D15</f>
        <v>2722173</v>
      </c>
      <c r="E16" s="8">
        <f t="shared" si="3"/>
        <v>1126670</v>
      </c>
      <c r="F16" s="8">
        <f t="shared" si="3"/>
        <v>819339</v>
      </c>
      <c r="G16" s="8">
        <f t="shared" si="3"/>
        <v>1185161</v>
      </c>
      <c r="H16" s="14">
        <f t="shared" si="0"/>
        <v>15790719</v>
      </c>
    </row>
    <row r="17" spans="1:8" x14ac:dyDescent="0.2">
      <c r="A17" s="11" t="s">
        <v>24</v>
      </c>
      <c r="B17" s="4" t="s">
        <v>25</v>
      </c>
      <c r="C17" s="5">
        <v>20943</v>
      </c>
      <c r="D17" s="6">
        <v>16808</v>
      </c>
      <c r="E17" s="6">
        <v>62985</v>
      </c>
      <c r="F17" s="6">
        <v>36611</v>
      </c>
      <c r="G17" s="6">
        <v>29405</v>
      </c>
      <c r="H17" s="12">
        <f t="shared" si="0"/>
        <v>166752</v>
      </c>
    </row>
    <row r="18" spans="1:8" x14ac:dyDescent="0.2">
      <c r="A18" s="11" t="s">
        <v>26</v>
      </c>
      <c r="B18" s="4" t="s">
        <v>27</v>
      </c>
      <c r="C18" s="5">
        <v>3870049</v>
      </c>
      <c r="D18" s="6">
        <v>759857</v>
      </c>
      <c r="E18" s="6">
        <v>322615</v>
      </c>
      <c r="F18" s="6">
        <v>303419</v>
      </c>
      <c r="G18" s="6">
        <v>232012</v>
      </c>
      <c r="H18" s="12">
        <f t="shared" si="0"/>
        <v>5487952</v>
      </c>
    </row>
    <row r="19" spans="1:8" x14ac:dyDescent="0.2">
      <c r="A19" s="11" t="s">
        <v>28</v>
      </c>
      <c r="B19" s="4" t="s">
        <v>29</v>
      </c>
      <c r="C19" s="5">
        <v>0</v>
      </c>
      <c r="D19" s="6"/>
      <c r="E19" s="6">
        <v>0</v>
      </c>
      <c r="F19" s="6">
        <v>0</v>
      </c>
      <c r="G19" s="6">
        <v>0</v>
      </c>
      <c r="H19" s="12">
        <f t="shared" si="0"/>
        <v>0</v>
      </c>
    </row>
    <row r="20" spans="1:8" x14ac:dyDescent="0.2">
      <c r="A20" s="11" t="s">
        <v>30</v>
      </c>
      <c r="B20" s="4" t="s">
        <v>31</v>
      </c>
      <c r="C20" s="5">
        <v>33958</v>
      </c>
      <c r="D20" s="6">
        <v>43384</v>
      </c>
      <c r="E20" s="6">
        <v>6930</v>
      </c>
      <c r="F20" s="6">
        <v>0</v>
      </c>
      <c r="G20" s="6"/>
      <c r="H20" s="12">
        <f t="shared" si="0"/>
        <v>84272</v>
      </c>
    </row>
    <row r="21" spans="1:8" x14ac:dyDescent="0.2">
      <c r="A21" s="13" t="s">
        <v>32</v>
      </c>
      <c r="B21" s="7" t="s">
        <v>33</v>
      </c>
      <c r="C21" s="8">
        <f>+C17+C18+C19+C20</f>
        <v>3924950</v>
      </c>
      <c r="D21" s="8">
        <f t="shared" ref="D21:G21" si="4">+D17+D18+D19+D20</f>
        <v>820049</v>
      </c>
      <c r="E21" s="8">
        <f t="shared" si="4"/>
        <v>392530</v>
      </c>
      <c r="F21" s="8">
        <f t="shared" si="4"/>
        <v>340030</v>
      </c>
      <c r="G21" s="8">
        <f t="shared" si="4"/>
        <v>261417</v>
      </c>
      <c r="H21" s="14">
        <f t="shared" si="0"/>
        <v>5738976</v>
      </c>
    </row>
    <row r="22" spans="1:8" x14ac:dyDescent="0.2">
      <c r="A22" s="11" t="s">
        <v>34</v>
      </c>
      <c r="B22" s="4" t="s">
        <v>35</v>
      </c>
      <c r="C22" s="5">
        <v>0</v>
      </c>
      <c r="D22" s="6">
        <v>771411</v>
      </c>
      <c r="E22" s="6">
        <v>574146</v>
      </c>
      <c r="F22" s="6">
        <v>269335</v>
      </c>
      <c r="G22" s="6">
        <v>633913</v>
      </c>
      <c r="H22" s="12">
        <f t="shared" si="0"/>
        <v>2248805</v>
      </c>
    </row>
    <row r="23" spans="1:8" x14ac:dyDescent="0.2">
      <c r="A23" s="11" t="s">
        <v>36</v>
      </c>
      <c r="B23" s="4" t="s">
        <v>37</v>
      </c>
      <c r="C23" s="5">
        <v>58465</v>
      </c>
      <c r="D23" s="6">
        <v>437545</v>
      </c>
      <c r="E23" s="6">
        <v>0</v>
      </c>
      <c r="F23" s="6">
        <v>52777</v>
      </c>
      <c r="G23" s="6">
        <v>100271</v>
      </c>
      <c r="H23" s="12">
        <f t="shared" si="0"/>
        <v>649058</v>
      </c>
    </row>
    <row r="24" spans="1:8" x14ac:dyDescent="0.2">
      <c r="A24" s="11" t="s">
        <v>38</v>
      </c>
      <c r="B24" s="4" t="s">
        <v>39</v>
      </c>
      <c r="C24" s="5">
        <v>32968</v>
      </c>
      <c r="D24" s="6">
        <v>338677</v>
      </c>
      <c r="E24" s="6">
        <v>153176</v>
      </c>
      <c r="F24" s="6">
        <v>93209</v>
      </c>
      <c r="G24" s="6">
        <v>205277</v>
      </c>
      <c r="H24" s="12">
        <f t="shared" si="0"/>
        <v>823307</v>
      </c>
    </row>
    <row r="25" spans="1:8" x14ac:dyDescent="0.2">
      <c r="A25" s="13" t="s">
        <v>40</v>
      </c>
      <c r="B25" s="7" t="s">
        <v>41</v>
      </c>
      <c r="C25" s="8">
        <f>+C22+C23+C24</f>
        <v>91433</v>
      </c>
      <c r="D25" s="8">
        <f t="shared" ref="D25:G25" si="5">+D22+D23+D24</f>
        <v>1547633</v>
      </c>
      <c r="E25" s="8">
        <f t="shared" si="5"/>
        <v>727322</v>
      </c>
      <c r="F25" s="8">
        <f t="shared" si="5"/>
        <v>415321</v>
      </c>
      <c r="G25" s="8">
        <f t="shared" si="5"/>
        <v>939461</v>
      </c>
      <c r="H25" s="14">
        <f t="shared" si="0"/>
        <v>3721170</v>
      </c>
    </row>
    <row r="26" spans="1:8" x14ac:dyDescent="0.2">
      <c r="A26" s="13" t="s">
        <v>42</v>
      </c>
      <c r="B26" s="7" t="s">
        <v>43</v>
      </c>
      <c r="C26" s="8">
        <v>1543886</v>
      </c>
      <c r="D26" s="9">
        <v>16067</v>
      </c>
      <c r="E26" s="9">
        <v>43033</v>
      </c>
      <c r="F26" s="9">
        <v>2015</v>
      </c>
      <c r="G26" s="9">
        <v>54800</v>
      </c>
      <c r="H26" s="14">
        <f t="shared" si="0"/>
        <v>1659801</v>
      </c>
    </row>
    <row r="27" spans="1:8" x14ac:dyDescent="0.2">
      <c r="A27" s="13" t="s">
        <v>44</v>
      </c>
      <c r="B27" s="7" t="s">
        <v>45</v>
      </c>
      <c r="C27" s="8">
        <f>15122504+1</f>
        <v>15122505</v>
      </c>
      <c r="D27" s="9">
        <v>517789</v>
      </c>
      <c r="E27" s="9">
        <v>-9815</v>
      </c>
      <c r="F27" s="9">
        <v>74534</v>
      </c>
      <c r="G27" s="9">
        <v>118276</v>
      </c>
      <c r="H27" s="14">
        <f t="shared" si="0"/>
        <v>15823289</v>
      </c>
    </row>
    <row r="28" spans="1:8" ht="15.75" customHeight="1" x14ac:dyDescent="0.2">
      <c r="A28" s="13" t="s">
        <v>46</v>
      </c>
      <c r="B28" s="7" t="s">
        <v>47</v>
      </c>
      <c r="C28" s="8">
        <f>+(C9+C12+C16-(C21+C25+C26+C27))</f>
        <v>-284784</v>
      </c>
      <c r="D28" s="8">
        <f t="shared" ref="D28:G28" si="6">+(D9+D12+D16-(D21+D25+D26+D27))</f>
        <v>-123512</v>
      </c>
      <c r="E28" s="8">
        <f t="shared" si="6"/>
        <v>-21787</v>
      </c>
      <c r="F28" s="8">
        <f t="shared" si="6"/>
        <v>-12369</v>
      </c>
      <c r="G28" s="8">
        <f t="shared" si="6"/>
        <v>-119161</v>
      </c>
      <c r="H28" s="14">
        <f t="shared" si="0"/>
        <v>-561613</v>
      </c>
    </row>
    <row r="29" spans="1:8" x14ac:dyDescent="0.2">
      <c r="A29" s="11" t="s">
        <v>48</v>
      </c>
      <c r="B29" s="4" t="s">
        <v>49</v>
      </c>
      <c r="C29" s="5">
        <v>5664</v>
      </c>
      <c r="D29" s="6">
        <v>0</v>
      </c>
      <c r="E29" s="6">
        <v>0</v>
      </c>
      <c r="F29" s="6">
        <v>0</v>
      </c>
      <c r="G29" s="6">
        <v>0</v>
      </c>
      <c r="H29" s="12">
        <f t="shared" si="0"/>
        <v>5664</v>
      </c>
    </row>
    <row r="30" spans="1:8" x14ac:dyDescent="0.2">
      <c r="A30" s="11" t="s">
        <v>50</v>
      </c>
      <c r="B30" s="4" t="s">
        <v>51</v>
      </c>
      <c r="C30" s="5">
        <v>33263</v>
      </c>
      <c r="D30" s="6">
        <v>3</v>
      </c>
      <c r="E30" s="6">
        <v>14094</v>
      </c>
      <c r="F30" s="6">
        <v>24</v>
      </c>
      <c r="G30" s="6">
        <v>1</v>
      </c>
      <c r="H30" s="12">
        <f t="shared" si="0"/>
        <v>47385</v>
      </c>
    </row>
    <row r="31" spans="1:8" x14ac:dyDescent="0.2">
      <c r="A31" s="11" t="s">
        <v>52</v>
      </c>
      <c r="B31" s="4" t="s">
        <v>53</v>
      </c>
      <c r="C31" s="5">
        <v>4487</v>
      </c>
      <c r="D31" s="6">
        <v>0</v>
      </c>
      <c r="E31" s="6">
        <v>95</v>
      </c>
      <c r="F31" s="6">
        <v>0</v>
      </c>
      <c r="G31" s="6">
        <v>0</v>
      </c>
      <c r="H31" s="12">
        <f t="shared" si="0"/>
        <v>4582</v>
      </c>
    </row>
    <row r="32" spans="1:8" x14ac:dyDescent="0.2">
      <c r="A32" s="11" t="s">
        <v>54</v>
      </c>
      <c r="B32" s="4" t="s">
        <v>55</v>
      </c>
      <c r="C32" s="5">
        <v>16</v>
      </c>
      <c r="D32" s="6">
        <v>0</v>
      </c>
      <c r="E32" s="6">
        <v>0</v>
      </c>
      <c r="F32" s="6">
        <v>0</v>
      </c>
      <c r="G32" s="6">
        <v>0</v>
      </c>
      <c r="H32" s="12">
        <f t="shared" si="0"/>
        <v>16</v>
      </c>
    </row>
    <row r="33" spans="1:8" x14ac:dyDescent="0.2">
      <c r="A33" s="13" t="s">
        <v>56</v>
      </c>
      <c r="B33" s="7" t="s">
        <v>57</v>
      </c>
      <c r="C33" s="8">
        <f>+C29+C30+C31</f>
        <v>43414</v>
      </c>
      <c r="D33" s="8">
        <f t="shared" ref="D33:G33" si="7">+D29+D30+D31</f>
        <v>3</v>
      </c>
      <c r="E33" s="8">
        <f t="shared" si="7"/>
        <v>14189</v>
      </c>
      <c r="F33" s="8">
        <f t="shared" si="7"/>
        <v>24</v>
      </c>
      <c r="G33" s="8">
        <f t="shared" si="7"/>
        <v>1</v>
      </c>
      <c r="H33" s="14">
        <f t="shared" si="0"/>
        <v>57631</v>
      </c>
    </row>
    <row r="34" spans="1:8" x14ac:dyDescent="0.2">
      <c r="A34" s="11" t="s">
        <v>58</v>
      </c>
      <c r="B34" s="4" t="s">
        <v>59</v>
      </c>
      <c r="C34" s="5">
        <v>0</v>
      </c>
      <c r="D34" s="6">
        <v>0</v>
      </c>
      <c r="E34" s="6">
        <v>0</v>
      </c>
      <c r="F34" s="6">
        <v>0</v>
      </c>
      <c r="G34" s="6">
        <v>0</v>
      </c>
      <c r="H34" s="12">
        <f t="shared" si="0"/>
        <v>0</v>
      </c>
    </row>
    <row r="35" spans="1:8" x14ac:dyDescent="0.2">
      <c r="A35" s="11" t="s">
        <v>60</v>
      </c>
      <c r="B35" s="4" t="s">
        <v>61</v>
      </c>
      <c r="C35" s="5">
        <v>-64974</v>
      </c>
      <c r="D35" s="6">
        <v>0</v>
      </c>
      <c r="E35" s="6">
        <v>0</v>
      </c>
      <c r="F35" s="6">
        <v>0</v>
      </c>
      <c r="G35" s="6">
        <v>0</v>
      </c>
      <c r="H35" s="12">
        <f t="shared" si="0"/>
        <v>-64974</v>
      </c>
    </row>
    <row r="36" spans="1:8" x14ac:dyDescent="0.2">
      <c r="A36" s="11" t="s">
        <v>62</v>
      </c>
      <c r="B36" s="4" t="s">
        <v>63</v>
      </c>
      <c r="C36" s="5">
        <v>0</v>
      </c>
      <c r="D36" s="6">
        <v>4</v>
      </c>
      <c r="E36" s="6">
        <v>2125</v>
      </c>
      <c r="F36" s="6">
        <v>0</v>
      </c>
      <c r="G36" s="6">
        <v>0</v>
      </c>
      <c r="H36" s="12">
        <f t="shared" si="0"/>
        <v>2129</v>
      </c>
    </row>
    <row r="37" spans="1:8" x14ac:dyDescent="0.2">
      <c r="A37" s="11" t="s">
        <v>64</v>
      </c>
      <c r="B37" s="4" t="s">
        <v>65</v>
      </c>
      <c r="C37" s="5">
        <v>0</v>
      </c>
      <c r="D37" s="6">
        <v>0</v>
      </c>
      <c r="E37" s="6">
        <v>0</v>
      </c>
      <c r="F37" s="6">
        <v>0</v>
      </c>
      <c r="G37" s="6">
        <v>0</v>
      </c>
      <c r="H37" s="12">
        <f t="shared" si="0"/>
        <v>0</v>
      </c>
    </row>
    <row r="38" spans="1:8" x14ac:dyDescent="0.2">
      <c r="A38" s="13" t="s">
        <v>66</v>
      </c>
      <c r="B38" s="7" t="s">
        <v>67</v>
      </c>
      <c r="C38" s="8">
        <f>+C34+C35+C36</f>
        <v>-64974</v>
      </c>
      <c r="D38" s="8">
        <f t="shared" ref="D38:G38" si="8">+D34+D35+D36</f>
        <v>4</v>
      </c>
      <c r="E38" s="8">
        <f t="shared" si="8"/>
        <v>2125</v>
      </c>
      <c r="F38" s="8">
        <f t="shared" si="8"/>
        <v>0</v>
      </c>
      <c r="G38" s="8">
        <f t="shared" si="8"/>
        <v>0</v>
      </c>
      <c r="H38" s="14">
        <f t="shared" si="0"/>
        <v>-62845</v>
      </c>
    </row>
    <row r="39" spans="1:8" x14ac:dyDescent="0.2">
      <c r="A39" s="13" t="s">
        <v>68</v>
      </c>
      <c r="B39" s="7" t="s">
        <v>69</v>
      </c>
      <c r="C39" s="8">
        <f>+C33-C38</f>
        <v>108388</v>
      </c>
      <c r="D39" s="8">
        <f t="shared" ref="D39:G39" si="9">+D33-D38</f>
        <v>-1</v>
      </c>
      <c r="E39" s="8">
        <f t="shared" si="9"/>
        <v>12064</v>
      </c>
      <c r="F39" s="8">
        <f t="shared" si="9"/>
        <v>24</v>
      </c>
      <c r="G39" s="8">
        <f t="shared" si="9"/>
        <v>1</v>
      </c>
      <c r="H39" s="14">
        <f t="shared" si="0"/>
        <v>120476</v>
      </c>
    </row>
    <row r="40" spans="1:8" x14ac:dyDescent="0.2">
      <c r="A40" s="13" t="s">
        <v>70</v>
      </c>
      <c r="B40" s="7" t="s">
        <v>71</v>
      </c>
      <c r="C40" s="8">
        <f>+C28+C39</f>
        <v>-176396</v>
      </c>
      <c r="D40" s="8">
        <f t="shared" ref="D40:G40" si="10">+D28+D39</f>
        <v>-123513</v>
      </c>
      <c r="E40" s="8">
        <f t="shared" si="10"/>
        <v>-9723</v>
      </c>
      <c r="F40" s="8">
        <f t="shared" si="10"/>
        <v>-12345</v>
      </c>
      <c r="G40" s="8">
        <f t="shared" si="10"/>
        <v>-119160</v>
      </c>
      <c r="H40" s="14">
        <f t="shared" si="0"/>
        <v>-441137</v>
      </c>
    </row>
    <row r="41" spans="1:8" x14ac:dyDescent="0.2">
      <c r="A41" s="11" t="s">
        <v>72</v>
      </c>
      <c r="B41" s="4" t="s">
        <v>73</v>
      </c>
      <c r="C41" s="5">
        <v>62606</v>
      </c>
      <c r="D41" s="6"/>
      <c r="E41" s="6">
        <v>150</v>
      </c>
      <c r="F41" s="6">
        <v>0</v>
      </c>
      <c r="G41" s="6">
        <v>0</v>
      </c>
      <c r="H41" s="12">
        <f t="shared" si="0"/>
        <v>62756</v>
      </c>
    </row>
    <row r="42" spans="1:8" x14ac:dyDescent="0.2">
      <c r="A42" s="11" t="s">
        <v>74</v>
      </c>
      <c r="B42" s="4" t="s">
        <v>75</v>
      </c>
      <c r="C42" s="5">
        <v>1451469</v>
      </c>
      <c r="D42" s="6"/>
      <c r="E42" s="6">
        <v>504</v>
      </c>
      <c r="F42" s="6">
        <v>189</v>
      </c>
      <c r="G42" s="6">
        <v>0</v>
      </c>
      <c r="H42" s="12">
        <f t="shared" si="0"/>
        <v>1452162</v>
      </c>
    </row>
    <row r="43" spans="1:8" x14ac:dyDescent="0.2">
      <c r="A43" s="13" t="s">
        <v>76</v>
      </c>
      <c r="B43" s="7" t="s">
        <v>77</v>
      </c>
      <c r="C43" s="8">
        <f>+C41+C42</f>
        <v>1514075</v>
      </c>
      <c r="D43" s="8">
        <f t="shared" ref="D43:G43" si="11">+D41+D42</f>
        <v>0</v>
      </c>
      <c r="E43" s="8">
        <f t="shared" si="11"/>
        <v>654</v>
      </c>
      <c r="F43" s="8">
        <f t="shared" si="11"/>
        <v>189</v>
      </c>
      <c r="G43" s="8">
        <f t="shared" si="11"/>
        <v>0</v>
      </c>
      <c r="H43" s="14">
        <f t="shared" si="0"/>
        <v>1514918</v>
      </c>
    </row>
    <row r="44" spans="1:8" x14ac:dyDescent="0.2">
      <c r="A44" s="13" t="s">
        <v>78</v>
      </c>
      <c r="B44" s="7" t="s">
        <v>79</v>
      </c>
      <c r="C44" s="8">
        <v>1060269</v>
      </c>
      <c r="D44" s="6"/>
      <c r="E44" s="6">
        <v>0</v>
      </c>
      <c r="F44" s="6"/>
      <c r="G44" s="6"/>
      <c r="H44" s="12">
        <f t="shared" si="0"/>
        <v>1060269</v>
      </c>
    </row>
    <row r="45" spans="1:8" x14ac:dyDescent="0.2">
      <c r="A45" s="13" t="s">
        <v>80</v>
      </c>
      <c r="B45" s="7" t="s">
        <v>81</v>
      </c>
      <c r="C45" s="8">
        <f>+C43-C44</f>
        <v>453806</v>
      </c>
      <c r="D45" s="8">
        <f t="shared" ref="D45:G45" si="12">+D43-D44</f>
        <v>0</v>
      </c>
      <c r="E45" s="8">
        <f t="shared" si="12"/>
        <v>654</v>
      </c>
      <c r="F45" s="8">
        <f t="shared" si="12"/>
        <v>189</v>
      </c>
      <c r="G45" s="8">
        <f t="shared" si="12"/>
        <v>0</v>
      </c>
      <c r="H45" s="14">
        <f t="shared" si="0"/>
        <v>454649</v>
      </c>
    </row>
    <row r="46" spans="1:8" ht="13.5" thickBot="1" x14ac:dyDescent="0.25">
      <c r="A46" s="15" t="s">
        <v>82</v>
      </c>
      <c r="B46" s="16" t="s">
        <v>83</v>
      </c>
      <c r="C46" s="17">
        <f>+C40+C45</f>
        <v>277410</v>
      </c>
      <c r="D46" s="17">
        <f t="shared" ref="D46:G46" si="13">+D40+D45</f>
        <v>-123513</v>
      </c>
      <c r="E46" s="17">
        <f t="shared" si="13"/>
        <v>-9069</v>
      </c>
      <c r="F46" s="17">
        <f t="shared" si="13"/>
        <v>-12156</v>
      </c>
      <c r="G46" s="17">
        <f t="shared" si="13"/>
        <v>-119160</v>
      </c>
      <c r="H46" s="18">
        <f t="shared" si="0"/>
        <v>13512</v>
      </c>
    </row>
    <row r="47" spans="1:8" x14ac:dyDescent="0.2">
      <c r="D47" s="2"/>
      <c r="E47" s="2"/>
      <c r="F47" s="2"/>
      <c r="G47" s="2"/>
      <c r="H47" s="2"/>
    </row>
    <row r="49" spans="5:8" x14ac:dyDescent="0.2">
      <c r="E49" s="2"/>
      <c r="H49" s="2"/>
    </row>
    <row r="50" spans="5:8" x14ac:dyDescent="0.2">
      <c r="H50" s="2"/>
    </row>
  </sheetData>
  <mergeCells count="2">
    <mergeCell ref="A2:H3"/>
    <mergeCell ref="G1:H1"/>
  </mergeCells>
  <pageMargins left="0.11811023622047245" right="0.11811023622047245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2015-05-07T09:39:25Z</dcterms:modified>
</cp:coreProperties>
</file>