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0" yWindow="60" windowWidth="19320" windowHeight="7470" tabRatio="885"/>
  </bookViews>
  <sheets>
    <sheet name="13. sz. m." sheetId="22" r:id="rId1"/>
  </sheets>
  <calcPr calcId="152511"/>
</workbook>
</file>

<file path=xl/calcChain.xml><?xml version="1.0" encoding="utf-8"?>
<calcChain xmlns="http://schemas.openxmlformats.org/spreadsheetml/2006/main">
  <c r="F20" i="22" l="1"/>
  <c r="F19" i="22"/>
  <c r="F22" i="22" s="1"/>
  <c r="F47" i="22"/>
  <c r="F43" i="22"/>
  <c r="F40" i="22"/>
  <c r="F44" i="22"/>
  <c r="F32" i="22"/>
  <c r="F38" i="22" s="1"/>
  <c r="F26" i="22"/>
  <c r="F16" i="22"/>
  <c r="F18" i="22" s="1"/>
  <c r="F11" i="22"/>
  <c r="F15" i="22"/>
  <c r="E38" i="22"/>
  <c r="E48" i="22"/>
  <c r="E26" i="22"/>
  <c r="E22" i="22"/>
  <c r="E18" i="22"/>
  <c r="E29" i="22"/>
  <c r="E15" i="22"/>
  <c r="F48" i="22"/>
  <c r="F29" i="22"/>
</calcChain>
</file>

<file path=xl/sharedStrings.xml><?xml version="1.0" encoding="utf-8"?>
<sst xmlns="http://schemas.openxmlformats.org/spreadsheetml/2006/main" count="129" uniqueCount="123">
  <si>
    <t>A</t>
  </si>
  <si>
    <t>B</t>
  </si>
  <si>
    <t>C</t>
  </si>
  <si>
    <t>D</t>
  </si>
  <si>
    <t>E</t>
  </si>
  <si>
    <t xml:space="preserve"> Ft-ban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</si>
  <si>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</si>
  <si>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</si>
  <si>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</si>
  <si>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</si>
  <si>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</si>
  <si>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</si>
  <si>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</si>
  <si>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</si>
  <si>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</si>
  <si>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</si>
  <si>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</si>
  <si>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</si>
  <si>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</si>
  <si>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</si>
  <si>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</si>
  <si>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</si>
  <si>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</t>
  </si>
  <si>
    <t>17.</t>
  </si>
  <si>
    <t>A)</t>
  </si>
  <si>
    <t>B)</t>
  </si>
  <si>
    <t>C)</t>
  </si>
  <si>
    <t>D)</t>
  </si>
  <si>
    <t>E)</t>
  </si>
  <si>
    <t>F)</t>
  </si>
  <si>
    <t>G)</t>
  </si>
  <si>
    <t>Békés Város Önkormányzata</t>
  </si>
  <si>
    <t>2017. évi konszolidált egyszerűsített mérlege</t>
  </si>
  <si>
    <t xml:space="preserve">2015. évi konszolidált egyszerűsített mérlege </t>
  </si>
  <si>
    <t>Eszközök</t>
  </si>
  <si>
    <t>Előző időszak</t>
  </si>
  <si>
    <t>Tárgyi időszak</t>
  </si>
  <si>
    <t>A/I</t>
  </si>
  <si>
    <t>Immateriális javak</t>
  </si>
  <si>
    <t>A/II</t>
  </si>
  <si>
    <t xml:space="preserve"> Tárgyi eszközök</t>
  </si>
  <si>
    <t>A/III</t>
  </si>
  <si>
    <t>Befektetett pénzügyi eszközök</t>
  </si>
  <si>
    <t>A/IV</t>
  </si>
  <si>
    <t>Koncesszióba , vagyonkezelésbe adott eszközök</t>
  </si>
  <si>
    <t>NEMZETI VAGYONBA TARTOZÓ BEFEKTETETT ESZKÖZÖK</t>
  </si>
  <si>
    <t>B/1</t>
  </si>
  <si>
    <t>Készletek</t>
  </si>
  <si>
    <t>B/2</t>
  </si>
  <si>
    <t>Értékpapírok</t>
  </si>
  <si>
    <t>NEMZETI VAGYONBA TARTOZÓ FORGÓ ESZKÖZÖK</t>
  </si>
  <si>
    <t>C/II</t>
  </si>
  <si>
    <t>Pénztárak, csekkek</t>
  </si>
  <si>
    <t>C/III</t>
  </si>
  <si>
    <t>Forint számlák</t>
  </si>
  <si>
    <t>C/V</t>
  </si>
  <si>
    <t>Idegen pénzeszközök</t>
  </si>
  <si>
    <t>PÉNZESZKÖZÖK</t>
  </si>
  <si>
    <t>D/I</t>
  </si>
  <si>
    <t>Költségvetési évben esedékes követelések</t>
  </si>
  <si>
    <t>D/II</t>
  </si>
  <si>
    <t>Költségvetési évet követően esedékes követelések</t>
  </si>
  <si>
    <t>D/III</t>
  </si>
  <si>
    <t>Követelés jellegű sajátos elszámolások</t>
  </si>
  <si>
    <t>18.</t>
  </si>
  <si>
    <t>KÖVETELÉSEK</t>
  </si>
  <si>
    <t>19.</t>
  </si>
  <si>
    <t>EGYÉB SAJÁTOS ELSZÁMOLÁSOK</t>
  </si>
  <si>
    <t>20.</t>
  </si>
  <si>
    <t>AKTÍV IDŐBELI ELHATÁROLÁSOK</t>
  </si>
  <si>
    <t>21.</t>
  </si>
  <si>
    <t>ESZKÖZÖK ÖSSZESEN:</t>
  </si>
  <si>
    <t>Források</t>
  </si>
  <si>
    <t>22.</t>
  </si>
  <si>
    <t>G/1</t>
  </si>
  <si>
    <t>Nemzeti vagyon induláskori értéke</t>
  </si>
  <si>
    <t>23.</t>
  </si>
  <si>
    <t>G/2</t>
  </si>
  <si>
    <t>Nemzeti vagyon változásai</t>
  </si>
  <si>
    <t>24.</t>
  </si>
  <si>
    <t>G/3</t>
  </si>
  <si>
    <t>Egyéb eszközök induláskori értéke és változásai</t>
  </si>
  <si>
    <t>25.</t>
  </si>
  <si>
    <t>G/4</t>
  </si>
  <si>
    <t>Felhalmozott  eredmény</t>
  </si>
  <si>
    <t>26.</t>
  </si>
  <si>
    <t>G/5</t>
  </si>
  <si>
    <t>Eszközök értékhelyesbítésének  forrása</t>
  </si>
  <si>
    <t>27.</t>
  </si>
  <si>
    <t>G/6</t>
  </si>
  <si>
    <t>Mérlegszerinti eredmény</t>
  </si>
  <si>
    <t>28.</t>
  </si>
  <si>
    <t xml:space="preserve"> SAJÁT TŐKE</t>
  </si>
  <si>
    <t>29.</t>
  </si>
  <si>
    <t>H/I</t>
  </si>
  <si>
    <t>Költségvetési évben esedékes kötelezettségek</t>
  </si>
  <si>
    <t>30.</t>
  </si>
  <si>
    <t>H/II</t>
  </si>
  <si>
    <t>Költségvetési évet követően esedékes kötelezettségek</t>
  </si>
  <si>
    <t>31.</t>
  </si>
  <si>
    <t>H/III/1</t>
  </si>
  <si>
    <t>Kapott előlegek</t>
  </si>
  <si>
    <t>32.</t>
  </si>
  <si>
    <t>H/III/3.</t>
  </si>
  <si>
    <t>Más szervezetet megillető bevételek elszámolása</t>
  </si>
  <si>
    <t>33.</t>
  </si>
  <si>
    <t>H/III.</t>
  </si>
  <si>
    <t>Kötelezettség jellegű sajátos elszámolások</t>
  </si>
  <si>
    <t>34.</t>
  </si>
  <si>
    <t>H)</t>
  </si>
  <si>
    <t xml:space="preserve"> KÖTELEZETTSÉGEK</t>
  </si>
  <si>
    <t>35.</t>
  </si>
  <si>
    <t>I)</t>
  </si>
  <si>
    <t>EGYÉB SAJÁTOS FORRÁS OLDALI ELSZÁMOLÁSOK</t>
  </si>
  <si>
    <t>36.</t>
  </si>
  <si>
    <t>J)</t>
  </si>
  <si>
    <t xml:space="preserve">KINCSTÁRI SZÁMLAVEZETÉSSEL KAPCSOLATOS  ELSZÁMOLÁSOK </t>
  </si>
  <si>
    <t>37.</t>
  </si>
  <si>
    <t>K)</t>
  </si>
  <si>
    <t>38.</t>
  </si>
  <si>
    <t>FORRÁSOK ÖSSZESEN:</t>
  </si>
  <si>
    <t>J) PASSZÍV IDŐBELI ELHATÁROLÁSOK</t>
  </si>
  <si>
    <t>13. sz. melléklet a 13/2018. (IV.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</si>
</sst>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75" formatCode="#,##0_ ;\-#,##0\ "/>
  </numFmts>
  <fonts count="31" x14ac:knownFonts="1">
    <font>
      <sz val="10"/>
      <name val="Arial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20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4" fillId="9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5" applyNumberFormat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Font="0" applyAlignment="0" applyProtection="0"/>
    <xf numFmtId="0" fontId="13" fillId="6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25" fillId="0" borderId="0"/>
    <xf numFmtId="0" fontId="17" fillId="0" borderId="0"/>
    <xf numFmtId="0" fontId="17" fillId="0" borderId="0"/>
    <xf numFmtId="0" fontId="17" fillId="0" borderId="0"/>
    <xf numFmtId="0" fontId="18" fillId="0" borderId="9" applyNumberFormat="0" applyFill="0" applyAlignment="0" applyProtection="0"/>
    <xf numFmtId="0" fontId="19" fillId="5" borderId="0" applyNumberFormat="0" applyBorder="0" applyAlignment="0" applyProtection="0"/>
    <xf numFmtId="0" fontId="20" fillId="23" borderId="0" applyNumberFormat="0" applyBorder="0" applyAlignment="0" applyProtection="0"/>
    <xf numFmtId="0" fontId="21" fillId="22" borderId="1" applyNumberFormat="0" applyAlignment="0" applyProtection="0"/>
  </cellStyleXfs>
  <cellXfs count="50">
    <xf numFmtId="0" fontId="0" fillId="0" borderId="0" xfId="0"/>
    <xf numFmtId="0" fontId="26" fillId="0" borderId="10" xfId="41" applyFont="1" applyBorder="1" applyAlignment="1">
      <alignment horizontal="center" vertical="center"/>
    </xf>
    <xf numFmtId="0" fontId="22" fillId="0" borderId="0" xfId="43" applyFont="1"/>
    <xf numFmtId="0" fontId="22" fillId="0" borderId="0" xfId="43" applyFont="1" applyAlignment="1">
      <alignment horizontal="center"/>
    </xf>
    <xf numFmtId="0" fontId="26" fillId="0" borderId="0" xfId="43" applyFont="1" applyAlignment="1">
      <alignment horizontal="center" vertical="center"/>
    </xf>
    <xf numFmtId="0" fontId="22" fillId="0" borderId="0" xfId="43" applyFont="1" applyAlignment="1">
      <alignment vertical="center"/>
    </xf>
    <xf numFmtId="0" fontId="22" fillId="0" borderId="0" xfId="43" applyFont="1" applyFill="1" applyBorder="1"/>
    <xf numFmtId="0" fontId="22" fillId="0" borderId="0" xfId="43" applyFont="1" applyFill="1" applyBorder="1" applyAlignment="1">
      <alignment horizontal="center"/>
    </xf>
    <xf numFmtId="0" fontId="26" fillId="0" borderId="0" xfId="43" applyFont="1" applyFill="1" applyBorder="1" applyAlignment="1">
      <alignment horizontal="center" vertical="center"/>
    </xf>
    <xf numFmtId="0" fontId="22" fillId="0" borderId="0" xfId="40" applyFont="1" applyFill="1" applyBorder="1" applyAlignment="1">
      <alignment horizontal="center" vertical="center"/>
    </xf>
    <xf numFmtId="0" fontId="22" fillId="0" borderId="0" xfId="41" applyFont="1" applyFill="1" applyBorder="1" applyAlignment="1">
      <alignment horizontal="center"/>
    </xf>
    <xf numFmtId="0" fontId="28" fillId="0" borderId="0" xfId="41" applyFont="1" applyAlignment="1">
      <alignment horizontal="center"/>
    </xf>
    <xf numFmtId="0" fontId="22" fillId="24" borderId="10" xfId="43" applyFont="1" applyFill="1" applyBorder="1"/>
    <xf numFmtId="0" fontId="23" fillId="24" borderId="10" xfId="41" applyFont="1" applyFill="1" applyBorder="1" applyAlignment="1">
      <alignment horizontal="center"/>
    </xf>
    <xf numFmtId="0" fontId="23" fillId="24" borderId="10" xfId="43" applyFont="1" applyFill="1" applyBorder="1" applyAlignment="1">
      <alignment horizontal="center"/>
    </xf>
    <xf numFmtId="0" fontId="23" fillId="0" borderId="0" xfId="43" applyFont="1" applyAlignment="1">
      <alignment horizontal="center"/>
    </xf>
    <xf numFmtId="0" fontId="23" fillId="0" borderId="0" xfId="41" applyFont="1"/>
    <xf numFmtId="0" fontId="23" fillId="0" borderId="0" xfId="43" applyFont="1" applyAlignment="1">
      <alignment horizontal="right"/>
    </xf>
    <xf numFmtId="0" fontId="23" fillId="0" borderId="0" xfId="43" applyFont="1"/>
    <xf numFmtId="0" fontId="24" fillId="0" borderId="16" xfId="41" applyFont="1" applyBorder="1" applyAlignment="1">
      <alignment horizontal="center" vertical="center" wrapText="1"/>
    </xf>
    <xf numFmtId="0" fontId="24" fillId="0" borderId="17" xfId="41" applyFont="1" applyBorder="1" applyAlignment="1">
      <alignment horizontal="center" vertical="center" wrapText="1"/>
    </xf>
    <xf numFmtId="0" fontId="26" fillId="0" borderId="10" xfId="43" applyFont="1" applyBorder="1" applyAlignment="1">
      <alignment horizontal="center" vertical="center"/>
    </xf>
    <xf numFmtId="0" fontId="23" fillId="0" borderId="10" xfId="41" applyFont="1" applyBorder="1" applyAlignment="1">
      <alignment vertical="center"/>
    </xf>
    <xf numFmtId="175" fontId="29" fillId="0" borderId="18" xfId="32" applyNumberFormat="1" applyFont="1" applyBorder="1" applyAlignment="1">
      <alignment horizontal="right" vertical="center"/>
    </xf>
    <xf numFmtId="0" fontId="23" fillId="0" borderId="13" xfId="43" applyFont="1" applyBorder="1" applyAlignment="1">
      <alignment horizontal="center"/>
    </xf>
    <xf numFmtId="0" fontId="23" fillId="0" borderId="10" xfId="41" applyFont="1" applyBorder="1" applyAlignment="1">
      <alignment vertical="center" wrapText="1"/>
    </xf>
    <xf numFmtId="0" fontId="26" fillId="0" borderId="11" xfId="43" applyFont="1" applyBorder="1" applyAlignment="1">
      <alignment horizontal="center" vertical="center"/>
    </xf>
    <xf numFmtId="175" fontId="24" fillId="0" borderId="18" xfId="32" applyNumberFormat="1" applyFont="1" applyBorder="1" applyAlignment="1">
      <alignment horizontal="right" vertical="center"/>
    </xf>
    <xf numFmtId="0" fontId="26" fillId="0" borderId="10" xfId="41" applyFont="1" applyBorder="1" applyAlignment="1">
      <alignment horizontal="left" vertical="center"/>
    </xf>
    <xf numFmtId="175" fontId="24" fillId="0" borderId="22" xfId="32" applyNumberFormat="1" applyFont="1" applyBorder="1" applyAlignment="1">
      <alignment horizontal="right" vertical="center"/>
    </xf>
    <xf numFmtId="0" fontId="23" fillId="0" borderId="0" xfId="41" applyFont="1" applyAlignment="1">
      <alignment vertical="center"/>
    </xf>
    <xf numFmtId="175" fontId="22" fillId="0" borderId="0" xfId="43" applyNumberFormat="1" applyFont="1"/>
    <xf numFmtId="43" fontId="23" fillId="0" borderId="0" xfId="32" applyFont="1"/>
    <xf numFmtId="43" fontId="23" fillId="0" borderId="0" xfId="43" applyNumberFormat="1" applyFont="1"/>
    <xf numFmtId="175" fontId="23" fillId="0" borderId="0" xfId="43" applyNumberFormat="1" applyFont="1"/>
    <xf numFmtId="0" fontId="0" fillId="0" borderId="0" xfId="0" applyAlignment="1">
      <alignment horizontal="center" vertical="center"/>
    </xf>
    <xf numFmtId="0" fontId="23" fillId="0" borderId="0" xfId="42" applyFont="1" applyAlignment="1">
      <alignment horizontal="right" vertical="center"/>
    </xf>
    <xf numFmtId="0" fontId="30" fillId="0" borderId="0" xfId="41" applyFont="1" applyAlignment="1">
      <alignment horizontal="center" vertical="center"/>
    </xf>
    <xf numFmtId="0" fontId="24" fillId="0" borderId="15" xfId="41" applyFont="1" applyBorder="1" applyAlignment="1">
      <alignment horizontal="center" vertical="center"/>
    </xf>
    <xf numFmtId="0" fontId="24" fillId="0" borderId="16" xfId="41" applyFont="1" applyBorder="1" applyAlignment="1">
      <alignment horizontal="center" vertical="center"/>
    </xf>
    <xf numFmtId="0" fontId="23" fillId="0" borderId="14" xfId="43" applyFont="1" applyBorder="1" applyAlignment="1">
      <alignment horizontal="center"/>
    </xf>
    <xf numFmtId="0" fontId="23" fillId="0" borderId="12" xfId="43" applyFont="1" applyBorder="1" applyAlignment="1">
      <alignment horizontal="center"/>
    </xf>
    <xf numFmtId="0" fontId="23" fillId="0" borderId="13" xfId="43" applyFont="1" applyBorder="1" applyAlignment="1">
      <alignment horizontal="center"/>
    </xf>
    <xf numFmtId="0" fontId="26" fillId="0" borderId="10" xfId="41" applyFont="1" applyBorder="1" applyAlignment="1">
      <alignment horizontal="left" vertical="center" wrapText="1"/>
    </xf>
    <xf numFmtId="0" fontId="26" fillId="0" borderId="14" xfId="43" applyFont="1" applyBorder="1" applyAlignment="1">
      <alignment horizontal="center" vertical="center"/>
    </xf>
    <xf numFmtId="0" fontId="26" fillId="0" borderId="13" xfId="43" applyFont="1" applyBorder="1" applyAlignment="1">
      <alignment horizontal="center" vertical="center"/>
    </xf>
    <xf numFmtId="0" fontId="26" fillId="0" borderId="10" xfId="41" applyFont="1" applyBorder="1" applyAlignment="1">
      <alignment horizontal="left" vertical="center"/>
    </xf>
    <xf numFmtId="0" fontId="26" fillId="0" borderId="19" xfId="41" applyFont="1" applyBorder="1" applyAlignment="1">
      <alignment horizontal="left" vertical="center"/>
    </xf>
    <xf numFmtId="0" fontId="26" fillId="0" borderId="20" xfId="41" applyFont="1" applyBorder="1" applyAlignment="1">
      <alignment horizontal="left" vertical="center"/>
    </xf>
    <xf numFmtId="0" fontId="24" fillId="0" borderId="21" xfId="41" applyFont="1" applyBorder="1" applyAlignment="1">
      <alignment horizontal="center" vertical="center"/>
    </xf>
  </cellXfs>
  <cellStyles count="48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" xfId="32" builtinId="3"/>
    <cellStyle name="Ezres 2" xfId="33"/>
    <cellStyle name="Figyelmeztetés" xfId="34" builtinId="11" customBuiltin="1"/>
    <cellStyle name="Hivatkozott cella" xfId="35" builtinId="24" customBuiltin="1"/>
    <cellStyle name="Jegyzet" xfId="36" builtinId="10" customBuiltin="1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_2001 költségvetés_2015.évi zárszámadás összesített" xfId="40"/>
    <cellStyle name="Normál_2009.évi.besz." xfId="41"/>
    <cellStyle name="Normál_2010.évi beszám" xfId="42"/>
    <cellStyle name="Normál_2015.évi zárszámadás összesített" xfId="43"/>
    <cellStyle name="Összesen" xfId="44" builtinId="25" customBuiltin="1"/>
    <cellStyle name="Rossz" xfId="45" builtinId="27" customBuiltin="1"/>
    <cellStyle name="Semleges" xfId="46" builtinId="28" customBuiltin="1"/>
    <cellStyle name="Számítás" xfId="47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E3" sqref="E3"/>
    </sheetView>
  </sheetViews>
  <sheetFormatPr defaultRowHeight="15.75" x14ac:dyDescent="0.2"/>
  <cols>
    <col min="1" max="1" width="5.42578125" style="2" customWidth="1"/>
    <col min="2" max="2" width="4.7109375" style="3" customWidth="1"/>
    <col min="3" max="3" width="8" style="4" customWidth="1"/>
    <col min="4" max="4" width="72.7109375" style="2" customWidth="1"/>
    <col min="5" max="5" width="27.42578125" style="2" customWidth="1"/>
    <col min="6" max="6" width="26" style="2" customWidth="1"/>
    <col min="7" max="7" width="19.7109375" style="2" bestFit="1" customWidth="1"/>
    <col min="8" max="8" width="17.42578125" style="2" bestFit="1" customWidth="1"/>
    <col min="9" max="16384" width="9.140625" style="2"/>
  </cols>
  <sheetData>
    <row r="1" spans="1:11" x14ac:dyDescent="0.2">
      <c r="D1" s="36" t="s">
        <v>122</v>
      </c>
      <c r="E1" s="36"/>
      <c r="F1" s="36"/>
      <c r="G1" s="5"/>
      <c r="H1" s="5"/>
      <c r="I1" s="5"/>
      <c r="J1" s="5"/>
      <c r="K1" s="5"/>
    </row>
    <row r="3" spans="1:11" s="6" customFormat="1" x14ac:dyDescent="0.2">
      <c r="B3" s="7"/>
      <c r="C3" s="8"/>
      <c r="D3" s="9"/>
      <c r="E3" s="10"/>
      <c r="F3" s="10"/>
    </row>
    <row r="4" spans="1:11" ht="25.5" x14ac:dyDescent="0.2">
      <c r="A4" s="37" t="s">
        <v>31</v>
      </c>
      <c r="B4" s="35"/>
      <c r="C4" s="35"/>
      <c r="D4" s="35"/>
      <c r="E4" s="35"/>
      <c r="F4" s="35"/>
    </row>
    <row r="5" spans="1:11" ht="25.5" x14ac:dyDescent="0.2">
      <c r="A5" s="37" t="s">
        <v>32</v>
      </c>
      <c r="B5" s="35" t="s">
        <v>33</v>
      </c>
      <c r="C5" s="35"/>
      <c r="D5" s="35"/>
      <c r="E5" s="35"/>
      <c r="F5" s="35"/>
    </row>
    <row r="7" spans="1:11" ht="22.5" x14ac:dyDescent="0.3">
      <c r="B7" s="11"/>
      <c r="C7" s="11"/>
      <c r="D7" s="11"/>
      <c r="E7" s="11"/>
      <c r="F7" s="11"/>
    </row>
    <row r="8" spans="1:11" x14ac:dyDescent="0.25">
      <c r="A8" s="12"/>
      <c r="B8" s="13" t="s">
        <v>0</v>
      </c>
      <c r="C8" s="13" t="s">
        <v>1</v>
      </c>
      <c r="D8" s="13" t="s">
        <v>2</v>
      </c>
      <c r="E8" s="13" t="s">
        <v>3</v>
      </c>
      <c r="F8" s="13" t="s">
        <v>4</v>
      </c>
    </row>
    <row r="9" spans="1:11" s="18" customFormat="1" ht="16.5" thickBot="1" x14ac:dyDescent="0.3">
      <c r="A9" s="14" t="s">
        <v>6</v>
      </c>
      <c r="B9" s="15"/>
      <c r="C9" s="4"/>
      <c r="D9" s="16"/>
      <c r="E9" s="16"/>
      <c r="F9" s="17" t="s">
        <v>5</v>
      </c>
    </row>
    <row r="10" spans="1:11" s="18" customFormat="1" ht="29.25" customHeight="1" x14ac:dyDescent="0.25">
      <c r="A10" s="14" t="s">
        <v>7</v>
      </c>
      <c r="B10" s="38" t="s">
        <v>34</v>
      </c>
      <c r="C10" s="39"/>
      <c r="D10" s="39"/>
      <c r="E10" s="19" t="s">
        <v>35</v>
      </c>
      <c r="F10" s="20" t="s">
        <v>36</v>
      </c>
    </row>
    <row r="11" spans="1:11" s="18" customFormat="1" ht="24.95" customHeight="1" x14ac:dyDescent="0.25">
      <c r="A11" s="14" t="s">
        <v>8</v>
      </c>
      <c r="B11" s="40"/>
      <c r="C11" s="21" t="s">
        <v>37</v>
      </c>
      <c r="D11" s="22" t="s">
        <v>38</v>
      </c>
      <c r="E11" s="23">
        <v>16216124</v>
      </c>
      <c r="F11" s="23">
        <f>12388115+55892+1665</f>
        <v>12445672</v>
      </c>
    </row>
    <row r="12" spans="1:11" s="18" customFormat="1" ht="24.95" customHeight="1" x14ac:dyDescent="0.25">
      <c r="A12" s="14" t="s">
        <v>9</v>
      </c>
      <c r="B12" s="41"/>
      <c r="C12" s="21" t="s">
        <v>39</v>
      </c>
      <c r="D12" s="22" t="s">
        <v>40</v>
      </c>
      <c r="E12" s="23">
        <v>15627784495</v>
      </c>
      <c r="F12" s="23">
        <v>16549698953</v>
      </c>
    </row>
    <row r="13" spans="1:11" s="18" customFormat="1" ht="24.95" customHeight="1" x14ac:dyDescent="0.25">
      <c r="A13" s="14" t="s">
        <v>10</v>
      </c>
      <c r="B13" s="41"/>
      <c r="C13" s="21" t="s">
        <v>41</v>
      </c>
      <c r="D13" s="22" t="s">
        <v>42</v>
      </c>
      <c r="E13" s="23">
        <v>173067975</v>
      </c>
      <c r="F13" s="23">
        <v>173267512</v>
      </c>
    </row>
    <row r="14" spans="1:11" s="18" customFormat="1" ht="25.5" customHeight="1" x14ac:dyDescent="0.25">
      <c r="A14" s="14" t="s">
        <v>11</v>
      </c>
      <c r="B14" s="42"/>
      <c r="C14" s="21" t="s">
        <v>43</v>
      </c>
      <c r="D14" s="25" t="s">
        <v>44</v>
      </c>
      <c r="E14" s="23">
        <v>0</v>
      </c>
      <c r="F14" s="23"/>
    </row>
    <row r="15" spans="1:11" s="18" customFormat="1" ht="29.25" customHeight="1" x14ac:dyDescent="0.25">
      <c r="A15" s="14" t="s">
        <v>12</v>
      </c>
      <c r="B15" s="26" t="s">
        <v>24</v>
      </c>
      <c r="C15" s="43" t="s">
        <v>45</v>
      </c>
      <c r="D15" s="43"/>
      <c r="E15" s="27">
        <f>SUM(E11:E14)</f>
        <v>15817068594</v>
      </c>
      <c r="F15" s="27">
        <f>SUM(F11:F14)</f>
        <v>16735412137</v>
      </c>
      <c r="G15" s="34"/>
    </row>
    <row r="16" spans="1:11" s="18" customFormat="1" ht="28.5" customHeight="1" x14ac:dyDescent="0.25">
      <c r="A16" s="14" t="s">
        <v>13</v>
      </c>
      <c r="B16" s="44"/>
      <c r="C16" s="21" t="s">
        <v>46</v>
      </c>
      <c r="D16" s="25" t="s">
        <v>47</v>
      </c>
      <c r="E16" s="23">
        <v>21628183</v>
      </c>
      <c r="F16" s="23">
        <f>1379240+379505+3888559</f>
        <v>5647304</v>
      </c>
    </row>
    <row r="17" spans="1:8" s="18" customFormat="1" ht="23.25" customHeight="1" x14ac:dyDescent="0.25">
      <c r="A17" s="14" t="s">
        <v>14</v>
      </c>
      <c r="B17" s="45"/>
      <c r="C17" s="21" t="s">
        <v>48</v>
      </c>
      <c r="D17" s="25" t="s">
        <v>49</v>
      </c>
      <c r="E17" s="23"/>
      <c r="F17" s="23"/>
    </row>
    <row r="18" spans="1:8" s="18" customFormat="1" ht="30.75" customHeight="1" x14ac:dyDescent="0.25">
      <c r="A18" s="14" t="s">
        <v>15</v>
      </c>
      <c r="B18" s="26" t="s">
        <v>25</v>
      </c>
      <c r="C18" s="43" t="s">
        <v>50</v>
      </c>
      <c r="D18" s="43"/>
      <c r="E18" s="27">
        <f>SUM(E16:E17)</f>
        <v>21628183</v>
      </c>
      <c r="F18" s="27">
        <f>SUM(F16:F17)</f>
        <v>5647304</v>
      </c>
      <c r="G18" s="34"/>
    </row>
    <row r="19" spans="1:8" s="18" customFormat="1" ht="24.95" customHeight="1" x14ac:dyDescent="0.25">
      <c r="A19" s="14" t="s">
        <v>16</v>
      </c>
      <c r="B19" s="40"/>
      <c r="C19" s="21" t="s">
        <v>51</v>
      </c>
      <c r="D19" s="22" t="s">
        <v>52</v>
      </c>
      <c r="E19" s="23">
        <v>5814395</v>
      </c>
      <c r="F19" s="23">
        <f>2473440+1668935+505860+336305+1686715+282830+0+0</f>
        <v>6954085</v>
      </c>
    </row>
    <row r="20" spans="1:8" s="18" customFormat="1" ht="24.95" customHeight="1" x14ac:dyDescent="0.25">
      <c r="A20" s="14" t="s">
        <v>17</v>
      </c>
      <c r="B20" s="42"/>
      <c r="C20" s="21" t="s">
        <v>53</v>
      </c>
      <c r="D20" s="22" t="s">
        <v>54</v>
      </c>
      <c r="E20" s="23">
        <v>635701258</v>
      </c>
      <c r="F20" s="23">
        <f>1658060004+10381276+13533176+4297593+66456735+1480954+0+0</f>
        <v>1754209738</v>
      </c>
    </row>
    <row r="21" spans="1:8" s="18" customFormat="1" ht="24.95" customHeight="1" x14ac:dyDescent="0.25">
      <c r="A21" s="14" t="s">
        <v>18</v>
      </c>
      <c r="B21" s="24"/>
      <c r="C21" s="21" t="s">
        <v>55</v>
      </c>
      <c r="D21" s="22" t="s">
        <v>56</v>
      </c>
      <c r="E21" s="23"/>
      <c r="F21" s="23"/>
    </row>
    <row r="22" spans="1:8" s="18" customFormat="1" ht="24.95" customHeight="1" x14ac:dyDescent="0.25">
      <c r="A22" s="14" t="s">
        <v>19</v>
      </c>
      <c r="B22" s="26" t="s">
        <v>26</v>
      </c>
      <c r="C22" s="46" t="s">
        <v>57</v>
      </c>
      <c r="D22" s="46"/>
      <c r="E22" s="27">
        <f>SUM(E19:E21)</f>
        <v>641515653</v>
      </c>
      <c r="F22" s="27">
        <f>SUM(F19:F21)</f>
        <v>1761163823</v>
      </c>
      <c r="G22" s="34"/>
    </row>
    <row r="23" spans="1:8" s="18" customFormat="1" ht="24.95" customHeight="1" x14ac:dyDescent="0.25">
      <c r="A23" s="14" t="s">
        <v>20</v>
      </c>
      <c r="B23" s="26"/>
      <c r="C23" s="1" t="s">
        <v>58</v>
      </c>
      <c r="D23" s="28" t="s">
        <v>59</v>
      </c>
      <c r="E23" s="23">
        <v>151577362</v>
      </c>
      <c r="F23" s="23">
        <v>217522949</v>
      </c>
      <c r="G23" s="18" t="s">
        <v>22</v>
      </c>
      <c r="H23" s="34" t="s">
        <v>22</v>
      </c>
    </row>
    <row r="24" spans="1:8" s="18" customFormat="1" ht="24.95" customHeight="1" x14ac:dyDescent="0.25">
      <c r="A24" s="14" t="s">
        <v>21</v>
      </c>
      <c r="B24" s="26"/>
      <c r="C24" s="1" t="s">
        <v>60</v>
      </c>
      <c r="D24" s="28" t="s">
        <v>61</v>
      </c>
      <c r="E24" s="23">
        <v>104239912</v>
      </c>
      <c r="F24" s="23">
        <v>79561037</v>
      </c>
    </row>
    <row r="25" spans="1:8" s="18" customFormat="1" ht="24.95" customHeight="1" x14ac:dyDescent="0.25">
      <c r="A25" s="14" t="s">
        <v>23</v>
      </c>
      <c r="B25" s="26"/>
      <c r="C25" s="1" t="s">
        <v>62</v>
      </c>
      <c r="D25" s="28" t="s">
        <v>63</v>
      </c>
      <c r="E25" s="23">
        <v>14235962</v>
      </c>
      <c r="F25" s="23">
        <v>6771154</v>
      </c>
    </row>
    <row r="26" spans="1:8" s="18" customFormat="1" ht="25.5" customHeight="1" x14ac:dyDescent="0.25">
      <c r="A26" s="14" t="s">
        <v>64</v>
      </c>
      <c r="B26" s="26" t="s">
        <v>27</v>
      </c>
      <c r="C26" s="43" t="s">
        <v>65</v>
      </c>
      <c r="D26" s="43"/>
      <c r="E26" s="27">
        <f>SUM(E23:E25)</f>
        <v>270053236</v>
      </c>
      <c r="F26" s="27">
        <f>SUM(F23:F25)</f>
        <v>303855140</v>
      </c>
      <c r="G26" s="32" t="s">
        <v>22</v>
      </c>
      <c r="H26" s="33" t="s">
        <v>22</v>
      </c>
    </row>
    <row r="27" spans="1:8" s="18" customFormat="1" ht="32.25" customHeight="1" x14ac:dyDescent="0.25">
      <c r="A27" s="14" t="s">
        <v>66</v>
      </c>
      <c r="B27" s="26" t="s">
        <v>28</v>
      </c>
      <c r="C27" s="43" t="s">
        <v>67</v>
      </c>
      <c r="D27" s="43"/>
      <c r="E27" s="27">
        <v>23292766</v>
      </c>
      <c r="F27" s="27">
        <v>3198000</v>
      </c>
    </row>
    <row r="28" spans="1:8" s="18" customFormat="1" ht="23.25" customHeight="1" x14ac:dyDescent="0.25">
      <c r="A28" s="14" t="s">
        <v>68</v>
      </c>
      <c r="B28" s="26" t="s">
        <v>29</v>
      </c>
      <c r="C28" s="43" t="s">
        <v>69</v>
      </c>
      <c r="D28" s="43"/>
      <c r="E28" s="27">
        <v>1887000</v>
      </c>
      <c r="F28" s="27">
        <v>0</v>
      </c>
    </row>
    <row r="29" spans="1:8" s="18" customFormat="1" ht="31.5" customHeight="1" thickBot="1" x14ac:dyDescent="0.3">
      <c r="A29" s="14" t="s">
        <v>70</v>
      </c>
      <c r="B29" s="47" t="s">
        <v>71</v>
      </c>
      <c r="C29" s="48"/>
      <c r="D29" s="48"/>
      <c r="E29" s="29">
        <f>E15+E18+E22+E26+E27+E28</f>
        <v>16775445432</v>
      </c>
      <c r="F29" s="29">
        <f>F15+F18+F22+F26+F27+F28</f>
        <v>18809276404</v>
      </c>
      <c r="G29" s="34" t="s">
        <v>22</v>
      </c>
    </row>
    <row r="30" spans="1:8" s="18" customFormat="1" ht="16.5" thickBot="1" x14ac:dyDescent="0.3">
      <c r="A30" s="14"/>
      <c r="B30" s="15"/>
      <c r="C30" s="4"/>
      <c r="D30" s="30"/>
      <c r="E30" s="16"/>
      <c r="F30" s="16"/>
    </row>
    <row r="31" spans="1:8" s="18" customFormat="1" ht="26.25" customHeight="1" x14ac:dyDescent="0.25">
      <c r="A31" s="14"/>
      <c r="B31" s="49" t="s">
        <v>72</v>
      </c>
      <c r="C31" s="49"/>
      <c r="D31" s="38"/>
      <c r="E31" s="20" t="s">
        <v>36</v>
      </c>
      <c r="F31" s="20" t="s">
        <v>36</v>
      </c>
    </row>
    <row r="32" spans="1:8" s="18" customFormat="1" ht="24.95" customHeight="1" x14ac:dyDescent="0.25">
      <c r="A32" s="14" t="s">
        <v>73</v>
      </c>
      <c r="B32" s="40"/>
      <c r="C32" s="21" t="s">
        <v>74</v>
      </c>
      <c r="D32" s="22" t="s">
        <v>75</v>
      </c>
      <c r="E32" s="23">
        <v>16149487355</v>
      </c>
      <c r="F32" s="23">
        <f>15212974836+200054864+198993343+124843829+362365023+50255460+0+0</f>
        <v>16149487355</v>
      </c>
    </row>
    <row r="33" spans="1:7" s="18" customFormat="1" ht="24.95" customHeight="1" x14ac:dyDescent="0.25">
      <c r="A33" s="14" t="s">
        <v>76</v>
      </c>
      <c r="B33" s="41"/>
      <c r="C33" s="21" t="s">
        <v>77</v>
      </c>
      <c r="D33" s="22" t="s">
        <v>78</v>
      </c>
      <c r="E33" s="23"/>
      <c r="F33" s="23">
        <v>0</v>
      </c>
      <c r="G33" s="34"/>
    </row>
    <row r="34" spans="1:7" s="18" customFormat="1" ht="24.95" customHeight="1" x14ac:dyDescent="0.25">
      <c r="A34" s="14" t="s">
        <v>79</v>
      </c>
      <c r="B34" s="41"/>
      <c r="C34" s="21" t="s">
        <v>80</v>
      </c>
      <c r="D34" s="22" t="s">
        <v>81</v>
      </c>
      <c r="E34" s="23">
        <v>1227845365</v>
      </c>
      <c r="F34" s="23">
        <v>2068755264</v>
      </c>
    </row>
    <row r="35" spans="1:7" s="18" customFormat="1" ht="24.95" customHeight="1" x14ac:dyDescent="0.25">
      <c r="A35" s="14" t="s">
        <v>82</v>
      </c>
      <c r="B35" s="41"/>
      <c r="C35" s="21" t="s">
        <v>83</v>
      </c>
      <c r="D35" s="22" t="s">
        <v>84</v>
      </c>
      <c r="E35" s="23">
        <v>-2902533337</v>
      </c>
      <c r="F35" s="23">
        <v>-656271146</v>
      </c>
    </row>
    <row r="36" spans="1:7" s="18" customFormat="1" ht="24.95" customHeight="1" x14ac:dyDescent="0.25">
      <c r="A36" s="14" t="s">
        <v>85</v>
      </c>
      <c r="B36" s="41"/>
      <c r="C36" s="21" t="s">
        <v>86</v>
      </c>
      <c r="D36" s="22" t="s">
        <v>87</v>
      </c>
      <c r="E36" s="23"/>
      <c r="F36" s="23"/>
    </row>
    <row r="37" spans="1:7" s="18" customFormat="1" ht="24.95" customHeight="1" x14ac:dyDescent="0.25">
      <c r="A37" s="14" t="s">
        <v>88</v>
      </c>
      <c r="B37" s="42"/>
      <c r="C37" s="21" t="s">
        <v>89</v>
      </c>
      <c r="D37" s="22" t="s">
        <v>90</v>
      </c>
      <c r="E37" s="23">
        <v>2098811340</v>
      </c>
      <c r="F37" s="23">
        <v>1077470627</v>
      </c>
    </row>
    <row r="38" spans="1:7" s="18" customFormat="1" ht="24.95" customHeight="1" x14ac:dyDescent="0.25">
      <c r="A38" s="14" t="s">
        <v>91</v>
      </c>
      <c r="B38" s="26" t="s">
        <v>30</v>
      </c>
      <c r="C38" s="46" t="s">
        <v>92</v>
      </c>
      <c r="D38" s="46"/>
      <c r="E38" s="27">
        <f>SUM(E32:E37)</f>
        <v>16573610723</v>
      </c>
      <c r="F38" s="27">
        <f>SUM(F32:F37)</f>
        <v>18639442100</v>
      </c>
    </row>
    <row r="39" spans="1:7" s="18" customFormat="1" ht="24.95" customHeight="1" x14ac:dyDescent="0.25">
      <c r="A39" s="14" t="s">
        <v>93</v>
      </c>
      <c r="B39" s="26"/>
      <c r="C39" s="1" t="s">
        <v>94</v>
      </c>
      <c r="D39" s="28" t="s">
        <v>95</v>
      </c>
      <c r="E39" s="27">
        <v>51078749</v>
      </c>
      <c r="F39" s="27">
        <v>26790615</v>
      </c>
    </row>
    <row r="40" spans="1:7" s="18" customFormat="1" ht="24.95" customHeight="1" x14ac:dyDescent="0.25">
      <c r="A40" s="14" t="s">
        <v>96</v>
      </c>
      <c r="B40" s="26"/>
      <c r="C40" s="1" t="s">
        <v>97</v>
      </c>
      <c r="D40" s="28" t="s">
        <v>98</v>
      </c>
      <c r="E40" s="27">
        <v>41616596</v>
      </c>
      <c r="F40" s="27">
        <f>45458541</f>
        <v>45458541</v>
      </c>
    </row>
    <row r="41" spans="1:7" s="18" customFormat="1" ht="24.95" customHeight="1" x14ac:dyDescent="0.25">
      <c r="A41" s="14" t="s">
        <v>99</v>
      </c>
      <c r="B41" s="26"/>
      <c r="C41" s="1" t="s">
        <v>100</v>
      </c>
      <c r="D41" s="28" t="s">
        <v>101</v>
      </c>
      <c r="E41" s="27">
        <v>12911372</v>
      </c>
      <c r="F41" s="27">
        <v>11352423</v>
      </c>
    </row>
    <row r="42" spans="1:7" s="18" customFormat="1" ht="24.95" customHeight="1" x14ac:dyDescent="0.25">
      <c r="A42" s="14" t="s">
        <v>102</v>
      </c>
      <c r="B42" s="26"/>
      <c r="C42" s="1" t="s">
        <v>103</v>
      </c>
      <c r="D42" s="28" t="s">
        <v>104</v>
      </c>
      <c r="E42" s="27">
        <v>2334746</v>
      </c>
      <c r="F42" s="27">
        <v>1190434</v>
      </c>
    </row>
    <row r="43" spans="1:7" s="18" customFormat="1" ht="24.95" customHeight="1" x14ac:dyDescent="0.25">
      <c r="A43" s="14" t="s">
        <v>105</v>
      </c>
      <c r="B43" s="26"/>
      <c r="C43" s="1" t="s">
        <v>106</v>
      </c>
      <c r="D43" s="28" t="s">
        <v>107</v>
      </c>
      <c r="E43" s="27">
        <v>15246118</v>
      </c>
      <c r="F43" s="27">
        <f>F42+F41</f>
        <v>12542857</v>
      </c>
    </row>
    <row r="44" spans="1:7" s="18" customFormat="1" ht="24.95" customHeight="1" x14ac:dyDescent="0.25">
      <c r="A44" s="14" t="s">
        <v>108</v>
      </c>
      <c r="B44" s="26" t="s">
        <v>109</v>
      </c>
      <c r="C44" s="46" t="s">
        <v>110</v>
      </c>
      <c r="D44" s="46"/>
      <c r="E44" s="27">
        <v>107941463</v>
      </c>
      <c r="F44" s="27">
        <f>F39+F40+F41+F42</f>
        <v>84792013</v>
      </c>
    </row>
    <row r="45" spans="1:7" s="18" customFormat="1" ht="31.5" customHeight="1" x14ac:dyDescent="0.25">
      <c r="A45" s="14" t="s">
        <v>111</v>
      </c>
      <c r="B45" s="26" t="s">
        <v>112</v>
      </c>
      <c r="C45" s="43" t="s">
        <v>113</v>
      </c>
      <c r="D45" s="43"/>
      <c r="E45" s="27"/>
      <c r="F45" s="27"/>
    </row>
    <row r="46" spans="1:7" s="18" customFormat="1" ht="31.5" customHeight="1" x14ac:dyDescent="0.25">
      <c r="A46" s="14" t="s">
        <v>114</v>
      </c>
      <c r="B46" s="26" t="s">
        <v>115</v>
      </c>
      <c r="C46" s="43" t="s">
        <v>116</v>
      </c>
      <c r="D46" s="43"/>
      <c r="E46" s="27"/>
      <c r="F46" s="27"/>
    </row>
    <row r="47" spans="1:7" s="18" customFormat="1" ht="24.95" customHeight="1" x14ac:dyDescent="0.25">
      <c r="A47" s="14" t="s">
        <v>117</v>
      </c>
      <c r="B47" s="26" t="s">
        <v>118</v>
      </c>
      <c r="C47" s="43" t="s">
        <v>121</v>
      </c>
      <c r="D47" s="43"/>
      <c r="E47" s="27">
        <v>93893246</v>
      </c>
      <c r="F47" s="27">
        <f>26975285+17944260+4627085+1411055+31852553+2232053+0+0</f>
        <v>85042291</v>
      </c>
    </row>
    <row r="48" spans="1:7" s="18" customFormat="1" ht="29.25" customHeight="1" thickBot="1" x14ac:dyDescent="0.3">
      <c r="A48" s="14" t="s">
        <v>119</v>
      </c>
      <c r="B48" s="47" t="s">
        <v>120</v>
      </c>
      <c r="C48" s="48"/>
      <c r="D48" s="48"/>
      <c r="E48" s="29">
        <f>E38+E44+E45+E46+E47</f>
        <v>16775445432</v>
      </c>
      <c r="F48" s="29">
        <f>F38+F44+F45+F46+F47</f>
        <v>18809276404</v>
      </c>
    </row>
    <row r="51" spans="6:6" x14ac:dyDescent="0.2">
      <c r="F51" s="31"/>
    </row>
  </sheetData>
  <mergeCells count="22">
    <mergeCell ref="C45:D45"/>
    <mergeCell ref="C46:D46"/>
    <mergeCell ref="C47:D47"/>
    <mergeCell ref="B48:D48"/>
    <mergeCell ref="C28:D28"/>
    <mergeCell ref="B29:D29"/>
    <mergeCell ref="B31:D31"/>
    <mergeCell ref="B32:B37"/>
    <mergeCell ref="C38:D38"/>
    <mergeCell ref="C44:D44"/>
    <mergeCell ref="B16:B17"/>
    <mergeCell ref="C18:D18"/>
    <mergeCell ref="B19:B20"/>
    <mergeCell ref="C22:D22"/>
    <mergeCell ref="C26:D26"/>
    <mergeCell ref="C27:D27"/>
    <mergeCell ref="D1:F1"/>
    <mergeCell ref="A4:F4"/>
    <mergeCell ref="A5:F5"/>
    <mergeCell ref="B10:D10"/>
    <mergeCell ref="B11:B14"/>
    <mergeCell ref="C15:D15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 sz. m.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Tőkés Judit</cp:lastModifiedBy>
  <cp:lastPrinted>2018-04-17T10:56:02Z</cp:lastPrinted>
  <dcterms:created xsi:type="dcterms:W3CDTF">2017-10-25T06:46:59Z</dcterms:created>
  <dcterms:modified xsi:type="dcterms:W3CDTF">2018-04-27T08:30:57Z</dcterms:modified>
</cp:coreProperties>
</file>