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T Vanyola\Documents\Zárszámadás\2013\"/>
    </mc:Choice>
  </mc:AlternateContent>
  <bookViews>
    <workbookView xWindow="120" yWindow="15" windowWidth="11700" windowHeight="6540" tabRatio="728" activeTab="1"/>
  </bookViews>
  <sheets>
    <sheet name="ÖSSZEFÜGGÉSEK" sheetId="75" r:id="rId1"/>
    <sheet name="1.melléklet" sheetId="1" r:id="rId2"/>
    <sheet name="2.1. melléklet" sheetId="73" r:id="rId3"/>
    <sheet name="2.2.melléklet" sheetId="61" r:id="rId4"/>
    <sheet name="ELLENŐRZÉS-1.sz.2.a.sz.2.b.sz." sheetId="76" r:id="rId5"/>
    <sheet name="3.1. melléklet" sheetId="79" r:id="rId6"/>
    <sheet name="3.2.melléklet" sheetId="80" r:id="rId7"/>
    <sheet name="3.3.melléklet" sheetId="90" r:id="rId8"/>
    <sheet name="3.4.melléklet" sheetId="81" r:id="rId9"/>
    <sheet name="3.5.melléklet" sheetId="82" r:id="rId10"/>
    <sheet name="3.6.melléklet" sheetId="116" r:id="rId11"/>
    <sheet name="3.7.melléklet" sheetId="117" r:id="rId12"/>
    <sheet name="3.8.melléklet" sheetId="118" r:id="rId13"/>
    <sheet name="3.9.melléklet" sheetId="119" r:id="rId14"/>
    <sheet name="3.10.melléklet" sheetId="120" r:id="rId15"/>
    <sheet name="3.11.melléklet" sheetId="121" r:id="rId16"/>
    <sheet name="3.12.melléklet" sheetId="122" r:id="rId17"/>
    <sheet name="3.13.melléklet" sheetId="123" r:id="rId18"/>
    <sheet name="3.14.melléklet" sheetId="124" r:id="rId19"/>
    <sheet name="3.15.melléklet" sheetId="125" r:id="rId20"/>
    <sheet name="3.16.melléklet" sheetId="126" r:id="rId21"/>
    <sheet name="3.17.melléklet" sheetId="127" r:id="rId22"/>
    <sheet name="3.18.melléklet" sheetId="128" r:id="rId23"/>
    <sheet name="3.19.melléklet" sheetId="129" r:id="rId24"/>
    <sheet name="3.20.melléklet" sheetId="130" r:id="rId25"/>
    <sheet name="3.21.melléklet" sheetId="131" r:id="rId26"/>
    <sheet name="3.22.melléklet" sheetId="132" r:id="rId27"/>
    <sheet name="3.23.melléklet" sheetId="133" r:id="rId28"/>
    <sheet name="3.24.melléklet" sheetId="134" r:id="rId29"/>
    <sheet name="3.25.melléklet" sheetId="135" r:id="rId30"/>
    <sheet name="3.26.melléklet" sheetId="136" r:id="rId31"/>
    <sheet name="3.27.melléklet" sheetId="137" r:id="rId32"/>
    <sheet name="3.28.melléklet" sheetId="138" r:id="rId33"/>
    <sheet name="3.29.melléklet" sheetId="139" r:id="rId34"/>
    <sheet name="3.30. melléklet" sheetId="3" r:id="rId35"/>
    <sheet name="4.melléklet" sheetId="63" r:id="rId36"/>
    <sheet name="5. melléklet" sheetId="64" r:id="rId37"/>
    <sheet name="6. melléklet" sheetId="100" r:id="rId38"/>
    <sheet name="7. melléklet" sheetId="99" r:id="rId39"/>
    <sheet name="8_A melléklet" sheetId="109" r:id="rId40"/>
    <sheet name="8_B melléklet" sheetId="110" r:id="rId41"/>
    <sheet name="8_C melléklet" sheetId="111" r:id="rId42"/>
    <sheet name="9.melléklet" sheetId="101" r:id="rId43"/>
    <sheet name="9.2 melléklet" sheetId="102" r:id="rId44"/>
    <sheet name="10. melléklet" sheetId="106" r:id="rId45"/>
    <sheet name="Munka1" sheetId="94" r:id="rId46"/>
  </sheets>
  <definedNames>
    <definedName name="_xlnm.Print_Titles" localSheetId="5">'3.1. melléklet'!$1:$6</definedName>
    <definedName name="_xlnm.Print_Titles" localSheetId="14">'3.10.melléklet'!$1:$6</definedName>
    <definedName name="_xlnm.Print_Titles" localSheetId="15">'3.11.melléklet'!$1:$6</definedName>
    <definedName name="_xlnm.Print_Titles" localSheetId="16">'3.12.melléklet'!$1:$6</definedName>
    <definedName name="_xlnm.Print_Titles" localSheetId="17">'3.13.melléklet'!$1:$6</definedName>
    <definedName name="_xlnm.Print_Titles" localSheetId="18">'3.14.melléklet'!$1:$6</definedName>
    <definedName name="_xlnm.Print_Titles" localSheetId="19">'3.15.melléklet'!$1:$6</definedName>
    <definedName name="_xlnm.Print_Titles" localSheetId="20">'3.16.melléklet'!$1:$6</definedName>
    <definedName name="_xlnm.Print_Titles" localSheetId="21">'3.17.melléklet'!$1:$6</definedName>
    <definedName name="_xlnm.Print_Titles" localSheetId="22">'3.18.melléklet'!$1:$6</definedName>
    <definedName name="_xlnm.Print_Titles" localSheetId="23">'3.19.melléklet'!$1:$6</definedName>
    <definedName name="_xlnm.Print_Titles" localSheetId="6">'3.2.melléklet'!$1:$6</definedName>
    <definedName name="_xlnm.Print_Titles" localSheetId="24">'3.20.melléklet'!$1:$6</definedName>
    <definedName name="_xlnm.Print_Titles" localSheetId="25">'3.21.melléklet'!$1:$6</definedName>
    <definedName name="_xlnm.Print_Titles" localSheetId="26">'3.22.melléklet'!$1:$6</definedName>
    <definedName name="_xlnm.Print_Titles" localSheetId="27">'3.23.melléklet'!$1:$6</definedName>
    <definedName name="_xlnm.Print_Titles" localSheetId="28">'3.24.melléklet'!$1:$6</definedName>
    <definedName name="_xlnm.Print_Titles" localSheetId="29">'3.25.melléklet'!$1:$6</definedName>
    <definedName name="_xlnm.Print_Titles" localSheetId="30">'3.26.melléklet'!$1:$6</definedName>
    <definedName name="_xlnm.Print_Titles" localSheetId="31">'3.27.melléklet'!$1:$6</definedName>
    <definedName name="_xlnm.Print_Titles" localSheetId="32">'3.28.melléklet'!$1:$6</definedName>
    <definedName name="_xlnm.Print_Titles" localSheetId="33">'3.29.melléklet'!$1:$6</definedName>
    <definedName name="_xlnm.Print_Titles" localSheetId="7">'3.3.melléklet'!$1:$6</definedName>
    <definedName name="_xlnm.Print_Titles" localSheetId="34">'3.30. melléklet'!$1:$6</definedName>
    <definedName name="_xlnm.Print_Titles" localSheetId="8">'3.4.melléklet'!$1:$6</definedName>
    <definedName name="_xlnm.Print_Titles" localSheetId="9">'3.5.melléklet'!$1:$6</definedName>
    <definedName name="_xlnm.Print_Titles" localSheetId="10">'3.6.melléklet'!$1:$6</definedName>
    <definedName name="_xlnm.Print_Titles" localSheetId="11">'3.7.melléklet'!$1:$6</definedName>
    <definedName name="_xlnm.Print_Titles" localSheetId="12">'3.8.melléklet'!$1:$6</definedName>
    <definedName name="_xlnm.Print_Titles" localSheetId="13">'3.9.melléklet'!$1:$6</definedName>
    <definedName name="_xlnm.Print_Titles" localSheetId="42">'9.melléklet'!$2:$6</definedName>
    <definedName name="_xlnm.Print_Area" localSheetId="1">'1.melléklet'!$A$1:$E$126</definedName>
    <definedName name="_xlnm.Print_Area" localSheetId="2">'2.1. melléklet'!$A$1:$J$34</definedName>
  </definedNames>
  <calcPr calcId="152511"/>
</workbook>
</file>

<file path=xl/calcChain.xml><?xml version="1.0" encoding="utf-8"?>
<calcChain xmlns="http://schemas.openxmlformats.org/spreadsheetml/2006/main">
  <c r="D41" i="116" l="1"/>
  <c r="C22" i="1"/>
  <c r="D87" i="101"/>
  <c r="C21" i="101"/>
  <c r="D21" i="101"/>
  <c r="E26" i="137"/>
  <c r="D26" i="137"/>
  <c r="D31" i="137" s="1"/>
  <c r="F26" i="136"/>
  <c r="E26" i="136"/>
  <c r="D26" i="136"/>
  <c r="F26" i="133"/>
  <c r="F31" i="133" s="1"/>
  <c r="E26" i="133"/>
  <c r="D26" i="133"/>
  <c r="D31" i="133" s="1"/>
  <c r="F26" i="132"/>
  <c r="D26" i="132"/>
  <c r="D31" i="132" s="1"/>
  <c r="F26" i="123"/>
  <c r="E26" i="123"/>
  <c r="D26" i="123"/>
  <c r="F26" i="122"/>
  <c r="E26" i="122"/>
  <c r="D26" i="122"/>
  <c r="E26" i="121"/>
  <c r="E31" i="121" s="1"/>
  <c r="D26" i="121"/>
  <c r="D31" i="121" s="1"/>
  <c r="E26" i="120"/>
  <c r="E31" i="120" s="1"/>
  <c r="F26" i="118"/>
  <c r="E26" i="118"/>
  <c r="D26" i="118"/>
  <c r="D31" i="118" s="1"/>
  <c r="F26" i="119"/>
  <c r="E26" i="119"/>
  <c r="D26" i="119"/>
  <c r="D31" i="119" s="1"/>
  <c r="F17" i="116"/>
  <c r="F26" i="82"/>
  <c r="E26" i="82"/>
  <c r="F41" i="139"/>
  <c r="E41" i="139"/>
  <c r="D41" i="139"/>
  <c r="F35" i="139"/>
  <c r="F48" i="139" s="1"/>
  <c r="E35" i="139"/>
  <c r="E48" i="139" s="1"/>
  <c r="D35" i="139"/>
  <c r="D48" i="139" s="1"/>
  <c r="E31" i="139"/>
  <c r="D31" i="139"/>
  <c r="F27" i="139"/>
  <c r="F31" i="139" s="1"/>
  <c r="E27" i="139"/>
  <c r="D27" i="139"/>
  <c r="F22" i="139"/>
  <c r="E22" i="139"/>
  <c r="D22" i="139"/>
  <c r="F17" i="139"/>
  <c r="E17" i="139"/>
  <c r="D17" i="139"/>
  <c r="F8" i="139"/>
  <c r="E8" i="139"/>
  <c r="D8" i="139"/>
  <c r="F41" i="138"/>
  <c r="E41" i="138"/>
  <c r="D41" i="138"/>
  <c r="F35" i="138"/>
  <c r="F48" i="138" s="1"/>
  <c r="E35" i="138"/>
  <c r="E48" i="138" s="1"/>
  <c r="D35" i="138"/>
  <c r="D48" i="138" s="1"/>
  <c r="E31" i="138"/>
  <c r="D31" i="138"/>
  <c r="F27" i="138"/>
  <c r="F31" i="138" s="1"/>
  <c r="E27" i="138"/>
  <c r="D27" i="138"/>
  <c r="F22" i="138"/>
  <c r="E22" i="138"/>
  <c r="D22" i="138"/>
  <c r="F17" i="138"/>
  <c r="E17" i="138"/>
  <c r="D17" i="138"/>
  <c r="F8" i="138"/>
  <c r="E8" i="138"/>
  <c r="D8" i="138"/>
  <c r="D48" i="137"/>
  <c r="F41" i="137"/>
  <c r="E41" i="137"/>
  <c r="D41" i="137"/>
  <c r="F35" i="137"/>
  <c r="E35" i="137"/>
  <c r="E48" i="137" s="1"/>
  <c r="D35" i="137"/>
  <c r="E31" i="137"/>
  <c r="F27" i="137"/>
  <c r="E27" i="137"/>
  <c r="D27" i="137"/>
  <c r="F22" i="137"/>
  <c r="E22" i="137"/>
  <c r="D22" i="137"/>
  <c r="F17" i="137"/>
  <c r="E17" i="137"/>
  <c r="D17" i="137"/>
  <c r="F8" i="137"/>
  <c r="F26" i="137" s="1"/>
  <c r="F31" i="137" s="1"/>
  <c r="E8" i="137"/>
  <c r="D8" i="137"/>
  <c r="D48" i="136"/>
  <c r="F41" i="136"/>
  <c r="E41" i="136"/>
  <c r="D41" i="136"/>
  <c r="F35" i="136"/>
  <c r="F48" i="136" s="1"/>
  <c r="E35" i="136"/>
  <c r="E48" i="136" s="1"/>
  <c r="D35" i="136"/>
  <c r="F31" i="136"/>
  <c r="E31" i="136"/>
  <c r="D31" i="136"/>
  <c r="F27" i="136"/>
  <c r="E27" i="136"/>
  <c r="D27" i="136"/>
  <c r="F22" i="136"/>
  <c r="E22" i="136"/>
  <c r="D22" i="136"/>
  <c r="F17" i="136"/>
  <c r="E17" i="136"/>
  <c r="D17" i="136"/>
  <c r="F8" i="136"/>
  <c r="E8" i="136"/>
  <c r="D8" i="136"/>
  <c r="F41" i="135"/>
  <c r="E41" i="135"/>
  <c r="D41" i="135"/>
  <c r="F35" i="135"/>
  <c r="F48" i="135" s="1"/>
  <c r="E35" i="135"/>
  <c r="E48" i="135" s="1"/>
  <c r="D35" i="135"/>
  <c r="D48" i="135" s="1"/>
  <c r="F31" i="135"/>
  <c r="E31" i="135"/>
  <c r="D31" i="135"/>
  <c r="F27" i="135"/>
  <c r="E27" i="135"/>
  <c r="D27" i="135"/>
  <c r="F22" i="135"/>
  <c r="E22" i="135"/>
  <c r="D22" i="135"/>
  <c r="F17" i="135"/>
  <c r="E17" i="135"/>
  <c r="D17" i="135"/>
  <c r="F8" i="135"/>
  <c r="E8" i="135"/>
  <c r="D8" i="135"/>
  <c r="F41" i="134"/>
  <c r="E41" i="134"/>
  <c r="D41" i="134"/>
  <c r="F35" i="134"/>
  <c r="F48" i="134" s="1"/>
  <c r="E35" i="134"/>
  <c r="E48" i="134" s="1"/>
  <c r="D35" i="134"/>
  <c r="D48" i="134" s="1"/>
  <c r="F31" i="134"/>
  <c r="E31" i="134"/>
  <c r="D31" i="134"/>
  <c r="F27" i="134"/>
  <c r="E27" i="134"/>
  <c r="D27" i="134"/>
  <c r="F22" i="134"/>
  <c r="E22" i="134"/>
  <c r="D22" i="134"/>
  <c r="F17" i="134"/>
  <c r="E17" i="134"/>
  <c r="D17" i="134"/>
  <c r="F8" i="134"/>
  <c r="E8" i="134"/>
  <c r="D8" i="134"/>
  <c r="D48" i="133"/>
  <c r="F41" i="133"/>
  <c r="E41" i="133"/>
  <c r="D41" i="133"/>
  <c r="F35" i="133"/>
  <c r="E35" i="133"/>
  <c r="E48" i="133" s="1"/>
  <c r="D35" i="133"/>
  <c r="E31" i="133"/>
  <c r="F27" i="133"/>
  <c r="E27" i="133"/>
  <c r="D27" i="133"/>
  <c r="F22" i="133"/>
  <c r="E22" i="133"/>
  <c r="D22" i="133"/>
  <c r="F17" i="133"/>
  <c r="E17" i="133"/>
  <c r="D17" i="133"/>
  <c r="F8" i="133"/>
  <c r="E8" i="133"/>
  <c r="D8" i="133"/>
  <c r="F41" i="132"/>
  <c r="E41" i="132"/>
  <c r="D41" i="132"/>
  <c r="F35" i="132"/>
  <c r="F48" i="132" s="1"/>
  <c r="E35" i="132"/>
  <c r="E48" i="132" s="1"/>
  <c r="D35" i="132"/>
  <c r="D48" i="132" s="1"/>
  <c r="F31" i="132"/>
  <c r="F27" i="132"/>
  <c r="E27" i="132"/>
  <c r="D27" i="132"/>
  <c r="F22" i="132"/>
  <c r="E22" i="132"/>
  <c r="D22" i="132"/>
  <c r="F17" i="132"/>
  <c r="E17" i="132"/>
  <c r="E26" i="132" s="1"/>
  <c r="E31" i="132" s="1"/>
  <c r="D17" i="132"/>
  <c r="F8" i="132"/>
  <c r="E8" i="132"/>
  <c r="D8" i="132"/>
  <c r="F41" i="131"/>
  <c r="E41" i="131"/>
  <c r="D41" i="131"/>
  <c r="F35" i="131"/>
  <c r="F48" i="131" s="1"/>
  <c r="E35" i="131"/>
  <c r="E48" i="131" s="1"/>
  <c r="D35" i="131"/>
  <c r="D48" i="131" s="1"/>
  <c r="F31" i="131"/>
  <c r="E31" i="131"/>
  <c r="D31" i="131"/>
  <c r="F27" i="131"/>
  <c r="E27" i="131"/>
  <c r="D27" i="131"/>
  <c r="F22" i="131"/>
  <c r="E22" i="131"/>
  <c r="D22" i="131"/>
  <c r="F17" i="131"/>
  <c r="E17" i="131"/>
  <c r="D17" i="131"/>
  <c r="F8" i="131"/>
  <c r="E8" i="131"/>
  <c r="D8" i="131"/>
  <c r="D48" i="130"/>
  <c r="F41" i="130"/>
  <c r="E41" i="130"/>
  <c r="D41" i="130"/>
  <c r="F35" i="130"/>
  <c r="F48" i="130" s="1"/>
  <c r="E35" i="130"/>
  <c r="E48" i="130" s="1"/>
  <c r="D35" i="130"/>
  <c r="F27" i="130"/>
  <c r="E27" i="130"/>
  <c r="D27" i="130"/>
  <c r="F22" i="130"/>
  <c r="E22" i="130"/>
  <c r="D22" i="130"/>
  <c r="F17" i="130"/>
  <c r="E17" i="130"/>
  <c r="D17" i="130"/>
  <c r="F8" i="130"/>
  <c r="F26" i="130" s="1"/>
  <c r="F31" i="130" s="1"/>
  <c r="E8" i="130"/>
  <c r="E26" i="130" s="1"/>
  <c r="E31" i="130" s="1"/>
  <c r="D8" i="130"/>
  <c r="D26" i="130" s="1"/>
  <c r="D31" i="130" s="1"/>
  <c r="D48" i="129"/>
  <c r="F41" i="129"/>
  <c r="E41" i="129"/>
  <c r="D41" i="129"/>
  <c r="F35" i="129"/>
  <c r="F48" i="129" s="1"/>
  <c r="E35" i="129"/>
  <c r="E48" i="129" s="1"/>
  <c r="D35" i="129"/>
  <c r="F31" i="129"/>
  <c r="E31" i="129"/>
  <c r="D31" i="129"/>
  <c r="F27" i="129"/>
  <c r="E27" i="129"/>
  <c r="D27" i="129"/>
  <c r="F22" i="129"/>
  <c r="E22" i="129"/>
  <c r="D22" i="129"/>
  <c r="F17" i="129"/>
  <c r="E17" i="129"/>
  <c r="D17" i="129"/>
  <c r="F8" i="129"/>
  <c r="E8" i="129"/>
  <c r="D8" i="129"/>
  <c r="F41" i="128"/>
  <c r="E41" i="128"/>
  <c r="D41" i="128"/>
  <c r="F35" i="128"/>
  <c r="F48" i="128" s="1"/>
  <c r="E35" i="128"/>
  <c r="E48" i="128" s="1"/>
  <c r="D35" i="128"/>
  <c r="D48" i="128" s="1"/>
  <c r="F31" i="128"/>
  <c r="E31" i="128"/>
  <c r="D31" i="128"/>
  <c r="F27" i="128"/>
  <c r="E27" i="128"/>
  <c r="D27" i="128"/>
  <c r="F22" i="128"/>
  <c r="E22" i="128"/>
  <c r="D22" i="128"/>
  <c r="F17" i="128"/>
  <c r="E17" i="128"/>
  <c r="D17" i="128"/>
  <c r="F8" i="128"/>
  <c r="E8" i="128"/>
  <c r="D8" i="128"/>
  <c r="D48" i="127"/>
  <c r="F41" i="127"/>
  <c r="E41" i="127"/>
  <c r="D41" i="127"/>
  <c r="F35" i="127"/>
  <c r="F48" i="127" s="1"/>
  <c r="E35" i="127"/>
  <c r="E48" i="127" s="1"/>
  <c r="D35" i="127"/>
  <c r="F31" i="127"/>
  <c r="E31" i="127"/>
  <c r="D31" i="127"/>
  <c r="F27" i="127"/>
  <c r="E27" i="127"/>
  <c r="D27" i="127"/>
  <c r="F22" i="127"/>
  <c r="E22" i="127"/>
  <c r="D22" i="127"/>
  <c r="F17" i="127"/>
  <c r="E17" i="127"/>
  <c r="D17" i="127"/>
  <c r="F8" i="127"/>
  <c r="E8" i="127"/>
  <c r="D8" i="127"/>
  <c r="D48" i="126"/>
  <c r="F41" i="126"/>
  <c r="E41" i="126"/>
  <c r="D41" i="126"/>
  <c r="F35" i="126"/>
  <c r="F48" i="126" s="1"/>
  <c r="E35" i="126"/>
  <c r="E48" i="126" s="1"/>
  <c r="D35" i="126"/>
  <c r="E31" i="126"/>
  <c r="D31" i="126"/>
  <c r="F27" i="126"/>
  <c r="F31" i="126" s="1"/>
  <c r="E27" i="126"/>
  <c r="D27" i="126"/>
  <c r="F22" i="126"/>
  <c r="E22" i="126"/>
  <c r="D22" i="126"/>
  <c r="F17" i="126"/>
  <c r="E17" i="126"/>
  <c r="D17" i="126"/>
  <c r="F8" i="126"/>
  <c r="E8" i="126"/>
  <c r="D8" i="126"/>
  <c r="F41" i="125"/>
  <c r="E41" i="125"/>
  <c r="D41" i="125"/>
  <c r="F35" i="125"/>
  <c r="F48" i="125" s="1"/>
  <c r="E35" i="125"/>
  <c r="E48" i="125" s="1"/>
  <c r="D35" i="125"/>
  <c r="D48" i="125" s="1"/>
  <c r="E31" i="125"/>
  <c r="D31" i="125"/>
  <c r="F27" i="125"/>
  <c r="F31" i="125" s="1"/>
  <c r="E27" i="125"/>
  <c r="D27" i="125"/>
  <c r="F22" i="125"/>
  <c r="E22" i="125"/>
  <c r="D22" i="125"/>
  <c r="F17" i="125"/>
  <c r="E17" i="125"/>
  <c r="D17" i="125"/>
  <c r="F8" i="125"/>
  <c r="E8" i="125"/>
  <c r="D8" i="125"/>
  <c r="D48" i="124"/>
  <c r="F41" i="124"/>
  <c r="E41" i="124"/>
  <c r="D41" i="124"/>
  <c r="F35" i="124"/>
  <c r="F48" i="124" s="1"/>
  <c r="E35" i="124"/>
  <c r="E48" i="124" s="1"/>
  <c r="D35" i="124"/>
  <c r="E31" i="124"/>
  <c r="D31" i="124"/>
  <c r="F27" i="124"/>
  <c r="F31" i="124" s="1"/>
  <c r="E27" i="124"/>
  <c r="D27" i="124"/>
  <c r="F22" i="124"/>
  <c r="E22" i="124"/>
  <c r="D22" i="124"/>
  <c r="F17" i="124"/>
  <c r="E17" i="124"/>
  <c r="D17" i="124"/>
  <c r="F8" i="124"/>
  <c r="E8" i="124"/>
  <c r="D8" i="124"/>
  <c r="D48" i="123"/>
  <c r="F41" i="123"/>
  <c r="E41" i="123"/>
  <c r="D41" i="123"/>
  <c r="F35" i="123"/>
  <c r="F48" i="123" s="1"/>
  <c r="E35" i="123"/>
  <c r="E48" i="123" s="1"/>
  <c r="D35" i="123"/>
  <c r="F31" i="123"/>
  <c r="E31" i="123"/>
  <c r="D31" i="123"/>
  <c r="F27" i="123"/>
  <c r="E27" i="123"/>
  <c r="D27" i="123"/>
  <c r="F22" i="123"/>
  <c r="E22" i="123"/>
  <c r="D22" i="123"/>
  <c r="F17" i="123"/>
  <c r="E17" i="123"/>
  <c r="D17" i="123"/>
  <c r="F8" i="123"/>
  <c r="E8" i="123"/>
  <c r="D8" i="123"/>
  <c r="F41" i="122"/>
  <c r="E41" i="122"/>
  <c r="D41" i="122"/>
  <c r="F35" i="122"/>
  <c r="F48" i="122" s="1"/>
  <c r="E35" i="122"/>
  <c r="E48" i="122" s="1"/>
  <c r="D35" i="122"/>
  <c r="D48" i="122" s="1"/>
  <c r="E31" i="122"/>
  <c r="D31" i="122"/>
  <c r="F27" i="122"/>
  <c r="F31" i="122" s="1"/>
  <c r="E27" i="122"/>
  <c r="D27" i="122"/>
  <c r="F22" i="122"/>
  <c r="E22" i="122"/>
  <c r="D22" i="122"/>
  <c r="F17" i="122"/>
  <c r="E17" i="122"/>
  <c r="D17" i="122"/>
  <c r="F8" i="122"/>
  <c r="E8" i="122"/>
  <c r="D8" i="122"/>
  <c r="F41" i="121"/>
  <c r="E41" i="121"/>
  <c r="D41" i="121"/>
  <c r="F35" i="121"/>
  <c r="F48" i="121" s="1"/>
  <c r="E35" i="121"/>
  <c r="E48" i="121" s="1"/>
  <c r="D35" i="121"/>
  <c r="D48" i="121" s="1"/>
  <c r="F27" i="121"/>
  <c r="E27" i="121"/>
  <c r="D27" i="121"/>
  <c r="F22" i="121"/>
  <c r="E22" i="121"/>
  <c r="D22" i="121"/>
  <c r="F17" i="121"/>
  <c r="F26" i="121" s="1"/>
  <c r="F31" i="121" s="1"/>
  <c r="E17" i="121"/>
  <c r="D17" i="121"/>
  <c r="F8" i="121"/>
  <c r="E8" i="121"/>
  <c r="D8" i="121"/>
  <c r="F41" i="120"/>
  <c r="E41" i="120"/>
  <c r="D41" i="120"/>
  <c r="F35" i="120"/>
  <c r="F48" i="120" s="1"/>
  <c r="E35" i="120"/>
  <c r="E48" i="120" s="1"/>
  <c r="D35" i="120"/>
  <c r="D48" i="120" s="1"/>
  <c r="F27" i="120"/>
  <c r="E27" i="120"/>
  <c r="D27" i="120"/>
  <c r="F22" i="120"/>
  <c r="E22" i="120"/>
  <c r="D22" i="120"/>
  <c r="F17" i="120"/>
  <c r="E17" i="120"/>
  <c r="D17" i="120"/>
  <c r="D26" i="120" s="1"/>
  <c r="D31" i="120" s="1"/>
  <c r="F8" i="120"/>
  <c r="E8" i="120"/>
  <c r="D8" i="120"/>
  <c r="F41" i="119"/>
  <c r="E41" i="119"/>
  <c r="D41" i="119"/>
  <c r="F35" i="119"/>
  <c r="F48" i="119" s="1"/>
  <c r="E35" i="119"/>
  <c r="D35" i="119"/>
  <c r="E31" i="119"/>
  <c r="F27" i="119"/>
  <c r="F31" i="119" s="1"/>
  <c r="E27" i="119"/>
  <c r="D27" i="119"/>
  <c r="F22" i="119"/>
  <c r="E22" i="119"/>
  <c r="D22" i="119"/>
  <c r="F17" i="119"/>
  <c r="E17" i="119"/>
  <c r="D17" i="119"/>
  <c r="F8" i="119"/>
  <c r="E8" i="119"/>
  <c r="D8" i="119"/>
  <c r="D48" i="118"/>
  <c r="F41" i="118"/>
  <c r="E41" i="118"/>
  <c r="D41" i="118"/>
  <c r="F35" i="118"/>
  <c r="E35" i="118"/>
  <c r="D35" i="118"/>
  <c r="F31" i="118"/>
  <c r="E31" i="118"/>
  <c r="F27" i="118"/>
  <c r="E27" i="118"/>
  <c r="D27" i="118"/>
  <c r="F22" i="118"/>
  <c r="E22" i="118"/>
  <c r="D22" i="118"/>
  <c r="F17" i="118"/>
  <c r="E17" i="118"/>
  <c r="D17" i="118"/>
  <c r="F8" i="118"/>
  <c r="E8" i="118"/>
  <c r="D8" i="118"/>
  <c r="D48" i="117"/>
  <c r="F41" i="117"/>
  <c r="E41" i="117"/>
  <c r="D41" i="117"/>
  <c r="F35" i="117"/>
  <c r="F48" i="117" s="1"/>
  <c r="E35" i="117"/>
  <c r="E48" i="117" s="1"/>
  <c r="D35" i="117"/>
  <c r="F31" i="117"/>
  <c r="E31" i="117"/>
  <c r="D31" i="117"/>
  <c r="F27" i="117"/>
  <c r="E27" i="117"/>
  <c r="D27" i="117"/>
  <c r="F22" i="117"/>
  <c r="E22" i="117"/>
  <c r="D22" i="117"/>
  <c r="F17" i="117"/>
  <c r="E17" i="117"/>
  <c r="D17" i="117"/>
  <c r="F8" i="117"/>
  <c r="E8" i="117"/>
  <c r="D8" i="117"/>
  <c r="F41" i="116"/>
  <c r="E41" i="116"/>
  <c r="F35" i="116"/>
  <c r="E35" i="116"/>
  <c r="D35" i="116"/>
  <c r="F27" i="116"/>
  <c r="E27" i="116"/>
  <c r="D27" i="116"/>
  <c r="F22" i="116"/>
  <c r="E22" i="116"/>
  <c r="D22" i="116"/>
  <c r="E17" i="116"/>
  <c r="D17" i="116"/>
  <c r="F8" i="116"/>
  <c r="F26" i="116" s="1"/>
  <c r="E8" i="116"/>
  <c r="E26" i="116" s="1"/>
  <c r="E31" i="116" s="1"/>
  <c r="D8" i="116"/>
  <c r="D26" i="116" s="1"/>
  <c r="D31" i="116" s="1"/>
  <c r="D48" i="116" l="1"/>
  <c r="F26" i="120"/>
  <c r="F31" i="120" s="1"/>
  <c r="F31" i="116"/>
  <c r="F48" i="137"/>
  <c r="F48" i="133"/>
  <c r="E48" i="119"/>
  <c r="D48" i="119"/>
  <c r="E48" i="118"/>
  <c r="F48" i="118"/>
  <c r="E48" i="116"/>
  <c r="F48" i="116"/>
  <c r="H20" i="111"/>
  <c r="E20" i="111"/>
  <c r="H19" i="111"/>
  <c r="E19" i="111"/>
  <c r="H18" i="111"/>
  <c r="E18" i="111"/>
  <c r="H15" i="111"/>
  <c r="E15" i="111"/>
  <c r="G14" i="111"/>
  <c r="G17" i="111" s="1"/>
  <c r="D14" i="111"/>
  <c r="D17" i="111" s="1"/>
  <c r="H13" i="111"/>
  <c r="E13" i="111"/>
  <c r="H12" i="111"/>
  <c r="E12" i="111"/>
  <c r="G11" i="111"/>
  <c r="F11" i="111"/>
  <c r="F14" i="111" s="1"/>
  <c r="F17" i="111" s="1"/>
  <c r="D11" i="111"/>
  <c r="C11" i="111"/>
  <c r="C14" i="111" s="1"/>
  <c r="C17" i="111" s="1"/>
  <c r="H9" i="111"/>
  <c r="E9" i="111"/>
  <c r="H8" i="111"/>
  <c r="E8" i="111"/>
  <c r="H7" i="111"/>
  <c r="E7" i="111"/>
  <c r="H6" i="111"/>
  <c r="H11" i="111" s="1"/>
  <c r="H14" i="111" s="1"/>
  <c r="H17" i="111" s="1"/>
  <c r="E6" i="111"/>
  <c r="E58" i="110"/>
  <c r="C57" i="110"/>
  <c r="C54" i="110"/>
  <c r="C50" i="110"/>
  <c r="E49" i="110"/>
  <c r="D49" i="110"/>
  <c r="C49" i="110"/>
  <c r="E43" i="110"/>
  <c r="E50" i="110" s="1"/>
  <c r="E54" i="110" s="1"/>
  <c r="D43" i="110"/>
  <c r="D50" i="110" s="1"/>
  <c r="D54" i="110" s="1"/>
  <c r="C43" i="110"/>
  <c r="C55" i="110" s="1"/>
  <c r="C56" i="110" s="1"/>
  <c r="C30" i="110"/>
  <c r="C27" i="110"/>
  <c r="E26" i="110"/>
  <c r="D26" i="110"/>
  <c r="D57" i="110" s="1"/>
  <c r="C26" i="110"/>
  <c r="E20" i="110"/>
  <c r="D20" i="110"/>
  <c r="C20" i="110"/>
  <c r="H28" i="109"/>
  <c r="E28" i="109"/>
  <c r="H27" i="109"/>
  <c r="E27" i="109"/>
  <c r="H26" i="109"/>
  <c r="E26" i="109"/>
  <c r="H25" i="109"/>
  <c r="G25" i="109"/>
  <c r="F25" i="109"/>
  <c r="E25" i="109"/>
  <c r="D25" i="109"/>
  <c r="D29" i="109" s="1"/>
  <c r="C25" i="109"/>
  <c r="H24" i="109"/>
  <c r="E24" i="109"/>
  <c r="H23" i="109"/>
  <c r="H22" i="109" s="1"/>
  <c r="E23" i="109"/>
  <c r="G22" i="109"/>
  <c r="F22" i="109"/>
  <c r="D22" i="109"/>
  <c r="C22" i="109"/>
  <c r="H21" i="109"/>
  <c r="E21" i="109"/>
  <c r="H20" i="109"/>
  <c r="E20" i="109"/>
  <c r="E18" i="109" s="1"/>
  <c r="H19" i="109"/>
  <c r="H18" i="109" s="1"/>
  <c r="E19" i="109"/>
  <c r="G18" i="109"/>
  <c r="G29" i="109" s="1"/>
  <c r="F18" i="109"/>
  <c r="D18" i="109"/>
  <c r="C18" i="109"/>
  <c r="H15" i="109"/>
  <c r="H10" i="109" s="1"/>
  <c r="E15" i="109"/>
  <c r="H14" i="109"/>
  <c r="E14" i="109"/>
  <c r="H13" i="109"/>
  <c r="E13" i="109"/>
  <c r="H12" i="109"/>
  <c r="E12" i="109"/>
  <c r="H11" i="109"/>
  <c r="E11" i="109"/>
  <c r="G10" i="109"/>
  <c r="F10" i="109"/>
  <c r="D10" i="109"/>
  <c r="D16" i="109" s="1"/>
  <c r="C10" i="109"/>
  <c r="H9" i="109"/>
  <c r="E9" i="109"/>
  <c r="H8" i="109"/>
  <c r="E8" i="109"/>
  <c r="H7" i="109"/>
  <c r="E7" i="109"/>
  <c r="E5" i="109" s="1"/>
  <c r="H6" i="109"/>
  <c r="E6" i="109"/>
  <c r="G5" i="109"/>
  <c r="G16" i="109" s="1"/>
  <c r="F5" i="109"/>
  <c r="F16" i="109" s="1"/>
  <c r="D5" i="109"/>
  <c r="C5" i="109"/>
  <c r="C16" i="109" s="1"/>
  <c r="E57" i="110" l="1"/>
  <c r="E27" i="110"/>
  <c r="E30" i="110" s="1"/>
  <c r="D27" i="110"/>
  <c r="D30" i="110" s="1"/>
  <c r="E11" i="111"/>
  <c r="E14" i="111" s="1"/>
  <c r="E17" i="111" s="1"/>
  <c r="H29" i="109"/>
  <c r="F29" i="109"/>
  <c r="H5" i="109"/>
  <c r="H16" i="109" s="1"/>
  <c r="C29" i="109"/>
  <c r="E22" i="109"/>
  <c r="E29" i="109" s="1"/>
  <c r="E10" i="109"/>
  <c r="E16" i="109"/>
  <c r="D55" i="110"/>
  <c r="D56" i="110" s="1"/>
  <c r="E55" i="110"/>
  <c r="E56" i="110" s="1"/>
  <c r="F17" i="82"/>
  <c r="E17" i="82"/>
  <c r="D17" i="82"/>
  <c r="F41" i="82"/>
  <c r="E41" i="82"/>
  <c r="D41" i="82"/>
  <c r="F41" i="81"/>
  <c r="E41" i="81"/>
  <c r="D41" i="81"/>
  <c r="F17" i="81"/>
  <c r="E17" i="81"/>
  <c r="D17" i="81"/>
  <c r="F41" i="90"/>
  <c r="E41" i="90"/>
  <c r="D41" i="90"/>
  <c r="F17" i="90"/>
  <c r="E17" i="90"/>
  <c r="D17" i="90"/>
  <c r="F41" i="80"/>
  <c r="E41" i="80"/>
  <c r="D41" i="80"/>
  <c r="F17" i="80"/>
  <c r="E17" i="80"/>
  <c r="D17" i="80"/>
  <c r="F42" i="79"/>
  <c r="E42" i="79"/>
  <c r="D42" i="79"/>
  <c r="F17" i="79"/>
  <c r="E17" i="79"/>
  <c r="D17" i="79"/>
  <c r="D29" i="99"/>
  <c r="C29" i="99"/>
  <c r="C6" i="106"/>
  <c r="C11" i="106"/>
  <c r="C24" i="102"/>
  <c r="C34" i="102" s="1"/>
  <c r="C19" i="102"/>
  <c r="C15" i="102"/>
  <c r="C12" i="102"/>
  <c r="C18" i="102" s="1"/>
  <c r="C11" i="102"/>
  <c r="D104" i="101"/>
  <c r="D95" i="101"/>
  <c r="D89" i="101"/>
  <c r="D88" i="101" s="1"/>
  <c r="D81" i="101"/>
  <c r="D76" i="101"/>
  <c r="D68" i="101"/>
  <c r="D62" i="101"/>
  <c r="D50" i="101"/>
  <c r="E45" i="101"/>
  <c r="E40" i="101" s="1"/>
  <c r="E31" i="101" s="1"/>
  <c r="D45" i="101"/>
  <c r="D40" i="101" s="1"/>
  <c r="D32" i="101"/>
  <c r="D15" i="101"/>
  <c r="C15" i="101"/>
  <c r="D12" i="101"/>
  <c r="C12" i="101"/>
  <c r="D9" i="101"/>
  <c r="C9" i="101"/>
  <c r="E36" i="100"/>
  <c r="D36" i="100"/>
  <c r="H18" i="61"/>
  <c r="H32" i="61" s="1"/>
  <c r="H34" i="61" s="1"/>
  <c r="H35" i="61"/>
  <c r="I18" i="61"/>
  <c r="G18" i="61"/>
  <c r="G35" i="61" s="1"/>
  <c r="D18" i="61"/>
  <c r="E18" i="61"/>
  <c r="E32" i="61" s="1"/>
  <c r="E34" i="61" s="1"/>
  <c r="C18" i="61"/>
  <c r="F35" i="82"/>
  <c r="F48" i="82"/>
  <c r="E35" i="82"/>
  <c r="E48" i="82" s="1"/>
  <c r="D35" i="82"/>
  <c r="D48" i="82"/>
  <c r="F27" i="82"/>
  <c r="F31" i="82" s="1"/>
  <c r="E27" i="82"/>
  <c r="E31" i="82" s="1"/>
  <c r="D27" i="82"/>
  <c r="F22" i="82"/>
  <c r="E22" i="82"/>
  <c r="D22" i="82"/>
  <c r="F8" i="82"/>
  <c r="E8" i="82"/>
  <c r="D8" i="82"/>
  <c r="D26" i="82" s="1"/>
  <c r="F35" i="81"/>
  <c r="E35" i="81"/>
  <c r="E48" i="81" s="1"/>
  <c r="D35" i="81"/>
  <c r="D48" i="81" s="1"/>
  <c r="F27" i="81"/>
  <c r="F31" i="81"/>
  <c r="E27" i="81"/>
  <c r="D27" i="81"/>
  <c r="F22" i="81"/>
  <c r="E22" i="81"/>
  <c r="D22" i="81"/>
  <c r="F8" i="81"/>
  <c r="F26" i="81" s="1"/>
  <c r="E8" i="81"/>
  <c r="E26" i="81" s="1"/>
  <c r="D8" i="81"/>
  <c r="D26" i="81" s="1"/>
  <c r="F35" i="90"/>
  <c r="F48" i="90" s="1"/>
  <c r="E35" i="90"/>
  <c r="E48" i="90" s="1"/>
  <c r="D35" i="90"/>
  <c r="D48" i="90"/>
  <c r="F27" i="90"/>
  <c r="F31" i="90" s="1"/>
  <c r="E27" i="90"/>
  <c r="E31" i="90"/>
  <c r="D27" i="90"/>
  <c r="D31" i="90" s="1"/>
  <c r="F22" i="90"/>
  <c r="E22" i="90"/>
  <c r="D22" i="90"/>
  <c r="F8" i="90"/>
  <c r="E8" i="90"/>
  <c r="D8" i="90"/>
  <c r="F35" i="80"/>
  <c r="F27" i="80"/>
  <c r="F31" i="80" s="1"/>
  <c r="F22" i="80"/>
  <c r="F8" i="80"/>
  <c r="E35" i="80"/>
  <c r="E48" i="80" s="1"/>
  <c r="E27" i="80"/>
  <c r="E31" i="80" s="1"/>
  <c r="E22" i="80"/>
  <c r="E8" i="80"/>
  <c r="F36" i="79"/>
  <c r="F8" i="79"/>
  <c r="F22" i="79"/>
  <c r="F27" i="79" s="1"/>
  <c r="F32" i="79" s="1"/>
  <c r="F28" i="79"/>
  <c r="E36" i="79"/>
  <c r="E49" i="79"/>
  <c r="E8" i="79"/>
  <c r="E27" i="79"/>
  <c r="E32" i="79" s="1"/>
  <c r="E22" i="79"/>
  <c r="E28" i="79"/>
  <c r="F62" i="3"/>
  <c r="F92" i="3" s="1"/>
  <c r="F96" i="3" s="1"/>
  <c r="F76" i="3"/>
  <c r="F87" i="3"/>
  <c r="F93" i="3"/>
  <c r="F9" i="3"/>
  <c r="F14" i="3"/>
  <c r="F24" i="3"/>
  <c r="F34" i="3"/>
  <c r="F40" i="3"/>
  <c r="F33" i="3" s="1"/>
  <c r="F46" i="3"/>
  <c r="F49" i="3"/>
  <c r="F55" i="3"/>
  <c r="E62" i="3"/>
  <c r="E76" i="3"/>
  <c r="E87" i="3"/>
  <c r="E93" i="3"/>
  <c r="E9" i="3"/>
  <c r="E14" i="3"/>
  <c r="E24" i="3"/>
  <c r="E34" i="3"/>
  <c r="E40" i="3"/>
  <c r="E33" i="3"/>
  <c r="E46" i="3"/>
  <c r="E49" i="3"/>
  <c r="E55" i="3"/>
  <c r="E8" i="3"/>
  <c r="G5" i="64"/>
  <c r="G6" i="64"/>
  <c r="G7" i="64"/>
  <c r="G8" i="64"/>
  <c r="G9" i="64"/>
  <c r="G10" i="64"/>
  <c r="G11" i="64"/>
  <c r="G12" i="64"/>
  <c r="G13" i="64"/>
  <c r="G14" i="64"/>
  <c r="G15" i="64"/>
  <c r="G16" i="64"/>
  <c r="G17" i="64"/>
  <c r="G18" i="64"/>
  <c r="G19" i="64"/>
  <c r="G20" i="64"/>
  <c r="G21" i="64"/>
  <c r="G22" i="64"/>
  <c r="G23" i="64"/>
  <c r="F24" i="64"/>
  <c r="E24" i="64"/>
  <c r="D24" i="64"/>
  <c r="B24" i="64"/>
  <c r="F24" i="63"/>
  <c r="G6" i="63"/>
  <c r="G7" i="63"/>
  <c r="G8" i="63"/>
  <c r="G9" i="63"/>
  <c r="G10" i="63"/>
  <c r="G11" i="63"/>
  <c r="G12" i="63"/>
  <c r="G13" i="63"/>
  <c r="G14" i="63"/>
  <c r="G15" i="63"/>
  <c r="G16" i="63"/>
  <c r="G17" i="63"/>
  <c r="G18" i="63"/>
  <c r="G19" i="63"/>
  <c r="G20" i="63"/>
  <c r="G21" i="63"/>
  <c r="G22" i="63"/>
  <c r="G23" i="63"/>
  <c r="G5" i="63"/>
  <c r="E75" i="1"/>
  <c r="E88" i="1"/>
  <c r="E99" i="1"/>
  <c r="E105" i="1"/>
  <c r="E104" i="1" s="1"/>
  <c r="E113" i="1"/>
  <c r="D75" i="1"/>
  <c r="D88" i="1"/>
  <c r="D99" i="1"/>
  <c r="D105" i="1"/>
  <c r="D113" i="1"/>
  <c r="D104" i="1" s="1"/>
  <c r="I18" i="73"/>
  <c r="I27" i="73"/>
  <c r="I31" i="61"/>
  <c r="H18" i="73"/>
  <c r="D30" i="76" s="1"/>
  <c r="H27" i="73"/>
  <c r="H31" i="61"/>
  <c r="G18" i="73"/>
  <c r="D24" i="76" s="1"/>
  <c r="G27" i="73"/>
  <c r="G31" i="61"/>
  <c r="E18" i="73"/>
  <c r="E19" i="73"/>
  <c r="E27" i="73" s="1"/>
  <c r="E28" i="73" s="1"/>
  <c r="D19" i="76" s="1"/>
  <c r="E24" i="73"/>
  <c r="E19" i="61"/>
  <c r="E31" i="61" s="1"/>
  <c r="E25" i="61"/>
  <c r="D18" i="73"/>
  <c r="D12" i="76" s="1"/>
  <c r="D19" i="73"/>
  <c r="D24" i="73"/>
  <c r="D19" i="61"/>
  <c r="D25" i="61"/>
  <c r="D31" i="61" s="1"/>
  <c r="D32" i="61" s="1"/>
  <c r="E7" i="1"/>
  <c r="E12" i="1"/>
  <c r="E22" i="1"/>
  <c r="E32" i="1"/>
  <c r="E31" i="1" s="1"/>
  <c r="E38" i="1"/>
  <c r="E44" i="1"/>
  <c r="E47" i="1"/>
  <c r="E54" i="1"/>
  <c r="E53" i="1"/>
  <c r="E60" i="1"/>
  <c r="D7" i="1"/>
  <c r="D6" i="1" s="1"/>
  <c r="D12" i="1"/>
  <c r="D22" i="1"/>
  <c r="D32" i="1"/>
  <c r="D31" i="1" s="1"/>
  <c r="D38" i="1"/>
  <c r="D44" i="1"/>
  <c r="D47" i="1"/>
  <c r="D54" i="1"/>
  <c r="D53" i="1" s="1"/>
  <c r="D60" i="1"/>
  <c r="C19" i="61"/>
  <c r="C18" i="73"/>
  <c r="C19" i="73"/>
  <c r="C27" i="73" s="1"/>
  <c r="C28" i="73" s="1"/>
  <c r="C25" i="61"/>
  <c r="C31" i="61"/>
  <c r="C32" i="61" s="1"/>
  <c r="C34" i="61" s="1"/>
  <c r="C24" i="73"/>
  <c r="C105" i="1"/>
  <c r="C104" i="1" s="1"/>
  <c r="C113" i="1"/>
  <c r="C54" i="1"/>
  <c r="C60" i="1"/>
  <c r="C38" i="1"/>
  <c r="D8" i="80"/>
  <c r="D22" i="80"/>
  <c r="D35" i="80"/>
  <c r="D48" i="80"/>
  <c r="D27" i="80"/>
  <c r="D31" i="80" s="1"/>
  <c r="D36" i="79"/>
  <c r="D49" i="79" s="1"/>
  <c r="D22" i="79"/>
  <c r="D8" i="79"/>
  <c r="D27" i="79"/>
  <c r="D32" i="79" s="1"/>
  <c r="D28" i="79"/>
  <c r="D62" i="3"/>
  <c r="D92" i="3" s="1"/>
  <c r="D96" i="3" s="1"/>
  <c r="D76" i="3"/>
  <c r="D87" i="3"/>
  <c r="D93" i="3"/>
  <c r="D9" i="3"/>
  <c r="D14" i="3"/>
  <c r="D24" i="3"/>
  <c r="D34" i="3"/>
  <c r="D33" i="3" s="1"/>
  <c r="D40" i="3"/>
  <c r="D46" i="3"/>
  <c r="D49" i="3"/>
  <c r="D55" i="3"/>
  <c r="C7" i="1"/>
  <c r="C12" i="1"/>
  <c r="C75" i="1"/>
  <c r="C88" i="1"/>
  <c r="C99" i="1"/>
  <c r="C32" i="1"/>
  <c r="C44" i="1"/>
  <c r="C47" i="1"/>
  <c r="D6" i="76"/>
  <c r="B24" i="63"/>
  <c r="D24" i="63"/>
  <c r="E24" i="63"/>
  <c r="D34" i="61"/>
  <c r="E103" i="1"/>
  <c r="B36" i="76"/>
  <c r="E6" i="1"/>
  <c r="D31" i="82" l="1"/>
  <c r="D31" i="81"/>
  <c r="G32" i="61"/>
  <c r="G34" i="61" s="1"/>
  <c r="D7" i="76"/>
  <c r="G28" i="73"/>
  <c r="C30" i="73"/>
  <c r="D8" i="76" s="1"/>
  <c r="C103" i="1"/>
  <c r="B24" i="76" s="1"/>
  <c r="E24" i="76" s="1"/>
  <c r="C35" i="102"/>
  <c r="D8" i="101"/>
  <c r="D7" i="101" s="1"/>
  <c r="C8" i="101"/>
  <c r="C7" i="101" s="1"/>
  <c r="D31" i="101"/>
  <c r="D61" i="101"/>
  <c r="D54" i="101" s="1"/>
  <c r="F54" i="3"/>
  <c r="F58" i="3" s="1"/>
  <c r="E31" i="81"/>
  <c r="G24" i="64"/>
  <c r="G24" i="63"/>
  <c r="E122" i="1"/>
  <c r="C31" i="1"/>
  <c r="C52" i="1" s="1"/>
  <c r="D8" i="3"/>
  <c r="D54" i="3"/>
  <c r="D58" i="3" s="1"/>
  <c r="D52" i="1"/>
  <c r="I28" i="73"/>
  <c r="D36" i="76"/>
  <c r="E36" i="76" s="1"/>
  <c r="E52" i="1"/>
  <c r="G30" i="73"/>
  <c r="C32" i="73"/>
  <c r="D103" i="1"/>
  <c r="F48" i="80"/>
  <c r="C6" i="1"/>
  <c r="C53" i="1"/>
  <c r="E54" i="3"/>
  <c r="E58" i="3" s="1"/>
  <c r="E92" i="3"/>
  <c r="E96" i="3" s="1"/>
  <c r="C31" i="73"/>
  <c r="G31" i="73"/>
  <c r="D27" i="73"/>
  <c r="F8" i="3"/>
  <c r="F49" i="79"/>
  <c r="F48" i="81"/>
  <c r="I35" i="61"/>
  <c r="I32" i="61"/>
  <c r="H36" i="61"/>
  <c r="I30" i="73"/>
  <c r="E31" i="73"/>
  <c r="H28" i="73"/>
  <c r="H30" i="73" s="1"/>
  <c r="D32" i="76" s="1"/>
  <c r="E32" i="73"/>
  <c r="D18" i="76"/>
  <c r="E30" i="73"/>
  <c r="D20" i="76" s="1"/>
  <c r="H31" i="73"/>
  <c r="D32" i="73"/>
  <c r="D31" i="73"/>
  <c r="D28" i="73"/>
  <c r="B30" i="76"/>
  <c r="E30" i="76" s="1"/>
  <c r="D122" i="1"/>
  <c r="G36" i="61" l="1"/>
  <c r="D26" i="76"/>
  <c r="D25" i="76"/>
  <c r="C122" i="1"/>
  <c r="C124" i="1" s="1"/>
  <c r="B26" i="76" s="1"/>
  <c r="D114" i="101"/>
  <c r="E30" i="101"/>
  <c r="D30" i="101"/>
  <c r="B6" i="76"/>
  <c r="E6" i="76" s="1"/>
  <c r="C66" i="1"/>
  <c r="D66" i="1"/>
  <c r="B12" i="76"/>
  <c r="E12" i="76" s="1"/>
  <c r="E124" i="1"/>
  <c r="B38" i="76" s="1"/>
  <c r="B37" i="76"/>
  <c r="B18" i="76"/>
  <c r="E66" i="1"/>
  <c r="B25" i="76"/>
  <c r="E18" i="76"/>
  <c r="I36" i="61"/>
  <c r="I34" i="61"/>
  <c r="D38" i="76" s="1"/>
  <c r="E38" i="76" s="1"/>
  <c r="D37" i="76"/>
  <c r="E37" i="76" s="1"/>
  <c r="D31" i="76"/>
  <c r="D13" i="76"/>
  <c r="D30" i="73"/>
  <c r="D14" i="76" s="1"/>
  <c r="B31" i="76"/>
  <c r="D124" i="1"/>
  <c r="B32" i="76" s="1"/>
  <c r="E32" i="76" s="1"/>
  <c r="E25" i="76" l="1"/>
  <c r="E26" i="76"/>
  <c r="D115" i="101"/>
  <c r="C30" i="101"/>
  <c r="B7" i="76"/>
  <c r="E7" i="76" s="1"/>
  <c r="C68" i="1"/>
  <c r="B8" i="76" s="1"/>
  <c r="E8" i="76" s="1"/>
  <c r="D68" i="1"/>
  <c r="B14" i="76" s="1"/>
  <c r="E14" i="76" s="1"/>
  <c r="B13" i="76"/>
  <c r="E13" i="76" s="1"/>
  <c r="E68" i="1"/>
  <c r="B20" i="76" s="1"/>
  <c r="E20" i="76" s="1"/>
  <c r="B19" i="76"/>
  <c r="E19" i="76" s="1"/>
  <c r="E31" i="76"/>
</calcChain>
</file>

<file path=xl/sharedStrings.xml><?xml version="1.0" encoding="utf-8"?>
<sst xmlns="http://schemas.openxmlformats.org/spreadsheetml/2006/main" count="4243" uniqueCount="930">
  <si>
    <t xml:space="preserve">2013. évi </t>
  </si>
  <si>
    <t>2013. évi eredeti előirányzat</t>
  </si>
  <si>
    <t>2013. évi módosított előirányzat</t>
  </si>
  <si>
    <t>2013. évi eredeti előirányzat BEVÉTELEK</t>
  </si>
  <si>
    <t>2013. évi eredeti előirányzat KIADÁSOK</t>
  </si>
  <si>
    <t>2013. évi módosított előirányzat BEVÉTELEK</t>
  </si>
  <si>
    <t>2013. évi módosított előirányzat KIADÁSOK</t>
  </si>
  <si>
    <t>1. sz. melléklet Kiadások táblázat 4. oszlop 7 sora =</t>
  </si>
  <si>
    <t>1. sz. melléklet Kiadások táblázat 4. oszlop 9 sora =</t>
  </si>
  <si>
    <t>1. sz. melléklet Kiadások táblázat 5. oszlop 9 sora =</t>
  </si>
  <si>
    <t>1. sz. melléklet Kiadások táblázat 5. oszlop 7 sora =</t>
  </si>
  <si>
    <t>Felhasználás
2012. XII.31-ig</t>
  </si>
  <si>
    <t>Beruházási (felhalmozási) kiadások előirányzata beruházásonként</t>
  </si>
  <si>
    <t>Felújítási kiadások előirányzata felújításonként</t>
  </si>
  <si>
    <t>I/1. Közhatalmi bevételek (2.1.+…+2.4.)</t>
  </si>
  <si>
    <t>III. Támogatások, kiegészítések (5.1+…+5.7.)</t>
  </si>
  <si>
    <t>Ált. működéshez és ágazati feladathoz kapcsolódó támogatások</t>
  </si>
  <si>
    <t>VI. Felhalmozási célú bevételek (8.1+8.2.+8.3.)</t>
  </si>
  <si>
    <t>Felhalmozási célú pénzeszköz átvétel államháztartáson kívülről</t>
  </si>
  <si>
    <t>Működési célú finanszírozási bevételek</t>
  </si>
  <si>
    <t xml:space="preserve">  Felhalmozási célú finanszírozási bevételek</t>
  </si>
  <si>
    <t>BEVÉTELEK ÖSSZESEN: (10+11)</t>
  </si>
  <si>
    <t xml:space="preserve"> - Szociális, rászorultság jellegű ellátások</t>
  </si>
  <si>
    <t xml:space="preserve">     - Működési célú pénzeszköz átadás államháztartáson kívülre</t>
  </si>
  <si>
    <t xml:space="preserve">     - Garancia és kezességvállalásból származó kifizetés</t>
  </si>
  <si>
    <t xml:space="preserve">     - Kamatkiadások</t>
  </si>
  <si>
    <t xml:space="preserve">     - Pénzforgalom nélküli kiadások</t>
  </si>
  <si>
    <t xml:space="preserve">Beruházások </t>
  </si>
  <si>
    <t xml:space="preserve">     2.3-ból  - Felhalmozási célú pénzeszköz átadás államháztartáson kívülre</t>
  </si>
  <si>
    <t xml:space="preserve">  - EU-s forrásból finanszírozott támogatással megvalósuló programok, projektek kiadásai</t>
  </si>
  <si>
    <t xml:space="preserve">  - Lakásépítés</t>
  </si>
  <si>
    <t xml:space="preserve">  - Lakástámogatás</t>
  </si>
  <si>
    <t xml:space="preserve">  - Pénzügyi befektetések kiadásai</t>
  </si>
  <si>
    <t xml:space="preserve">  - Felhalmozási célú pénzeszközátadás államháztartáson belülre</t>
  </si>
  <si>
    <t xml:space="preserve">  - EU-s forrásból finanszírozott támogatással megvalósuló programok, projektek
    önkormányzati hozzájárulásának kiadásai</t>
  </si>
  <si>
    <t>III. Tartalékok (3.1.+3.2)</t>
  </si>
  <si>
    <t>KÖLTSÉGVETÉSI KIADÁSOK ÖSSZESEN: (1+2+3+4+5)</t>
  </si>
  <si>
    <t>Felhalmozási célú pénzügyi műveletek kiadások</t>
  </si>
  <si>
    <t>Működési célú finanszírozási kiadások</t>
  </si>
  <si>
    <t>V. Finanszírozási kiadások (7.1.+7.2.)</t>
  </si>
  <si>
    <t>II. Felhalmozási költségvetés kiadásai (2.1+…+2.7)</t>
  </si>
  <si>
    <t>I. Működési költségvetés kiadásai (1.1+…+1.5.)</t>
  </si>
  <si>
    <t>Működési támogatás államháztartáson belülről</t>
  </si>
  <si>
    <t xml:space="preserve"> - ebből EU támogatás</t>
  </si>
  <si>
    <t>Felhalmozási támogatás államháztartáson belülről</t>
  </si>
  <si>
    <t>Osztalék,  hozambevétel</t>
  </si>
  <si>
    <t>III. Átvett pénzeszköz államháztartáson kívülről (3.1.+3.2.)</t>
  </si>
  <si>
    <t>V. Önkormányzati támogatás</t>
  </si>
  <si>
    <t>VI. Finanszírozási bevételek (7.1.+7.2.)</t>
  </si>
  <si>
    <t>Vállalkozási maradvány igénybevétele</t>
  </si>
  <si>
    <t>VII. Függő, átfutó, kiegyenlítő bevételek</t>
  </si>
  <si>
    <t>BEVÉTELEK ÖSSZESEN: (6+7+8)</t>
  </si>
  <si>
    <t>Költségvetési bevételek összesen (1+…+5)</t>
  </si>
  <si>
    <t xml:space="preserve"> - ebből EU-s forrásból tám. megvalósuló programok, projektek kiadásai</t>
  </si>
  <si>
    <t>III. Kölcsön nyújtása</t>
  </si>
  <si>
    <t>KIADÁSOK ÖSSZESEN: (1+2+3+4)</t>
  </si>
  <si>
    <t>IV. Függő, átfutó, kiegyenlítő kiadások</t>
  </si>
  <si>
    <t>Költségvetési bevételek összesen (1+…+4)</t>
  </si>
  <si>
    <t>BEVÉTELEK ÖSSZESEN: (5+6+7)</t>
  </si>
  <si>
    <t>V. Finanszírozási bevételek (6.1.+6.2.)</t>
  </si>
  <si>
    <t>VI. Függő, átfutó, kiegyenlítő bevételek</t>
  </si>
  <si>
    <t>IV. Önkormányzati támogatás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</si>
  <si>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</si>
  <si>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</si>
  <si>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</si>
  <si>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</si>
  <si>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</si>
  <si>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</si>
  <si>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</si>
  <si>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</si>
  <si>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</si>
  <si>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</si>
  <si>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</si>
  <si>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</si>
  <si>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</si>
  <si>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</si>
  <si>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</si>
  <si>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</si>
  <si>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</si>
  <si>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</si>
  <si>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</si>
  <si>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</si>
  <si>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</si>
  <si>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</si>
  <si>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</si>
  <si>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</si>
  <si>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</si>
  <si>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</si>
  <si>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</si>
  <si>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</si>
  <si>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</si>
  <si>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</si>
  <si>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</si>
  <si>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</si>
  <si>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</si>
  <si>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</si>
  <si>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</si>
  <si>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Összesen:</t>
  </si>
  <si>
    <t>01</t>
  </si>
  <si>
    <t xml:space="preserve">  ………...…………        </t>
  </si>
  <si>
    <t>--------</t>
  </si>
  <si>
    <t>Ezer forintban !</t>
  </si>
  <si>
    <t>Előirányzat-csoport, kiemelt előirányzat megnevezése</t>
  </si>
  <si>
    <t>Bevételek</t>
  </si>
  <si>
    <t>Intézményi működési bevételek</t>
  </si>
  <si>
    <t>Helyi adók</t>
  </si>
  <si>
    <t>Átengedett központi adók</t>
  </si>
  <si>
    <t>Kiadások</t>
  </si>
  <si>
    <t>Egyéb fejlesztési célú kiadások</t>
  </si>
  <si>
    <t>Általános tartalék</t>
  </si>
  <si>
    <t>Céltartalék</t>
  </si>
  <si>
    <t>02</t>
  </si>
  <si>
    <t>03</t>
  </si>
  <si>
    <t>04</t>
  </si>
  <si>
    <t xml:space="preserve"> Ezer forintban !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</si>
  <si>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</si>
  <si>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</si>
  <si>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</si>
  <si>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</si>
  <si>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</si>
  <si>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</si>
  <si>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</si>
  <si>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Sor-
szám</t>
  </si>
  <si>
    <t>Illetékek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</si>
  <si>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</si>
  <si>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</si>
  <si>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</si>
  <si>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</si>
  <si>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</si>
  <si>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</si>
  <si>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</si>
  <si>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</si>
  <si>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</si>
  <si>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Kiegészítő támogatás</t>
  </si>
  <si>
    <t>6.1.1.</t>
  </si>
  <si>
    <t>6.1.2.</t>
  </si>
  <si>
    <t>6.1.3.</t>
  </si>
  <si>
    <t>6.1.4.</t>
  </si>
  <si>
    <t>7.1.</t>
  </si>
  <si>
    <t>7.2.</t>
  </si>
  <si>
    <t>6.2.1.</t>
  </si>
  <si>
    <t>6.2.2.</t>
  </si>
  <si>
    <t>6.2.3.</t>
  </si>
  <si>
    <t>6.2.4.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</si>
  <si>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</si>
  <si>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</si>
  <si>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</si>
  <si>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</si>
  <si>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</si>
  <si>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</si>
  <si>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</si>
  <si>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</si>
  <si>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</si>
  <si>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</si>
  <si>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</si>
  <si>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</si>
  <si>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</si>
  <si>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</si>
  <si>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</si>
  <si>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</si>
  <si>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</si>
  <si>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</si>
  <si>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</si>
  <si>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</si>
  <si>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Dologi  kiadások</t>
  </si>
  <si>
    <t>Működési célú pénzeszköz átvétel államháztartáson kívülről</t>
  </si>
  <si>
    <t>1.5.</t>
  </si>
  <si>
    <t>11.1.</t>
  </si>
  <si>
    <t>11.2.</t>
  </si>
  <si>
    <t>Költségvetési bevételek összesen:</t>
  </si>
  <si>
    <t>Költségvetési kiadások összesen:</t>
  </si>
  <si>
    <t>Költségvetési rendelet űrlapjainak összefüggései:</t>
  </si>
  <si>
    <t>1. sz. melléklet Bevételek táblázat 3. oszlop 12 sora =</t>
  </si>
  <si>
    <t>1. sz. melléklet Kiadások táblázat 3. oszlop 7 sora =</t>
  </si>
  <si>
    <t>ELTÉRÉS</t>
  </si>
  <si>
    <t>Pénzügyi befektetésekből származó bevétel</t>
  </si>
  <si>
    <t>KÖLTSÉGVETÉSI KIADÁSOK ÖSSZESEN (1+2+3+4)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</si>
  <si>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</si>
  <si>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</si>
  <si>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</si>
  <si>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</si>
  <si>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1. sz. melléklet Kiadások táblázat 3. oszlop 5 sora =</t>
  </si>
  <si>
    <t>Költségvetési hiány:</t>
  </si>
  <si>
    <t>Költségvetési többlet:</t>
  </si>
  <si>
    <t>I. Önkormányzat működési bevételei (2+3+4)</t>
  </si>
  <si>
    <t>Bírságok, díjak, pótlékok</t>
  </si>
  <si>
    <t>Egyéb fizetési kötelezettségből származó bevételek</t>
  </si>
  <si>
    <t>I/2. Intézményi működési bevételek (3.1.+…+3.8.)</t>
  </si>
  <si>
    <t>3.5.</t>
  </si>
  <si>
    <t>3.6.</t>
  </si>
  <si>
    <t>3.7.</t>
  </si>
  <si>
    <t>3.8.</t>
  </si>
  <si>
    <t>Áru- és készletértékesítés</t>
  </si>
  <si>
    <t>Nyújtott szolgáltatások ellenértéke</t>
  </si>
  <si>
    <t>Bérleti díj</t>
  </si>
  <si>
    <t>Intézményi ellátási díjak</t>
  </si>
  <si>
    <t>Alkalmazottak térítése</t>
  </si>
  <si>
    <t>Általános forgalmi adó bevétel</t>
  </si>
  <si>
    <t>Működési célú hozam- és kamatbevételek</t>
  </si>
  <si>
    <t>Egyéb működési célú bevétel</t>
  </si>
  <si>
    <t xml:space="preserve">4. </t>
  </si>
  <si>
    <t>Közhatalmi bevételek</t>
  </si>
  <si>
    <r>
      <t xml:space="preserve">III. Támogatások, kiegészítések </t>
    </r>
    <r>
      <rPr>
        <sz val="8"/>
        <rFont val="Times New Roman CE"/>
        <charset val="238"/>
      </rPr>
      <t>(5.1+…+5.8.)</t>
    </r>
  </si>
  <si>
    <t>5.4.</t>
  </si>
  <si>
    <t>5.5.</t>
  </si>
  <si>
    <t>5.6.</t>
  </si>
  <si>
    <t>5.7.</t>
  </si>
  <si>
    <t>5.8.</t>
  </si>
  <si>
    <t>Felhasználási kötöttséggel járó normatív támogatás</t>
  </si>
  <si>
    <t>Központosított előirányzatok</t>
  </si>
  <si>
    <t>Fenntartott, illetve támogatott előadó-művészeti szervezetek támogatása</t>
  </si>
  <si>
    <t>Címzett és céltámogatások</t>
  </si>
  <si>
    <t>Megyei önkormányzatok működésének támogatása</t>
  </si>
  <si>
    <t>Egyéb támogatás</t>
  </si>
  <si>
    <t>6.1.5.</t>
  </si>
  <si>
    <t>6.2.5.</t>
  </si>
  <si>
    <t xml:space="preserve">7. </t>
  </si>
  <si>
    <t>Tárgyi eszközök és immateriális javak értékesítése (vagyonhasznosítás)</t>
  </si>
  <si>
    <t>Önkormányzatot megillető vagyoni értékű jog értékesítése, hasznosítása</t>
  </si>
  <si>
    <t>8.1.</t>
  </si>
  <si>
    <t>8.2.</t>
  </si>
  <si>
    <t xml:space="preserve">9. </t>
  </si>
  <si>
    <t>KÖLTSÉGVETÉSI BEVÉTELEK ÖSSZESEN: (2+…+9)</t>
  </si>
  <si>
    <r>
      <t xml:space="preserve">I. Működési költségvetés kiadásai </t>
    </r>
    <r>
      <rPr>
        <sz val="8"/>
        <rFont val="Times New Roman CE"/>
        <charset val="238"/>
      </rPr>
      <t>(1.1+…+1.5.)</t>
    </r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</si>
  <si>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</si>
  <si>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</si>
  <si>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</si>
  <si>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</si>
  <si>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</si>
  <si>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</si>
  <si>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</si>
  <si>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</si>
  <si>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6.1.6.</t>
  </si>
  <si>
    <t>6.1.7.</t>
  </si>
  <si>
    <t>6.2.6.</t>
  </si>
  <si>
    <t>6.2.7.</t>
  </si>
  <si>
    <t>6.2.8.</t>
  </si>
  <si>
    <t>Értékpapír vásárlása, visszavásárlása</t>
  </si>
  <si>
    <t>Likviditási hitelek törlesztése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</si>
  <si>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</si>
  <si>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</si>
  <si>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</si>
  <si>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</si>
  <si>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 xml:space="preserve"> - az 1.5-ből: - Lakosságnak juttatott támogatások</t>
  </si>
  <si>
    <t xml:space="preserve">   - Szociális, rászorultság jellegű ellátások</t>
  </si>
  <si>
    <t xml:space="preserve">   - Működési célú pénzeszköz átadás államháztartáson kívülre</t>
  </si>
  <si>
    <t xml:space="preserve">   - Garancia és kezességvállalásból származó kifizetés</t>
  </si>
  <si>
    <t xml:space="preserve">   - Kamatkiadások</t>
  </si>
  <si>
    <t xml:space="preserve">   - Pénzforgalom nélküli kiadások</t>
  </si>
  <si>
    <t>1. sz. melléklet Bevételek táblázat 3. oszlop 10 sora =</t>
  </si>
  <si>
    <t>Kamatbevétel</t>
  </si>
  <si>
    <t>Feladat megnevezése</t>
  </si>
  <si>
    <t>Költségvetési szerv megnevezése</t>
  </si>
  <si>
    <t>Száma</t>
  </si>
  <si>
    <t>I. Önkormányzatok működési bevételei</t>
  </si>
  <si>
    <t>Egyéb támogatás, kiegészítés</t>
  </si>
  <si>
    <t>Éves engedélyezett létszám előirányzat (fő)</t>
  </si>
  <si>
    <t>Közfoglalkoztatottak létszáma (fő)</t>
  </si>
  <si>
    <t>I. Intézményi működési bevételek (1.1.+…+1.8.)</t>
  </si>
  <si>
    <t>Önkormányzat</t>
  </si>
  <si>
    <t>megnevezése</t>
  </si>
  <si>
    <t>7.1</t>
  </si>
  <si>
    <t>V. Költségvetési szervek finanszírozása</t>
  </si>
  <si>
    <t>KIADÁSOK ÖSSZESEN: (6+7)</t>
  </si>
  <si>
    <t>-</t>
  </si>
  <si>
    <t>IV. Közhatalmi bevételek</t>
  </si>
  <si>
    <t>Általános forgalmi adó bevétel, visszatérülések</t>
  </si>
  <si>
    <t>II. Átengedett központi adók</t>
  </si>
  <si>
    <t>Vis maior támogatás</t>
  </si>
  <si>
    <t xml:space="preserve">   Társadalombiztosítás pénzügyi alapjából átvett pénzeszköz </t>
  </si>
  <si>
    <t xml:space="preserve">   Helyi, nemzetiségi önkormányzattól átvett pénzeszköz</t>
  </si>
  <si>
    <t xml:space="preserve">   Társulástól átvett pénzeszköz</t>
  </si>
  <si>
    <t xml:space="preserve">   EU támogatás</t>
  </si>
  <si>
    <t>V. Átvett pénzeszközök államháztartáson kívülről (7.1.+7.2.)</t>
  </si>
  <si>
    <t>Működési célú pénzeszközök átvétele államháztartáson kívülről</t>
  </si>
  <si>
    <t xml:space="preserve">Pénzügyi befektetésekből származó bevétel </t>
  </si>
  <si>
    <t>VII. Kölcsön visszatérülése</t>
  </si>
  <si>
    <t>VI. Felhalmozási célú bevételek (8.1+8.2+8.3.)</t>
  </si>
  <si>
    <t>Felhalmozási célú pénzeszközök átvétele államháztartáson kívülről</t>
  </si>
  <si>
    <t>VIII. Finanszírozási bevételek (11.1.+11.2.)</t>
  </si>
  <si>
    <t xml:space="preserve">   Költségvetési maradvány igénybevétele </t>
  </si>
  <si>
    <t xml:space="preserve">   Vállalkozási maradvány igénybevétele </t>
  </si>
  <si>
    <t xml:space="preserve">   Betét visszavonásából származó bevétel</t>
  </si>
  <si>
    <t xml:space="preserve">   Értékpapír értékesítése</t>
  </si>
  <si>
    <t xml:space="preserve">   Egyéb belső finanszírozási bevétek</t>
  </si>
  <si>
    <t xml:space="preserve">   Hosszú lejáratú hitelek, kölcsönök felvétele </t>
  </si>
  <si>
    <t xml:space="preserve">   Likviditási célú hitelek, kölcsönök felvétele </t>
  </si>
  <si>
    <t xml:space="preserve">   Rövid lejáratú hitelek, kölcsönök felvétele</t>
  </si>
  <si>
    <t xml:space="preserve">   Értékpapírok kibocsátása </t>
  </si>
  <si>
    <t xml:space="preserve">   Egyéb külső finanszírozási bevételek</t>
  </si>
  <si>
    <t>IX. Függő, átfutó, kiegyenlítő bevételek</t>
  </si>
  <si>
    <t>11.1.1.</t>
  </si>
  <si>
    <t>11.1.2.</t>
  </si>
  <si>
    <t>11.1.3.</t>
  </si>
  <si>
    <t>11.1.4.</t>
  </si>
  <si>
    <t>11.1.5.</t>
  </si>
  <si>
    <t>11.2.1.</t>
  </si>
  <si>
    <t>11.2.2.</t>
  </si>
  <si>
    <t>11.2.3.</t>
  </si>
  <si>
    <t>11.2.4.</t>
  </si>
  <si>
    <t>11.2.5.</t>
  </si>
  <si>
    <t xml:space="preserve">   - Működési célú pénzeszköz átadás államháztartáson belülre</t>
  </si>
  <si>
    <t>Beruházások</t>
  </si>
  <si>
    <t xml:space="preserve"> Egyéb felhalmozási kiadások</t>
  </si>
  <si>
    <t>- EU-s forrásból finanszírozott támogatással megvalósuló programok, projektek kiadásai</t>
  </si>
  <si>
    <t>- Lakástámogatás</t>
  </si>
  <si>
    <t>- Lakásépítés</t>
  </si>
  <si>
    <t>IV. Kölcsön nyújtása</t>
  </si>
  <si>
    <t xml:space="preserve">   Értékpapír vásárlása, visszavásárlása</t>
  </si>
  <si>
    <t xml:space="preserve">   Likviditási hitelek törlesztése</t>
  </si>
  <si>
    <t xml:space="preserve">   Rövid lejáratú hitelek törlesztése</t>
  </si>
  <si>
    <t xml:space="preserve">   Hosszú lejáratú hitelek törlesztése</t>
  </si>
  <si>
    <t xml:space="preserve">   Kölcsön törlesztése</t>
  </si>
  <si>
    <t xml:space="preserve">   Forgatási célú belföldi, külföldi értékpapírok vásárlása</t>
  </si>
  <si>
    <t xml:space="preserve">   Betét elhelyezése</t>
  </si>
  <si>
    <t xml:space="preserve">   Hitelek törlesztése</t>
  </si>
  <si>
    <t xml:space="preserve">   Befektetési célú belföldi, külföldi értékpapírok vásárlása</t>
  </si>
  <si>
    <t>KÖLTSÉGVETÉSI ÉS FINANSZÍROZÁSI KIADÁSOK ÖSSZESEN: (5+6)</t>
  </si>
  <si>
    <t>VI. Függő, átfutó, kiegyenlítő kiadások</t>
  </si>
  <si>
    <t>KIADÁSOK ÖSSZESEN: (7+8)</t>
  </si>
  <si>
    <t>Ezer forintban</t>
  </si>
  <si>
    <t>8.3.</t>
  </si>
  <si>
    <r>
      <t xml:space="preserve">II. Felhalmozási költségvetés kiadásai </t>
    </r>
    <r>
      <rPr>
        <sz val="8"/>
        <rFont val="Times New Roman CE"/>
        <charset val="238"/>
      </rPr>
      <t>(2.1+…+2.3)</t>
    </r>
  </si>
  <si>
    <t>Egyéb felhalmozási kiadások</t>
  </si>
  <si>
    <t xml:space="preserve">               - Felhalmozási célú pénzeszköz átadás államháztartáson kívülre</t>
  </si>
  <si>
    <t xml:space="preserve">               - Pénzügyi befektetések kiadásai</t>
  </si>
  <si>
    <t>III. Tartalékok (3.1.+3.2.)</t>
  </si>
  <si>
    <t>Támogatások, kiegészítések (működési célú)</t>
  </si>
  <si>
    <t>Átvett pénzeszközök államháztartáson belülről</t>
  </si>
  <si>
    <t>Átvett pénzeszközök államháztartáson  kívülről</t>
  </si>
  <si>
    <t>Kölcsön visszatérülés  (működési célú)</t>
  </si>
  <si>
    <t>Egyéb bevételek</t>
  </si>
  <si>
    <t>Hiány belső finanszírozásának bevételei (15+…+18 )</t>
  </si>
  <si>
    <t xml:space="preserve">   Betét visszavonásából származó bevétel </t>
  </si>
  <si>
    <t xml:space="preserve">   Egyéb belső finanszírozási bevételek</t>
  </si>
  <si>
    <t xml:space="preserve">Hiány külső finanszírozásának bevételei (20+…+21) </t>
  </si>
  <si>
    <t xml:space="preserve">   Hitelek, kölcsönök felvétele</t>
  </si>
  <si>
    <t>Függő, átfutó, kiegyenlítő bevételek</t>
  </si>
  <si>
    <t>BEVÉTEL ÖSSZESEN (23+24)</t>
  </si>
  <si>
    <t>Költségvetési és finanszírozási bevételek összesen (13+22)</t>
  </si>
  <si>
    <t xml:space="preserve">Dologi kiadások </t>
  </si>
  <si>
    <t>Kölcsön törlesztése</t>
  </si>
  <si>
    <t>Költségvetési és finanszírozási kiadások összesen (13+22)</t>
  </si>
  <si>
    <t>Függő, átfutó, kiegyenlítő kiadások</t>
  </si>
  <si>
    <t>KIADÁSOK ÖSSZESEN (23+24)</t>
  </si>
  <si>
    <t>Tárgyévi  hiány:</t>
  </si>
  <si>
    <t>Tárgyévi  többlet:</t>
  </si>
  <si>
    <t>KÖLTSÉGVETÉSI ÉS FINANSZÍROZÁSI BEVÉTELEK ÖSSZESEN (10+11)</t>
  </si>
  <si>
    <t>BEVÉTELEK ÖSSZESEN (12+13)</t>
  </si>
  <si>
    <t>Hiány külső finanszírozásának bevételei (11.2.1.+…+11.2.5.)</t>
  </si>
  <si>
    <t>Hiány belső finanszírozás bevételei (11.1.1.+…+11.1.5.)</t>
  </si>
  <si>
    <t>Működési célú finanszírozási bevételek összesen (14+...+21)</t>
  </si>
  <si>
    <t>Működési célú finanszírozási kiadások összesen (14+...+21)</t>
  </si>
  <si>
    <t>Költségvetési kiadások összesen (1+...+12)</t>
  </si>
  <si>
    <t>Költségvetési bevételek összesen (1+...+12)</t>
  </si>
  <si>
    <t>Önkormányzatot megillető vagyoni ért. jog  értékesítése, hasznosítása</t>
  </si>
  <si>
    <t>Támogatások, kiegészítések (felhalmozási)</t>
  </si>
  <si>
    <t>Egyéb központi támogatások</t>
  </si>
  <si>
    <t>Átvett pénzeszköz államháztartáson  kívülről</t>
  </si>
  <si>
    <t>Kölcsön visszatérülés</t>
  </si>
  <si>
    <t>Átvett pénzeszköz államháztartáson belülről</t>
  </si>
  <si>
    <t xml:space="preserve">    - 5.-ből: EU támogatás</t>
  </si>
  <si>
    <t xml:space="preserve">   3.-ból:  - Felhalmozási célú pe. átadás államháztartáson belül</t>
  </si>
  <si>
    <t xml:space="preserve">               - Felhalmozási célú pe.átadás államháztartáson kívül</t>
  </si>
  <si>
    <t>- Pénzügyi befektetések kiadásai</t>
  </si>
  <si>
    <t>- EU-s forrásból megvalósuló  programok, projektek</t>
  </si>
  <si>
    <t>- Eu-s forrásból megvalósuló  programok, projektek
   önkormányzati hozzájárulásának kiadásai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</si>
  <si>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</si>
  <si>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</si>
  <si>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</si>
  <si>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</si>
  <si>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</si>
  <si>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</si>
  <si>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</si>
  <si>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</si>
  <si>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</si>
  <si>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</si>
  <si>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</si>
  <si>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</si>
  <si>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- ebből: EU támogatás</t>
  </si>
  <si>
    <t>Pénzügyi lízing tőkerész törlesztés kiadása</t>
  </si>
  <si>
    <t>Tárgyi eszközök és immateriális  javak értékesítése</t>
  </si>
  <si>
    <t>I/1. Közhatalmi bevételek (2.1. + …+ 2.4.)</t>
  </si>
  <si>
    <r>
      <t>IV</t>
    </r>
    <r>
      <rPr>
        <b/>
        <sz val="8"/>
        <rFont val="Times New Roman"/>
        <family val="1"/>
        <charset val="238"/>
      </rPr>
      <t>. Átvett pénzeszközök államháztartáson belülről (6.1.+6.2.)</t>
    </r>
  </si>
  <si>
    <t>Működési támogatás államháztartáson belülről (6.1.1.+…+ 6.1.5.)</t>
  </si>
  <si>
    <t xml:space="preserve">   Egyéb működési támogatás államháztartáson belülről</t>
  </si>
  <si>
    <t>Felhalmozási támogatás államháztartáson belülről (6.2.1.+…+ 6.2.5.)</t>
  </si>
  <si>
    <t xml:space="preserve">   Egyéb felhalmozási támogatás államháztartáson belülről</t>
  </si>
  <si>
    <t>a 2.3-ból   - Felhalmozási célú pénzeszköz átadás államháztartáson belülre</t>
  </si>
  <si>
    <t>V. Finanszírozási kiadások (6.1+6.2.)</t>
  </si>
  <si>
    <t xml:space="preserve">   Pénzügyi lízing tőkerész törlesztés kiadása</t>
  </si>
  <si>
    <t>IV. Átvett pénzeszközök államháztartáson belülről (6.1.+…6.2.)</t>
  </si>
  <si>
    <r>
      <t>KÖLTSÉGVETÉSI BEVÉTELEK ÖSSZESEN (2+……+9</t>
    </r>
    <r>
      <rPr>
        <b/>
        <i/>
        <sz val="8"/>
        <rFont val="Times New Roman"/>
        <family val="1"/>
        <charset val="238"/>
      </rPr>
      <t>)</t>
    </r>
  </si>
  <si>
    <t xml:space="preserve">     -  Működési célú pénzeszköz átadás államháztartáson belülre</t>
  </si>
  <si>
    <t xml:space="preserve">     - Működési támogatás átadás</t>
  </si>
  <si>
    <t>1. sz. melléklet Bevételek táblázat 3. oszlop 14 sora =</t>
  </si>
  <si>
    <t>1. sz. melléklet Kiadások táblázat 3. oszlop 9 sora =</t>
  </si>
  <si>
    <t>Kiadási jogcím</t>
  </si>
  <si>
    <t>Eredeti előirányzat</t>
  </si>
  <si>
    <t>Módosított előirányzat</t>
  </si>
  <si>
    <t>Teljesítés</t>
  </si>
  <si>
    <t>Eredeti</t>
  </si>
  <si>
    <t>Módosított</t>
  </si>
  <si>
    <t>1. sz. melléklet Bevételek táblázat 5. oszlop 12 sora =</t>
  </si>
  <si>
    <t>1. sz. melléklet Kiadások táblázat 5. oszlop 5 sora =</t>
  </si>
  <si>
    <t>1. sz. melléklet Bevételek táblázat 4. oszlop 10 sora =</t>
  </si>
  <si>
    <t>1. sz. melléklet Bevételek táblázat 4. oszlop 12 sora =</t>
  </si>
  <si>
    <t>1. sz. melléklet Bevételek táblázat 4. oszlop 14 sora =</t>
  </si>
  <si>
    <t>1. sz. melléklet Bevételek táblázat 5. oszlop 10 sora =</t>
  </si>
  <si>
    <t>1. sz. melléklet Bevételek táblázat 5. oszlop 14 sora =</t>
  </si>
  <si>
    <t>1. sz. melléklet Kiadások táblázat 4. oszlop 5 sora =</t>
  </si>
  <si>
    <t>- EU-s forrásból finanszírozott támogatással megvalósuló  programok,  projektek önkormányzati  hozzájárulásának kiadásai</t>
  </si>
  <si>
    <t>31.</t>
  </si>
  <si>
    <t>Felhalmozási célú finanszírozási bevételek összesen
(14+20)</t>
  </si>
  <si>
    <t>Felhalmozási célú finanszírozási kiadások összesen
(14+...+25)</t>
  </si>
  <si>
    <t>Költségvetési és finanszírozási bevételek összesen (13+26)</t>
  </si>
  <si>
    <t>BEVÉTEL ÖSSZESEN (27+28)</t>
  </si>
  <si>
    <t>KIADÁSOK ÖSSZESEN (27+28)</t>
  </si>
  <si>
    <t>Költségvetési és finanszírozási kiadások összesen (13+26)</t>
  </si>
  <si>
    <t>Kölcsön nyújtása</t>
  </si>
  <si>
    <t>Kölcsön nyújtás</t>
  </si>
  <si>
    <t>2/a. számú melléklet 3. oszlop 13. sor + 2/b. számú melléklet 3. oszlop 13. sor</t>
  </si>
  <si>
    <t>2/a. számú melléklet 4. oszlop 13. sor + 2/b. számú melléklet 4. oszlop 13. sor</t>
  </si>
  <si>
    <t>2/a. számú melléklet 5. oszlop 13. sor + 2/b. számú melléklet 5. oszlop 13. sor</t>
  </si>
  <si>
    <t>2/a. számú melléklet 7. oszlop 13. sor + 2/b. számú melléklet 7. oszlop 13. sor</t>
  </si>
  <si>
    <t>2/a. számú melléklet 8. oszlop 13. sor + 2/b. számú melléklet 8. oszlop 13. sor</t>
  </si>
  <si>
    <t>2/a. számú melléklet 9. oszlop 13. sor + 2/b. számú melléklet 9. oszlop 13. sor</t>
  </si>
  <si>
    <t>2/a. számú melléklet 9. oszlop 22. sor + 2/b. számú melléklet 9. oszlop 26. sor</t>
  </si>
  <si>
    <t>2/a. számú melléklet 3. oszlop 22. sor + 2/b. számú melléklet 3. oszlop 26. sor</t>
  </si>
  <si>
    <t>2/a. számú melléklet 4. oszlop 22. sor + 2/b. számú melléklet 4. oszlop 26. sor</t>
  </si>
  <si>
    <t>2/a. számú melléklet 5. oszlop 22. sor + 2/b. számú melléklet 5. oszlop 26. sor</t>
  </si>
  <si>
    <t>2/a. számú melléklet 7. oszlop 22. sor + 2/b. számú melléklet 7. oszlop 26. sor</t>
  </si>
  <si>
    <t>2/a. számú melléklet 8. oszlop 22. sor + 2/b. számú melléklet 8. oszlop 26. sor</t>
  </si>
  <si>
    <t>2/a. számú melléklet 3. oszlop 25. sor + 2/b. számú melléklet 3. oszlop 29. sor</t>
  </si>
  <si>
    <t>2/a. számú melléklet 4. oszlop 25. sor + 2/b. számú melléklet 4. oszlop 29. sor</t>
  </si>
  <si>
    <t>2/a. számú melléklet 5. oszlop 25. sor + 2/b. számú melléklet 5. oszlop 29. sor</t>
  </si>
  <si>
    <t>2/a. számú melléklet 7. oszlop 27. sor + 2/b. számú melléklet 7. oszlop 29. sor</t>
  </si>
  <si>
    <t>2/a. számú melléklet 8. oszlop 27. sor + 2/b. számú melléklet 8. oszlop 29. sor</t>
  </si>
  <si>
    <t>2/a. számú melléklet 9. oszlop 27. sor + 2/b. számú melléklet 9. oszlop 29. sor</t>
  </si>
  <si>
    <t>2013. évi teljesítés BEVÉTELEK</t>
  </si>
  <si>
    <t>2013. évi teljesítés KIADÁSOK</t>
  </si>
  <si>
    <t>2013. évi
teljesítés</t>
  </si>
  <si>
    <t>2013. évi teljesítés</t>
  </si>
  <si>
    <t>2013. év 
teljesítés</t>
  </si>
  <si>
    <t>Összes teljesítés 2013. dec. 31-ig</t>
  </si>
  <si>
    <t>Ezer forintban!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</si>
  <si>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</si>
  <si>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</si>
  <si>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</si>
  <si>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</si>
  <si>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</si>
  <si>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</si>
  <si>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</si>
  <si>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</si>
  <si>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</si>
  <si>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</si>
  <si>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</si>
  <si>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</si>
  <si>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</si>
  <si>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</si>
  <si>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</si>
  <si>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</si>
  <si>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</si>
  <si>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</si>
  <si>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>A helyi adókból biztosított kedvezményeket, mentességeket, adónemenként kell feltüntetni.</t>
  </si>
  <si>
    <t>Támogatott szervezet neve</t>
  </si>
  <si>
    <t>Támogatás célja</t>
  </si>
  <si>
    <t>Tervezett 
(E Ft)</t>
  </si>
  <si>
    <t>Tényleges 
(E Ft)</t>
  </si>
  <si>
    <t>32.</t>
  </si>
  <si>
    <t>33.</t>
  </si>
  <si>
    <t>Adatok: ezer forintban!</t>
  </si>
  <si>
    <t>ESZKÖZÖK</t>
  </si>
  <si>
    <t>Sorszám</t>
  </si>
  <si>
    <t>Bruttó</t>
  </si>
  <si>
    <t xml:space="preserve">Könyv szerinti </t>
  </si>
  <si>
    <t xml:space="preserve">Becsült </t>
  </si>
  <si>
    <t>állományi érték</t>
  </si>
  <si>
    <t xml:space="preserve"> I. Immateriális javak   (02+09+12+13+14)</t>
  </si>
  <si>
    <t>01.</t>
  </si>
  <si>
    <t>1. Törzsvagyon     (03+06)</t>
  </si>
  <si>
    <t>02.</t>
  </si>
  <si>
    <t>1.1. Forgalomképtelen immateriális javak   (04+05)</t>
  </si>
  <si>
    <t>03.</t>
  </si>
  <si>
    <t xml:space="preserve">       1.1.1. Értékkel nyilvántartott forgalomképtelen immateriális javak</t>
  </si>
  <si>
    <t>04.</t>
  </si>
  <si>
    <t xml:space="preserve">       1.1.2. 0-ig leírt forgalomképtelen immateriális javak</t>
  </si>
  <si>
    <t>05.</t>
  </si>
  <si>
    <t>1.2. Korlátozottan forgalomkép. immat. javak  (07+08)</t>
  </si>
  <si>
    <t>06.</t>
  </si>
  <si>
    <t xml:space="preserve">       1.2.1. Értékkel nyilvántartott korlátozottan forgalomkép. immateriális javak</t>
  </si>
  <si>
    <t>07.</t>
  </si>
  <si>
    <t xml:space="preserve">       1.2.2. 0-ig leírt korlátozottan forgalomképes immateriális javak</t>
  </si>
  <si>
    <t>08.</t>
  </si>
  <si>
    <t>2. Üzleti immateriális javak     (10+11)</t>
  </si>
  <si>
    <t>09.</t>
  </si>
  <si>
    <t xml:space="preserve">       2.1.1. Értékkel nyilvántartott üzleti immateriális javak</t>
  </si>
  <si>
    <t xml:space="preserve">       2.1.2. 0-ig leírt üzleti immateriális javak</t>
  </si>
  <si>
    <t>3. Immateriális javakra adott előlegek</t>
  </si>
  <si>
    <t>4. 0-ig leírt immateriális javak</t>
  </si>
  <si>
    <t>5. Immateriális javak értékhelyesbítése</t>
  </si>
  <si>
    <t>II. Tárgyi eszközök   (16+86+106+125)</t>
  </si>
  <si>
    <t>II/1. Ingatlanok és kapcsolódó vagyoni értékű jogok   (17+73+84+85)</t>
  </si>
  <si>
    <t>II/2. Gépek berendezések és felszerelések   (87+98+103+104+105)</t>
  </si>
  <si>
    <t>86.</t>
  </si>
  <si>
    <t>II/2. Járművek   (107+118+123+124)</t>
  </si>
  <si>
    <t>106.</t>
  </si>
  <si>
    <t>II/3. Tenyészállatok   (126+131+132)</t>
  </si>
  <si>
    <t>125.</t>
  </si>
  <si>
    <t>III. Befektetett pénzügyi eszközök</t>
  </si>
  <si>
    <t>133.</t>
  </si>
  <si>
    <t>III/1. Egyéb tartós részesedés  (135+137+138+143)</t>
  </si>
  <si>
    <t>134.</t>
  </si>
  <si>
    <t>IV. Üzemelt., kezelésre átadott, koncesszióba adott, vagyonkezelésbe vett eszk.</t>
  </si>
  <si>
    <t>144.</t>
  </si>
  <si>
    <t>A) BEFEKTETETT ESZKÖZÖK ÖSSZESEN  (1+15+133+144)</t>
  </si>
  <si>
    <t>177.</t>
  </si>
  <si>
    <t xml:space="preserve"> I. Készletek   (179+187+197)</t>
  </si>
  <si>
    <t>178.</t>
  </si>
  <si>
    <t>1. Vásárolt anyagok (180+..+186)</t>
  </si>
  <si>
    <t>179.</t>
  </si>
  <si>
    <t>1.1. Élelmiszerek</t>
  </si>
  <si>
    <t>180.</t>
  </si>
  <si>
    <t>1.2. Gyógyszerek, vegyszerek</t>
  </si>
  <si>
    <t>181.</t>
  </si>
  <si>
    <t>1.3. Irodaszerek, nyomtatványok</t>
  </si>
  <si>
    <t>182.</t>
  </si>
  <si>
    <t>1.4. Tüzelőanyagok</t>
  </si>
  <si>
    <t>183.</t>
  </si>
  <si>
    <t>1.5. Hajtó és kenőanyagok</t>
  </si>
  <si>
    <t>184.</t>
  </si>
  <si>
    <t>1.6. Szakmai anyagok</t>
  </si>
  <si>
    <t>185.</t>
  </si>
  <si>
    <t>1.7. Munkaruha, védőruha, formaruha, egyenruha</t>
  </si>
  <si>
    <t>186.</t>
  </si>
  <si>
    <t>2. Egyéb készletek  (188+..+192)</t>
  </si>
  <si>
    <t>187.</t>
  </si>
  <si>
    <t>2.1. Áruk</t>
  </si>
  <si>
    <t>188.</t>
  </si>
  <si>
    <t>2.2. Betétdíjas göngyölegek</t>
  </si>
  <si>
    <t>189.</t>
  </si>
  <si>
    <t>2.3. Közvetített szolgáltatások</t>
  </si>
  <si>
    <t>190.</t>
  </si>
  <si>
    <t>2.4. Követelés fejében átvett eszközök, készletek</t>
  </si>
  <si>
    <t>191.</t>
  </si>
  <si>
    <t>2.5. Értékesítési céllal átsorolt eszközök   (193+..+196)</t>
  </si>
  <si>
    <t>192.</t>
  </si>
  <si>
    <t>2.5.1. Épületek építmények</t>
  </si>
  <si>
    <t>193.</t>
  </si>
  <si>
    <t>2.5.2. Gépek, berendezések és felszerelések</t>
  </si>
  <si>
    <t>194.</t>
  </si>
  <si>
    <t>2.5.3. Járművek</t>
  </si>
  <si>
    <t>195.</t>
  </si>
  <si>
    <t>2.5.4. Tenyészállatok</t>
  </si>
  <si>
    <t>196.</t>
  </si>
  <si>
    <t>3. Saját termelésű készletek   (198+..+200)</t>
  </si>
  <si>
    <t>197.</t>
  </si>
  <si>
    <t>3.1. Késztermékek</t>
  </si>
  <si>
    <t>198.</t>
  </si>
  <si>
    <t>3.2. Növendék-, hízó- és egyéb állatok</t>
  </si>
  <si>
    <t>199.</t>
  </si>
  <si>
    <t>3.3. Befejezetlen termelés, félkész termékek</t>
  </si>
  <si>
    <t>200.</t>
  </si>
  <si>
    <t xml:space="preserve"> II. Követelések  (202+203+208+221+222+223)</t>
  </si>
  <si>
    <t>201.</t>
  </si>
  <si>
    <t>1. Követelések áruszállításból, szolgáltatásból (vevők)</t>
  </si>
  <si>
    <t>202.</t>
  </si>
  <si>
    <t>2. Adósok  (204+..+207)</t>
  </si>
  <si>
    <t>203.</t>
  </si>
  <si>
    <t>2.1. Helyi adóból hátralék</t>
  </si>
  <si>
    <t>204.</t>
  </si>
  <si>
    <t>2.2. Lakbér, bérleti díj hátralék</t>
  </si>
  <si>
    <t>205.</t>
  </si>
  <si>
    <t>2.3. Térítési díj hátralék</t>
  </si>
  <si>
    <t>206.</t>
  </si>
  <si>
    <t xml:space="preserve">   </t>
  </si>
  <si>
    <t>2.4. Térítési díj hátralék</t>
  </si>
  <si>
    <t>207.</t>
  </si>
  <si>
    <t>3. Rövid lejáratú kölcsönök   (209+215)</t>
  </si>
  <si>
    <t>208.</t>
  </si>
  <si>
    <t>3.1. Működési célú rövid lejáratú kölcsönök  (210+..+214)</t>
  </si>
  <si>
    <t>209.</t>
  </si>
  <si>
    <t>3.1.1. Önkormányzati költségvetési szervnek nyújtott kölcsön</t>
  </si>
  <si>
    <t>210.</t>
  </si>
  <si>
    <t>3.1.2. Központi költségvetési szervnek nyújtott kölcsön</t>
  </si>
  <si>
    <t>211.</t>
  </si>
  <si>
    <t>3.1.3. Lakosságnak nyújtott kölcsön</t>
  </si>
  <si>
    <t>212.</t>
  </si>
  <si>
    <t>3.1.4. Non-profit szervezeteknek nyújtott kölcsön</t>
  </si>
  <si>
    <t>213.</t>
  </si>
  <si>
    <t>3.1.5. Vállalkozásoknak  nyújtott kölcsön</t>
  </si>
  <si>
    <t>214.</t>
  </si>
  <si>
    <t>3.2. Felhalmozási célú rövid lejáratú kölcsönök  (216+..+220)</t>
  </si>
  <si>
    <t>215.</t>
  </si>
  <si>
    <t>3.2.1. Önkormányzati költségvetési szervnek nyújtott kölcsön</t>
  </si>
  <si>
    <t>216.</t>
  </si>
  <si>
    <t>3.2.2. Központi költségvetési szervnek nyújtott kölcsön</t>
  </si>
  <si>
    <t>217.</t>
  </si>
  <si>
    <t>3.2.3. Lakosságnak nyújtott kölcsön</t>
  </si>
  <si>
    <t>218.</t>
  </si>
  <si>
    <t>3.2.4. Non-profit szervezeteknek nyújtott kölcsön</t>
  </si>
  <si>
    <t>219.</t>
  </si>
  <si>
    <t>3.2.5. Vállalkozásoknak  nyújtott kölcsön</t>
  </si>
  <si>
    <t>220.</t>
  </si>
  <si>
    <t>4. Váltókövetelések</t>
  </si>
  <si>
    <t>221.</t>
  </si>
  <si>
    <t>5. Munkavállalókkal szembeni követelések</t>
  </si>
  <si>
    <t>222.</t>
  </si>
  <si>
    <t>6. Egyéb követelések   (224+225)</t>
  </si>
  <si>
    <t>223.</t>
  </si>
  <si>
    <t>6.1. Támogatási program előlege</t>
  </si>
  <si>
    <t>224.</t>
  </si>
  <si>
    <t>6.2. Szabálytalan kifizetés miatti követelés</t>
  </si>
  <si>
    <t>225.</t>
  </si>
  <si>
    <t>6.3. Garancia- és kezességvállalásból származó követelések</t>
  </si>
  <si>
    <t>226.</t>
  </si>
  <si>
    <t>6.4. Egyéb különféle követelések</t>
  </si>
  <si>
    <t>227.</t>
  </si>
  <si>
    <t xml:space="preserve"> III. Értékpapírok  (229+..+233)</t>
  </si>
  <si>
    <t>228.</t>
  </si>
  <si>
    <t>1. Kárpótlási jegyek</t>
  </si>
  <si>
    <t>229.</t>
  </si>
  <si>
    <t>2. Kincstárjegyek</t>
  </si>
  <si>
    <t>230.</t>
  </si>
  <si>
    <t>3. Kötvények</t>
  </si>
  <si>
    <t>231.</t>
  </si>
  <si>
    <t>4. Egyéb értékpapírok</t>
  </si>
  <si>
    <t>232.</t>
  </si>
  <si>
    <t>5. Egyéb részesedések</t>
  </si>
  <si>
    <t>233.</t>
  </si>
  <si>
    <t xml:space="preserve"> IV. Pénzeszközök  (235+242+251)</t>
  </si>
  <si>
    <t>234.</t>
  </si>
  <si>
    <t>1. Pénztárak csekkek, betétkönyvek  (236+239+240+241)</t>
  </si>
  <si>
    <t>235.</t>
  </si>
  <si>
    <t>1.1. Pénztárak (237+238)</t>
  </si>
  <si>
    <t>236.</t>
  </si>
  <si>
    <t>1.1.1. Forint pénztár</t>
  </si>
  <si>
    <t>237.</t>
  </si>
  <si>
    <t>1.1.2. Valutapénztár</t>
  </si>
  <si>
    <t>238.</t>
  </si>
  <si>
    <t>1.2. Költségvetési betétkönyvek</t>
  </si>
  <si>
    <t>239.</t>
  </si>
  <si>
    <t>1.3. Elektronikus pénzeszközök</t>
  </si>
  <si>
    <t>240.</t>
  </si>
  <si>
    <t>1.4. Csekkek</t>
  </si>
  <si>
    <t>241.</t>
  </si>
  <si>
    <t>2. Költségvetési bankszámlák  (243+..+250)</t>
  </si>
  <si>
    <t>242.</t>
  </si>
  <si>
    <t>2.1. Költségvetési elszámolási számla</t>
  </si>
  <si>
    <t>243.</t>
  </si>
  <si>
    <t>2.2. Adóbeszedéssel kapcsolatos számlál</t>
  </si>
  <si>
    <t>244.</t>
  </si>
  <si>
    <t>2.3. Költségvetési elszámolási számla</t>
  </si>
  <si>
    <t>245.</t>
  </si>
  <si>
    <t>2.4. Lakásépítés és vásárlás munkáltatói támogatás számla</t>
  </si>
  <si>
    <t>246.</t>
  </si>
  <si>
    <t>2.5. Részben önálló költségvetési szervek bankszámlái</t>
  </si>
  <si>
    <t>247.</t>
  </si>
  <si>
    <t>2.6. Kihelyezett költségvetési elszámolásai számla</t>
  </si>
  <si>
    <t>248.</t>
  </si>
  <si>
    <t>2.7. Önkormányzati kincstári finanszírozási elszámolási számla</t>
  </si>
  <si>
    <t>249.</t>
  </si>
  <si>
    <t>2.8. Deviza(betét) számla</t>
  </si>
  <si>
    <t>250.</t>
  </si>
  <si>
    <t>3. Idegen pénzeszközök  (252+..+259)</t>
  </si>
  <si>
    <t>251.</t>
  </si>
  <si>
    <t>3.1. Közműtársulati lebonyolítási számla</t>
  </si>
  <si>
    <t>252.</t>
  </si>
  <si>
    <t>3.2. Társadalmi összefogással megvalósuló közműfejlesztési lebonyolítási számla</t>
  </si>
  <si>
    <t>253.</t>
  </si>
  <si>
    <t>3.3. Közműtársulati lebonyolítási számla</t>
  </si>
  <si>
    <t>254.</t>
  </si>
  <si>
    <t>3.4. Értékesítendő lakások építési lebonyolítási számla</t>
  </si>
  <si>
    <t>255.</t>
  </si>
  <si>
    <t>3.5. Értékesített  lakások bevételének elszámolása</t>
  </si>
  <si>
    <t>256.</t>
  </si>
  <si>
    <t>3.6. Előcsatlakozási Alapokkal kapcsolatos lebonyolítási számla</t>
  </si>
  <si>
    <t>257.</t>
  </si>
  <si>
    <t>3.7. Strukturális Alapok és Kohéziós Alap támogatási program  lebonyolítási számla</t>
  </si>
  <si>
    <t>258.</t>
  </si>
  <si>
    <t>3.8. Egyéb idegen bevételek számla</t>
  </si>
  <si>
    <t>259.</t>
  </si>
  <si>
    <t xml:space="preserve"> V. Egyéb aktív pénzügyi elszámolások </t>
  </si>
  <si>
    <t>260.</t>
  </si>
  <si>
    <t>B) FORGÓESZKÖZÖK ÖSSZESEN  (178+201+228+234+260)</t>
  </si>
  <si>
    <t>261.</t>
  </si>
  <si>
    <t>ESZKÖZÖK ÖSSZESEN  (177+261)</t>
  </si>
  <si>
    <t>262.</t>
  </si>
  <si>
    <t>VAGYONKIMUTATÁS
a könyvviteli mérlegben értékkel szereplő forrásokról</t>
  </si>
  <si>
    <t>FORRÁSOK</t>
  </si>
  <si>
    <t>állományi 
érték</t>
  </si>
  <si>
    <t>1</t>
  </si>
  <si>
    <t>2</t>
  </si>
  <si>
    <t>3</t>
  </si>
  <si>
    <t xml:space="preserve">1. Tartós tőke </t>
  </si>
  <si>
    <t xml:space="preserve">2. Tőkeváltozások </t>
  </si>
  <si>
    <t>3. Értékesítési tartalék</t>
  </si>
  <si>
    <t xml:space="preserve"> D) SAJÁT TŐKE ÖSSZESEN (01+02+03)</t>
  </si>
  <si>
    <t>1. Következő évben felhasználható pénzmaradvány (06+07)</t>
  </si>
  <si>
    <t xml:space="preserve"> 1.1. Tárgyévi költségvetési tartalék (pénzmaradvány) </t>
  </si>
  <si>
    <t xml:space="preserve"> 1.2. Előző év(ek) költségvetési tartalékai (pénzmaradvány)</t>
  </si>
  <si>
    <t>2. Következő évben felhasználható vállakozási eredmény (09+10)</t>
  </si>
  <si>
    <t xml:space="preserve"> 2.1. Tárgyévi vállalkozási eredmény</t>
  </si>
  <si>
    <t xml:space="preserve"> 2.2. Előző év(ek) vállalkozási eredménye</t>
  </si>
  <si>
    <t>E) TARTALÉKOK ÖSSZESEN (05+08)</t>
  </si>
  <si>
    <t xml:space="preserve"> I. Hosszú lejáratú kötelezettségek összesen (13+14+15+16)</t>
  </si>
  <si>
    <t>1. Hosszú lejáratra kapott kölcsönök</t>
  </si>
  <si>
    <t>2. Tartozás (fejlesztési célú) kötvénykibocsátásból</t>
  </si>
  <si>
    <t>3. Beruházási és fejlesztési hitelek</t>
  </si>
  <si>
    <t xml:space="preserve">4. Egyéb hosszú lejáratú kötelezettségek </t>
  </si>
  <si>
    <t xml:space="preserve"> II. Rövid lejáratú kötelezettségek összesen (18+19+20+21)</t>
  </si>
  <si>
    <t>1. Rövid lejáratú kölcsönök</t>
  </si>
  <si>
    <t>2. Rövid lejáratú hitelek</t>
  </si>
  <si>
    <t>3. Kötelezettségek áruszállításból és szolgáltatásból (szállítók)</t>
  </si>
  <si>
    <t>4. Egyéb rövid lejáratú kötelezettségek (22+23+24+25)</t>
  </si>
  <si>
    <t>4.1. helyi adókból származó túlfizetés</t>
  </si>
  <si>
    <t>4.2. közműdíjak túlfizetése miatti kötelezettség</t>
  </si>
  <si>
    <t>4.3. lakbér túlfizetés</t>
  </si>
  <si>
    <t>4.4. egyéb</t>
  </si>
  <si>
    <t xml:space="preserve">III. Egyéb passzív pénzügyi elszámolások </t>
  </si>
  <si>
    <t>F) KÖTELEZETTSÉGEK ÖSSZESEN (12+17+26)</t>
  </si>
  <si>
    <t>FORRÁSOK ÖSSZESEN  (04+11+27)</t>
  </si>
  <si>
    <t>PÉNZESZKÖZÖK VÁLTOZÁSÁNAK LEVEZETÉSE</t>
  </si>
  <si>
    <t>Összeg  ( E 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</si>
  <si>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</si>
  <si>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</si>
  <si>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</si>
  <si>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</si>
  <si>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 xml:space="preserve">VAGYONKIMUTATÁS
a könyvviteli mérlegben értékkel szereplő eszközökről
2013. </t>
  </si>
  <si>
    <t>2013. év</t>
  </si>
  <si>
    <r>
      <t>Pénzkészlet 2013. január 1-jén
e</t>
    </r>
    <r>
      <rPr>
        <i/>
        <sz val="10"/>
        <rFont val="Times New Roman CE"/>
        <charset val="238"/>
      </rPr>
      <t>bből:</t>
    </r>
  </si>
  <si>
    <r>
      <t>Záró pénzkészlet 2013. december 31-én
e</t>
    </r>
    <r>
      <rPr>
        <i/>
        <sz val="10"/>
        <rFont val="Times New Roman CE"/>
        <charset val="238"/>
      </rPr>
      <t>bből:</t>
    </r>
  </si>
  <si>
    <t>Működési célú finanszírozási kiadások (6.1.1.+…+6.1.7.)</t>
  </si>
  <si>
    <t>Felhalmozási célú finanszírozási kiadások (6.2.1.+...+6.2.8.)</t>
  </si>
  <si>
    <t>II. Átvett pénzeszközök  államháztartáson belülről (2.1.+2.3.)</t>
  </si>
  <si>
    <t>II. Felhalmozási költségvetés kiadásai (2.1+…+2.3)</t>
  </si>
  <si>
    <t>Előző évi kiegészítések, visszatérítések</t>
  </si>
  <si>
    <t>1. táblázat</t>
  </si>
  <si>
    <t>A</t>
  </si>
  <si>
    <t>B</t>
  </si>
  <si>
    <t>C</t>
  </si>
  <si>
    <t>D</t>
  </si>
  <si>
    <t>E</t>
  </si>
  <si>
    <t>2. táblázat</t>
  </si>
  <si>
    <t>2.1. melléklet az 5/2014. (V.8.) önkormányzati rendelethez</t>
  </si>
  <si>
    <t>F</t>
  </si>
  <si>
    <t>G</t>
  </si>
  <si>
    <t>H</t>
  </si>
  <si>
    <t>I</t>
  </si>
  <si>
    <t>Gázboyler Óvoda</t>
  </si>
  <si>
    <t>2013.</t>
  </si>
  <si>
    <t>Fénymásoló SHARP</t>
  </si>
  <si>
    <t>Hivatal belső kerítés</t>
  </si>
  <si>
    <t>Fűkasza (Téli közfoglalkoztatás)</t>
  </si>
  <si>
    <t>G=(D+F)</t>
  </si>
  <si>
    <t>Önkormányzat melléképületek felújítása</t>
  </si>
  <si>
    <t>Sportöltöző felújítása,  bővítése</t>
  </si>
  <si>
    <t>Iskola épület felújítása</t>
  </si>
  <si>
    <t>Óvoda épület felújítása</t>
  </si>
  <si>
    <t>3.30. melléklet az 5/2014. (V.8.) önkormányzati rendelethez</t>
  </si>
  <si>
    <t>10. melléklet az 5/2014. (V.8.) önkormányzati rendelethez</t>
  </si>
  <si>
    <t>VANYOLA ÖNKORMÁNYZATA
EGYSZERŰSÍTETT MÉRLEG</t>
  </si>
  <si>
    <t xml:space="preserve">         2012. ÉV</t>
  </si>
  <si>
    <t>E S Z K Ö Z Ö K</t>
  </si>
  <si>
    <t>Előző évi költségvetési beszámoló záró adatai</t>
  </si>
  <si>
    <t>Auditálási eltérések                ( ± )</t>
  </si>
  <si>
    <t>Előző év auditált egyszerűsített beszámoló záró adatai</t>
  </si>
  <si>
    <t>Tárgyévi költségvetési beszámoló záró adatai</t>
  </si>
  <si>
    <t>Tárgyév auditált egyszerűsített beszámoló záró adatai</t>
  </si>
  <si>
    <t xml:space="preserve">A) BEFEKTETETT ESZKÖZÖK </t>
  </si>
  <si>
    <t>I.   Immateriális javak</t>
  </si>
  <si>
    <t>II.  Tárgyi eszközök</t>
  </si>
  <si>
    <t>lV.Üzemeltetésre, kezelésre átadott eszközök</t>
  </si>
  <si>
    <t xml:space="preserve">B) FORGÓESZKÖZÖK </t>
  </si>
  <si>
    <t>l.   Készletek</t>
  </si>
  <si>
    <t>ll.  Követelések</t>
  </si>
  <si>
    <t>lll. Értékpapírok</t>
  </si>
  <si>
    <t>IV.Pénzeszközök</t>
  </si>
  <si>
    <t>V. Egyéb aktív pénzügyi elszámolások</t>
  </si>
  <si>
    <t>ESZKÖZÖK ÖSSZESEN</t>
  </si>
  <si>
    <t>F O R R Á S O K</t>
  </si>
  <si>
    <t>D) SAJÁT TŐKE ÖSSZESEN</t>
  </si>
  <si>
    <t>1. Tartós tőke</t>
  </si>
  <si>
    <t>2. Tőkeváltozások</t>
  </si>
  <si>
    <t>3. Értékelési tartalék</t>
  </si>
  <si>
    <t>E) TARTALÉKOK ÖSSZESEN</t>
  </si>
  <si>
    <t xml:space="preserve"> I. Költségvetési tartalékok</t>
  </si>
  <si>
    <t>II. Vállalkozási tartalékok</t>
  </si>
  <si>
    <t>F) KÖTELEZETTSÉGEK ÖSSZESEN</t>
  </si>
  <si>
    <t xml:space="preserve">  I. Hosszú lejáratú kötelezettségek</t>
  </si>
  <si>
    <t xml:space="preserve"> II. Rövid lejáratú kötelezettségek</t>
  </si>
  <si>
    <t>III. Egyéb passzív pénzügyi elszámolások</t>
  </si>
  <si>
    <t>FORRÁSOK ÖSSZESEN</t>
  </si>
  <si>
    <t>VANYOLA ÖNKORMÁNYZATA</t>
  </si>
  <si>
    <t>EGYSZERŰSÍTETT PÉNZFORGALMI JELENTÉS</t>
  </si>
  <si>
    <t>2012. ÉV</t>
  </si>
  <si>
    <t>előirányzat</t>
  </si>
  <si>
    <t>Munkaadókat terhelő járulék</t>
  </si>
  <si>
    <t>Dologi és egyéb folyó  kiadások</t>
  </si>
  <si>
    <t>Működési célú támogatásértékű kiadások, egyéb támogatások</t>
  </si>
  <si>
    <t>Államháztartáson kívülre végleges működési pénzeszközátadások</t>
  </si>
  <si>
    <t>Felújítás</t>
  </si>
  <si>
    <t>Felhalmozási kiadások</t>
  </si>
  <si>
    <t>Felhalmozási célú támogatásértékű kiadások, egyéb támogatások</t>
  </si>
  <si>
    <t>Államháztartáson kívülre végleges felhalmozási pénzeszközátadások</t>
  </si>
  <si>
    <t>Hosszú lejáratú kölcsönök nyújtása</t>
  </si>
  <si>
    <t>Rövid lejáratú kölcsönök nyújtása</t>
  </si>
  <si>
    <t>Költségvetési pénzforgalmi kiadások összesen ( 01+...+12 )</t>
  </si>
  <si>
    <t>15-ből likvid hitelek kiadása</t>
  </si>
  <si>
    <t>Tartós hitelviszonyt megtestesítő értékpapírok kiadásai</t>
  </si>
  <si>
    <t>Forgatási célú hitelviszonyt megtestesítő értékpapírok kiadásai</t>
  </si>
  <si>
    <t>Finanszírozási kiadások összesen (14+15+17+18)</t>
  </si>
  <si>
    <t>Pénzforgalmi kiadások (13+19)</t>
  </si>
  <si>
    <t>Pénzforgalom nélküli kiadások</t>
  </si>
  <si>
    <t xml:space="preserve">Kiegyenlítő, függő, átfutó kiadások </t>
  </si>
  <si>
    <t>Kiadások összesen ( 20+21+22 )</t>
  </si>
  <si>
    <t>Önkormányzatok sajátos működési bevétele</t>
  </si>
  <si>
    <t>Működési célú támogatásértékű bevételek, egyéb támogatások</t>
  </si>
  <si>
    <t>Államháztartáson kívülről végleges működési pénzeszközátvételek</t>
  </si>
  <si>
    <t>Felhalmozási és tőke jellegű bevételek</t>
  </si>
  <si>
    <t>28-ból: önkormányzatok sajátos felhalmozási és tőkebevételei</t>
  </si>
  <si>
    <t>Felhalmozási célú támogatásértékű bevételek, egyéb támogatások</t>
  </si>
  <si>
    <t>Államháztartáson kívülről végleges felhalmozási pénzeszközátvételek</t>
  </si>
  <si>
    <t xml:space="preserve">Támogatások, kiegészítések </t>
  </si>
  <si>
    <t>32-ből: Önkormányzatok költségvetési támogatása</t>
  </si>
  <si>
    <t>Hosszú lejáratú kölcsönök visszatérülése</t>
  </si>
  <si>
    <t>Rövid lejáratú kölcsönök visszatérülése</t>
  </si>
  <si>
    <t>Költségvetési pénzforgalmi bevételek összesen 
(24+..+28+30+31+32+34+35)</t>
  </si>
  <si>
    <t>Hosszú lejáratú hitelek felvétele</t>
  </si>
  <si>
    <t>Rövid lejáratú hitelek felvétele</t>
  </si>
  <si>
    <t>38-ból likvid hitelek bevétele</t>
  </si>
  <si>
    <t>Tartós hitelviszonyt megtestesítő értékpapírok bevételei</t>
  </si>
  <si>
    <t>Forgatási célú hitelviszonyt megtestesítő értékpapírok bevételei</t>
  </si>
  <si>
    <t>Finanszírozási bevételek összesen (37+38+40+41)</t>
  </si>
  <si>
    <t>Pénzforgalmi bevételek (36+42 )</t>
  </si>
  <si>
    <t>Pénzforgalom nélküli bevételek</t>
  </si>
  <si>
    <t>Továbbadási (lebonyolítási) célú bevételek</t>
  </si>
  <si>
    <t>Kiegyenlítő, függő, átfutó bevételek</t>
  </si>
  <si>
    <t>Bevételek összesen ( 43+…+46)</t>
  </si>
  <si>
    <t>Pénzforgalmi költségvetési bevételek és kiadások különbsége (36-13) [költségvetési hiány (-), költségvetési többlet (+)]</t>
  </si>
  <si>
    <t>Igénybe vett tartalékokkal korrigált költségvetési bevételek és kiadások különbsége (48+44-21) [korrigált költségvetési hiány (-), korrigált költségvetési többlet(+)]</t>
  </si>
  <si>
    <t>Finanszírozási műveletek eredménye (42-19)</t>
  </si>
  <si>
    <t>Aktív és passzív pénzügyi műveletek egyenlege (45+46-22)</t>
  </si>
  <si>
    <t>EGYSZERŰSÍTETT PÉNZMARADVÁNY-KIMUTATÁS</t>
  </si>
  <si>
    <t>Záró pénzkészlet</t>
  </si>
  <si>
    <t>Forgatási célú pénzügyi műveletek egyenlege</t>
  </si>
  <si>
    <t>Egyéb aktív és passzív pénzügyi elszámolások összevont záró egyenlege (±)</t>
  </si>
  <si>
    <t>Előző év(ek)ben képzett tartalékok maradványa ( - )</t>
  </si>
  <si>
    <t>Vállalkozási tevékenység pénzforgalmi vállalkozási maradványa ( - )</t>
  </si>
  <si>
    <t>Tárgyévi helyesbített pénzmaradvány (1+2±3–4–5)</t>
  </si>
  <si>
    <t>Finanszírozásból származó korrekciók ( ± )</t>
  </si>
  <si>
    <t>Pénzmaradványt terhelő elvonások ( ± )</t>
  </si>
  <si>
    <t>Költségvetési pénzmaradvány (6±7±8)</t>
  </si>
  <si>
    <t>A vállalkozási maradványból alaptevékenység ellátására felhasznált összeg</t>
  </si>
  <si>
    <t>Költségvetési pénzmaradványt külön jogszabály alapján módosító tétel ( ± )</t>
  </si>
  <si>
    <t>Módosított pénzmaradvány (9±10±11)</t>
  </si>
  <si>
    <t>A 12. sorból 
   - az egészségbiztosítási alapból folyósított pénzmaradványa</t>
  </si>
  <si>
    <t xml:space="preserve">   - Kötelezettséggel terhelt pénzmaradvány</t>
  </si>
  <si>
    <t xml:space="preserve">   - Szabad pénzmaradvány</t>
  </si>
  <si>
    <t>Bursa Hungarica</t>
  </si>
  <si>
    <t>ösztöndíj</t>
  </si>
  <si>
    <t>Vanyolai Sportegyesület</t>
  </si>
  <si>
    <t>működési támogatás</t>
  </si>
  <si>
    <t>Gemara</t>
  </si>
  <si>
    <t>Veszprém Megyei Katasztrófavéd.</t>
  </si>
  <si>
    <t>Vanyolai Asszonykórus</t>
  </si>
  <si>
    <t>Általános Iskola Csót</t>
  </si>
  <si>
    <t>Szociális étkeztetés</t>
  </si>
  <si>
    <t>3.1. melléklet az 5/2014. (V.8.) önkormányzati rendelethez</t>
  </si>
  <si>
    <t>3.2. melléklet az 5/2014. (V.8.) önkormányzati rendelethez</t>
  </si>
  <si>
    <t>3.3. melléklet az 5/2014. (V.8.) önkormányzati rendelethez</t>
  </si>
  <si>
    <t>3.4. melléklet az 5/2014. (V.8.) önkormányzati rendelethez</t>
  </si>
  <si>
    <t>3.5. melléklet az 5/2014. (V.8.) önkormányzati rendelethez</t>
  </si>
  <si>
    <t>Út, autópálya építése</t>
  </si>
  <si>
    <t>Közutak, hidak, alagutak üzemeltetése, fenntartása</t>
  </si>
  <si>
    <t>Iskolai intézményi étkeztetés</t>
  </si>
  <si>
    <t>Munkahelyi étkeztetés</t>
  </si>
  <si>
    <t>Zöldterületkezelés</t>
  </si>
  <si>
    <t>3.6. melléklet az 5/2014. (V.8.) önkormányzati rendelethez</t>
  </si>
  <si>
    <t>Önkormányzatok és többc. kist. igazgatási tevékenysége</t>
  </si>
  <si>
    <t>Pápakörnyéki Önk. Feladatellátó Társ.</t>
  </si>
  <si>
    <t>3.7. melléklet az 5/2014. (V.8.) önkormányzati rendelethez</t>
  </si>
  <si>
    <t>Közvilágítás</t>
  </si>
  <si>
    <t>3.8. melléklet az 5/2014. (V.8.) önkormányzati rendelethez</t>
  </si>
  <si>
    <t>Óvodai nevelés, ellátás</t>
  </si>
  <si>
    <t>3.9. melléklet az 5/2014. (V.8.) önkormányzati rendelethez</t>
  </si>
  <si>
    <t>Általános iskolai tanulók nappali rendszerű nevelése, oktatása</t>
  </si>
  <si>
    <t>3.10. melléklet az 5/2014. (V.8.) önkormányzati rendelethez</t>
  </si>
  <si>
    <t>Család- és nővédelmi eü. gondozás</t>
  </si>
  <si>
    <t>3.11. melléklet az 5/2014. (V.8.) önkormányzati rendelethez</t>
  </si>
  <si>
    <t>Ifjúság eü. gondozás</t>
  </si>
  <si>
    <t>3.12. melléklet az 5/2014. (V.8.) önkormányzati rendelethez</t>
  </si>
  <si>
    <t>Aktív korúak ellátása</t>
  </si>
  <si>
    <t>3.13. melléklet az 5/2014. (V.8.) önkormányzati rendelethez</t>
  </si>
  <si>
    <t>Lakásfenntartási támogatás</t>
  </si>
  <si>
    <t>3.14. melléklet az 5/2014. (V.8.) önkormányzati rendelethez</t>
  </si>
  <si>
    <t>Ápolási díj</t>
  </si>
  <si>
    <t>3.15. melléklet az 5/2014. (V.8.) önkormányzati rendelethez</t>
  </si>
  <si>
    <t>Átmeneti segély</t>
  </si>
  <si>
    <t>3.16. melléklet az 5/2014. (V.8.) önkormányzati rendelethez</t>
  </si>
  <si>
    <t>Temetési segély</t>
  </si>
  <si>
    <t>3.17. melléklet az 5/2014. (V.8.) önkormányzati rendelethez</t>
  </si>
  <si>
    <t>Egyéb önkormányzati eseti pénzbeli ellátások</t>
  </si>
  <si>
    <t>3.18. melléklet az 5/2014. (V.8.) önkormányzati rendelethez</t>
  </si>
  <si>
    <t>Közgyógyellátás</t>
  </si>
  <si>
    <t>3.19. melléklet az 5/2014. (V.8.) önkormányzati rendelethez</t>
  </si>
  <si>
    <t>Köztemetés</t>
  </si>
  <si>
    <t>3.20. melléklet az 5/2014. (V.8.) önkormányzati rendelethez</t>
  </si>
  <si>
    <t>3.21. melléklet az 5/2014. (V.8.) önkormányzati rendelethez</t>
  </si>
  <si>
    <t>Családsegítés</t>
  </si>
  <si>
    <t>3.22. melléklet az 5/2014. (V.8.) önkormányzati rendelethez</t>
  </si>
  <si>
    <t>FHT-ra jogosultak hosszabb időtartamú közfoglalkoztatása</t>
  </si>
  <si>
    <t>3.23. melléklet az 5/2014. (V.8.) önkormányzati rendelethez</t>
  </si>
  <si>
    <t>Téli közfoglalkoztatás</t>
  </si>
  <si>
    <t>3.24. melléklet az 5/2014. (V.8.) önkormányzati rendelethez</t>
  </si>
  <si>
    <t>Kulturális műsorok, rendezvények szervezése</t>
  </si>
  <si>
    <t>3.25. melléklet az 5/2014. (V.8.) önkormányzati rendelethez</t>
  </si>
  <si>
    <t>Könyvtári állomány gyarapítása, nyilvántartása</t>
  </si>
  <si>
    <t>3.26. melléklet az 5/2014. (V.8.) önkormányzati rendelethez</t>
  </si>
  <si>
    <t>Közművelődési intézmények működtetése</t>
  </si>
  <si>
    <t>3.27. melléklet az 5/2014. (V.8.) önkormányzati rendelethez</t>
  </si>
  <si>
    <t>Sportlétesítmények működtetése</t>
  </si>
  <si>
    <t>3.28. melléklet az 5/2014. (V.8.) önkormányzati rendelethez</t>
  </si>
  <si>
    <t>Versenysport tevékenység támogatása</t>
  </si>
  <si>
    <t>3.29. melléklet az 5/2014. (V.8.) önkormányzati rendelethez</t>
  </si>
  <si>
    <t>Köztemető fenntartása és működtetése</t>
  </si>
  <si>
    <t>Egyes jövedelempótló támogatások</t>
  </si>
  <si>
    <t>Beruházások, felújítások</t>
  </si>
  <si>
    <t>Általános működési és ágazati feladatok támogatása</t>
  </si>
  <si>
    <t>2.2. melléklet az 5/2014. (V.8.)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</si>
</sst>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F_t_-;\-* #,##0.00\ _F_t_-;_-* &quot;-&quot;??\ _F_t_-;_-@_-"/>
    <numFmt numFmtId="164" formatCode="#,###"/>
    <numFmt numFmtId="165" formatCode="#,###__;\-#,###__"/>
    <numFmt numFmtId="166" formatCode="00"/>
    <numFmt numFmtId="167" formatCode="#,###\ _F_t;\-#,###\ _F_t"/>
    <numFmt numFmtId="168" formatCode="#,###__"/>
    <numFmt numFmtId="169" formatCode="#,###__;\-\ #,###__"/>
  </numFmts>
  <fonts count="70" x14ac:knownFonts="1">
    <font>
      <sz val="10"/>
      <name val="Times New Roman CE"/>
      <charset val="238"/>
    </font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i/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6"/>
      <name val="Times New Roman CE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sz val="8"/>
      <name val="Times New Roman"/>
      <family val="1"/>
    </font>
    <font>
      <b/>
      <i/>
      <sz val="8"/>
      <name val="Times New Roman"/>
      <family val="1"/>
    </font>
    <font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sz val="10"/>
      <name val="Wingdings"/>
      <charset val="2"/>
    </font>
    <font>
      <sz val="10"/>
      <name val="Arial CE"/>
      <charset val="238"/>
    </font>
    <font>
      <b/>
      <i/>
      <sz val="12"/>
      <name val="Times New Roman CE"/>
      <family val="1"/>
      <charset val="238"/>
    </font>
    <font>
      <sz val="12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Arial CE"/>
      <family val="2"/>
      <charset val="238"/>
    </font>
    <font>
      <b/>
      <sz val="12"/>
      <name val="Arial CE"/>
      <charset val="238"/>
    </font>
    <font>
      <b/>
      <sz val="6"/>
      <name val="Times New Roman CE"/>
      <charset val="238"/>
    </font>
    <font>
      <b/>
      <sz val="11"/>
      <name val="Arial CE"/>
      <charset val="238"/>
    </font>
    <font>
      <sz val="12"/>
      <name val="Times New Roman"/>
      <family val="1"/>
    </font>
    <font>
      <sz val="14"/>
      <name val="Times New Roman CE"/>
      <family val="1"/>
      <charset val="238"/>
    </font>
    <font>
      <sz val="14"/>
      <name val="Arial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9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</borders>
  <cellStyleXfs count="10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4" fillId="0" borderId="0"/>
    <xf numFmtId="0" fontId="44" fillId="0" borderId="0"/>
    <xf numFmtId="0" fontId="58" fillId="0" borderId="0"/>
    <xf numFmtId="43" fontId="1" fillId="0" borderId="0" applyFont="0" applyFill="0" applyBorder="0" applyAlignment="0" applyProtection="0"/>
  </cellStyleXfs>
  <cellXfs count="813">
    <xf numFmtId="0" fontId="0" fillId="0" borderId="0" xfId="0"/>
    <xf numFmtId="0" fontId="13" fillId="0" borderId="0" xfId="5" applyFont="1" applyFill="1"/>
    <xf numFmtId="164" fontId="3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0" fontId="6" fillId="0" borderId="0" xfId="5" applyFont="1" applyFill="1" applyBorder="1" applyAlignment="1" applyProtection="1">
      <alignment horizontal="center" vertical="center" wrapText="1"/>
    </xf>
    <xf numFmtId="0" fontId="6" fillId="0" borderId="0" xfId="5" applyFont="1" applyFill="1" applyBorder="1" applyAlignment="1" applyProtection="1">
      <alignment vertical="center" wrapText="1"/>
    </xf>
    <xf numFmtId="0" fontId="18" fillId="0" borderId="1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vertical="center" wrapText="1" indent="1"/>
    </xf>
    <xf numFmtId="0" fontId="18" fillId="0" borderId="3" xfId="5" applyFont="1" applyFill="1" applyBorder="1" applyAlignment="1" applyProtection="1">
      <alignment horizontal="left" vertical="center" wrapText="1" indent="1"/>
    </xf>
    <xf numFmtId="0" fontId="18" fillId="0" borderId="4" xfId="5" applyFont="1" applyFill="1" applyBorder="1" applyAlignment="1" applyProtection="1">
      <alignment horizontal="left" vertical="center" wrapText="1" indent="1"/>
    </xf>
    <xf numFmtId="0" fontId="18" fillId="0" borderId="5" xfId="5" applyFont="1" applyFill="1" applyBorder="1" applyAlignment="1" applyProtection="1">
      <alignment horizontal="left" vertical="center" wrapText="1" indent="1"/>
    </xf>
    <xf numFmtId="0" fontId="18" fillId="0" borderId="6" xfId="5" applyFont="1" applyFill="1" applyBorder="1" applyAlignment="1" applyProtection="1">
      <alignment horizontal="left" vertical="center" wrapText="1" indent="1"/>
    </xf>
    <xf numFmtId="0" fontId="18" fillId="0" borderId="7" xfId="5" applyFont="1" applyFill="1" applyBorder="1" applyAlignment="1" applyProtection="1">
      <alignment horizontal="left" vertical="center" wrapText="1" indent="1"/>
    </xf>
    <xf numFmtId="49" fontId="18" fillId="0" borderId="8" xfId="5" applyNumberFormat="1" applyFont="1" applyFill="1" applyBorder="1" applyAlignment="1" applyProtection="1">
      <alignment horizontal="left" vertical="center" wrapText="1" indent="1"/>
    </xf>
    <xf numFmtId="49" fontId="18" fillId="0" borderId="9" xfId="5" applyNumberFormat="1" applyFont="1" applyFill="1" applyBorder="1" applyAlignment="1" applyProtection="1">
      <alignment horizontal="left" vertical="center" wrapText="1" indent="1"/>
    </xf>
    <xf numFmtId="49" fontId="18" fillId="0" borderId="10" xfId="5" applyNumberFormat="1" applyFont="1" applyFill="1" applyBorder="1" applyAlignment="1" applyProtection="1">
      <alignment horizontal="left" vertical="center" wrapText="1" indent="1"/>
    </xf>
    <xf numFmtId="49" fontId="18" fillId="0" borderId="11" xfId="5" applyNumberFormat="1" applyFont="1" applyFill="1" applyBorder="1" applyAlignment="1" applyProtection="1">
      <alignment horizontal="left" vertical="center" wrapText="1" indent="1"/>
    </xf>
    <xf numFmtId="49" fontId="18" fillId="0" borderId="12" xfId="5" applyNumberFormat="1" applyFont="1" applyFill="1" applyBorder="1" applyAlignment="1" applyProtection="1">
      <alignment horizontal="left" vertical="center" wrapText="1" indent="1"/>
    </xf>
    <xf numFmtId="49" fontId="18" fillId="0" borderId="13" xfId="5" applyNumberFormat="1" applyFont="1" applyFill="1" applyBorder="1" applyAlignment="1" applyProtection="1">
      <alignment horizontal="left" vertical="center" wrapText="1" indent="1"/>
    </xf>
    <xf numFmtId="49" fontId="18" fillId="0" borderId="14" xfId="5" applyNumberFormat="1" applyFont="1" applyFill="1" applyBorder="1" applyAlignment="1" applyProtection="1">
      <alignment horizontal="left" vertical="center" wrapText="1" indent="1"/>
    </xf>
    <xf numFmtId="0" fontId="18" fillId="0" borderId="0" xfId="5" applyFont="1" applyFill="1" applyBorder="1" applyAlignment="1" applyProtection="1">
      <alignment horizontal="left" vertical="center" wrapText="1" indent="1"/>
    </xf>
    <xf numFmtId="0" fontId="17" fillId="0" borderId="15" xfId="5" applyFont="1" applyFill="1" applyBorder="1" applyAlignment="1" applyProtection="1">
      <alignment horizontal="left" vertical="center" wrapText="1" indent="1"/>
    </xf>
    <xf numFmtId="0" fontId="17" fillId="0" borderId="16" xfId="5" applyFont="1" applyFill="1" applyBorder="1" applyAlignment="1" applyProtection="1">
      <alignment horizontal="left" vertical="center" wrapText="1" indent="1"/>
    </xf>
    <xf numFmtId="0" fontId="17" fillId="0" borderId="17" xfId="5" applyFont="1" applyFill="1" applyBorder="1" applyAlignment="1" applyProtection="1">
      <alignment horizontal="left" vertical="center" wrapText="1" indent="1"/>
    </xf>
    <xf numFmtId="0" fontId="17" fillId="0" borderId="18" xfId="5" applyFont="1" applyFill="1" applyBorder="1" applyAlignment="1" applyProtection="1">
      <alignment horizontal="left" vertical="center" wrapText="1" indent="1"/>
    </xf>
    <xf numFmtId="0" fontId="19" fillId="0" borderId="16" xfId="5" applyFont="1" applyFill="1" applyBorder="1" applyAlignment="1" applyProtection="1">
      <alignment horizontal="left" vertical="center" wrapText="1" indent="1"/>
    </xf>
    <xf numFmtId="164" fontId="18" fillId="0" borderId="2" xfId="0" applyNumberFormat="1" applyFont="1" applyFill="1" applyBorder="1" applyAlignment="1" applyProtection="1">
      <alignment vertical="center" wrapText="1"/>
      <protection locked="0"/>
    </xf>
    <xf numFmtId="164" fontId="18" fillId="0" borderId="7" xfId="0" applyNumberFormat="1" applyFont="1" applyFill="1" applyBorder="1" applyAlignment="1" applyProtection="1">
      <alignment vertical="center" wrapText="1"/>
      <protection locked="0"/>
    </xf>
    <xf numFmtId="0" fontId="17" fillId="0" borderId="16" xfId="5" applyFont="1" applyFill="1" applyBorder="1" applyAlignment="1" applyProtection="1">
      <alignment vertical="center" wrapText="1"/>
    </xf>
    <xf numFmtId="0" fontId="17" fillId="0" borderId="18" xfId="5" applyFont="1" applyFill="1" applyBorder="1" applyAlignment="1" applyProtection="1">
      <alignment vertical="center" wrapText="1"/>
    </xf>
    <xf numFmtId="0" fontId="17" fillId="0" borderId="15" xfId="5" applyFont="1" applyFill="1" applyBorder="1" applyAlignment="1" applyProtection="1">
      <alignment horizontal="center" vertical="center" wrapText="1"/>
    </xf>
    <xf numFmtId="0" fontId="17" fillId="0" borderId="16" xfId="5" applyFont="1" applyFill="1" applyBorder="1" applyAlignment="1" applyProtection="1">
      <alignment horizontal="center" vertical="center" wrapText="1"/>
    </xf>
    <xf numFmtId="0" fontId="17" fillId="0" borderId="19" xfId="5" applyFont="1" applyFill="1" applyBorder="1" applyAlignment="1" applyProtection="1">
      <alignment horizontal="center" vertical="center" wrapText="1"/>
    </xf>
    <xf numFmtId="0" fontId="10" fillId="0" borderId="0" xfId="5" applyFill="1"/>
    <xf numFmtId="0" fontId="18" fillId="0" borderId="0" xfId="5" applyFont="1" applyFill="1"/>
    <xf numFmtId="0" fontId="21" fillId="0" borderId="0" xfId="5" applyFont="1" applyFill="1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18" fillId="0" borderId="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17" fillId="0" borderId="10" xfId="0" applyNumberFormat="1" applyFont="1" applyFill="1" applyBorder="1" applyAlignment="1" applyProtection="1">
      <alignment horizontal="center" vertical="center" wrapText="1"/>
    </xf>
    <xf numFmtId="164" fontId="17" fillId="0" borderId="3" xfId="0" applyNumberFormat="1" applyFont="1" applyFill="1" applyBorder="1" applyAlignment="1" applyProtection="1">
      <alignment horizontal="center" vertical="center" wrapText="1"/>
    </xf>
    <xf numFmtId="164" fontId="17" fillId="0" borderId="20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" fontId="18" fillId="0" borderId="2" xfId="0" applyNumberFormat="1" applyFont="1" applyFill="1" applyBorder="1" applyAlignment="1" applyProtection="1">
      <alignment vertical="center" wrapText="1"/>
      <protection locked="0"/>
    </xf>
    <xf numFmtId="164" fontId="0" fillId="0" borderId="8" xfId="0" applyNumberFormat="1" applyFill="1" applyBorder="1" applyAlignment="1" applyProtection="1">
      <alignment horizontal="center" vertical="center" wrapText="1"/>
      <protection locked="0"/>
    </xf>
    <xf numFmtId="164" fontId="1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" fontId="18" fillId="0" borderId="7" xfId="0" applyNumberFormat="1" applyFont="1" applyFill="1" applyBorder="1" applyAlignment="1" applyProtection="1">
      <alignment vertical="center" wrapText="1"/>
      <protection locked="0"/>
    </xf>
    <xf numFmtId="164" fontId="17" fillId="0" borderId="16" xfId="0" applyNumberFormat="1" applyFont="1" applyFill="1" applyBorder="1" applyAlignment="1" applyProtection="1">
      <alignment vertical="center" wrapText="1"/>
    </xf>
    <xf numFmtId="164" fontId="17" fillId="0" borderId="19" xfId="0" applyNumberFormat="1" applyFont="1" applyFill="1" applyBorder="1" applyAlignment="1" applyProtection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16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6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6" fillId="0" borderId="0" xfId="0" applyFont="1" applyFill="1" applyAlignment="1">
      <alignment horizontal="center" vertical="center" wrapText="1"/>
    </xf>
    <xf numFmtId="164" fontId="9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164" fontId="2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0" xfId="0" applyFont="1" applyFill="1"/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 wrapText="1"/>
    </xf>
    <xf numFmtId="164" fontId="17" fillId="2" borderId="16" xfId="0" applyNumberFormat="1" applyFont="1" applyFill="1" applyBorder="1" applyAlignment="1" applyProtection="1">
      <alignment vertical="center" wrapText="1"/>
    </xf>
    <xf numFmtId="3" fontId="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0" fontId="25" fillId="0" borderId="16" xfId="5" applyFont="1" applyFill="1" applyBorder="1" applyAlignment="1" applyProtection="1">
      <alignment horizontal="left" vertical="center" wrapText="1" indent="1"/>
    </xf>
    <xf numFmtId="0" fontId="20" fillId="0" borderId="0" xfId="5" applyFont="1" applyFill="1"/>
    <xf numFmtId="164" fontId="25" fillId="0" borderId="15" xfId="0" applyNumberFormat="1" applyFont="1" applyFill="1" applyBorder="1" applyAlignment="1" applyProtection="1">
      <alignment horizontal="left" vertical="center" wrapText="1" indent="1"/>
    </xf>
    <xf numFmtId="0" fontId="33" fillId="0" borderId="0" xfId="0" applyFont="1"/>
    <xf numFmtId="0" fontId="21" fillId="0" borderId="0" xfId="0" applyFont="1" applyAlignment="1">
      <alignment horizontal="center"/>
    </xf>
    <xf numFmtId="0" fontId="34" fillId="0" borderId="0" xfId="0" applyFont="1" applyFill="1"/>
    <xf numFmtId="3" fontId="34" fillId="0" borderId="0" xfId="0" applyNumberFormat="1" applyFont="1" applyFill="1" applyAlignment="1">
      <alignment horizontal="right" indent="1"/>
    </xf>
    <xf numFmtId="3" fontId="27" fillId="0" borderId="0" xfId="0" applyNumberFormat="1" applyFont="1" applyFill="1" applyAlignment="1">
      <alignment horizontal="right" indent="1"/>
    </xf>
    <xf numFmtId="0" fontId="34" fillId="0" borderId="0" xfId="0" applyFont="1" applyFill="1" applyAlignment="1">
      <alignment horizontal="right" indent="1"/>
    </xf>
    <xf numFmtId="0" fontId="5" fillId="0" borderId="25" xfId="0" applyFont="1" applyFill="1" applyBorder="1" applyAlignment="1" applyProtection="1">
      <alignment horizontal="right"/>
    </xf>
    <xf numFmtId="0" fontId="26" fillId="0" borderId="5" xfId="5" applyFont="1" applyFill="1" applyBorder="1" applyAlignment="1" applyProtection="1">
      <alignment horizontal="left" vertical="center" wrapText="1" indent="1"/>
    </xf>
    <xf numFmtId="0" fontId="26" fillId="0" borderId="3" xfId="5" applyFont="1" applyFill="1" applyBorder="1" applyAlignment="1" applyProtection="1">
      <alignment horizontal="left" vertical="center" wrapText="1" indent="1"/>
    </xf>
    <xf numFmtId="0" fontId="18" fillId="0" borderId="2" xfId="5" applyFont="1" applyFill="1" applyBorder="1" applyAlignment="1" applyProtection="1">
      <alignment horizontal="left" indent="6"/>
    </xf>
    <xf numFmtId="0" fontId="18" fillId="0" borderId="2" xfId="5" applyFont="1" applyFill="1" applyBorder="1" applyAlignment="1" applyProtection="1">
      <alignment horizontal="left" vertical="center" wrapText="1" indent="6"/>
    </xf>
    <xf numFmtId="0" fontId="18" fillId="0" borderId="7" xfId="5" applyFont="1" applyFill="1" applyBorder="1" applyAlignment="1" applyProtection="1">
      <alignment horizontal="left" vertical="center" wrapText="1" indent="6"/>
    </xf>
    <xf numFmtId="0" fontId="18" fillId="0" borderId="23" xfId="5" applyFont="1" applyFill="1" applyBorder="1" applyAlignment="1" applyProtection="1">
      <alignment horizontal="left" vertical="center" wrapText="1" indent="6"/>
    </xf>
    <xf numFmtId="0" fontId="39" fillId="0" borderId="0" xfId="0" applyFont="1" applyFill="1"/>
    <xf numFmtId="0" fontId="40" fillId="0" borderId="0" xfId="0" applyFont="1"/>
    <xf numFmtId="49" fontId="18" fillId="0" borderId="2" xfId="5" applyNumberFormat="1" applyFont="1" applyFill="1" applyBorder="1" applyAlignment="1" applyProtection="1">
      <alignment horizontal="left" vertical="center" wrapText="1" indent="1"/>
    </xf>
    <xf numFmtId="49" fontId="18" fillId="0" borderId="4" xfId="5" applyNumberFormat="1" applyFont="1" applyFill="1" applyBorder="1" applyAlignment="1" applyProtection="1">
      <alignment horizontal="left" vertical="center" wrapText="1" indent="1"/>
    </xf>
    <xf numFmtId="49" fontId="18" fillId="0" borderId="5" xfId="5" applyNumberFormat="1" applyFont="1" applyFill="1" applyBorder="1" applyAlignment="1" applyProtection="1">
      <alignment horizontal="left" vertical="center" wrapText="1" indent="1"/>
    </xf>
    <xf numFmtId="49" fontId="18" fillId="0" borderId="23" xfId="5" applyNumberFormat="1" applyFont="1" applyFill="1" applyBorder="1" applyAlignment="1" applyProtection="1">
      <alignment horizontal="left" vertical="center" wrapText="1" indent="1"/>
    </xf>
    <xf numFmtId="49" fontId="25" fillId="0" borderId="16" xfId="5" applyNumberFormat="1" applyFont="1" applyFill="1" applyBorder="1" applyAlignment="1" applyProtection="1">
      <alignment horizontal="left" vertical="center" wrapText="1" indent="1"/>
    </xf>
    <xf numFmtId="49" fontId="18" fillId="0" borderId="7" xfId="5" applyNumberFormat="1" applyFont="1" applyFill="1" applyBorder="1" applyAlignment="1" applyProtection="1">
      <alignment horizontal="left" vertical="center" wrapText="1" indent="1"/>
    </xf>
    <xf numFmtId="49" fontId="18" fillId="0" borderId="16" xfId="5" applyNumberFormat="1" applyFont="1" applyFill="1" applyBorder="1" applyAlignment="1" applyProtection="1">
      <alignment horizontal="lef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left" vertical="center" wrapText="1"/>
    </xf>
    <xf numFmtId="0" fontId="17" fillId="0" borderId="15" xfId="0" applyFont="1" applyFill="1" applyBorder="1" applyAlignment="1" applyProtection="1">
      <alignment horizontal="center" vertical="center" wrapText="1"/>
    </xf>
    <xf numFmtId="0" fontId="17" fillId="0" borderId="16" xfId="0" applyFont="1" applyFill="1" applyBorder="1" applyAlignment="1" applyProtection="1">
      <alignment horizontal="center" vertical="center" wrapText="1"/>
    </xf>
    <xf numFmtId="0" fontId="25" fillId="0" borderId="15" xfId="0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16" fillId="0" borderId="0" xfId="0" applyNumberFormat="1" applyFont="1" applyFill="1" applyAlignment="1" applyProtection="1">
      <alignment vertical="center" wrapText="1"/>
    </xf>
    <xf numFmtId="0" fontId="7" fillId="0" borderId="26" xfId="0" applyFont="1" applyFill="1" applyBorder="1" applyAlignment="1" applyProtection="1">
      <alignment vertical="center"/>
    </xf>
    <xf numFmtId="0" fontId="7" fillId="0" borderId="27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right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19" fillId="0" borderId="16" xfId="0" applyFont="1" applyFill="1" applyBorder="1" applyAlignment="1" applyProtection="1">
      <alignment horizontal="center" vertical="center" wrapText="1"/>
    </xf>
    <xf numFmtId="0" fontId="25" fillId="0" borderId="16" xfId="0" applyFont="1" applyFill="1" applyBorder="1" applyAlignment="1" applyProtection="1">
      <alignment horizontal="left" vertical="center" wrapText="1" indent="1"/>
    </xf>
    <xf numFmtId="0" fontId="17" fillId="0" borderId="9" xfId="0" applyFont="1" applyFill="1" applyBorder="1" applyAlignment="1" applyProtection="1">
      <alignment horizontal="center" vertical="center" wrapText="1"/>
    </xf>
    <xf numFmtId="49" fontId="18" fillId="0" borderId="2" xfId="0" applyNumberFormat="1" applyFont="1" applyFill="1" applyBorder="1" applyAlignment="1" applyProtection="1">
      <alignment horizontal="center" vertical="center" wrapText="1"/>
    </xf>
    <xf numFmtId="0" fontId="17" fillId="0" borderId="13" xfId="0" applyFont="1" applyFill="1" applyBorder="1" applyAlignment="1" applyProtection="1">
      <alignment horizontal="center" vertical="center" wrapText="1"/>
    </xf>
    <xf numFmtId="0" fontId="17" fillId="0" borderId="8" xfId="0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 wrapText="1"/>
    </xf>
    <xf numFmtId="49" fontId="18" fillId="0" borderId="7" xfId="0" applyNumberFormat="1" applyFont="1" applyFill="1" applyBorder="1" applyAlignment="1" applyProtection="1">
      <alignment horizontal="center" vertical="center" wrapText="1"/>
    </xf>
    <xf numFmtId="49" fontId="18" fillId="0" borderId="16" xfId="0" applyNumberFormat="1" applyFont="1" applyFill="1" applyBorder="1" applyAlignment="1" applyProtection="1">
      <alignment horizontal="center" vertical="center" wrapText="1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11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17" fillId="0" borderId="17" xfId="0" applyFont="1" applyFill="1" applyBorder="1" applyAlignment="1" applyProtection="1">
      <alignment horizontal="center" vertical="center" wrapText="1"/>
    </xf>
    <xf numFmtId="0" fontId="19" fillId="0" borderId="18" xfId="0" applyFont="1" applyFill="1" applyBorder="1" applyAlignment="1" applyProtection="1">
      <alignment horizontal="center" vertical="center" wrapText="1"/>
    </xf>
    <xf numFmtId="0" fontId="24" fillId="0" borderId="15" xfId="0" applyFont="1" applyBorder="1" applyAlignment="1" applyProtection="1">
      <alignment horizontal="center" vertical="center" wrapText="1"/>
    </xf>
    <xf numFmtId="0" fontId="36" fillId="0" borderId="29" xfId="0" applyFont="1" applyBorder="1" applyAlignment="1" applyProtection="1">
      <alignment horizontal="center" wrapText="1"/>
    </xf>
    <xf numFmtId="0" fontId="37" fillId="0" borderId="29" xfId="0" applyFont="1" applyBorder="1" applyAlignment="1" applyProtection="1">
      <alignment horizontal="left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25" fillId="0" borderId="11" xfId="0" applyFont="1" applyFill="1" applyBorder="1" applyAlignment="1" applyProtection="1">
      <alignment horizontal="center" vertical="center" wrapText="1"/>
    </xf>
    <xf numFmtId="0" fontId="25" fillId="0" borderId="9" xfId="0" applyFont="1" applyFill="1" applyBorder="1" applyAlignment="1" applyProtection="1">
      <alignment horizontal="center" vertical="center" wrapText="1"/>
    </xf>
    <xf numFmtId="0" fontId="25" fillId="0" borderId="12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4" fillId="0" borderId="15" xfId="0" applyFont="1" applyFill="1" applyBorder="1" applyAlignment="1" applyProtection="1">
      <alignment horizontal="left" vertical="center"/>
    </xf>
    <xf numFmtId="0" fontId="13" fillId="0" borderId="30" xfId="0" applyFont="1" applyFill="1" applyBorder="1" applyAlignment="1" applyProtection="1">
      <alignment vertical="center" wrapText="1"/>
    </xf>
    <xf numFmtId="0" fontId="4" fillId="0" borderId="29" xfId="0" applyFont="1" applyFill="1" applyBorder="1" applyAlignment="1" applyProtection="1">
      <alignment vertical="center" wrapText="1"/>
    </xf>
    <xf numFmtId="0" fontId="38" fillId="0" borderId="0" xfId="0" applyFont="1" applyAlignment="1" applyProtection="1">
      <alignment horizontal="right" vertical="top"/>
      <protection locked="0"/>
    </xf>
    <xf numFmtId="16" fontId="0" fillId="0" borderId="0" xfId="0" applyNumberFormat="1" applyFill="1" applyAlignment="1">
      <alignment vertical="center" wrapText="1"/>
    </xf>
    <xf numFmtId="164" fontId="16" fillId="0" borderId="0" xfId="0" applyNumberFormat="1" applyFont="1" applyFill="1" applyAlignment="1" applyProtection="1">
      <alignment vertical="center" wrapText="1"/>
      <protection locked="0"/>
    </xf>
    <xf numFmtId="49" fontId="7" fillId="0" borderId="31" xfId="0" applyNumberFormat="1" applyFont="1" applyFill="1" applyBorder="1" applyAlignment="1" applyProtection="1">
      <alignment horizontal="right" vertical="center"/>
      <protection locked="0"/>
    </xf>
    <xf numFmtId="49" fontId="7" fillId="0" borderId="32" xfId="0" applyNumberFormat="1" applyFont="1" applyFill="1" applyBorder="1" applyAlignment="1" applyProtection="1">
      <alignment horizontal="right" vertical="center"/>
      <protection locked="0"/>
    </xf>
    <xf numFmtId="0" fontId="17" fillId="0" borderId="33" xfId="5" applyFont="1" applyFill="1" applyBorder="1" applyAlignment="1" applyProtection="1">
      <alignment horizontal="left" vertical="center" wrapText="1" indent="1"/>
    </xf>
    <xf numFmtId="49" fontId="18" fillId="0" borderId="34" xfId="5" applyNumberFormat="1" applyFont="1" applyFill="1" applyBorder="1" applyAlignment="1" applyProtection="1">
      <alignment horizontal="left" vertical="center" wrapText="1" indent="1"/>
    </xf>
    <xf numFmtId="49" fontId="18" fillId="0" borderId="35" xfId="5" applyNumberFormat="1" applyFont="1" applyFill="1" applyBorder="1" applyAlignment="1" applyProtection="1">
      <alignment horizontal="left" vertical="center" wrapText="1" indent="1"/>
    </xf>
    <xf numFmtId="49" fontId="18" fillId="0" borderId="36" xfId="5" applyNumberFormat="1" applyFont="1" applyFill="1" applyBorder="1" applyAlignment="1" applyProtection="1">
      <alignment horizontal="left" vertical="center" wrapText="1" indent="1"/>
    </xf>
    <xf numFmtId="0" fontId="17" fillId="0" borderId="8" xfId="5" applyFont="1" applyFill="1" applyBorder="1" applyAlignment="1" applyProtection="1">
      <alignment horizontal="left" vertical="center" wrapText="1" indent="1"/>
    </xf>
    <xf numFmtId="0" fontId="28" fillId="0" borderId="1" xfId="5" applyFont="1" applyFill="1" applyBorder="1" applyAlignment="1" applyProtection="1">
      <alignment horizontal="left" vertical="center" wrapText="1" indent="1"/>
    </xf>
    <xf numFmtId="0" fontId="10" fillId="0" borderId="0" xfId="5" applyFill="1" applyAlignment="1">
      <alignment horizontal="left" vertical="center" indent="1"/>
    </xf>
    <xf numFmtId="0" fontId="24" fillId="0" borderId="16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wrapText="1" indent="1"/>
    </xf>
    <xf numFmtId="0" fontId="41" fillId="0" borderId="2" xfId="0" applyFont="1" applyBorder="1" applyAlignment="1" applyProtection="1">
      <alignment horizontal="left" vertical="center" wrapText="1" indent="1"/>
    </xf>
    <xf numFmtId="0" fontId="23" fillId="0" borderId="2" xfId="0" applyFont="1" applyBorder="1" applyAlignment="1" applyProtection="1">
      <alignment horizontal="left" vertical="center" indent="1"/>
    </xf>
    <xf numFmtId="0" fontId="23" fillId="0" borderId="23" xfId="0" applyFont="1" applyBorder="1" applyAlignment="1" applyProtection="1">
      <alignment horizontal="left" vertical="center" indent="1"/>
    </xf>
    <xf numFmtId="0" fontId="24" fillId="0" borderId="15" xfId="0" applyFont="1" applyBorder="1" applyAlignment="1" applyProtection="1">
      <alignment horizontal="left" vertical="center" wrapText="1" indent="1"/>
    </xf>
    <xf numFmtId="49" fontId="23" fillId="0" borderId="9" xfId="0" applyNumberFormat="1" applyFont="1" applyBorder="1" applyAlignment="1" applyProtection="1">
      <alignment horizontal="left" vertical="center" wrapText="1" indent="2"/>
    </xf>
    <xf numFmtId="49" fontId="24" fillId="0" borderId="9" xfId="0" applyNumberFormat="1" applyFont="1" applyBorder="1" applyAlignment="1" applyProtection="1">
      <alignment horizontal="left" vertical="center" wrapText="1" indent="1"/>
    </xf>
    <xf numFmtId="49" fontId="23" fillId="0" borderId="14" xfId="0" applyNumberFormat="1" applyFont="1" applyBorder="1" applyAlignment="1" applyProtection="1">
      <alignment horizontal="left" vertical="center" wrapText="1" indent="2"/>
    </xf>
    <xf numFmtId="0" fontId="23" fillId="0" borderId="23" xfId="0" applyFont="1" applyBorder="1" applyAlignment="1" applyProtection="1">
      <alignment horizontal="left" vertical="center" wrapText="1" indent="1"/>
    </xf>
    <xf numFmtId="0" fontId="22" fillId="0" borderId="15" xfId="0" applyFont="1" applyBorder="1" applyAlignment="1" applyProtection="1">
      <alignment horizontal="left" vertical="center" wrapText="1" indent="1"/>
    </xf>
    <xf numFmtId="0" fontId="38" fillId="0" borderId="10" xfId="0" applyFont="1" applyBorder="1" applyAlignment="1" applyProtection="1">
      <alignment horizontal="left" vertical="center" wrapText="1" indent="1"/>
    </xf>
    <xf numFmtId="49" fontId="24" fillId="0" borderId="15" xfId="0" applyNumberFormat="1" applyFont="1" applyBorder="1" applyAlignment="1" applyProtection="1">
      <alignment horizontal="left" vertical="center" wrapText="1" indent="1"/>
    </xf>
    <xf numFmtId="49" fontId="23" fillId="0" borderId="11" xfId="0" applyNumberFormat="1" applyFont="1" applyBorder="1" applyAlignment="1" applyProtection="1">
      <alignment horizontal="left" vertical="center" wrapText="1" indent="2"/>
    </xf>
    <xf numFmtId="0" fontId="23" fillId="0" borderId="4" xfId="0" applyFont="1" applyBorder="1" applyAlignment="1" applyProtection="1">
      <alignment horizontal="left" vertical="center" wrapText="1" indent="1"/>
    </xf>
    <xf numFmtId="49" fontId="23" fillId="0" borderId="12" xfId="0" applyNumberFormat="1" applyFont="1" applyBorder="1" applyAlignment="1" applyProtection="1">
      <alignment horizontal="left" vertical="center" wrapText="1" indent="2"/>
    </xf>
    <xf numFmtId="0" fontId="23" fillId="0" borderId="7" xfId="0" applyFont="1" applyBorder="1" applyAlignment="1" applyProtection="1">
      <alignment horizontal="left" vertical="center" wrapText="1" indent="1"/>
    </xf>
    <xf numFmtId="0" fontId="24" fillId="0" borderId="10" xfId="0" applyFont="1" applyBorder="1" applyAlignment="1" applyProtection="1">
      <alignment horizontal="left" vertical="center" wrapText="1" indent="1"/>
    </xf>
    <xf numFmtId="164" fontId="17" fillId="0" borderId="28" xfId="5" applyNumberFormat="1" applyFont="1" applyFill="1" applyBorder="1" applyAlignment="1" applyProtection="1">
      <alignment horizontal="right" vertical="center" wrapText="1" indent="1"/>
    </xf>
    <xf numFmtId="164" fontId="17" fillId="0" borderId="19" xfId="5" applyNumberFormat="1" applyFont="1" applyFill="1" applyBorder="1" applyAlignment="1" applyProtection="1">
      <alignment horizontal="right" vertical="center" wrapText="1" indent="1"/>
    </xf>
    <xf numFmtId="164" fontId="18" fillId="0" borderId="3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20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9" xfId="5" applyNumberFormat="1" applyFont="1" applyFill="1" applyBorder="1" applyAlignment="1" applyProtection="1">
      <alignment horizontal="right" vertical="center" wrapText="1" indent="1"/>
    </xf>
    <xf numFmtId="164" fontId="25" fillId="0" borderId="19" xfId="5" applyNumberFormat="1" applyFont="1" applyFill="1" applyBorder="1" applyAlignment="1" applyProtection="1">
      <alignment horizontal="right" vertical="center" wrapText="1" indent="1"/>
    </xf>
    <xf numFmtId="164" fontId="30" fillId="0" borderId="21" xfId="5" applyNumberFormat="1" applyFont="1" applyFill="1" applyBorder="1" applyAlignment="1" applyProtection="1">
      <alignment horizontal="right" vertical="center" wrapText="1" indent="1"/>
    </xf>
    <xf numFmtId="164" fontId="30" fillId="0" borderId="22" xfId="5" applyNumberFormat="1" applyFont="1" applyFill="1" applyBorder="1" applyAlignment="1" applyProtection="1">
      <alignment horizontal="right" vertical="center" wrapText="1" indent="1"/>
    </xf>
    <xf numFmtId="164" fontId="26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5" applyNumberFormat="1" applyFont="1" applyFill="1" applyBorder="1" applyAlignment="1" applyProtection="1">
      <alignment horizontal="right" vertical="center" wrapText="1" indent="1"/>
    </xf>
    <xf numFmtId="164" fontId="18" fillId="0" borderId="24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9" xfId="0" applyNumberFormat="1" applyFont="1" applyBorder="1" applyAlignment="1" applyProtection="1">
      <alignment horizontal="right" vertical="center" wrapText="1" indent="1"/>
    </xf>
    <xf numFmtId="0" fontId="22" fillId="0" borderId="19" xfId="0" quotePrefix="1" applyFont="1" applyBorder="1" applyAlignment="1" applyProtection="1">
      <alignment horizontal="right" vertical="center" wrapText="1" indent="1"/>
      <protection locked="0"/>
    </xf>
    <xf numFmtId="0" fontId="5" fillId="0" borderId="25" xfId="0" applyFont="1" applyFill="1" applyBorder="1" applyAlignment="1" applyProtection="1">
      <alignment horizontal="right" vertical="center"/>
    </xf>
    <xf numFmtId="164" fontId="25" fillId="0" borderId="20" xfId="5" quotePrefix="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9" xfId="5" applyNumberFormat="1" applyFont="1" applyFill="1" applyBorder="1" applyAlignment="1" applyProtection="1">
      <alignment horizontal="right" vertical="center" wrapText="1" indent="1"/>
    </xf>
    <xf numFmtId="0" fontId="10" fillId="0" borderId="0" xfId="5" applyFill="1" applyAlignment="1"/>
    <xf numFmtId="164" fontId="18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0" applyNumberFormat="1" applyFont="1" applyFill="1" applyBorder="1" applyAlignment="1" applyProtection="1">
      <alignment horizontal="right" vertical="center" wrapText="1" indent="1"/>
    </xf>
    <xf numFmtId="164" fontId="26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9" xfId="0" applyNumberFormat="1" applyFont="1" applyFill="1" applyBorder="1" applyAlignment="1" applyProtection="1">
      <alignment horizontal="right" vertical="center" wrapText="1" indent="1"/>
    </xf>
    <xf numFmtId="164" fontId="26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right" vertical="center"/>
    </xf>
    <xf numFmtId="164" fontId="7" fillId="0" borderId="15" xfId="0" applyNumberFormat="1" applyFont="1" applyFill="1" applyBorder="1" applyAlignment="1" applyProtection="1">
      <alignment horizontal="centerContinuous" vertical="center" wrapText="1"/>
    </xf>
    <xf numFmtId="164" fontId="7" fillId="0" borderId="16" xfId="0" applyNumberFormat="1" applyFont="1" applyFill="1" applyBorder="1" applyAlignment="1" applyProtection="1">
      <alignment horizontal="centerContinuous" vertical="center" wrapText="1"/>
    </xf>
    <xf numFmtId="164" fontId="7" fillId="0" borderId="19" xfId="0" applyNumberFormat="1" applyFont="1" applyFill="1" applyBorder="1" applyAlignment="1" applyProtection="1">
      <alignment horizontal="centerContinuous" vertical="center" wrapText="1"/>
    </xf>
    <xf numFmtId="164" fontId="4" fillId="0" borderId="0" xfId="0" applyNumberFormat="1" applyFont="1" applyFill="1" applyAlignment="1" applyProtection="1">
      <alignment horizontal="center" vertical="center" wrapText="1"/>
    </xf>
    <xf numFmtId="164" fontId="25" fillId="0" borderId="41" xfId="0" applyNumberFormat="1" applyFont="1" applyFill="1" applyBorder="1" applyAlignment="1" applyProtection="1">
      <alignment horizontal="center" vertical="center" wrapText="1"/>
    </xf>
    <xf numFmtId="164" fontId="25" fillId="0" borderId="15" xfId="0" applyNumberFormat="1" applyFont="1" applyFill="1" applyBorder="1" applyAlignment="1" applyProtection="1">
      <alignment horizontal="center" vertical="center" wrapText="1"/>
    </xf>
    <xf numFmtId="164" fontId="25" fillId="0" borderId="16" xfId="0" applyNumberFormat="1" applyFont="1" applyFill="1" applyBorder="1" applyAlignment="1" applyProtection="1">
      <alignment horizontal="center" vertical="center" wrapText="1"/>
    </xf>
    <xf numFmtId="164" fontId="25" fillId="0" borderId="19" xfId="0" applyNumberFormat="1" applyFont="1" applyFill="1" applyBorder="1" applyAlignment="1" applyProtection="1">
      <alignment horizontal="center" vertical="center" wrapText="1"/>
    </xf>
    <xf numFmtId="164" fontId="25" fillId="0" borderId="0" xfId="0" applyNumberFormat="1" applyFont="1" applyFill="1" applyAlignment="1" applyProtection="1">
      <alignment horizontal="center" vertical="center" wrapText="1"/>
    </xf>
    <xf numFmtId="164" fontId="0" fillId="0" borderId="42" xfId="0" applyNumberFormat="1" applyFill="1" applyBorder="1" applyAlignment="1" applyProtection="1">
      <alignment horizontal="left" vertical="center" wrapText="1" indent="1"/>
    </xf>
    <xf numFmtId="164" fontId="18" fillId="0" borderId="11" xfId="0" applyNumberFormat="1" applyFont="1" applyFill="1" applyBorder="1" applyAlignment="1" applyProtection="1">
      <alignment horizontal="left" vertical="center" wrapText="1" indent="1"/>
    </xf>
    <xf numFmtId="164" fontId="0" fillId="0" borderId="43" xfId="0" applyNumberFormat="1" applyFill="1" applyBorder="1" applyAlignment="1" applyProtection="1">
      <alignment horizontal="left" vertical="center" wrapText="1" indent="1"/>
    </xf>
    <xf numFmtId="164" fontId="18" fillId="0" borderId="9" xfId="0" applyNumberFormat="1" applyFont="1" applyFill="1" applyBorder="1" applyAlignment="1" applyProtection="1">
      <alignment horizontal="left" vertical="center" wrapText="1" indent="1"/>
    </xf>
    <xf numFmtId="164" fontId="18" fillId="0" borderId="44" xfId="0" applyNumberFormat="1" applyFont="1" applyFill="1" applyBorder="1" applyAlignment="1" applyProtection="1">
      <alignment horizontal="left" vertical="center" wrapText="1" indent="1"/>
    </xf>
    <xf numFmtId="164" fontId="26" fillId="0" borderId="0" xfId="0" applyNumberFormat="1" applyFont="1" applyFill="1" applyBorder="1" applyAlignment="1" applyProtection="1">
      <alignment horizontal="left" vertical="center" wrapText="1" indent="1"/>
    </xf>
    <xf numFmtId="164" fontId="29" fillId="0" borderId="41" xfId="0" applyNumberFormat="1" applyFont="1" applyFill="1" applyBorder="1" applyAlignment="1" applyProtection="1">
      <alignment horizontal="left" vertical="center" wrapText="1" indent="1"/>
    </xf>
    <xf numFmtId="164" fontId="1" fillId="0" borderId="45" xfId="0" applyNumberFormat="1" applyFont="1" applyFill="1" applyBorder="1" applyAlignment="1" applyProtection="1">
      <alignment horizontal="left" vertical="center" wrapText="1" indent="1"/>
    </xf>
    <xf numFmtId="164" fontId="26" fillId="0" borderId="8" xfId="0" applyNumberFormat="1" applyFont="1" applyFill="1" applyBorder="1" applyAlignment="1" applyProtection="1">
      <alignment horizontal="left" vertical="center" wrapText="1" indent="1"/>
    </xf>
    <xf numFmtId="164" fontId="30" fillId="0" borderId="1" xfId="0" applyNumberFormat="1" applyFont="1" applyFill="1" applyBorder="1" applyAlignment="1" applyProtection="1">
      <alignment horizontal="right" vertical="center" wrapText="1" indent="1"/>
    </xf>
    <xf numFmtId="164" fontId="26" fillId="0" borderId="9" xfId="0" applyNumberFormat="1" applyFont="1" applyFill="1" applyBorder="1" applyAlignment="1" applyProtection="1">
      <alignment horizontal="left" vertical="center" wrapText="1" indent="1"/>
    </xf>
    <xf numFmtId="164" fontId="1" fillId="0" borderId="43" xfId="0" applyNumberFormat="1" applyFont="1" applyFill="1" applyBorder="1" applyAlignment="1" applyProtection="1">
      <alignment horizontal="left" vertical="center" wrapText="1" indent="1"/>
    </xf>
    <xf numFmtId="164" fontId="30" fillId="0" borderId="2" xfId="0" applyNumberFormat="1" applyFont="1" applyFill="1" applyBorder="1" applyAlignment="1" applyProtection="1">
      <alignment horizontal="right" vertical="center" wrapText="1" indent="1"/>
    </xf>
    <xf numFmtId="164" fontId="27" fillId="0" borderId="15" xfId="0" applyNumberFormat="1" applyFont="1" applyFill="1" applyBorder="1" applyAlignment="1" applyProtection="1">
      <alignment horizontal="left" vertical="center" wrapText="1" indent="1"/>
    </xf>
    <xf numFmtId="164" fontId="29" fillId="0" borderId="15" xfId="0" applyNumberFormat="1" applyFont="1" applyFill="1" applyBorder="1" applyAlignment="1" applyProtection="1">
      <alignment horizontal="left" vertical="center" wrapText="1" indent="1"/>
    </xf>
    <xf numFmtId="164" fontId="29" fillId="0" borderId="46" xfId="0" applyNumberFormat="1" applyFont="1" applyFill="1" applyBorder="1" applyAlignment="1" applyProtection="1">
      <alignment horizontal="right" vertical="center" wrapText="1" indent="1"/>
    </xf>
    <xf numFmtId="164" fontId="2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9" xfId="0" quotePrefix="1" applyNumberFormat="1" applyFont="1" applyFill="1" applyBorder="1" applyAlignment="1" applyProtection="1">
      <alignment horizontal="left" vertical="center" wrapText="1" indent="6"/>
    </xf>
    <xf numFmtId="164" fontId="26" fillId="0" borderId="9" xfId="0" quotePrefix="1" applyNumberFormat="1" applyFont="1" applyFill="1" applyBorder="1" applyAlignment="1" applyProtection="1">
      <alignment horizontal="left" vertical="center" wrapText="1" indent="6"/>
    </xf>
    <xf numFmtId="164" fontId="18" fillId="0" borderId="9" xfId="0" quotePrefix="1" applyNumberFormat="1" applyFont="1" applyFill="1" applyBorder="1" applyAlignment="1" applyProtection="1">
      <alignment horizontal="left" vertical="center" wrapText="1" indent="3"/>
    </xf>
    <xf numFmtId="164" fontId="1" fillId="0" borderId="42" xfId="0" applyNumberFormat="1" applyFont="1" applyFill="1" applyBorder="1" applyAlignment="1" applyProtection="1">
      <alignment horizontal="left" vertical="center" wrapText="1" indent="1"/>
    </xf>
    <xf numFmtId="164" fontId="30" fillId="0" borderId="8" xfId="0" applyNumberFormat="1" applyFont="1" applyFill="1" applyBorder="1" applyAlignment="1" applyProtection="1">
      <alignment horizontal="left" vertical="center" wrapText="1" indent="1"/>
    </xf>
    <xf numFmtId="164" fontId="26" fillId="0" borderId="9" xfId="0" applyNumberFormat="1" applyFont="1" applyFill="1" applyBorder="1" applyAlignment="1" applyProtection="1">
      <alignment horizontal="left" vertical="center" wrapText="1" indent="2"/>
    </xf>
    <xf numFmtId="164" fontId="26" fillId="0" borderId="2" xfId="0" applyNumberFormat="1" applyFont="1" applyFill="1" applyBorder="1" applyAlignment="1" applyProtection="1">
      <alignment horizontal="left" vertical="center" wrapText="1" indent="2"/>
    </xf>
    <xf numFmtId="164" fontId="30" fillId="0" borderId="2" xfId="0" applyNumberFormat="1" applyFont="1" applyFill="1" applyBorder="1" applyAlignment="1" applyProtection="1">
      <alignment horizontal="left" vertical="center" wrapText="1" indent="1"/>
    </xf>
    <xf numFmtId="164" fontId="26" fillId="0" borderId="11" xfId="0" applyNumberFormat="1" applyFont="1" applyFill="1" applyBorder="1" applyAlignment="1" applyProtection="1">
      <alignment horizontal="left" vertical="center" wrapText="1" indent="1"/>
    </xf>
    <xf numFmtId="164" fontId="18" fillId="0" borderId="11" xfId="0" applyNumberFormat="1" applyFont="1" applyFill="1" applyBorder="1" applyAlignment="1" applyProtection="1">
      <alignment horizontal="left" vertical="center" wrapText="1" indent="2"/>
    </xf>
    <xf numFmtId="164" fontId="18" fillId="0" borderId="12" xfId="0" applyNumberFormat="1" applyFont="1" applyFill="1" applyBorder="1" applyAlignment="1" applyProtection="1">
      <alignment horizontal="left" vertical="center" wrapText="1" indent="2"/>
    </xf>
    <xf numFmtId="164" fontId="30" fillId="0" borderId="4" xfId="0" applyNumberFormat="1" applyFont="1" applyFill="1" applyBorder="1" applyAlignment="1" applyProtection="1">
      <alignment horizontal="right" vertical="center" wrapText="1" indent="1"/>
    </xf>
    <xf numFmtId="0" fontId="25" fillId="0" borderId="17" xfId="0" applyFont="1" applyFill="1" applyBorder="1" applyAlignment="1" applyProtection="1">
      <alignment horizontal="center" vertical="center" wrapText="1"/>
    </xf>
    <xf numFmtId="0" fontId="25" fillId="0" borderId="13" xfId="0" applyFont="1" applyFill="1" applyBorder="1" applyAlignment="1" applyProtection="1">
      <alignment horizontal="center" vertical="center" wrapText="1"/>
    </xf>
    <xf numFmtId="0" fontId="25" fillId="0" borderId="14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horizontal="center" vertical="center" wrapText="1"/>
    </xf>
    <xf numFmtId="0" fontId="8" fillId="0" borderId="16" xfId="0" applyFont="1" applyFill="1" applyBorder="1" applyAlignment="1" applyProtection="1">
      <alignment vertical="center" wrapText="1"/>
    </xf>
    <xf numFmtId="0" fontId="7" fillId="0" borderId="31" xfId="0" quotePrefix="1" applyFont="1" applyFill="1" applyBorder="1" applyAlignment="1" applyProtection="1">
      <alignment horizontal="right" vertical="center" indent="1"/>
    </xf>
    <xf numFmtId="0" fontId="7" fillId="0" borderId="32" xfId="0" applyFont="1" applyFill="1" applyBorder="1" applyAlignment="1" applyProtection="1">
      <alignment horizontal="right" vertical="center" indent="1"/>
    </xf>
    <xf numFmtId="164" fontId="18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right" vertical="center" wrapText="1" indent="1"/>
    </xf>
    <xf numFmtId="164" fontId="25" fillId="0" borderId="28" xfId="0" applyNumberFormat="1" applyFont="1" applyFill="1" applyBorder="1" applyAlignment="1" applyProtection="1">
      <alignment horizontal="right" vertical="center" wrapText="1" indent="1"/>
    </xf>
    <xf numFmtId="164" fontId="28" fillId="0" borderId="19" xfId="0" applyNumberFormat="1" applyFont="1" applyFill="1" applyBorder="1" applyAlignment="1" applyProtection="1">
      <alignment horizontal="right" vertical="center" wrapText="1" indent="1"/>
    </xf>
    <xf numFmtId="164" fontId="17" fillId="0" borderId="19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right" vertical="center" wrapText="1" indent="1"/>
    </xf>
    <xf numFmtId="164" fontId="30" fillId="0" borderId="22" xfId="0" applyNumberFormat="1" applyFont="1" applyFill="1" applyBorder="1" applyAlignment="1" applyProtection="1">
      <alignment horizontal="right" vertical="center" wrapText="1" indent="1"/>
    </xf>
    <xf numFmtId="164" fontId="30" fillId="0" borderId="31" xfId="0" applyNumberFormat="1" applyFont="1" applyFill="1" applyBorder="1" applyAlignment="1" applyProtection="1">
      <alignment horizontal="right" vertical="center" wrapText="1" indent="1"/>
    </xf>
    <xf numFmtId="0" fontId="35" fillId="0" borderId="29" xfId="0" applyFont="1" applyBorder="1" applyAlignment="1" applyProtection="1">
      <alignment horizontal="center" wrapText="1"/>
    </xf>
    <xf numFmtId="0" fontId="25" fillId="0" borderId="29" xfId="5" applyFont="1" applyFill="1" applyBorder="1" applyAlignment="1" applyProtection="1">
      <alignment horizontal="left" vertical="center" wrapText="1" indent="1"/>
    </xf>
    <xf numFmtId="0" fontId="24" fillId="0" borderId="17" xfId="0" applyFont="1" applyBorder="1" applyAlignment="1" applyProtection="1">
      <alignment horizontal="center" vertical="center" wrapText="1"/>
    </xf>
    <xf numFmtId="0" fontId="26" fillId="0" borderId="23" xfId="5" applyFont="1" applyFill="1" applyBorder="1" applyAlignment="1" applyProtection="1">
      <alignment horizontal="left" vertical="center" wrapText="1" indent="1"/>
    </xf>
    <xf numFmtId="0" fontId="25" fillId="0" borderId="18" xfId="5" applyFont="1" applyFill="1" applyBorder="1" applyAlignment="1" applyProtection="1">
      <alignment horizontal="left" vertical="center" wrapText="1" indent="1"/>
    </xf>
    <xf numFmtId="0" fontId="25" fillId="0" borderId="10" xfId="0" applyFont="1" applyFill="1" applyBorder="1" applyAlignment="1" applyProtection="1">
      <alignment horizontal="center" vertical="center" wrapText="1"/>
    </xf>
    <xf numFmtId="49" fontId="18" fillId="0" borderId="4" xfId="0" applyNumberFormat="1" applyFont="1" applyFill="1" applyBorder="1" applyAlignment="1" applyProtection="1">
      <alignment horizontal="center" vertical="center" wrapText="1"/>
    </xf>
    <xf numFmtId="49" fontId="18" fillId="0" borderId="5" xfId="0" applyNumberFormat="1" applyFont="1" applyFill="1" applyBorder="1" applyAlignment="1" applyProtection="1">
      <alignment horizontal="center" vertical="center" wrapText="1"/>
    </xf>
    <xf numFmtId="49" fontId="7" fillId="0" borderId="31" xfId="0" applyNumberFormat="1" applyFont="1" applyFill="1" applyBorder="1" applyAlignment="1" applyProtection="1">
      <alignment horizontal="right" vertical="center"/>
    </xf>
    <xf numFmtId="49" fontId="7" fillId="0" borderId="32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 wrapText="1"/>
    </xf>
    <xf numFmtId="0" fontId="2" fillId="0" borderId="14" xfId="0" applyFont="1" applyFill="1" applyBorder="1" applyAlignment="1" applyProtection="1">
      <alignment vertical="center" wrapText="1"/>
    </xf>
    <xf numFmtId="164" fontId="2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5" xfId="0" applyFont="1" applyBorder="1" applyAlignment="1" applyProtection="1">
      <alignment horizontal="left" vertical="center" wrapText="1" indent="1"/>
    </xf>
    <xf numFmtId="0" fontId="23" fillId="0" borderId="3" xfId="0" applyFont="1" applyBorder="1" applyAlignment="1" applyProtection="1">
      <alignment horizontal="left" vertical="center" wrapText="1" indent="1"/>
    </xf>
    <xf numFmtId="0" fontId="41" fillId="0" borderId="4" xfId="0" applyFont="1" applyBorder="1" applyAlignment="1" applyProtection="1">
      <alignment horizontal="left" vertical="center" wrapText="1" indent="1"/>
    </xf>
    <xf numFmtId="0" fontId="24" fillId="0" borderId="23" xfId="0" applyFont="1" applyBorder="1" applyAlignment="1" applyProtection="1">
      <alignment horizontal="left" vertical="center" wrapText="1" indent="1"/>
    </xf>
    <xf numFmtId="0" fontId="24" fillId="0" borderId="3" xfId="0" applyFont="1" applyBorder="1" applyAlignment="1" applyProtection="1">
      <alignment horizontal="left" vertical="center" wrapText="1" indent="1"/>
    </xf>
    <xf numFmtId="49" fontId="24" fillId="0" borderId="11" xfId="0" applyNumberFormat="1" applyFont="1" applyBorder="1" applyAlignment="1" applyProtection="1">
      <alignment horizontal="left" vertical="center" wrapText="1" indent="1"/>
    </xf>
    <xf numFmtId="0" fontId="22" fillId="0" borderId="16" xfId="0" applyFont="1" applyBorder="1" applyAlignment="1" applyProtection="1">
      <alignment horizontal="left" vertical="center" wrapText="1" indent="1"/>
    </xf>
    <xf numFmtId="0" fontId="22" fillId="0" borderId="3" xfId="0" applyFont="1" applyBorder="1" applyAlignment="1" applyProtection="1">
      <alignment horizontal="left" vertical="center" wrapText="1" indent="1"/>
    </xf>
    <xf numFmtId="0" fontId="23" fillId="0" borderId="2" xfId="0" quotePrefix="1" applyFont="1" applyBorder="1" applyAlignment="1" applyProtection="1">
      <alignment horizontal="left" vertical="center" wrapText="1" indent="6"/>
    </xf>
    <xf numFmtId="0" fontId="23" fillId="0" borderId="23" xfId="0" quotePrefix="1" applyFont="1" applyBorder="1" applyAlignment="1" applyProtection="1">
      <alignment horizontal="left" vertical="center" wrapText="1" indent="6"/>
    </xf>
    <xf numFmtId="0" fontId="41" fillId="0" borderId="16" xfId="0" applyFont="1" applyBorder="1" applyAlignment="1" applyProtection="1">
      <alignment horizontal="left" vertical="center" wrapText="1" indent="1"/>
    </xf>
    <xf numFmtId="0" fontId="10" fillId="0" borderId="0" xfId="5" applyFont="1" applyFill="1" applyProtection="1"/>
    <xf numFmtId="0" fontId="10" fillId="0" borderId="0" xfId="5" applyFont="1" applyFill="1" applyAlignment="1" applyProtection="1">
      <alignment horizontal="right" vertical="center" indent="1"/>
    </xf>
    <xf numFmtId="0" fontId="10" fillId="0" borderId="0" xfId="5" applyFont="1" applyFill="1"/>
    <xf numFmtId="0" fontId="10" fillId="0" borderId="0" xfId="5" applyFont="1" applyFill="1" applyAlignment="1">
      <alignment horizontal="right" vertical="center" indent="1"/>
    </xf>
    <xf numFmtId="0" fontId="42" fillId="0" borderId="16" xfId="0" applyFont="1" applyBorder="1" applyAlignment="1" applyProtection="1">
      <alignment horizontal="center" wrapText="1"/>
    </xf>
    <xf numFmtId="0" fontId="43" fillId="0" borderId="0" xfId="0" applyFont="1" applyFill="1" applyAlignment="1" applyProtection="1">
      <alignment horizontal="left" vertical="center" wrapText="1"/>
    </xf>
    <xf numFmtId="0" fontId="43" fillId="0" borderId="0" xfId="0" applyFont="1" applyFill="1" applyAlignment="1" applyProtection="1">
      <alignment vertical="center" wrapText="1"/>
    </xf>
    <xf numFmtId="0" fontId="43" fillId="0" borderId="0" xfId="0" applyFont="1" applyFill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164" fontId="25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25" xfId="5" applyNumberFormat="1" applyFont="1" applyFill="1" applyBorder="1" applyAlignment="1" applyProtection="1">
      <alignment vertical="center"/>
    </xf>
    <xf numFmtId="164" fontId="32" fillId="0" borderId="25" xfId="5" applyNumberFormat="1" applyFont="1" applyFill="1" applyBorder="1" applyAlignment="1" applyProtection="1"/>
    <xf numFmtId="0" fontId="7" fillId="0" borderId="23" xfId="5" applyFont="1" applyFill="1" applyBorder="1" applyAlignment="1" applyProtection="1">
      <alignment horizontal="center" vertical="center" wrapText="1"/>
    </xf>
    <xf numFmtId="0" fontId="7" fillId="0" borderId="24" xfId="5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>
      <alignment horizontal="center" vertical="center" wrapText="1"/>
    </xf>
    <xf numFmtId="164" fontId="7" fillId="0" borderId="29" xfId="0" applyNumberFormat="1" applyFont="1" applyFill="1" applyBorder="1" applyAlignment="1">
      <alignment horizontal="center" vertical="center" wrapText="1"/>
    </xf>
    <xf numFmtId="0" fontId="31" fillId="0" borderId="0" xfId="0" applyFont="1" applyProtection="1">
      <protection locked="0"/>
    </xf>
    <xf numFmtId="0" fontId="20" fillId="0" borderId="0" xfId="0" applyFont="1" applyProtection="1">
      <protection locked="0"/>
    </xf>
    <xf numFmtId="164" fontId="17" fillId="0" borderId="47" xfId="0" applyNumberFormat="1" applyFont="1" applyFill="1" applyBorder="1" applyAlignment="1" applyProtection="1">
      <alignment horizontal="center" vertical="center" wrapText="1"/>
    </xf>
    <xf numFmtId="164" fontId="18" fillId="0" borderId="40" xfId="0" applyNumberFormat="1" applyFont="1" applyFill="1" applyBorder="1" applyAlignment="1" applyProtection="1">
      <alignment vertical="center" wrapText="1"/>
      <protection locked="0"/>
    </xf>
    <xf numFmtId="164" fontId="25" fillId="0" borderId="22" xfId="0" applyNumberFormat="1" applyFont="1" applyFill="1" applyBorder="1" applyAlignment="1" applyProtection="1">
      <alignment vertical="center" wrapText="1"/>
    </xf>
    <xf numFmtId="164" fontId="18" fillId="0" borderId="48" xfId="0" applyNumberFormat="1" applyFont="1" applyFill="1" applyBorder="1" applyAlignment="1" applyProtection="1">
      <alignment vertical="center" wrapText="1"/>
      <protection locked="0"/>
    </xf>
    <xf numFmtId="0" fontId="7" fillId="0" borderId="55" xfId="0" applyFont="1" applyFill="1" applyBorder="1" applyAlignment="1" applyProtection="1">
      <alignment horizontal="center" vertical="center" wrapText="1"/>
    </xf>
    <xf numFmtId="164" fontId="17" fillId="0" borderId="18" xfId="5" applyNumberFormat="1" applyFont="1" applyFill="1" applyBorder="1" applyAlignment="1" applyProtection="1">
      <alignment horizontal="right" vertical="center" wrapText="1" indent="1"/>
    </xf>
    <xf numFmtId="164" fontId="17" fillId="0" borderId="16" xfId="5" applyNumberFormat="1" applyFont="1" applyFill="1" applyBorder="1" applyAlignment="1" applyProtection="1">
      <alignment horizontal="right" vertical="center" wrapText="1" indent="1"/>
    </xf>
    <xf numFmtId="164" fontId="18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7" xfId="5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4" xfId="5" applyNumberFormat="1" applyFont="1" applyFill="1" applyBorder="1" applyAlignment="1" applyProtection="1">
      <alignment horizontal="right" vertical="center" wrapText="1" indent="1"/>
    </xf>
    <xf numFmtId="164" fontId="30" fillId="0" borderId="2" xfId="5" applyNumberFormat="1" applyFont="1" applyFill="1" applyBorder="1" applyAlignment="1" applyProtection="1">
      <alignment horizontal="right" vertical="center" wrapText="1" indent="1"/>
    </xf>
    <xf numFmtId="164" fontId="26" fillId="0" borderId="7" xfId="5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6" xfId="5" applyNumberFormat="1" applyFont="1" applyFill="1" applyBorder="1" applyAlignment="1" applyProtection="1">
      <alignment horizontal="right" vertical="center" wrapText="1" indent="1"/>
    </xf>
    <xf numFmtId="164" fontId="25" fillId="0" borderId="16" xfId="5" applyNumberFormat="1" applyFont="1" applyFill="1" applyBorder="1" applyAlignment="1" applyProtection="1">
      <alignment horizontal="right" vertical="center" wrapText="1" indent="1"/>
    </xf>
    <xf numFmtId="164" fontId="26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" xfId="5" quotePrefix="1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6" xfId="5" applyNumberFormat="1" applyFont="1" applyFill="1" applyBorder="1" applyAlignment="1" applyProtection="1">
      <alignment horizontal="right" vertical="center" wrapText="1" indent="1"/>
    </xf>
    <xf numFmtId="164" fontId="18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9" xfId="5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6" xfId="0" applyNumberFormat="1" applyFont="1" applyBorder="1" applyAlignment="1" applyProtection="1">
      <alignment horizontal="right" vertical="center" wrapText="1" indent="1"/>
    </xf>
    <xf numFmtId="0" fontId="22" fillId="0" borderId="16" xfId="0" quotePrefix="1" applyFont="1" applyBorder="1" applyAlignment="1" applyProtection="1">
      <alignment horizontal="right" vertical="center" wrapText="1" indent="1"/>
      <protection locked="0"/>
    </xf>
    <xf numFmtId="164" fontId="29" fillId="0" borderId="16" xfId="0" applyNumberFormat="1" applyFont="1" applyFill="1" applyBorder="1" applyAlignment="1" applyProtection="1">
      <alignment horizontal="right" vertical="center" wrapText="1" indent="1"/>
    </xf>
    <xf numFmtId="164" fontId="29" fillId="0" borderId="19" xfId="0" applyNumberFormat="1" applyFont="1" applyFill="1" applyBorder="1" applyAlignment="1" applyProtection="1">
      <alignment horizontal="right" vertical="center" wrapText="1" indent="1"/>
    </xf>
    <xf numFmtId="164" fontId="26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6" xfId="0" applyNumberFormat="1" applyFont="1" applyFill="1" applyBorder="1" applyAlignment="1" applyProtection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24" fillId="0" borderId="39" xfId="0" applyFont="1" applyBorder="1" applyAlignment="1" applyProtection="1">
      <alignment horizontal="left" vertical="center" wrapText="1" indent="1"/>
    </xf>
    <xf numFmtId="0" fontId="24" fillId="0" borderId="47" xfId="0" applyFont="1" applyBorder="1" applyAlignment="1" applyProtection="1">
      <alignment horizontal="left" vertical="center" wrapText="1" indent="1"/>
    </xf>
    <xf numFmtId="0" fontId="23" fillId="0" borderId="56" xfId="0" applyFont="1" applyBorder="1" applyAlignment="1" applyProtection="1">
      <alignment horizontal="left" vertical="center" wrapText="1" indent="1"/>
    </xf>
    <xf numFmtId="0" fontId="23" fillId="0" borderId="40" xfId="0" applyFont="1" applyBorder="1" applyAlignment="1" applyProtection="1">
      <alignment horizontal="left" vertical="center" wrapText="1" indent="1"/>
    </xf>
    <xf numFmtId="0" fontId="23" fillId="0" borderId="57" xfId="0" applyFont="1" applyBorder="1" applyAlignment="1" applyProtection="1">
      <alignment horizontal="left" vertical="center" wrapText="1" indent="1"/>
    </xf>
    <xf numFmtId="0" fontId="23" fillId="0" borderId="48" xfId="0" applyFont="1" applyBorder="1" applyAlignment="1" applyProtection="1">
      <alignment horizontal="left" vertical="center" wrapText="1" indent="1"/>
    </xf>
    <xf numFmtId="0" fontId="41" fillId="0" borderId="56" xfId="0" applyFont="1" applyBorder="1" applyAlignment="1" applyProtection="1">
      <alignment horizontal="left" vertical="center" wrapText="1" indent="1"/>
    </xf>
    <xf numFmtId="0" fontId="41" fillId="0" borderId="40" xfId="0" applyFont="1" applyBorder="1" applyAlignment="1" applyProtection="1">
      <alignment horizontal="left" vertical="center" wrapText="1" indent="1"/>
    </xf>
    <xf numFmtId="0" fontId="23" fillId="0" borderId="58" xfId="0" applyFont="1" applyBorder="1" applyAlignment="1" applyProtection="1">
      <alignment horizontal="left" vertical="center" wrapText="1" indent="1"/>
    </xf>
    <xf numFmtId="0" fontId="23" fillId="0" borderId="47" xfId="0" applyFont="1" applyBorder="1" applyAlignment="1" applyProtection="1">
      <alignment horizontal="left" vertical="center" wrapText="1" indent="1"/>
    </xf>
    <xf numFmtId="0" fontId="22" fillId="0" borderId="39" xfId="0" applyFont="1" applyBorder="1" applyAlignment="1" applyProtection="1">
      <alignment horizontal="left" vertical="center" wrapText="1" indent="1"/>
    </xf>
    <xf numFmtId="0" fontId="25" fillId="0" borderId="39" xfId="5" applyFont="1" applyFill="1" applyBorder="1" applyAlignment="1" applyProtection="1">
      <alignment horizontal="left" vertical="center" wrapText="1" indent="1"/>
    </xf>
    <xf numFmtId="0" fontId="18" fillId="0" borderId="58" xfId="5" applyFont="1" applyFill="1" applyBorder="1" applyAlignment="1" applyProtection="1">
      <alignment horizontal="left" vertical="center" wrapText="1" indent="1"/>
    </xf>
    <xf numFmtId="0" fontId="18" fillId="0" borderId="40" xfId="5" applyFont="1" applyFill="1" applyBorder="1" applyAlignment="1" applyProtection="1">
      <alignment horizontal="left" vertical="center" wrapText="1" indent="1"/>
    </xf>
    <xf numFmtId="0" fontId="18" fillId="0" borderId="40" xfId="5" applyFont="1" applyFill="1" applyBorder="1" applyAlignment="1" applyProtection="1">
      <alignment horizontal="left" indent="7"/>
    </xf>
    <xf numFmtId="0" fontId="23" fillId="0" borderId="40" xfId="0" applyFont="1" applyBorder="1" applyAlignment="1" applyProtection="1">
      <alignment horizontal="left" vertical="center" wrapText="1" indent="6"/>
    </xf>
    <xf numFmtId="0" fontId="18" fillId="0" borderId="56" xfId="5" applyFont="1" applyFill="1" applyBorder="1" applyAlignment="1" applyProtection="1">
      <alignment horizontal="left" vertical="center" wrapText="1" indent="6"/>
    </xf>
    <xf numFmtId="0" fontId="18" fillId="0" borderId="40" xfId="5" applyFont="1" applyFill="1" applyBorder="1" applyAlignment="1" applyProtection="1">
      <alignment horizontal="left" vertical="center" wrapText="1" indent="6"/>
    </xf>
    <xf numFmtId="0" fontId="18" fillId="0" borderId="57" xfId="5" applyFont="1" applyFill="1" applyBorder="1" applyAlignment="1" applyProtection="1">
      <alignment horizontal="left" vertical="center" wrapText="1" indent="6"/>
    </xf>
    <xf numFmtId="0" fontId="23" fillId="0" borderId="57" xfId="0" applyFont="1" applyBorder="1" applyAlignment="1" applyProtection="1">
      <alignment horizontal="left" vertical="center" wrapText="1" indent="6"/>
    </xf>
    <xf numFmtId="0" fontId="24" fillId="0" borderId="0" xfId="0" applyFont="1" applyBorder="1" applyAlignment="1" applyProtection="1">
      <alignment horizontal="left" vertical="center" wrapText="1" indent="1"/>
    </xf>
    <xf numFmtId="0" fontId="23" fillId="0" borderId="59" xfId="0" applyFont="1" applyBorder="1" applyAlignment="1" applyProtection="1">
      <alignment horizontal="left" vertical="center" wrapText="1" indent="1"/>
    </xf>
    <xf numFmtId="0" fontId="23" fillId="0" borderId="60" xfId="0" applyFont="1" applyBorder="1" applyAlignment="1" applyProtection="1">
      <alignment horizontal="left" vertical="center" wrapText="1" indent="1"/>
    </xf>
    <xf numFmtId="0" fontId="24" fillId="0" borderId="61" xfId="0" applyFont="1" applyBorder="1" applyAlignment="1" applyProtection="1">
      <alignment horizontal="left" vertical="center" wrapText="1" indent="1"/>
    </xf>
    <xf numFmtId="164" fontId="18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164" fontId="30" fillId="0" borderId="5" xfId="0" applyNumberFormat="1" applyFont="1" applyFill="1" applyBorder="1" applyAlignment="1" applyProtection="1">
      <alignment horizontal="right" vertical="center" wrapText="1" indent="1"/>
    </xf>
    <xf numFmtId="164" fontId="18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8" xfId="0" applyNumberFormat="1" applyFont="1" applyFill="1" applyBorder="1" applyAlignment="1" applyProtection="1">
      <alignment horizontal="right" vertical="center" wrapText="1" indent="1"/>
    </xf>
    <xf numFmtId="164" fontId="19" fillId="0" borderId="28" xfId="0" applyNumberFormat="1" applyFont="1" applyFill="1" applyBorder="1" applyAlignment="1" applyProtection="1">
      <alignment horizontal="right" vertical="center" wrapText="1" indent="1"/>
    </xf>
    <xf numFmtId="164" fontId="26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8" xfId="0" applyNumberFormat="1" applyFont="1" applyFill="1" applyBorder="1" applyAlignment="1" applyProtection="1">
      <alignment horizontal="right" vertical="center" wrapText="1" indent="1"/>
    </xf>
    <xf numFmtId="164" fontId="26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28" fillId="0" borderId="16" xfId="0" applyNumberFormat="1" applyFont="1" applyFill="1" applyBorder="1" applyAlignment="1" applyProtection="1">
      <alignment horizontal="right" vertical="center" wrapText="1" indent="1"/>
    </xf>
    <xf numFmtId="164" fontId="17" fillId="0" borderId="16" xfId="0" applyNumberFormat="1" applyFont="1" applyFill="1" applyBorder="1" applyAlignment="1" applyProtection="1">
      <alignment horizontal="right" vertical="center" wrapText="1" indent="1"/>
    </xf>
    <xf numFmtId="0" fontId="17" fillId="0" borderId="46" xfId="0" applyFont="1" applyFill="1" applyBorder="1" applyAlignment="1" applyProtection="1">
      <alignment horizontal="center" vertical="center" wrapText="1"/>
    </xf>
    <xf numFmtId="3" fontId="4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9" xfId="0" applyFont="1" applyFill="1" applyBorder="1" applyAlignment="1" applyProtection="1">
      <alignment horizontal="center" vertical="center" wrapText="1"/>
    </xf>
    <xf numFmtId="3" fontId="4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4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2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5" xfId="0" applyNumberFormat="1" applyFill="1" applyBorder="1" applyAlignment="1" applyProtection="1">
      <alignment horizontal="left" vertical="center" wrapText="1" indent="1"/>
    </xf>
    <xf numFmtId="164" fontId="18" fillId="0" borderId="8" xfId="0" applyNumberFormat="1" applyFont="1" applyFill="1" applyBorder="1" applyAlignment="1" applyProtection="1">
      <alignment horizontal="left" vertical="center" wrapText="1" indent="1"/>
    </xf>
    <xf numFmtId="164" fontId="25" fillId="0" borderId="3" xfId="0" applyNumberFormat="1" applyFont="1" applyFill="1" applyBorder="1" applyAlignment="1" applyProtection="1">
      <alignment horizontal="right" vertical="center" wrapText="1" indent="1"/>
    </xf>
    <xf numFmtId="164" fontId="18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0" xfId="0" applyNumberFormat="1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right" vertical="center"/>
    </xf>
    <xf numFmtId="0" fontId="7" fillId="0" borderId="16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 applyProtection="1">
      <alignment vertical="center" wrapText="1"/>
      <protection locked="0"/>
    </xf>
    <xf numFmtId="0" fontId="26" fillId="0" borderId="23" xfId="0" applyFont="1" applyFill="1" applyBorder="1" applyAlignment="1" applyProtection="1">
      <alignment vertical="center" wrapText="1"/>
      <protection locked="0"/>
    </xf>
    <xf numFmtId="0" fontId="7" fillId="0" borderId="1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47" fillId="0" borderId="15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47" fillId="0" borderId="19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 applyProtection="1">
      <alignment horizontal="right" vertical="center" wrapText="1" indent="1"/>
    </xf>
    <xf numFmtId="0" fontId="23" fillId="0" borderId="65" xfId="0" applyFont="1" applyFill="1" applyBorder="1" applyAlignment="1" applyProtection="1">
      <alignment horizontal="left" vertical="center" wrapText="1" indent="1"/>
      <protection locked="0"/>
    </xf>
    <xf numFmtId="164" fontId="26" fillId="0" borderId="4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9" xfId="0" applyFont="1" applyFill="1" applyBorder="1" applyAlignment="1" applyProtection="1">
      <alignment horizontal="right" vertical="center" wrapText="1" indent="1"/>
    </xf>
    <xf numFmtId="0" fontId="23" fillId="0" borderId="6" xfId="0" applyFont="1" applyFill="1" applyBorder="1" applyAlignment="1" applyProtection="1">
      <alignment horizontal="left" vertical="center" wrapText="1" indent="1"/>
      <protection locked="0"/>
    </xf>
    <xf numFmtId="164" fontId="26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0" fontId="26" fillId="0" borderId="9" xfId="0" applyFont="1" applyFill="1" applyBorder="1" applyAlignment="1">
      <alignment horizontal="right" vertical="center" wrapText="1" indent="1"/>
    </xf>
    <xf numFmtId="0" fontId="23" fillId="0" borderId="6" xfId="0" applyFont="1" applyFill="1" applyBorder="1" applyAlignment="1" applyProtection="1">
      <alignment horizontal="left" vertical="center" wrapText="1" indent="8"/>
      <protection locked="0"/>
    </xf>
    <xf numFmtId="0" fontId="26" fillId="0" borderId="14" xfId="0" applyFont="1" applyFill="1" applyBorder="1" applyAlignment="1">
      <alignment horizontal="right" vertical="center" wrapText="1" indent="1"/>
    </xf>
    <xf numFmtId="164" fontId="26" fillId="0" borderId="23" xfId="0" applyNumberFormat="1" applyFont="1" applyFill="1" applyBorder="1" applyAlignment="1" applyProtection="1">
      <alignment horizontal="right" vertical="center" wrapText="1" indent="2"/>
      <protection locked="0"/>
    </xf>
    <xf numFmtId="164" fontId="26" fillId="0" borderId="24" xfId="0" applyNumberFormat="1" applyFont="1" applyFill="1" applyBorder="1" applyAlignment="1" applyProtection="1">
      <alignment horizontal="right" vertical="center" wrapText="1" indent="2"/>
      <protection locked="0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46" fillId="0" borderId="0" xfId="0" applyFont="1" applyFill="1" applyAlignment="1">
      <alignment horizontal="right"/>
    </xf>
    <xf numFmtId="0" fontId="27" fillId="0" borderId="17" xfId="0" applyFont="1" applyFill="1" applyBorder="1" applyAlignment="1">
      <alignment horizontal="center" vertical="center" wrapText="1"/>
    </xf>
    <xf numFmtId="0" fontId="27" fillId="0" borderId="18" xfId="0" applyFont="1" applyFill="1" applyBorder="1" applyAlignment="1">
      <alignment horizontal="center" vertical="center"/>
    </xf>
    <xf numFmtId="0" fontId="27" fillId="0" borderId="55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right" vertical="center" indent="1"/>
    </xf>
    <xf numFmtId="0" fontId="26" fillId="0" borderId="5" xfId="0" applyFont="1" applyFill="1" applyBorder="1" applyAlignment="1" applyProtection="1">
      <alignment horizontal="left" vertical="center" indent="1"/>
      <protection locked="0"/>
    </xf>
    <xf numFmtId="3" fontId="26" fillId="0" borderId="58" xfId="0" applyNumberFormat="1" applyFont="1" applyFill="1" applyBorder="1" applyAlignment="1" applyProtection="1">
      <alignment horizontal="right" vertical="center"/>
      <protection locked="0"/>
    </xf>
    <xf numFmtId="3" fontId="26" fillId="0" borderId="31" xfId="0" applyNumberFormat="1" applyFont="1" applyFill="1" applyBorder="1" applyAlignment="1" applyProtection="1">
      <alignment horizontal="right" vertical="center"/>
      <protection locked="0"/>
    </xf>
    <xf numFmtId="0" fontId="26" fillId="0" borderId="9" xfId="0" applyFont="1" applyFill="1" applyBorder="1" applyAlignment="1">
      <alignment horizontal="right" vertical="center" indent="1"/>
    </xf>
    <xf numFmtId="0" fontId="26" fillId="0" borderId="2" xfId="0" applyFont="1" applyFill="1" applyBorder="1" applyAlignment="1" applyProtection="1">
      <alignment horizontal="left" vertical="center" indent="1"/>
      <protection locked="0"/>
    </xf>
    <xf numFmtId="3" fontId="26" fillId="0" borderId="40" xfId="0" applyNumberFormat="1" applyFont="1" applyFill="1" applyBorder="1" applyAlignment="1" applyProtection="1">
      <alignment horizontal="right" vertical="center"/>
      <protection locked="0"/>
    </xf>
    <xf numFmtId="3" fontId="26" fillId="0" borderId="22" xfId="0" applyNumberFormat="1" applyFont="1" applyFill="1" applyBorder="1" applyAlignment="1" applyProtection="1">
      <alignment horizontal="right" vertical="center"/>
      <protection locked="0"/>
    </xf>
    <xf numFmtId="0" fontId="26" fillId="0" borderId="12" xfId="0" applyFont="1" applyFill="1" applyBorder="1" applyAlignment="1">
      <alignment horizontal="right" vertical="center" indent="1"/>
    </xf>
    <xf numFmtId="0" fontId="26" fillId="0" borderId="7" xfId="0" applyFont="1" applyFill="1" applyBorder="1" applyAlignment="1" applyProtection="1">
      <alignment horizontal="left" vertical="center" indent="1"/>
      <protection locked="0"/>
    </xf>
    <xf numFmtId="3" fontId="26" fillId="0" borderId="48" xfId="0" applyNumberFormat="1" applyFont="1" applyFill="1" applyBorder="1" applyAlignment="1" applyProtection="1">
      <alignment horizontal="right" vertical="center"/>
      <protection locked="0"/>
    </xf>
    <xf numFmtId="3" fontId="26" fillId="0" borderId="38" xfId="0" applyNumberFormat="1" applyFont="1" applyFill="1" applyBorder="1" applyAlignment="1" applyProtection="1">
      <alignment horizontal="right" vertical="center"/>
      <protection locked="0"/>
    </xf>
    <xf numFmtId="0" fontId="0" fillId="0" borderId="16" xfId="0" applyFill="1" applyBorder="1" applyAlignment="1">
      <alignment vertical="center"/>
    </xf>
    <xf numFmtId="164" fontId="25" fillId="0" borderId="16" xfId="0" applyNumberFormat="1" applyFont="1" applyFill="1" applyBorder="1" applyAlignment="1">
      <alignment vertical="center" wrapText="1"/>
    </xf>
    <xf numFmtId="164" fontId="25" fillId="0" borderId="19" xfId="0" applyNumberFormat="1" applyFont="1" applyFill="1" applyBorder="1" applyAlignment="1">
      <alignment vertical="center" wrapText="1"/>
    </xf>
    <xf numFmtId="0" fontId="44" fillId="0" borderId="0" xfId="7" applyFill="1"/>
    <xf numFmtId="0" fontId="42" fillId="0" borderId="14" xfId="7" applyFont="1" applyFill="1" applyBorder="1" applyAlignment="1">
      <alignment horizontal="center" vertical="center" wrapText="1"/>
    </xf>
    <xf numFmtId="0" fontId="42" fillId="0" borderId="23" xfId="7" applyFont="1" applyFill="1" applyBorder="1" applyAlignment="1">
      <alignment horizontal="center" vertical="center" wrapText="1"/>
    </xf>
    <xf numFmtId="0" fontId="42" fillId="0" borderId="24" xfId="7" applyFont="1" applyFill="1" applyBorder="1" applyAlignment="1">
      <alignment horizontal="center" vertical="center" wrapText="1"/>
    </xf>
    <xf numFmtId="0" fontId="44" fillId="0" borderId="0" xfId="7" applyFill="1" applyAlignment="1">
      <alignment horizontal="center" vertical="center"/>
    </xf>
    <xf numFmtId="0" fontId="24" fillId="0" borderId="11" xfId="7" applyFont="1" applyFill="1" applyBorder="1" applyAlignment="1">
      <alignment vertical="center" wrapText="1"/>
    </xf>
    <xf numFmtId="0" fontId="23" fillId="0" borderId="4" xfId="7" applyFont="1" applyFill="1" applyBorder="1" applyAlignment="1">
      <alignment horizontal="center" vertical="center" wrapText="1"/>
    </xf>
    <xf numFmtId="165" fontId="52" fillId="0" borderId="4" xfId="7" applyNumberFormat="1" applyFont="1" applyFill="1" applyBorder="1" applyAlignment="1">
      <alignment horizontal="right" vertical="center" wrapText="1"/>
    </xf>
    <xf numFmtId="165" fontId="52" fillId="0" borderId="66" xfId="7" applyNumberFormat="1" applyFont="1" applyFill="1" applyBorder="1" applyAlignment="1">
      <alignment horizontal="right" vertical="center" wrapText="1"/>
    </xf>
    <xf numFmtId="0" fontId="44" fillId="0" borderId="0" xfId="7" applyFill="1" applyAlignment="1">
      <alignment vertical="center"/>
    </xf>
    <xf numFmtId="0" fontId="42" fillId="0" borderId="9" xfId="7" applyFont="1" applyFill="1" applyBorder="1" applyAlignment="1">
      <alignment vertical="center" wrapText="1"/>
    </xf>
    <xf numFmtId="0" fontId="23" fillId="0" borderId="2" xfId="7" applyFont="1" applyFill="1" applyBorder="1" applyAlignment="1">
      <alignment horizontal="center" vertical="center" wrapText="1"/>
    </xf>
    <xf numFmtId="165" fontId="53" fillId="0" borderId="2" xfId="7" applyNumberFormat="1" applyFont="1" applyFill="1" applyBorder="1" applyAlignment="1">
      <alignment horizontal="right" vertical="center" wrapText="1"/>
    </xf>
    <xf numFmtId="165" fontId="52" fillId="0" borderId="67" xfId="7" applyNumberFormat="1" applyFont="1" applyFill="1" applyBorder="1" applyAlignment="1">
      <alignment horizontal="right" vertical="center" wrapText="1"/>
    </xf>
    <xf numFmtId="0" fontId="41" fillId="0" borderId="9" xfId="7" applyFont="1" applyFill="1" applyBorder="1" applyAlignment="1">
      <alignment horizontal="left" vertical="center" wrapText="1" indent="1"/>
    </xf>
    <xf numFmtId="165" fontId="23" fillId="0" borderId="2" xfId="7" applyNumberFormat="1" applyFont="1" applyFill="1" applyBorder="1" applyAlignment="1">
      <alignment horizontal="right" vertical="center" wrapText="1"/>
    </xf>
    <xf numFmtId="165" fontId="23" fillId="0" borderId="67" xfId="7" applyNumberFormat="1" applyFont="1" applyFill="1" applyBorder="1" applyAlignment="1">
      <alignment horizontal="right" vertical="center" wrapText="1"/>
    </xf>
    <xf numFmtId="0" fontId="23" fillId="0" borderId="9" xfId="7" applyFont="1" applyFill="1" applyBorder="1" applyAlignment="1">
      <alignment vertical="center" wrapText="1"/>
    </xf>
    <xf numFmtId="165" fontId="23" fillId="0" borderId="2" xfId="7" applyNumberFormat="1" applyFont="1" applyFill="1" applyBorder="1" applyAlignment="1" applyProtection="1">
      <alignment horizontal="right" vertical="center" wrapText="1"/>
      <protection locked="0"/>
    </xf>
    <xf numFmtId="165" fontId="23" fillId="0" borderId="68" xfId="7" applyNumberFormat="1" applyFont="1" applyFill="1" applyBorder="1" applyAlignment="1">
      <alignment horizontal="right" vertical="center" wrapText="1"/>
    </xf>
    <xf numFmtId="0" fontId="24" fillId="0" borderId="9" xfId="7" applyFont="1" applyFill="1" applyBorder="1" applyAlignment="1">
      <alignment vertical="center" wrapText="1"/>
    </xf>
    <xf numFmtId="165" fontId="52" fillId="0" borderId="2" xfId="7" applyNumberFormat="1" applyFont="1" applyFill="1" applyBorder="1" applyAlignment="1">
      <alignment horizontal="right" vertical="center" wrapText="1"/>
    </xf>
    <xf numFmtId="165" fontId="52" fillId="0" borderId="22" xfId="7" applyNumberFormat="1" applyFont="1" applyFill="1" applyBorder="1" applyAlignment="1">
      <alignment horizontal="right" vertical="center" wrapText="1"/>
    </xf>
    <xf numFmtId="165" fontId="54" fillId="0" borderId="2" xfId="7" applyNumberFormat="1" applyFont="1" applyFill="1" applyBorder="1" applyAlignment="1">
      <alignment horizontal="right" vertical="center" wrapText="1"/>
    </xf>
    <xf numFmtId="165" fontId="54" fillId="0" borderId="22" xfId="7" applyNumberFormat="1" applyFont="1" applyFill="1" applyBorder="1" applyAlignment="1">
      <alignment horizontal="right" vertical="center" wrapText="1"/>
    </xf>
    <xf numFmtId="165" fontId="23" fillId="0" borderId="22" xfId="7" applyNumberFormat="1" applyFont="1" applyFill="1" applyBorder="1" applyAlignment="1">
      <alignment horizontal="right" vertical="center" wrapText="1"/>
    </xf>
    <xf numFmtId="0" fontId="23" fillId="0" borderId="9" xfId="7" applyFont="1" applyFill="1" applyBorder="1" applyAlignment="1">
      <alignment horizontal="left" vertical="center" wrapText="1" indent="2"/>
    </xf>
    <xf numFmtId="0" fontId="23" fillId="0" borderId="9" xfId="7" applyFont="1" applyFill="1" applyBorder="1" applyAlignment="1">
      <alignment horizontal="left" vertical="center" wrapText="1" indent="3"/>
    </xf>
    <xf numFmtId="165" fontId="23" fillId="0" borderId="22" xfId="7" applyNumberFormat="1" applyFont="1" applyFill="1" applyBorder="1" applyAlignment="1" applyProtection="1">
      <alignment horizontal="right" vertical="center" wrapText="1"/>
      <protection locked="0"/>
    </xf>
    <xf numFmtId="165" fontId="54" fillId="0" borderId="68" xfId="7" applyNumberFormat="1" applyFont="1" applyFill="1" applyBorder="1" applyAlignment="1">
      <alignment horizontal="right" vertical="center" wrapText="1"/>
    </xf>
    <xf numFmtId="165" fontId="54" fillId="0" borderId="2" xfId="7" applyNumberFormat="1" applyFont="1" applyFill="1" applyBorder="1" applyAlignment="1" applyProtection="1">
      <alignment horizontal="right" vertical="center" wrapText="1"/>
      <protection locked="0"/>
    </xf>
    <xf numFmtId="165" fontId="54" fillId="0" borderId="67" xfId="7" applyNumberFormat="1" applyFont="1" applyFill="1" applyBorder="1" applyAlignment="1">
      <alignment horizontal="right" vertical="center" wrapText="1"/>
    </xf>
    <xf numFmtId="165" fontId="52" fillId="0" borderId="2" xfId="7" applyNumberFormat="1" applyFont="1" applyFill="1" applyBorder="1" applyAlignment="1" applyProtection="1">
      <alignment horizontal="right" vertical="center" wrapText="1"/>
      <protection locked="0"/>
    </xf>
    <xf numFmtId="0" fontId="23" fillId="0" borderId="9" xfId="7" applyFont="1" applyFill="1" applyBorder="1" applyAlignment="1">
      <alignment horizontal="left" vertical="center" indent="2"/>
    </xf>
    <xf numFmtId="165" fontId="54" fillId="0" borderId="2" xfId="7" applyNumberFormat="1" applyFont="1" applyFill="1" applyBorder="1" applyAlignment="1" applyProtection="1">
      <alignment horizontal="right" vertical="center" wrapText="1"/>
    </xf>
    <xf numFmtId="165" fontId="52" fillId="0" borderId="68" xfId="7" applyNumberFormat="1" applyFont="1" applyFill="1" applyBorder="1" applyAlignment="1">
      <alignment horizontal="right" vertical="center" wrapText="1"/>
    </xf>
    <xf numFmtId="0" fontId="24" fillId="0" borderId="14" xfId="7" applyFont="1" applyFill="1" applyBorder="1" applyAlignment="1">
      <alignment vertical="center" wrapText="1"/>
    </xf>
    <xf numFmtId="0" fontId="23" fillId="0" borderId="23" xfId="7" applyFont="1" applyFill="1" applyBorder="1" applyAlignment="1">
      <alignment horizontal="center" vertical="center" wrapText="1"/>
    </xf>
    <xf numFmtId="165" fontId="52" fillId="0" borderId="69" xfId="7" applyNumberFormat="1" applyFont="1" applyFill="1" applyBorder="1" applyAlignment="1">
      <alignment horizontal="right" vertical="center" wrapText="1"/>
    </xf>
    <xf numFmtId="165" fontId="52" fillId="0" borderId="23" xfId="7" applyNumberFormat="1" applyFont="1" applyFill="1" applyBorder="1" applyAlignment="1">
      <alignment horizontal="right" vertical="center" wrapText="1"/>
    </xf>
    <xf numFmtId="165" fontId="52" fillId="0" borderId="70" xfId="7" applyNumberFormat="1" applyFont="1" applyFill="1" applyBorder="1" applyAlignment="1">
      <alignment horizontal="right" vertical="center" wrapText="1"/>
    </xf>
    <xf numFmtId="0" fontId="23" fillId="0" borderId="0" xfId="7" applyFont="1" applyFill="1"/>
    <xf numFmtId="0" fontId="44" fillId="0" borderId="0" xfId="7" applyFont="1" applyFill="1"/>
    <xf numFmtId="3" fontId="44" fillId="0" borderId="0" xfId="7" applyNumberFormat="1" applyFont="1" applyFill="1"/>
    <xf numFmtId="3" fontId="44" fillId="0" borderId="0" xfId="7" applyNumberFormat="1" applyFont="1" applyFill="1" applyAlignment="1">
      <alignment horizontal="center"/>
    </xf>
    <xf numFmtId="0" fontId="23" fillId="0" borderId="0" xfId="7" applyFont="1" applyFill="1" applyProtection="1">
      <protection locked="0"/>
    </xf>
    <xf numFmtId="0" fontId="44" fillId="0" borderId="0" xfId="7" applyFill="1" applyAlignment="1">
      <alignment horizontal="center"/>
    </xf>
    <xf numFmtId="0" fontId="14" fillId="0" borderId="0" xfId="6" applyFill="1" applyAlignment="1" applyProtection="1">
      <alignment vertical="center"/>
      <protection locked="0"/>
    </xf>
    <xf numFmtId="0" fontId="14" fillId="0" borderId="0" xfId="6" applyFill="1" applyAlignment="1" applyProtection="1">
      <alignment vertical="center" wrapText="1"/>
    </xf>
    <xf numFmtId="0" fontId="14" fillId="0" borderId="0" xfId="6" applyFill="1" applyAlignment="1" applyProtection="1">
      <alignment horizontal="center" vertical="center"/>
    </xf>
    <xf numFmtId="49" fontId="17" fillId="0" borderId="14" xfId="6" applyNumberFormat="1" applyFont="1" applyFill="1" applyBorder="1" applyAlignment="1" applyProtection="1">
      <alignment horizontal="center" vertical="center" wrapText="1"/>
    </xf>
    <xf numFmtId="49" fontId="17" fillId="0" borderId="23" xfId="6" applyNumberFormat="1" applyFont="1" applyFill="1" applyBorder="1" applyAlignment="1" applyProtection="1">
      <alignment horizontal="center" vertical="center"/>
    </xf>
    <xf numFmtId="49" fontId="17" fillId="0" borderId="24" xfId="6" applyNumberFormat="1" applyFont="1" applyFill="1" applyBorder="1" applyAlignment="1" applyProtection="1">
      <alignment horizontal="center" vertical="center"/>
    </xf>
    <xf numFmtId="49" fontId="13" fillId="0" borderId="0" xfId="6" applyNumberFormat="1" applyFont="1" applyFill="1" applyAlignment="1" applyProtection="1">
      <alignment horizontal="center" vertical="center"/>
    </xf>
    <xf numFmtId="0" fontId="18" fillId="0" borderId="11" xfId="6" applyFont="1" applyFill="1" applyBorder="1" applyAlignment="1" applyProtection="1">
      <alignment horizontal="left" vertical="center" wrapText="1"/>
    </xf>
    <xf numFmtId="166" fontId="18" fillId="0" borderId="4" xfId="6" applyNumberFormat="1" applyFont="1" applyFill="1" applyBorder="1" applyAlignment="1" applyProtection="1">
      <alignment horizontal="center" vertical="center"/>
    </xf>
    <xf numFmtId="167" fontId="18" fillId="0" borderId="21" xfId="6" applyNumberFormat="1" applyFont="1" applyFill="1" applyBorder="1" applyAlignment="1" applyProtection="1">
      <alignment vertical="center"/>
      <protection locked="0"/>
    </xf>
    <xf numFmtId="0" fontId="18" fillId="0" borderId="9" xfId="6" applyFont="1" applyFill="1" applyBorder="1" applyAlignment="1" applyProtection="1">
      <alignment horizontal="left" vertical="center" wrapText="1"/>
    </xf>
    <xf numFmtId="166" fontId="18" fillId="0" borderId="2" xfId="6" applyNumberFormat="1" applyFont="1" applyFill="1" applyBorder="1" applyAlignment="1" applyProtection="1">
      <alignment horizontal="center" vertical="center"/>
    </xf>
    <xf numFmtId="167" fontId="18" fillId="0" borderId="22" xfId="6" applyNumberFormat="1" applyFont="1" applyFill="1" applyBorder="1" applyAlignment="1" applyProtection="1">
      <alignment vertical="center"/>
      <protection locked="0"/>
    </xf>
    <xf numFmtId="0" fontId="17" fillId="0" borderId="9" xfId="6" applyFont="1" applyFill="1" applyBorder="1" applyAlignment="1" applyProtection="1">
      <alignment horizontal="left" vertical="center" wrapText="1"/>
    </xf>
    <xf numFmtId="167" fontId="17" fillId="0" borderId="22" xfId="6" applyNumberFormat="1" applyFont="1" applyFill="1" applyBorder="1" applyAlignment="1" applyProtection="1">
      <alignment vertical="center"/>
    </xf>
    <xf numFmtId="0" fontId="13" fillId="0" borderId="0" xfId="6" applyFont="1" applyFill="1" applyAlignment="1" applyProtection="1">
      <alignment vertical="center"/>
      <protection locked="0"/>
    </xf>
    <xf numFmtId="0" fontId="17" fillId="0" borderId="9" xfId="6" applyFont="1" applyFill="1" applyBorder="1" applyAlignment="1" applyProtection="1">
      <alignment vertical="center" wrapText="1"/>
    </xf>
    <xf numFmtId="0" fontId="19" fillId="0" borderId="9" xfId="6" applyFont="1" applyFill="1" applyBorder="1" applyAlignment="1" applyProtection="1">
      <alignment horizontal="left" vertical="center" wrapText="1"/>
    </xf>
    <xf numFmtId="167" fontId="19" fillId="0" borderId="22" xfId="6" applyNumberFormat="1" applyFont="1" applyFill="1" applyBorder="1" applyAlignment="1" applyProtection="1">
      <alignment vertical="center"/>
    </xf>
    <xf numFmtId="167" fontId="18" fillId="0" borderId="22" xfId="6" applyNumberFormat="1" applyFont="1" applyFill="1" applyBorder="1" applyAlignment="1" applyProtection="1">
      <alignment vertical="center"/>
    </xf>
    <xf numFmtId="0" fontId="18" fillId="0" borderId="9" xfId="6" applyFont="1" applyFill="1" applyBorder="1" applyAlignment="1" applyProtection="1">
      <alignment horizontal="left" vertical="center" wrapText="1" indent="2"/>
    </xf>
    <xf numFmtId="0" fontId="18" fillId="0" borderId="9" xfId="6" applyFont="1" applyFill="1" applyBorder="1" applyAlignment="1" applyProtection="1">
      <alignment horizontal="left" vertical="center" indent="2"/>
      <protection locked="0"/>
    </xf>
    <xf numFmtId="167" fontId="55" fillId="0" borderId="22" xfId="6" applyNumberFormat="1" applyFont="1" applyFill="1" applyBorder="1" applyAlignment="1" applyProtection="1">
      <alignment vertical="center"/>
      <protection locked="0"/>
    </xf>
    <xf numFmtId="0" fontId="17" fillId="0" borderId="14" xfId="6" applyFont="1" applyFill="1" applyBorder="1" applyAlignment="1" applyProtection="1">
      <alignment horizontal="left" vertical="center" wrapText="1"/>
    </xf>
    <xf numFmtId="166" fontId="18" fillId="0" borderId="23" xfId="6" applyNumberFormat="1" applyFont="1" applyFill="1" applyBorder="1" applyAlignment="1" applyProtection="1">
      <alignment horizontal="center" vertical="center"/>
    </xf>
    <xf numFmtId="167" fontId="17" fillId="0" borderId="24" xfId="6" applyNumberFormat="1" applyFont="1" applyFill="1" applyBorder="1" applyAlignment="1" applyProtection="1">
      <alignment vertical="center"/>
    </xf>
    <xf numFmtId="0" fontId="44" fillId="0" borderId="0" xfId="7" applyFont="1" applyFill="1" applyAlignment="1"/>
    <xf numFmtId="0" fontId="16" fillId="0" borderId="0" xfId="6" applyFont="1" applyFill="1" applyAlignment="1" applyProtection="1">
      <alignment horizontal="center" vertical="center"/>
    </xf>
    <xf numFmtId="0" fontId="56" fillId="0" borderId="0" xfId="0" applyFont="1" applyFill="1" applyAlignment="1">
      <alignment horizontal="right"/>
    </xf>
    <xf numFmtId="0" fontId="45" fillId="0" borderId="0" xfId="0" applyFont="1" applyFill="1" applyAlignment="1">
      <alignment horizontal="center"/>
    </xf>
    <xf numFmtId="0" fontId="19" fillId="0" borderId="0" xfId="0" applyFont="1" applyFill="1" applyAlignment="1">
      <alignment horizontal="right"/>
    </xf>
    <xf numFmtId="0" fontId="4" fillId="0" borderId="15" xfId="0" applyFont="1" applyFill="1" applyBorder="1" applyAlignment="1">
      <alignment horizontal="center" vertical="center" wrapText="1"/>
    </xf>
    <xf numFmtId="0" fontId="45" fillId="0" borderId="16" xfId="0" applyFont="1" applyFill="1" applyBorder="1" applyAlignment="1">
      <alignment horizontal="center" vertical="center"/>
    </xf>
    <xf numFmtId="0" fontId="45" fillId="0" borderId="1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168" fontId="27" fillId="0" borderId="21" xfId="0" applyNumberFormat="1" applyFont="1" applyFill="1" applyBorder="1" applyAlignment="1" applyProtection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57" fillId="0" borderId="2" xfId="0" applyFont="1" applyFill="1" applyBorder="1" applyAlignment="1">
      <alignment horizontal="left" vertical="center" indent="5"/>
    </xf>
    <xf numFmtId="168" fontId="34" fillId="0" borderId="22" xfId="0" applyNumberFormat="1" applyFont="1" applyFill="1" applyBorder="1" applyAlignment="1" applyProtection="1">
      <alignment horizontal="right" vertical="center"/>
      <protection locked="0"/>
    </xf>
    <xf numFmtId="0" fontId="14" fillId="0" borderId="2" xfId="0" applyFont="1" applyFill="1" applyBorder="1" applyAlignment="1">
      <alignment horizontal="left" vertical="center" indent="1"/>
    </xf>
    <xf numFmtId="0" fontId="0" fillId="0" borderId="12" xfId="0" applyFill="1" applyBorder="1" applyAlignment="1">
      <alignment horizontal="center" vertical="center"/>
    </xf>
    <xf numFmtId="0" fontId="14" fillId="0" borderId="7" xfId="0" applyFont="1" applyFill="1" applyBorder="1" applyAlignment="1">
      <alignment horizontal="left" vertical="center" indent="1"/>
    </xf>
    <xf numFmtId="168" fontId="34" fillId="0" borderId="38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left" vertical="center" wrapText="1" indent="1"/>
      <protection locked="0"/>
    </xf>
    <xf numFmtId="168" fontId="27" fillId="0" borderId="31" xfId="0" applyNumberFormat="1" applyFont="1" applyFill="1" applyBorder="1" applyAlignment="1" applyProtection="1">
      <alignment horizontal="right" vertical="center"/>
    </xf>
    <xf numFmtId="0" fontId="0" fillId="0" borderId="14" xfId="0" applyFill="1" applyBorder="1" applyAlignment="1">
      <alignment horizontal="center" vertical="center"/>
    </xf>
    <xf numFmtId="0" fontId="57" fillId="0" borderId="23" xfId="0" applyFont="1" applyFill="1" applyBorder="1" applyAlignment="1">
      <alignment horizontal="left" vertical="center" indent="5"/>
    </xf>
    <xf numFmtId="168" fontId="34" fillId="0" borderId="24" xfId="0" applyNumberFormat="1" applyFont="1" applyFill="1" applyBorder="1" applyAlignment="1" applyProtection="1">
      <alignment horizontal="right" vertical="center"/>
      <protection locked="0"/>
    </xf>
    <xf numFmtId="0" fontId="25" fillId="0" borderId="15" xfId="0" applyFont="1" applyFill="1" applyBorder="1" applyAlignment="1">
      <alignment horizontal="right" vertical="center" wrapText="1" indent="1"/>
    </xf>
    <xf numFmtId="0" fontId="25" fillId="0" borderId="16" xfId="0" applyFont="1" applyFill="1" applyBorder="1" applyAlignment="1">
      <alignment vertical="center" wrapText="1"/>
    </xf>
    <xf numFmtId="164" fontId="25" fillId="0" borderId="16" xfId="0" applyNumberFormat="1" applyFont="1" applyFill="1" applyBorder="1" applyAlignment="1">
      <alignment horizontal="right" vertical="center" wrapText="1" indent="2"/>
    </xf>
    <xf numFmtId="164" fontId="25" fillId="0" borderId="19" xfId="0" applyNumberFormat="1" applyFont="1" applyFill="1" applyBorder="1" applyAlignment="1">
      <alignment horizontal="right" vertical="center" wrapText="1" indent="2"/>
    </xf>
    <xf numFmtId="1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1" fontId="18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7" fillId="0" borderId="29" xfId="0" applyFont="1" applyBorder="1" applyAlignment="1" applyProtection="1">
      <alignment horizontal="left" vertical="center" wrapText="1" indent="1"/>
    </xf>
    <xf numFmtId="0" fontId="7" fillId="0" borderId="18" xfId="0" applyFont="1" applyFill="1" applyBorder="1" applyAlignment="1" applyProtection="1">
      <alignment horizontal="center" vertical="center" wrapText="1"/>
    </xf>
    <xf numFmtId="164" fontId="13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13" fillId="0" borderId="2" xfId="0" applyNumberFormat="1" applyFont="1" applyFill="1" applyBorder="1" applyAlignment="1" applyProtection="1">
      <alignment vertical="center" wrapText="1"/>
      <protection locked="0"/>
    </xf>
    <xf numFmtId="1" fontId="13" fillId="0" borderId="2" xfId="0" applyNumberFormat="1" applyFont="1" applyFill="1" applyBorder="1" applyAlignment="1" applyProtection="1">
      <alignment vertical="center" wrapText="1"/>
      <protection locked="0"/>
    </xf>
    <xf numFmtId="164" fontId="13" fillId="0" borderId="40" xfId="0" applyNumberFormat="1" applyFont="1" applyFill="1" applyBorder="1" applyAlignment="1" applyProtection="1">
      <alignment vertical="center" wrapText="1"/>
      <protection locked="0"/>
    </xf>
    <xf numFmtId="164" fontId="4" fillId="0" borderId="22" xfId="0" applyNumberFormat="1" applyFont="1" applyFill="1" applyBorder="1" applyAlignment="1" applyProtection="1">
      <alignment vertical="center" wrapText="1"/>
    </xf>
    <xf numFmtId="164" fontId="13" fillId="0" borderId="8" xfId="0" applyNumberFormat="1" applyFont="1" applyFill="1" applyBorder="1" applyAlignment="1" applyProtection="1">
      <alignment horizontal="left" vertical="center" wrapText="1"/>
      <protection locked="0"/>
    </xf>
    <xf numFmtId="0" fontId="60" fillId="0" borderId="0" xfId="8" applyFont="1" applyFill="1"/>
    <xf numFmtId="0" fontId="6" fillId="0" borderId="0" xfId="8" applyFont="1" applyFill="1" applyAlignment="1">
      <alignment horizontal="centerContinuous" vertical="center"/>
    </xf>
    <xf numFmtId="0" fontId="3" fillId="0" borderId="0" xfId="8" applyFont="1" applyFill="1" applyAlignment="1">
      <alignment horizontal="centerContinuous" vertical="center"/>
    </xf>
    <xf numFmtId="0" fontId="5" fillId="0" borderId="0" xfId="8" applyFont="1" applyFill="1" applyAlignment="1">
      <alignment horizontal="right"/>
    </xf>
    <xf numFmtId="0" fontId="7" fillId="0" borderId="75" xfId="8" applyFont="1" applyFill="1" applyBorder="1" applyAlignment="1">
      <alignment horizontal="center" vertical="center" wrapText="1"/>
    </xf>
    <xf numFmtId="0" fontId="17" fillId="0" borderId="75" xfId="8" applyFont="1" applyFill="1" applyBorder="1" applyAlignment="1">
      <alignment horizontal="center" vertical="center" wrapText="1"/>
    </xf>
    <xf numFmtId="0" fontId="17" fillId="0" borderId="76" xfId="8" applyFont="1" applyFill="1" applyBorder="1" applyAlignment="1">
      <alignment horizontal="center" vertical="center" wrapText="1"/>
    </xf>
    <xf numFmtId="0" fontId="58" fillId="0" borderId="0" xfId="8" applyFill="1"/>
    <xf numFmtId="37" fontId="17" fillId="0" borderId="77" xfId="8" applyNumberFormat="1" applyFont="1" applyFill="1" applyBorder="1" applyAlignment="1">
      <alignment horizontal="left" vertical="center" indent="1"/>
    </xf>
    <xf numFmtId="0" fontId="17" fillId="0" borderId="16" xfId="8" applyFont="1" applyFill="1" applyBorder="1" applyAlignment="1">
      <alignment horizontal="left" vertical="center" indent="1"/>
    </xf>
    <xf numFmtId="169" fontId="17" fillId="0" borderId="15" xfId="8" applyNumberFormat="1" applyFont="1" applyFill="1" applyBorder="1" applyAlignment="1">
      <alignment horizontal="right" vertical="center"/>
    </xf>
    <xf numFmtId="169" fontId="17" fillId="0" borderId="16" xfId="8" applyNumberFormat="1" applyFont="1" applyFill="1" applyBorder="1" applyAlignment="1">
      <alignment vertical="center"/>
    </xf>
    <xf numFmtId="169" fontId="17" fillId="0" borderId="16" xfId="8" applyNumberFormat="1" applyFont="1" applyFill="1" applyBorder="1" applyAlignment="1">
      <alignment horizontal="right" vertical="center"/>
    </xf>
    <xf numFmtId="169" fontId="17" fillId="0" borderId="78" xfId="8" applyNumberFormat="1" applyFont="1" applyFill="1" applyBorder="1" applyAlignment="1">
      <alignment vertical="center"/>
    </xf>
    <xf numFmtId="0" fontId="61" fillId="0" borderId="0" xfId="8" applyFont="1" applyFill="1" applyAlignment="1">
      <alignment vertical="center"/>
    </xf>
    <xf numFmtId="37" fontId="18" fillId="0" borderId="79" xfId="8" applyNumberFormat="1" applyFont="1" applyFill="1" applyBorder="1" applyAlignment="1">
      <alignment horizontal="left" indent="1"/>
    </xf>
    <xf numFmtId="0" fontId="18" fillId="0" borderId="5" xfId="8" applyFont="1" applyFill="1" applyBorder="1" applyAlignment="1">
      <alignment horizontal="left" indent="3"/>
    </xf>
    <xf numFmtId="169" fontId="18" fillId="0" borderId="13" xfId="9" quotePrefix="1" applyNumberFormat="1" applyFont="1" applyFill="1" applyBorder="1" applyAlignment="1" applyProtection="1">
      <alignment horizontal="right"/>
      <protection locked="0"/>
    </xf>
    <xf numFmtId="169" fontId="18" fillId="0" borderId="5" xfId="9" applyNumberFormat="1" applyFont="1" applyFill="1" applyBorder="1" applyAlignment="1" applyProtection="1">
      <alignment vertical="center"/>
      <protection locked="0"/>
    </xf>
    <xf numFmtId="169" fontId="18" fillId="0" borderId="5" xfId="8" applyNumberFormat="1" applyFont="1" applyFill="1" applyBorder="1"/>
    <xf numFmtId="169" fontId="18" fillId="0" borderId="5" xfId="9" quotePrefix="1" applyNumberFormat="1" applyFont="1" applyFill="1" applyBorder="1" applyAlignment="1" applyProtection="1">
      <alignment horizontal="right"/>
      <protection locked="0"/>
    </xf>
    <xf numFmtId="169" fontId="18" fillId="0" borderId="80" xfId="8" applyNumberFormat="1" applyFont="1" applyFill="1" applyBorder="1"/>
    <xf numFmtId="37" fontId="18" fillId="0" borderId="81" xfId="8" applyNumberFormat="1" applyFont="1" applyFill="1" applyBorder="1" applyAlignment="1">
      <alignment horizontal="left" indent="1"/>
    </xf>
    <xf numFmtId="0" fontId="18" fillId="0" borderId="2" xfId="8" applyFont="1" applyFill="1" applyBorder="1" applyAlignment="1">
      <alignment horizontal="left" indent="3"/>
    </xf>
    <xf numFmtId="169" fontId="18" fillId="0" borderId="9" xfId="9" applyNumberFormat="1" applyFont="1" applyFill="1" applyBorder="1" applyProtection="1">
      <protection locked="0"/>
    </xf>
    <xf numFmtId="169" fontId="18" fillId="0" borderId="2" xfId="9" applyNumberFormat="1" applyFont="1" applyFill="1" applyBorder="1" applyAlignment="1" applyProtection="1">
      <alignment vertical="center"/>
      <protection locked="0"/>
    </xf>
    <xf numFmtId="169" fontId="18" fillId="0" borderId="2" xfId="8" applyNumberFormat="1" applyFont="1" applyFill="1" applyBorder="1"/>
    <xf numFmtId="169" fontId="18" fillId="0" borderId="2" xfId="9" applyNumberFormat="1" applyFont="1" applyFill="1" applyBorder="1" applyProtection="1">
      <protection locked="0"/>
    </xf>
    <xf numFmtId="169" fontId="18" fillId="0" borderId="82" xfId="8" applyNumberFormat="1" applyFont="1" applyFill="1" applyBorder="1"/>
    <xf numFmtId="169" fontId="18" fillId="0" borderId="9" xfId="8" applyNumberFormat="1" applyFont="1" applyFill="1" applyBorder="1" applyProtection="1">
      <protection locked="0"/>
    </xf>
    <xf numFmtId="169" fontId="18" fillId="0" borderId="2" xfId="8" applyNumberFormat="1" applyFont="1" applyFill="1" applyBorder="1" applyAlignment="1" applyProtection="1">
      <alignment vertical="center"/>
      <protection locked="0"/>
    </xf>
    <xf numFmtId="169" fontId="18" fillId="0" borderId="2" xfId="8" applyNumberFormat="1" applyFont="1" applyFill="1" applyBorder="1" applyProtection="1">
      <protection locked="0"/>
    </xf>
    <xf numFmtId="169" fontId="18" fillId="0" borderId="14" xfId="8" applyNumberFormat="1" applyFont="1" applyFill="1" applyBorder="1" applyProtection="1">
      <protection locked="0"/>
    </xf>
    <xf numFmtId="169" fontId="18" fillId="0" borderId="23" xfId="8" applyNumberFormat="1" applyFont="1" applyFill="1" applyBorder="1" applyAlignment="1" applyProtection="1">
      <alignment vertical="center"/>
      <protection locked="0"/>
    </xf>
    <xf numFmtId="169" fontId="18" fillId="0" borderId="23" xfId="8" applyNumberFormat="1" applyFont="1" applyFill="1" applyBorder="1"/>
    <xf numFmtId="169" fontId="18" fillId="0" borderId="23" xfId="8" applyNumberFormat="1" applyFont="1" applyFill="1" applyBorder="1" applyProtection="1">
      <protection locked="0"/>
    </xf>
    <xf numFmtId="169" fontId="18" fillId="0" borderId="83" xfId="8" applyNumberFormat="1" applyFont="1" applyFill="1" applyBorder="1"/>
    <xf numFmtId="169" fontId="17" fillId="0" borderId="15" xfId="8" applyNumberFormat="1" applyFont="1" applyFill="1" applyBorder="1" applyAlignment="1">
      <alignment vertical="center"/>
    </xf>
    <xf numFmtId="0" fontId="62" fillId="0" borderId="0" xfId="8" applyFont="1" applyFill="1" applyAlignment="1">
      <alignment vertical="center"/>
    </xf>
    <xf numFmtId="169" fontId="18" fillId="0" borderId="13" xfId="8" applyNumberFormat="1" applyFont="1" applyFill="1" applyBorder="1" applyProtection="1">
      <protection locked="0"/>
    </xf>
    <xf numFmtId="169" fontId="18" fillId="0" borderId="5" xfId="8" applyNumberFormat="1" applyFont="1" applyFill="1" applyBorder="1" applyAlignment="1" applyProtection="1">
      <alignment vertical="center"/>
      <protection locked="0"/>
    </xf>
    <xf numFmtId="169" fontId="18" fillId="0" borderId="5" xfId="8" applyNumberFormat="1" applyFont="1" applyFill="1" applyBorder="1" applyProtection="1">
      <protection locked="0"/>
    </xf>
    <xf numFmtId="37" fontId="18" fillId="0" borderId="81" xfId="8" applyNumberFormat="1" applyFont="1" applyFill="1" applyBorder="1" applyAlignment="1">
      <alignment horizontal="left" wrapText="1" indent="1"/>
    </xf>
    <xf numFmtId="0" fontId="7" fillId="0" borderId="16" xfId="8" applyFont="1" applyFill="1" applyBorder="1" applyAlignment="1">
      <alignment horizontal="left" vertical="center" indent="1"/>
    </xf>
    <xf numFmtId="0" fontId="63" fillId="0" borderId="0" xfId="8" applyFont="1" applyFill="1" applyAlignment="1">
      <alignment vertical="center"/>
    </xf>
    <xf numFmtId="169" fontId="7" fillId="0" borderId="15" xfId="8" applyNumberFormat="1" applyFont="1" applyFill="1" applyBorder="1" applyAlignment="1">
      <alignment horizontal="center" vertical="center" wrapText="1"/>
    </xf>
    <xf numFmtId="169" fontId="7" fillId="0" borderId="16" xfId="8" applyNumberFormat="1" applyFont="1" applyFill="1" applyBorder="1" applyAlignment="1">
      <alignment horizontal="center" vertical="center" wrapText="1"/>
    </xf>
    <xf numFmtId="169" fontId="17" fillId="0" borderId="16" xfId="8" applyNumberFormat="1" applyFont="1" applyFill="1" applyBorder="1" applyAlignment="1">
      <alignment horizontal="center" vertical="center" wrapText="1"/>
    </xf>
    <xf numFmtId="169" fontId="17" fillId="0" borderId="78" xfId="8" applyNumberFormat="1" applyFont="1" applyFill="1" applyBorder="1" applyAlignment="1">
      <alignment horizontal="center" vertical="center" wrapText="1"/>
    </xf>
    <xf numFmtId="0" fontId="17" fillId="0" borderId="77" xfId="8" applyFont="1" applyFill="1" applyBorder="1" applyAlignment="1">
      <alignment horizontal="left" vertical="center" indent="1"/>
    </xf>
    <xf numFmtId="0" fontId="17" fillId="0" borderId="16" xfId="8" quotePrefix="1" applyFont="1" applyFill="1" applyBorder="1" applyAlignment="1">
      <alignment horizontal="left" vertical="center" indent="1"/>
    </xf>
    <xf numFmtId="0" fontId="18" fillId="0" borderId="81" xfId="8" applyFont="1" applyFill="1" applyBorder="1" applyAlignment="1">
      <alignment horizontal="left" indent="1"/>
    </xf>
    <xf numFmtId="169" fontId="18" fillId="0" borderId="12" xfId="8" applyNumberFormat="1" applyFont="1" applyFill="1" applyBorder="1" applyProtection="1">
      <protection locked="0"/>
    </xf>
    <xf numFmtId="169" fontId="18" fillId="0" borderId="7" xfId="8" applyNumberFormat="1" applyFont="1" applyFill="1" applyBorder="1" applyAlignment="1" applyProtection="1">
      <alignment vertical="center"/>
      <protection locked="0"/>
    </xf>
    <xf numFmtId="169" fontId="18" fillId="0" borderId="7" xfId="8" applyNumberFormat="1" applyFont="1" applyFill="1" applyBorder="1"/>
    <xf numFmtId="169" fontId="18" fillId="0" borderId="85" xfId="8" applyNumberFormat="1" applyFont="1" applyFill="1" applyBorder="1"/>
    <xf numFmtId="0" fontId="18" fillId="0" borderId="86" xfId="8" applyFont="1" applyFill="1" applyBorder="1" applyAlignment="1">
      <alignment horizontal="left" indent="1"/>
    </xf>
    <xf numFmtId="0" fontId="18" fillId="0" borderId="1" xfId="8" applyFont="1" applyFill="1" applyBorder="1" applyAlignment="1">
      <alignment horizontal="left" indent="3"/>
    </xf>
    <xf numFmtId="0" fontId="17" fillId="0" borderId="87" xfId="8" applyFont="1" applyFill="1" applyBorder="1" applyAlignment="1">
      <alignment horizontal="left" vertical="center" indent="1"/>
    </xf>
    <xf numFmtId="0" fontId="7" fillId="0" borderId="88" xfId="8" applyFont="1" applyFill="1" applyBorder="1" applyAlignment="1">
      <alignment horizontal="left" vertical="center" indent="1"/>
    </xf>
    <xf numFmtId="169" fontId="17" fillId="0" borderId="89" xfId="8" applyNumberFormat="1" applyFont="1" applyFill="1" applyBorder="1" applyAlignment="1">
      <alignment vertical="center"/>
    </xf>
    <xf numFmtId="169" fontId="17" fillId="0" borderId="88" xfId="8" applyNumberFormat="1" applyFont="1" applyFill="1" applyBorder="1" applyAlignment="1">
      <alignment vertical="center"/>
    </xf>
    <xf numFmtId="169" fontId="17" fillId="0" borderId="90" xfId="8" applyNumberFormat="1" applyFont="1" applyFill="1" applyBorder="1" applyAlignment="1">
      <alignment vertical="center"/>
    </xf>
    <xf numFmtId="0" fontId="64" fillId="0" borderId="0" xfId="8" applyFont="1" applyFill="1" applyAlignment="1">
      <alignment vertical="center"/>
    </xf>
    <xf numFmtId="0" fontId="13" fillId="0" borderId="0" xfId="8" applyFont="1" applyFill="1" applyAlignment="1">
      <alignment horizontal="right"/>
    </xf>
    <xf numFmtId="0" fontId="13" fillId="0" borderId="0" xfId="8" applyFont="1" applyFill="1"/>
    <xf numFmtId="164" fontId="58" fillId="0" borderId="0" xfId="8" applyNumberFormat="1" applyFill="1" applyAlignment="1">
      <alignment vertical="center"/>
    </xf>
    <xf numFmtId="0" fontId="4" fillId="0" borderId="5" xfId="8" applyFont="1" applyFill="1" applyBorder="1" applyAlignment="1">
      <alignment horizontal="center" vertical="center"/>
    </xf>
    <xf numFmtId="0" fontId="62" fillId="0" borderId="0" xfId="8" applyFont="1" applyFill="1"/>
    <xf numFmtId="0" fontId="65" fillId="0" borderId="14" xfId="8" applyNumberFormat="1" applyFont="1" applyFill="1" applyBorder="1" applyAlignment="1" applyProtection="1">
      <alignment horizontal="center" vertical="center"/>
    </xf>
    <xf numFmtId="0" fontId="65" fillId="0" borderId="23" xfId="8" applyNumberFormat="1" applyFont="1" applyFill="1" applyBorder="1" applyAlignment="1" applyProtection="1">
      <alignment horizontal="center" vertical="center"/>
    </xf>
    <xf numFmtId="0" fontId="65" fillId="0" borderId="24" xfId="8" applyNumberFormat="1" applyFont="1" applyFill="1" applyBorder="1" applyAlignment="1" applyProtection="1">
      <alignment horizontal="center" vertical="center"/>
    </xf>
    <xf numFmtId="0" fontId="58" fillId="0" borderId="0" xfId="8" applyFill="1" applyAlignment="1">
      <alignment vertical="center"/>
    </xf>
    <xf numFmtId="166" fontId="18" fillId="0" borderId="11" xfId="8" applyNumberFormat="1" applyFont="1" applyFill="1" applyBorder="1" applyAlignment="1">
      <alignment horizontal="center" vertical="center"/>
    </xf>
    <xf numFmtId="0" fontId="18" fillId="0" borderId="4" xfId="8" applyFont="1" applyFill="1" applyBorder="1" applyAlignment="1">
      <alignment horizontal="left" vertical="center" wrapText="1"/>
    </xf>
    <xf numFmtId="169" fontId="18" fillId="0" borderId="4" xfId="8" applyNumberFormat="1" applyFont="1" applyFill="1" applyBorder="1" applyAlignment="1" applyProtection="1">
      <alignment horizontal="right" vertical="center"/>
      <protection locked="0"/>
    </xf>
    <xf numFmtId="169" fontId="18" fillId="0" borderId="21" xfId="8" applyNumberFormat="1" applyFont="1" applyFill="1" applyBorder="1" applyAlignment="1" applyProtection="1">
      <alignment horizontal="right" vertical="center"/>
      <protection locked="0"/>
    </xf>
    <xf numFmtId="166" fontId="18" fillId="0" borderId="9" xfId="8" applyNumberFormat="1" applyFont="1" applyFill="1" applyBorder="1" applyAlignment="1">
      <alignment horizontal="center" vertical="center"/>
    </xf>
    <xf numFmtId="0" fontId="18" fillId="0" borderId="2" xfId="8" applyFont="1" applyFill="1" applyBorder="1" applyAlignment="1">
      <alignment horizontal="left" vertical="center" wrapText="1"/>
    </xf>
    <xf numFmtId="169" fontId="18" fillId="0" borderId="2" xfId="8" applyNumberFormat="1" applyFont="1" applyFill="1" applyBorder="1" applyAlignment="1" applyProtection="1">
      <alignment horizontal="right" vertical="center"/>
      <protection locked="0"/>
    </xf>
    <xf numFmtId="169" fontId="18" fillId="0" borderId="22" xfId="8" applyNumberFormat="1" applyFont="1" applyFill="1" applyBorder="1" applyAlignment="1" applyProtection="1">
      <alignment horizontal="right" vertical="center"/>
      <protection locked="0"/>
    </xf>
    <xf numFmtId="166" fontId="18" fillId="0" borderId="12" xfId="8" applyNumberFormat="1" applyFont="1" applyFill="1" applyBorder="1" applyAlignment="1">
      <alignment horizontal="center" vertical="center"/>
    </xf>
    <xf numFmtId="0" fontId="18" fillId="0" borderId="7" xfId="8" applyFont="1" applyFill="1" applyBorder="1" applyAlignment="1">
      <alignment horizontal="left" vertical="center" wrapText="1"/>
    </xf>
    <xf numFmtId="169" fontId="18" fillId="0" borderId="7" xfId="8" applyNumberFormat="1" applyFont="1" applyFill="1" applyBorder="1" applyAlignment="1" applyProtection="1">
      <alignment horizontal="right" vertical="center"/>
      <protection locked="0"/>
    </xf>
    <xf numFmtId="169" fontId="18" fillId="0" borderId="38" xfId="8" applyNumberFormat="1" applyFont="1" applyFill="1" applyBorder="1" applyAlignment="1" applyProtection="1">
      <alignment horizontal="right" vertical="center"/>
      <protection locked="0"/>
    </xf>
    <xf numFmtId="166" fontId="17" fillId="0" borderId="15" xfId="8" applyNumberFormat="1" applyFont="1" applyFill="1" applyBorder="1" applyAlignment="1">
      <alignment horizontal="center" vertical="center"/>
    </xf>
    <xf numFmtId="0" fontId="17" fillId="0" borderId="16" xfId="8" applyFont="1" applyFill="1" applyBorder="1" applyAlignment="1">
      <alignment horizontal="left" vertical="center" wrapText="1"/>
    </xf>
    <xf numFmtId="169" fontId="19" fillId="0" borderId="16" xfId="8" applyNumberFormat="1" applyFont="1" applyFill="1" applyBorder="1" applyAlignment="1">
      <alignment vertical="center"/>
    </xf>
    <xf numFmtId="169" fontId="19" fillId="0" borderId="19" xfId="8" applyNumberFormat="1" applyFont="1" applyFill="1" applyBorder="1" applyAlignment="1">
      <alignment vertical="center"/>
    </xf>
    <xf numFmtId="0" fontId="66" fillId="0" borderId="0" xfId="8" applyFont="1" applyFill="1" applyAlignment="1">
      <alignment vertical="center"/>
    </xf>
    <xf numFmtId="169" fontId="18" fillId="0" borderId="4" xfId="8" applyNumberFormat="1" applyFont="1" applyFill="1" applyBorder="1" applyAlignment="1" applyProtection="1">
      <alignment vertical="center"/>
      <protection locked="0"/>
    </xf>
    <xf numFmtId="169" fontId="18" fillId="0" borderId="21" xfId="8" applyNumberFormat="1" applyFont="1" applyFill="1" applyBorder="1" applyAlignment="1" applyProtection="1">
      <alignment vertical="center"/>
      <protection locked="0"/>
    </xf>
    <xf numFmtId="169" fontId="18" fillId="0" borderId="38" xfId="8" applyNumberFormat="1" applyFont="1" applyFill="1" applyBorder="1" applyAlignment="1" applyProtection="1">
      <alignment vertical="center"/>
      <protection locked="0"/>
    </xf>
    <xf numFmtId="169" fontId="18" fillId="2" borderId="2" xfId="8" applyNumberFormat="1" applyFont="1" applyFill="1" applyBorder="1" applyAlignment="1" applyProtection="1">
      <alignment vertical="center"/>
    </xf>
    <xf numFmtId="169" fontId="18" fillId="0" borderId="22" xfId="8" applyNumberFormat="1" applyFont="1" applyFill="1" applyBorder="1" applyAlignment="1" applyProtection="1">
      <alignment vertical="center"/>
      <protection locked="0"/>
    </xf>
    <xf numFmtId="0" fontId="18" fillId="0" borderId="2" xfId="8" quotePrefix="1" applyFont="1" applyFill="1" applyBorder="1" applyAlignment="1">
      <alignment horizontal="left" vertical="center" wrapText="1"/>
    </xf>
    <xf numFmtId="0" fontId="18" fillId="0" borderId="7" xfId="8" quotePrefix="1" applyFont="1" applyFill="1" applyBorder="1" applyAlignment="1">
      <alignment horizontal="left" vertical="center" wrapText="1"/>
    </xf>
    <xf numFmtId="169" fontId="19" fillId="0" borderId="16" xfId="8" applyNumberFormat="1" applyFont="1" applyFill="1" applyBorder="1" applyAlignment="1" applyProtection="1">
      <alignment vertical="center"/>
    </xf>
    <xf numFmtId="169" fontId="19" fillId="0" borderId="19" xfId="8" applyNumberFormat="1" applyFont="1" applyFill="1" applyBorder="1" applyAlignment="1" applyProtection="1">
      <alignment vertical="center"/>
    </xf>
    <xf numFmtId="0" fontId="18" fillId="0" borderId="1" xfId="8" applyFont="1" applyFill="1" applyBorder="1" applyAlignment="1">
      <alignment horizontal="left" vertical="center" wrapText="1"/>
    </xf>
    <xf numFmtId="166" fontId="17" fillId="0" borderId="10" xfId="8" applyNumberFormat="1" applyFont="1" applyFill="1" applyBorder="1" applyAlignment="1">
      <alignment horizontal="center" vertical="center"/>
    </xf>
    <xf numFmtId="0" fontId="17" fillId="0" borderId="3" xfId="8" applyFont="1" applyFill="1" applyBorder="1" applyAlignment="1">
      <alignment horizontal="left" vertical="center" wrapText="1"/>
    </xf>
    <xf numFmtId="169" fontId="19" fillId="0" borderId="3" xfId="8" applyNumberFormat="1" applyFont="1" applyFill="1" applyBorder="1" applyAlignment="1" applyProtection="1">
      <alignment vertical="center"/>
    </xf>
    <xf numFmtId="169" fontId="19" fillId="0" borderId="20" xfId="8" applyNumberFormat="1" applyFont="1" applyFill="1" applyBorder="1" applyAlignment="1" applyProtection="1">
      <alignment vertical="center"/>
    </xf>
    <xf numFmtId="169" fontId="18" fillId="2" borderId="7" xfId="8" applyNumberFormat="1" applyFont="1" applyFill="1" applyBorder="1" applyAlignment="1" applyProtection="1">
      <alignment vertical="center"/>
    </xf>
    <xf numFmtId="166" fontId="17" fillId="0" borderId="17" xfId="8" applyNumberFormat="1" applyFont="1" applyFill="1" applyBorder="1" applyAlignment="1">
      <alignment horizontal="center" vertical="center"/>
    </xf>
    <xf numFmtId="0" fontId="17" fillId="0" borderId="18" xfId="8" applyFont="1" applyFill="1" applyBorder="1" applyAlignment="1">
      <alignment horizontal="left" vertical="center" wrapText="1"/>
    </xf>
    <xf numFmtId="169" fontId="19" fillId="0" borderId="28" xfId="8" applyNumberFormat="1" applyFont="1" applyFill="1" applyBorder="1" applyAlignment="1" applyProtection="1">
      <alignment vertical="center"/>
    </xf>
    <xf numFmtId="166" fontId="25" fillId="0" borderId="15" xfId="8" applyNumberFormat="1" applyFont="1" applyFill="1" applyBorder="1" applyAlignment="1">
      <alignment horizontal="center" vertical="center"/>
    </xf>
    <xf numFmtId="166" fontId="25" fillId="0" borderId="10" xfId="8" applyNumberFormat="1" applyFont="1" applyFill="1" applyBorder="1" applyAlignment="1">
      <alignment horizontal="center" vertical="center"/>
    </xf>
    <xf numFmtId="169" fontId="19" fillId="2" borderId="3" xfId="8" applyNumberFormat="1" applyFont="1" applyFill="1" applyBorder="1" applyAlignment="1" applyProtection="1">
      <alignment vertical="center"/>
    </xf>
    <xf numFmtId="0" fontId="67" fillId="0" borderId="0" xfId="0" applyFont="1" applyFill="1"/>
    <xf numFmtId="0" fontId="68" fillId="0" borderId="0" xfId="8" applyFont="1" applyFill="1"/>
    <xf numFmtId="0" fontId="69" fillId="0" borderId="0" xfId="8" applyFont="1" applyFill="1"/>
    <xf numFmtId="0" fontId="7" fillId="0" borderId="17" xfId="8" quotePrefix="1" applyFont="1" applyFill="1" applyBorder="1" applyAlignment="1">
      <alignment horizontal="center" vertical="center" wrapText="1"/>
    </xf>
    <xf numFmtId="0" fontId="7" fillId="0" borderId="28" xfId="8" applyFont="1" applyFill="1" applyBorder="1" applyAlignment="1">
      <alignment horizontal="center" vertical="center"/>
    </xf>
    <xf numFmtId="0" fontId="7" fillId="0" borderId="18" xfId="8" applyFont="1" applyFill="1" applyBorder="1" applyAlignment="1">
      <alignment horizontal="center" vertical="center" wrapText="1"/>
    </xf>
    <xf numFmtId="0" fontId="7" fillId="0" borderId="28" xfId="8" applyFont="1" applyFill="1" applyBorder="1" applyAlignment="1">
      <alignment horizontal="center" vertical="center" wrapText="1"/>
    </xf>
    <xf numFmtId="166" fontId="18" fillId="0" borderId="13" xfId="8" applyNumberFormat="1" applyFont="1" applyFill="1" applyBorder="1" applyAlignment="1">
      <alignment horizontal="center" vertical="center"/>
    </xf>
    <xf numFmtId="0" fontId="18" fillId="0" borderId="5" xfId="8" applyFont="1" applyFill="1" applyBorder="1" applyAlignment="1">
      <alignment horizontal="left" vertical="center" wrapText="1" indent="1"/>
    </xf>
    <xf numFmtId="169" fontId="18" fillId="0" borderId="5" xfId="8" applyNumberFormat="1" applyFont="1" applyFill="1" applyBorder="1" applyAlignment="1" applyProtection="1">
      <alignment horizontal="right" vertical="center"/>
      <protection locked="0"/>
    </xf>
    <xf numFmtId="169" fontId="18" fillId="0" borderId="5" xfId="9" applyNumberFormat="1" applyFont="1" applyFill="1" applyBorder="1" applyAlignment="1" applyProtection="1">
      <alignment horizontal="right" vertical="center"/>
      <protection locked="0"/>
    </xf>
    <xf numFmtId="169" fontId="18" fillId="0" borderId="5" xfId="8" applyNumberFormat="1" applyFont="1" applyFill="1" applyBorder="1" applyAlignment="1">
      <alignment horizontal="right" vertical="center"/>
    </xf>
    <xf numFmtId="169" fontId="18" fillId="0" borderId="5" xfId="9" quotePrefix="1" applyNumberFormat="1" applyFont="1" applyFill="1" applyBorder="1" applyAlignment="1" applyProtection="1">
      <alignment horizontal="right" vertical="center"/>
      <protection locked="0"/>
    </xf>
    <xf numFmtId="169" fontId="18" fillId="0" borderId="31" xfId="8" applyNumberFormat="1" applyFont="1" applyFill="1" applyBorder="1" applyAlignment="1">
      <alignment horizontal="right" vertical="center"/>
    </xf>
    <xf numFmtId="0" fontId="18" fillId="0" borderId="2" xfId="8" quotePrefix="1" applyFont="1" applyFill="1" applyBorder="1" applyAlignment="1">
      <alignment horizontal="left" vertical="center" wrapText="1" indent="1"/>
    </xf>
    <xf numFmtId="169" fontId="18" fillId="0" borderId="2" xfId="9" applyNumberFormat="1" applyFont="1" applyFill="1" applyBorder="1" applyAlignment="1" applyProtection="1">
      <alignment horizontal="right" vertical="center"/>
      <protection locked="0"/>
    </xf>
    <xf numFmtId="169" fontId="18" fillId="0" borderId="2" xfId="8" applyNumberFormat="1" applyFont="1" applyFill="1" applyBorder="1" applyAlignment="1">
      <alignment horizontal="right" vertical="center"/>
    </xf>
    <xf numFmtId="169" fontId="18" fillId="0" borderId="2" xfId="9" quotePrefix="1" applyNumberFormat="1" applyFont="1" applyFill="1" applyBorder="1" applyAlignment="1" applyProtection="1">
      <alignment horizontal="right" vertical="center"/>
      <protection locked="0"/>
    </xf>
    <xf numFmtId="169" fontId="18" fillId="0" borderId="22" xfId="8" applyNumberFormat="1" applyFont="1" applyFill="1" applyBorder="1" applyAlignment="1">
      <alignment horizontal="right" vertical="center"/>
    </xf>
    <xf numFmtId="166" fontId="18" fillId="0" borderId="8" xfId="8" applyNumberFormat="1" applyFont="1" applyFill="1" applyBorder="1" applyAlignment="1">
      <alignment horizontal="center" vertical="center"/>
    </xf>
    <xf numFmtId="0" fontId="18" fillId="0" borderId="1" xfId="8" applyFont="1" applyFill="1" applyBorder="1" applyAlignment="1">
      <alignment horizontal="left" vertical="center" wrapText="1" indent="1"/>
    </xf>
    <xf numFmtId="169" fontId="18" fillId="0" borderId="1" xfId="8" applyNumberFormat="1" applyFont="1" applyFill="1" applyBorder="1" applyAlignment="1" applyProtection="1">
      <alignment horizontal="right" vertical="center"/>
      <protection locked="0"/>
    </xf>
    <xf numFmtId="169" fontId="18" fillId="0" borderId="1" xfId="9" applyNumberFormat="1" applyFont="1" applyFill="1" applyBorder="1" applyAlignment="1" applyProtection="1">
      <alignment horizontal="right" vertical="center"/>
      <protection locked="0"/>
    </xf>
    <xf numFmtId="169" fontId="18" fillId="0" borderId="1" xfId="8" applyNumberFormat="1" applyFont="1" applyFill="1" applyBorder="1" applyAlignment="1">
      <alignment horizontal="right" vertical="center"/>
    </xf>
    <xf numFmtId="169" fontId="18" fillId="0" borderId="1" xfId="9" quotePrefix="1" applyNumberFormat="1" applyFont="1" applyFill="1" applyBorder="1" applyAlignment="1" applyProtection="1">
      <alignment horizontal="right" vertical="center"/>
      <protection locked="0"/>
    </xf>
    <xf numFmtId="169" fontId="18" fillId="0" borderId="37" xfId="8" applyNumberFormat="1" applyFont="1" applyFill="1" applyBorder="1" applyAlignment="1">
      <alignment horizontal="right" vertical="center"/>
    </xf>
    <xf numFmtId="0" fontId="17" fillId="0" borderId="16" xfId="8" quotePrefix="1" applyFont="1" applyFill="1" applyBorder="1" applyAlignment="1">
      <alignment horizontal="left" vertical="center" wrapText="1" indent="1"/>
    </xf>
    <xf numFmtId="169" fontId="17" fillId="0" borderId="16" xfId="8" applyNumberFormat="1" applyFont="1" applyFill="1" applyBorder="1" applyAlignment="1" applyProtection="1">
      <alignment horizontal="right" vertical="center"/>
    </xf>
    <xf numFmtId="169" fontId="17" fillId="0" borderId="19" xfId="8" applyNumberFormat="1" applyFont="1" applyFill="1" applyBorder="1" applyAlignment="1" applyProtection="1">
      <alignment horizontal="right" vertical="center"/>
    </xf>
    <xf numFmtId="0" fontId="62" fillId="0" borderId="0" xfId="8" applyFont="1" applyFill="1" applyBorder="1" applyAlignment="1">
      <alignment vertical="center"/>
    </xf>
    <xf numFmtId="0" fontId="18" fillId="0" borderId="4" xfId="8" quotePrefix="1" applyFont="1" applyFill="1" applyBorder="1" applyAlignment="1">
      <alignment horizontal="left" vertical="center" wrapText="1" indent="1"/>
    </xf>
    <xf numFmtId="169" fontId="18" fillId="0" borderId="4" xfId="9" applyNumberFormat="1" applyFont="1" applyFill="1" applyBorder="1" applyAlignment="1" applyProtection="1">
      <alignment horizontal="right" vertical="center"/>
      <protection locked="0"/>
    </xf>
    <xf numFmtId="169" fontId="18" fillId="0" borderId="4" xfId="8" applyNumberFormat="1" applyFont="1" applyFill="1" applyBorder="1" applyAlignment="1">
      <alignment horizontal="right" vertical="center"/>
    </xf>
    <xf numFmtId="169" fontId="18" fillId="0" borderId="4" xfId="9" quotePrefix="1" applyNumberFormat="1" applyFont="1" applyFill="1" applyBorder="1" applyAlignment="1" applyProtection="1">
      <alignment horizontal="right" vertical="center"/>
      <protection locked="0"/>
    </xf>
    <xf numFmtId="169" fontId="18" fillId="0" borderId="21" xfId="8" applyNumberFormat="1" applyFont="1" applyFill="1" applyBorder="1" applyAlignment="1">
      <alignment horizontal="right" vertical="center"/>
    </xf>
    <xf numFmtId="0" fontId="58" fillId="0" borderId="0" xfId="8" applyFill="1" applyBorder="1" applyAlignment="1">
      <alignment vertical="center"/>
    </xf>
    <xf numFmtId="0" fontId="18" fillId="0" borderId="7" xfId="8" quotePrefix="1" applyFont="1" applyFill="1" applyBorder="1" applyAlignment="1">
      <alignment horizontal="left" vertical="center" wrapText="1" indent="1"/>
    </xf>
    <xf numFmtId="169" fontId="18" fillId="0" borderId="7" xfId="9" applyNumberFormat="1" applyFont="1" applyFill="1" applyBorder="1" applyAlignment="1" applyProtection="1">
      <alignment horizontal="right" vertical="center"/>
      <protection locked="0"/>
    </xf>
    <xf numFmtId="169" fontId="18" fillId="0" borderId="7" xfId="8" applyNumberFormat="1" applyFont="1" applyFill="1" applyBorder="1" applyAlignment="1">
      <alignment horizontal="right" vertical="center"/>
    </xf>
    <xf numFmtId="169" fontId="18" fillId="0" borderId="7" xfId="9" quotePrefix="1" applyNumberFormat="1" applyFont="1" applyFill="1" applyBorder="1" applyAlignment="1" applyProtection="1">
      <alignment horizontal="right" vertical="center"/>
      <protection locked="0"/>
    </xf>
    <xf numFmtId="169" fontId="18" fillId="0" borderId="38" xfId="8" applyNumberFormat="1" applyFont="1" applyFill="1" applyBorder="1" applyAlignment="1">
      <alignment horizontal="right" vertical="center"/>
    </xf>
    <xf numFmtId="0" fontId="25" fillId="0" borderId="16" xfId="8" applyFont="1" applyFill="1" applyBorder="1" applyAlignment="1">
      <alignment horizontal="left" vertical="center" wrapText="1" indent="1"/>
    </xf>
    <xf numFmtId="169" fontId="25" fillId="0" borderId="16" xfId="8" applyNumberFormat="1" applyFont="1" applyFill="1" applyBorder="1" applyAlignment="1" applyProtection="1">
      <alignment horizontal="right" vertical="center"/>
    </xf>
    <xf numFmtId="169" fontId="25" fillId="0" borderId="19" xfId="8" applyNumberFormat="1" applyFont="1" applyFill="1" applyBorder="1" applyAlignment="1" applyProtection="1">
      <alignment horizontal="right" vertical="center"/>
    </xf>
    <xf numFmtId="0" fontId="18" fillId="0" borderId="5" xfId="8" quotePrefix="1" applyFont="1" applyFill="1" applyBorder="1" applyAlignment="1">
      <alignment horizontal="left" vertical="center" wrapText="1" indent="1"/>
    </xf>
    <xf numFmtId="0" fontId="18" fillId="0" borderId="1" xfId="8" quotePrefix="1" applyFont="1" applyFill="1" applyBorder="1" applyAlignment="1">
      <alignment horizontal="left" vertical="center" wrapText="1" indent="1"/>
    </xf>
    <xf numFmtId="169" fontId="17" fillId="0" borderId="19" xfId="8" applyNumberFormat="1" applyFont="1" applyFill="1" applyBorder="1" applyAlignment="1">
      <alignment horizontal="right" vertical="center"/>
    </xf>
    <xf numFmtId="0" fontId="18" fillId="0" borderId="4" xfId="8" applyFont="1" applyFill="1" applyBorder="1" applyAlignment="1">
      <alignment horizontal="left" vertical="center" wrapText="1" indent="1"/>
    </xf>
    <xf numFmtId="166" fontId="18" fillId="0" borderId="14" xfId="8" applyNumberFormat="1" applyFont="1" applyFill="1" applyBorder="1" applyAlignment="1">
      <alignment horizontal="center" vertical="center"/>
    </xf>
    <xf numFmtId="0" fontId="18" fillId="0" borderId="23" xfId="8" quotePrefix="1" applyFont="1" applyFill="1" applyBorder="1" applyAlignment="1">
      <alignment horizontal="left" vertical="center" wrapText="1" indent="1"/>
    </xf>
    <xf numFmtId="169" fontId="18" fillId="0" borderId="23" xfId="8" applyNumberFormat="1" applyFont="1" applyFill="1" applyBorder="1" applyAlignment="1" applyProtection="1">
      <alignment horizontal="right" vertical="center"/>
      <protection locked="0"/>
    </xf>
    <xf numFmtId="169" fontId="18" fillId="0" borderId="23" xfId="9" applyNumberFormat="1" applyFont="1" applyFill="1" applyBorder="1" applyAlignment="1" applyProtection="1">
      <alignment horizontal="right" vertical="center"/>
      <protection locked="0"/>
    </xf>
    <xf numFmtId="169" fontId="18" fillId="0" borderId="23" xfId="8" applyNumberFormat="1" applyFont="1" applyFill="1" applyBorder="1" applyAlignment="1">
      <alignment horizontal="right" vertical="center"/>
    </xf>
    <xf numFmtId="169" fontId="18" fillId="0" borderId="23" xfId="9" quotePrefix="1" applyNumberFormat="1" applyFont="1" applyFill="1" applyBorder="1" applyAlignment="1" applyProtection="1">
      <alignment horizontal="right" vertical="center"/>
      <protection locked="0"/>
    </xf>
    <xf numFmtId="169" fontId="18" fillId="0" borderId="24" xfId="8" applyNumberFormat="1" applyFont="1" applyFill="1" applyBorder="1" applyAlignment="1">
      <alignment horizontal="right" vertical="center"/>
    </xf>
    <xf numFmtId="164" fontId="6" fillId="0" borderId="0" xfId="5" applyNumberFormat="1" applyFont="1" applyFill="1" applyBorder="1" applyAlignment="1" applyProtection="1">
      <alignment horizontal="center" vertical="center"/>
    </xf>
    <xf numFmtId="0" fontId="7" fillId="0" borderId="13" xfId="5" applyFont="1" applyFill="1" applyBorder="1" applyAlignment="1" applyProtection="1">
      <alignment horizontal="center" vertical="center" wrapText="1"/>
    </xf>
    <xf numFmtId="0" fontId="7" fillId="0" borderId="14" xfId="5" applyFont="1" applyFill="1" applyBorder="1" applyAlignment="1" applyProtection="1">
      <alignment horizontal="center" vertical="center" wrapText="1"/>
    </xf>
    <xf numFmtId="0" fontId="7" fillId="0" borderId="5" xfId="5" applyFont="1" applyFill="1" applyBorder="1" applyAlignment="1" applyProtection="1">
      <alignment horizontal="center" vertical="center" wrapText="1"/>
    </xf>
    <xf numFmtId="0" fontId="7" fillId="0" borderId="23" xfId="5" applyFont="1" applyFill="1" applyBorder="1" applyAlignment="1" applyProtection="1">
      <alignment horizontal="center" vertical="center" wrapText="1"/>
    </xf>
    <xf numFmtId="164" fontId="27" fillId="0" borderId="5" xfId="5" applyNumberFormat="1" applyFont="1" applyFill="1" applyBorder="1" applyAlignment="1" applyProtection="1">
      <alignment horizontal="center" vertical="center"/>
    </xf>
    <xf numFmtId="164" fontId="27" fillId="0" borderId="31" xfId="5" applyNumberFormat="1" applyFont="1" applyFill="1" applyBorder="1" applyAlignment="1" applyProtection="1">
      <alignment horizontal="center" vertical="center"/>
    </xf>
    <xf numFmtId="164" fontId="27" fillId="0" borderId="51" xfId="0" applyNumberFormat="1" applyFont="1" applyFill="1" applyBorder="1" applyAlignment="1" applyProtection="1">
      <alignment horizontal="center" vertical="center" wrapText="1"/>
    </xf>
    <xf numFmtId="164" fontId="27" fillId="0" borderId="49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</xf>
    <xf numFmtId="164" fontId="27" fillId="0" borderId="52" xfId="0" applyNumberFormat="1" applyFont="1" applyFill="1" applyBorder="1" applyAlignment="1" applyProtection="1">
      <alignment horizontal="center" vertical="center" wrapText="1"/>
    </xf>
    <xf numFmtId="164" fontId="27" fillId="0" borderId="54" xfId="0" applyNumberFormat="1" applyFont="1" applyFill="1" applyBorder="1" applyAlignment="1" applyProtection="1">
      <alignment horizontal="center" vertical="center" wrapText="1"/>
    </xf>
    <xf numFmtId="164" fontId="15" fillId="0" borderId="0" xfId="0" applyNumberFormat="1" applyFont="1" applyFill="1" applyAlignment="1" applyProtection="1">
      <alignment horizontal="center" textRotation="180" wrapText="1"/>
      <protection locked="0"/>
    </xf>
    <xf numFmtId="0" fontId="7" fillId="0" borderId="33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46" xfId="0" applyFont="1" applyFill="1" applyBorder="1" applyAlignment="1" applyProtection="1">
      <alignment horizontal="center" vertical="center" wrapText="1"/>
    </xf>
    <xf numFmtId="0" fontId="7" fillId="0" borderId="50" xfId="0" applyFont="1" applyFill="1" applyBorder="1" applyAlignment="1" applyProtection="1">
      <alignment horizontal="center" vertical="center" wrapText="1"/>
    </xf>
    <xf numFmtId="0" fontId="7" fillId="0" borderId="71" xfId="0" applyFont="1" applyFill="1" applyBorder="1" applyAlignment="1" applyProtection="1">
      <alignment horizontal="center" vertical="center" wrapText="1"/>
    </xf>
    <xf numFmtId="0" fontId="7" fillId="0" borderId="29" xfId="0" applyFont="1" applyFill="1" applyBorder="1" applyAlignment="1" applyProtection="1">
      <alignment horizontal="center" vertical="center" wrapText="1"/>
    </xf>
    <xf numFmtId="0" fontId="7" fillId="0" borderId="58" xfId="0" applyFont="1" applyFill="1" applyBorder="1" applyAlignment="1" applyProtection="1">
      <alignment horizontal="center" vertical="center"/>
    </xf>
    <xf numFmtId="0" fontId="7" fillId="0" borderId="59" xfId="0" applyFont="1" applyFill="1" applyBorder="1" applyAlignment="1" applyProtection="1">
      <alignment horizontal="center" vertical="center"/>
    </xf>
    <xf numFmtId="0" fontId="7" fillId="0" borderId="64" xfId="0" applyFont="1" applyFill="1" applyBorder="1" applyAlignment="1" applyProtection="1">
      <alignment horizontal="center" vertical="center"/>
    </xf>
    <xf numFmtId="0" fontId="7" fillId="0" borderId="57" xfId="0" quotePrefix="1" applyFont="1" applyFill="1" applyBorder="1" applyAlignment="1" applyProtection="1">
      <alignment horizontal="center" vertical="center"/>
    </xf>
    <xf numFmtId="0" fontId="7" fillId="0" borderId="60" xfId="0" quotePrefix="1" applyFont="1" applyFill="1" applyBorder="1" applyAlignment="1" applyProtection="1">
      <alignment horizontal="center" vertical="center"/>
    </xf>
    <xf numFmtId="0" fontId="7" fillId="0" borderId="72" xfId="0" quotePrefix="1" applyFont="1" applyFill="1" applyBorder="1" applyAlignment="1" applyProtection="1">
      <alignment horizontal="center" vertical="center"/>
    </xf>
    <xf numFmtId="0" fontId="7" fillId="0" borderId="58" xfId="0" applyFont="1" applyFill="1" applyBorder="1" applyAlignment="1" applyProtection="1">
      <alignment horizontal="center" vertical="center"/>
      <protection locked="0"/>
    </xf>
    <xf numFmtId="0" fontId="7" fillId="0" borderId="59" xfId="0" applyFont="1" applyFill="1" applyBorder="1" applyAlignment="1" applyProtection="1">
      <alignment horizontal="center" vertical="center"/>
      <protection locked="0"/>
    </xf>
    <xf numFmtId="0" fontId="7" fillId="0" borderId="64" xfId="0" applyFont="1" applyFill="1" applyBorder="1" applyAlignment="1" applyProtection="1">
      <alignment horizontal="center" vertical="center"/>
      <protection locked="0"/>
    </xf>
    <xf numFmtId="0" fontId="7" fillId="0" borderId="57" xfId="0" applyFont="1" applyFill="1" applyBorder="1" applyAlignment="1" applyProtection="1">
      <alignment horizontal="center" vertical="center"/>
      <protection locked="0"/>
    </xf>
    <xf numFmtId="0" fontId="7" fillId="0" borderId="60" xfId="0" applyFont="1" applyFill="1" applyBorder="1" applyAlignment="1" applyProtection="1">
      <alignment horizontal="center" vertical="center"/>
      <protection locked="0"/>
    </xf>
    <xf numFmtId="0" fontId="7" fillId="0" borderId="72" xfId="0" applyFont="1" applyFill="1" applyBorder="1" applyAlignment="1" applyProtection="1">
      <alignment horizontal="center" vertical="center"/>
      <protection locked="0"/>
    </xf>
    <xf numFmtId="0" fontId="7" fillId="0" borderId="57" xfId="0" applyFont="1" applyFill="1" applyBorder="1" applyAlignment="1" applyProtection="1">
      <alignment horizontal="center" vertical="center"/>
    </xf>
    <xf numFmtId="0" fontId="7" fillId="0" borderId="60" xfId="0" applyFont="1" applyFill="1" applyBorder="1" applyAlignment="1" applyProtection="1">
      <alignment horizontal="center" vertical="center"/>
    </xf>
    <xf numFmtId="0" fontId="7" fillId="0" borderId="72" xfId="0" applyFont="1" applyFill="1" applyBorder="1" applyAlignment="1" applyProtection="1">
      <alignment horizontal="center" vertical="center"/>
    </xf>
    <xf numFmtId="164" fontId="5" fillId="0" borderId="25" xfId="0" applyNumberFormat="1" applyFont="1" applyFill="1" applyBorder="1" applyAlignment="1" applyProtection="1">
      <alignment horizontal="right" wrapText="1"/>
    </xf>
    <xf numFmtId="164" fontId="20" fillId="0" borderId="0" xfId="0" applyNumberFormat="1" applyFont="1" applyFill="1" applyAlignment="1">
      <alignment horizontal="center" vertical="center" wrapText="1"/>
    </xf>
    <xf numFmtId="0" fontId="27" fillId="0" borderId="33" xfId="0" applyFont="1" applyFill="1" applyBorder="1" applyAlignment="1">
      <alignment horizontal="left" vertical="center" indent="2"/>
    </xf>
    <xf numFmtId="0" fontId="27" fillId="0" borderId="29" xfId="0" applyFont="1" applyFill="1" applyBorder="1" applyAlignment="1">
      <alignment horizontal="left" vertical="center" indent="2"/>
    </xf>
    <xf numFmtId="0" fontId="26" fillId="0" borderId="53" xfId="0" applyFont="1" applyFill="1" applyBorder="1" applyAlignment="1">
      <alignment horizontal="justify" vertical="center" wrapText="1"/>
    </xf>
    <xf numFmtId="0" fontId="59" fillId="0" borderId="0" xfId="8" applyFont="1" applyFill="1" applyAlignment="1" applyProtection="1">
      <alignment horizontal="center"/>
      <protection locked="0"/>
    </xf>
    <xf numFmtId="0" fontId="6" fillId="0" borderId="0" xfId="8" applyFont="1" applyFill="1" applyAlignment="1">
      <alignment horizontal="center" wrapText="1"/>
    </xf>
    <xf numFmtId="0" fontId="6" fillId="0" borderId="0" xfId="8" applyFont="1" applyFill="1" applyAlignment="1">
      <alignment horizontal="center"/>
    </xf>
    <xf numFmtId="0" fontId="6" fillId="0" borderId="73" xfId="8" applyFont="1" applyFill="1" applyBorder="1" applyAlignment="1">
      <alignment horizontal="center" vertical="center"/>
    </xf>
    <xf numFmtId="0" fontId="6" fillId="0" borderId="74" xfId="8" applyFont="1" applyFill="1" applyBorder="1" applyAlignment="1">
      <alignment horizontal="center" vertical="center"/>
    </xf>
    <xf numFmtId="0" fontId="6" fillId="0" borderId="84" xfId="8" applyFont="1" applyFill="1" applyBorder="1" applyAlignment="1">
      <alignment horizontal="center" vertical="center"/>
    </xf>
    <xf numFmtId="0" fontId="6" fillId="0" borderId="46" xfId="8" applyFont="1" applyFill="1" applyBorder="1" applyAlignment="1">
      <alignment horizontal="center" vertical="center"/>
    </xf>
    <xf numFmtId="0" fontId="59" fillId="0" borderId="0" xfId="8" applyFont="1" applyFill="1" applyAlignment="1" applyProtection="1">
      <alignment horizontal="center" vertical="center"/>
      <protection locked="0"/>
    </xf>
    <xf numFmtId="0" fontId="6" fillId="0" borderId="0" xfId="8" applyFont="1" applyFill="1" applyAlignment="1" applyProtection="1">
      <alignment horizontal="center" vertical="center"/>
      <protection locked="0"/>
    </xf>
    <xf numFmtId="0" fontId="5" fillId="0" borderId="25" xfId="8" applyFont="1" applyFill="1" applyBorder="1" applyAlignment="1">
      <alignment horizontal="right"/>
    </xf>
    <xf numFmtId="0" fontId="4" fillId="0" borderId="17" xfId="8" quotePrefix="1" applyFont="1" applyFill="1" applyBorder="1" applyAlignment="1">
      <alignment horizontal="center" vertical="center" wrapText="1"/>
    </xf>
    <xf numFmtId="0" fontId="4" fillId="0" borderId="8" xfId="8" quotePrefix="1" applyFont="1" applyFill="1" applyBorder="1" applyAlignment="1">
      <alignment horizontal="center" vertical="center" wrapText="1"/>
    </xf>
    <xf numFmtId="0" fontId="4" fillId="0" borderId="18" xfId="8" applyFont="1" applyFill="1" applyBorder="1" applyAlignment="1">
      <alignment horizontal="center" vertical="center"/>
    </xf>
    <xf numFmtId="0" fontId="4" fillId="0" borderId="1" xfId="8" applyFont="1" applyFill="1" applyBorder="1" applyAlignment="1">
      <alignment horizontal="center" vertical="center"/>
    </xf>
    <xf numFmtId="0" fontId="4" fillId="0" borderId="28" xfId="8" applyFont="1" applyFill="1" applyBorder="1" applyAlignment="1">
      <alignment horizontal="center" vertical="center"/>
    </xf>
    <xf numFmtId="0" fontId="4" fillId="0" borderId="37" xfId="8" applyFont="1" applyFill="1" applyBorder="1" applyAlignment="1">
      <alignment horizontal="center" vertical="center"/>
    </xf>
    <xf numFmtId="0" fontId="4" fillId="0" borderId="48" xfId="8" applyFont="1" applyFill="1" applyBorder="1" applyAlignment="1">
      <alignment horizontal="center" vertical="center"/>
    </xf>
    <xf numFmtId="0" fontId="4" fillId="0" borderId="63" xfId="8" applyFont="1" applyFill="1" applyBorder="1" applyAlignment="1">
      <alignment horizontal="center" vertical="center"/>
    </xf>
    <xf numFmtId="0" fontId="5" fillId="0" borderId="0" xfId="8" applyFont="1" applyFill="1" applyBorder="1" applyAlignment="1">
      <alignment horizontal="right"/>
    </xf>
    <xf numFmtId="0" fontId="44" fillId="0" borderId="0" xfId="7" applyFont="1" applyFill="1" applyAlignment="1">
      <alignment horizontal="left"/>
    </xf>
    <xf numFmtId="0" fontId="48" fillId="0" borderId="0" xfId="7" applyFont="1" applyFill="1" applyAlignment="1">
      <alignment horizontal="center" vertical="center" wrapText="1"/>
    </xf>
    <xf numFmtId="0" fontId="48" fillId="0" borderId="0" xfId="7" applyFont="1" applyFill="1" applyAlignment="1">
      <alignment horizontal="center" vertical="center"/>
    </xf>
    <xf numFmtId="0" fontId="49" fillId="0" borderId="0" xfId="7" applyFont="1" applyFill="1" applyBorder="1" applyAlignment="1">
      <alignment horizontal="right"/>
    </xf>
    <xf numFmtId="0" fontId="50" fillId="0" borderId="17" xfId="7" applyFont="1" applyFill="1" applyBorder="1" applyAlignment="1">
      <alignment horizontal="center" vertical="center" wrapText="1"/>
    </xf>
    <xf numFmtId="0" fontId="50" fillId="0" borderId="8" xfId="7" applyFont="1" applyFill="1" applyBorder="1" applyAlignment="1">
      <alignment horizontal="center" vertical="center" wrapText="1"/>
    </xf>
    <xf numFmtId="0" fontId="50" fillId="0" borderId="11" xfId="7" applyFont="1" applyFill="1" applyBorder="1" applyAlignment="1">
      <alignment horizontal="center" vertical="center" wrapText="1"/>
    </xf>
    <xf numFmtId="0" fontId="51" fillId="0" borderId="18" xfId="6" applyFont="1" applyFill="1" applyBorder="1" applyAlignment="1" applyProtection="1">
      <alignment horizontal="center" vertical="center" textRotation="90"/>
    </xf>
    <xf numFmtId="0" fontId="51" fillId="0" borderId="1" xfId="6" applyFont="1" applyFill="1" applyBorder="1" applyAlignment="1" applyProtection="1">
      <alignment horizontal="center" vertical="center" textRotation="90"/>
    </xf>
    <xf numFmtId="0" fontId="51" fillId="0" borderId="4" xfId="6" applyFont="1" applyFill="1" applyBorder="1" applyAlignment="1" applyProtection="1">
      <alignment horizontal="center" vertical="center" textRotation="90"/>
    </xf>
    <xf numFmtId="0" fontId="49" fillId="0" borderId="5" xfId="7" applyFont="1" applyFill="1" applyBorder="1" applyAlignment="1">
      <alignment horizontal="center" vertical="center" wrapText="1"/>
    </xf>
    <xf numFmtId="0" fontId="49" fillId="0" borderId="2" xfId="7" applyFont="1" applyFill="1" applyBorder="1" applyAlignment="1">
      <alignment horizontal="center" vertical="center" wrapText="1"/>
    </xf>
    <xf numFmtId="0" fontId="49" fillId="0" borderId="28" xfId="7" applyFont="1" applyFill="1" applyBorder="1" applyAlignment="1">
      <alignment horizontal="center" vertical="center" wrapText="1"/>
    </xf>
    <xf numFmtId="0" fontId="49" fillId="0" borderId="21" xfId="7" applyFont="1" applyFill="1" applyBorder="1" applyAlignment="1">
      <alignment horizontal="center" vertical="center" wrapText="1"/>
    </xf>
    <xf numFmtId="0" fontId="49" fillId="0" borderId="2" xfId="7" applyFont="1" applyFill="1" applyBorder="1" applyAlignment="1">
      <alignment horizontal="center" wrapText="1"/>
    </xf>
    <xf numFmtId="0" fontId="49" fillId="0" borderId="22" xfId="7" applyFont="1" applyFill="1" applyBorder="1" applyAlignment="1">
      <alignment horizontal="center" wrapText="1"/>
    </xf>
    <xf numFmtId="0" fontId="44" fillId="0" borderId="0" xfId="7" applyFont="1" applyFill="1" applyAlignment="1">
      <alignment horizontal="center"/>
    </xf>
    <xf numFmtId="0" fontId="29" fillId="0" borderId="0" xfId="6" applyFont="1" applyFill="1" applyAlignment="1" applyProtection="1">
      <alignment horizontal="center" vertical="center" wrapText="1"/>
    </xf>
    <xf numFmtId="0" fontId="20" fillId="0" borderId="0" xfId="6" applyFont="1" applyFill="1" applyAlignment="1" applyProtection="1">
      <alignment horizontal="center" vertical="center" wrapText="1"/>
    </xf>
    <xf numFmtId="0" fontId="32" fillId="0" borderId="0" xfId="6" applyFont="1" applyFill="1" applyBorder="1" applyAlignment="1" applyProtection="1">
      <alignment horizontal="right" vertical="center"/>
    </xf>
    <xf numFmtId="0" fontId="20" fillId="0" borderId="13" xfId="6" applyFont="1" applyFill="1" applyBorder="1" applyAlignment="1" applyProtection="1">
      <alignment horizontal="center" vertical="center" wrapText="1"/>
    </xf>
    <xf numFmtId="0" fontId="20" fillId="0" borderId="9" xfId="6" applyFont="1" applyFill="1" applyBorder="1" applyAlignment="1" applyProtection="1">
      <alignment horizontal="center" vertical="center" wrapText="1"/>
    </xf>
    <xf numFmtId="0" fontId="51" fillId="0" borderId="5" xfId="6" applyFont="1" applyFill="1" applyBorder="1" applyAlignment="1" applyProtection="1">
      <alignment horizontal="center" vertical="center" textRotation="90"/>
    </xf>
    <xf numFmtId="0" fontId="51" fillId="0" borderId="2" xfId="6" applyFont="1" applyFill="1" applyBorder="1" applyAlignment="1" applyProtection="1">
      <alignment horizontal="center" vertical="center" textRotation="90"/>
    </xf>
    <xf numFmtId="0" fontId="5" fillId="0" borderId="31" xfId="6" applyFont="1" applyFill="1" applyBorder="1" applyAlignment="1" applyProtection="1">
      <alignment horizontal="center" vertical="center" wrapText="1"/>
    </xf>
    <xf numFmtId="0" fontId="5" fillId="0" borderId="22" xfId="6" applyFont="1" applyFill="1" applyBorder="1" applyAlignment="1" applyProtection="1">
      <alignment horizontal="center" vertical="center"/>
    </xf>
    <xf numFmtId="0" fontId="45" fillId="0" borderId="0" xfId="0" applyFont="1" applyFill="1" applyAlignment="1" applyProtection="1">
      <alignment horizontal="center" vertical="top" wrapText="1"/>
      <protection locked="0"/>
    </xf>
  </cellXfs>
  <cellStyles count="10">
    <cellStyle name="Ezres 2" xfId="1"/>
    <cellStyle name="Ezres 2 2" xfId="9"/>
    <cellStyle name="Ezres 3" xfId="2"/>
    <cellStyle name="Hiperhivatkozás" xfId="3"/>
    <cellStyle name="Már látott hiperhivatkozás" xfId="4"/>
    <cellStyle name="Normál" xfId="0" builtinId="0"/>
    <cellStyle name="Normál_KVRENMUNKA" xfId="5"/>
    <cellStyle name="Normál_minta" xfId="8"/>
    <cellStyle name="Normál_VAGYONK" xfId="6"/>
    <cellStyle name="Normál_VAGYONKIM" xfId="7"/>
  </cellStyles>
  <dxfs count="2"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rgb="FF92D050"/>
  </sheetPr>
  <dimension ref="A1:B38"/>
  <sheetViews>
    <sheetView zoomScaleNormal="100" workbookViewId="0">
      <selection activeCell="H38" sqref="H38"/>
    </sheetView>
  </sheetViews>
  <sheetFormatPr defaultRowHeight="12.75" x14ac:dyDescent="0.2"/>
  <cols>
    <col min="1" max="1" width="46.33203125" customWidth="1"/>
    <col min="2" max="2" width="66.1640625" customWidth="1"/>
  </cols>
  <sheetData>
    <row r="1" spans="1:2" ht="18.75" x14ac:dyDescent="0.3">
      <c r="A1" s="75" t="s">
        <v>171</v>
      </c>
    </row>
    <row r="3" spans="1:2" x14ac:dyDescent="0.2">
      <c r="A3" s="77"/>
      <c r="B3" s="77"/>
    </row>
    <row r="4" spans="1:2" ht="15.75" x14ac:dyDescent="0.25">
      <c r="A4" s="63" t="s">
        <v>3</v>
      </c>
      <c r="B4" s="88"/>
    </row>
    <row r="5" spans="1:2" s="89" customFormat="1" x14ac:dyDescent="0.2">
      <c r="A5" s="77"/>
      <c r="B5" s="77"/>
    </row>
    <row r="6" spans="1:2" x14ac:dyDescent="0.2">
      <c r="A6" s="77" t="s">
        <v>249</v>
      </c>
      <c r="B6" s="77" t="s">
        <v>421</v>
      </c>
    </row>
    <row r="7" spans="1:2" x14ac:dyDescent="0.2">
      <c r="A7" s="77" t="s">
        <v>172</v>
      </c>
      <c r="B7" s="77" t="s">
        <v>428</v>
      </c>
    </row>
    <row r="8" spans="1:2" x14ac:dyDescent="0.2">
      <c r="A8" s="77" t="s">
        <v>395</v>
      </c>
      <c r="B8" s="77" t="s">
        <v>433</v>
      </c>
    </row>
    <row r="9" spans="1:2" x14ac:dyDescent="0.2">
      <c r="A9" s="77"/>
      <c r="B9" s="77"/>
    </row>
    <row r="10" spans="1:2" ht="15.75" x14ac:dyDescent="0.25">
      <c r="A10" s="63" t="s">
        <v>5</v>
      </c>
      <c r="B10" s="88"/>
    </row>
    <row r="11" spans="1:2" x14ac:dyDescent="0.2">
      <c r="A11" s="77"/>
      <c r="B11" s="77"/>
    </row>
    <row r="12" spans="1:2" s="89" customFormat="1" x14ac:dyDescent="0.2">
      <c r="A12" s="77" t="s">
        <v>405</v>
      </c>
      <c r="B12" s="77" t="s">
        <v>422</v>
      </c>
    </row>
    <row r="13" spans="1:2" x14ac:dyDescent="0.2">
      <c r="A13" s="77" t="s">
        <v>406</v>
      </c>
      <c r="B13" s="77" t="s">
        <v>429</v>
      </c>
    </row>
    <row r="14" spans="1:2" x14ac:dyDescent="0.2">
      <c r="A14" s="77" t="s">
        <v>407</v>
      </c>
      <c r="B14" s="77" t="s">
        <v>434</v>
      </c>
    </row>
    <row r="15" spans="1:2" x14ac:dyDescent="0.2">
      <c r="A15" s="77"/>
      <c r="B15" s="77"/>
    </row>
    <row r="16" spans="1:2" ht="14.25" x14ac:dyDescent="0.2">
      <c r="A16" s="313" t="s">
        <v>439</v>
      </c>
      <c r="B16" s="88"/>
    </row>
    <row r="17" spans="1:2" x14ac:dyDescent="0.2">
      <c r="A17" s="77"/>
      <c r="B17" s="77"/>
    </row>
    <row r="18" spans="1:2" x14ac:dyDescent="0.2">
      <c r="A18" s="77" t="s">
        <v>408</v>
      </c>
      <c r="B18" s="77" t="s">
        <v>423</v>
      </c>
    </row>
    <row r="19" spans="1:2" x14ac:dyDescent="0.2">
      <c r="A19" s="77" t="s">
        <v>403</v>
      </c>
      <c r="B19" s="77" t="s">
        <v>430</v>
      </c>
    </row>
    <row r="20" spans="1:2" x14ac:dyDescent="0.2">
      <c r="A20" s="77" t="s">
        <v>409</v>
      </c>
      <c r="B20" s="77" t="s">
        <v>435</v>
      </c>
    </row>
    <row r="21" spans="1:2" x14ac:dyDescent="0.2">
      <c r="A21" s="77"/>
      <c r="B21" s="77"/>
    </row>
    <row r="22" spans="1:2" ht="15.75" x14ac:dyDescent="0.25">
      <c r="A22" s="63" t="s">
        <v>4</v>
      </c>
      <c r="B22" s="88"/>
    </row>
    <row r="23" spans="1:2" x14ac:dyDescent="0.2">
      <c r="A23" s="77"/>
      <c r="B23" s="77"/>
    </row>
    <row r="24" spans="1:2" x14ac:dyDescent="0.2">
      <c r="A24" s="77" t="s">
        <v>181</v>
      </c>
      <c r="B24" s="77" t="s">
        <v>424</v>
      </c>
    </row>
    <row r="25" spans="1:2" x14ac:dyDescent="0.2">
      <c r="A25" s="77" t="s">
        <v>173</v>
      </c>
      <c r="B25" s="77" t="s">
        <v>431</v>
      </c>
    </row>
    <row r="26" spans="1:2" x14ac:dyDescent="0.2">
      <c r="A26" s="77" t="s">
        <v>396</v>
      </c>
      <c r="B26" s="77" t="s">
        <v>436</v>
      </c>
    </row>
    <row r="27" spans="1:2" x14ac:dyDescent="0.2">
      <c r="A27" s="77"/>
      <c r="B27" s="77"/>
    </row>
    <row r="28" spans="1:2" ht="15.75" x14ac:dyDescent="0.25">
      <c r="A28" s="63" t="s">
        <v>6</v>
      </c>
      <c r="B28" s="88"/>
    </row>
    <row r="29" spans="1:2" x14ac:dyDescent="0.2">
      <c r="A29" s="77"/>
      <c r="B29" s="77"/>
    </row>
    <row r="30" spans="1:2" x14ac:dyDescent="0.2">
      <c r="A30" s="77" t="s">
        <v>410</v>
      </c>
      <c r="B30" s="77" t="s">
        <v>425</v>
      </c>
    </row>
    <row r="31" spans="1:2" x14ac:dyDescent="0.2">
      <c r="A31" s="77" t="s">
        <v>7</v>
      </c>
      <c r="B31" s="77" t="s">
        <v>432</v>
      </c>
    </row>
    <row r="32" spans="1:2" x14ac:dyDescent="0.2">
      <c r="A32" s="77" t="s">
        <v>8</v>
      </c>
      <c r="B32" s="77" t="s">
        <v>437</v>
      </c>
    </row>
    <row r="33" spans="1:2" x14ac:dyDescent="0.2">
      <c r="A33" s="77"/>
      <c r="B33" s="77"/>
    </row>
    <row r="34" spans="1:2" ht="15.75" x14ac:dyDescent="0.25">
      <c r="A34" s="314" t="s">
        <v>440</v>
      </c>
      <c r="B34" s="88"/>
    </row>
    <row r="35" spans="1:2" x14ac:dyDescent="0.2">
      <c r="A35" s="77"/>
      <c r="B35" s="77"/>
    </row>
    <row r="36" spans="1:2" x14ac:dyDescent="0.2">
      <c r="A36" s="77" t="s">
        <v>404</v>
      </c>
      <c r="B36" s="77" t="s">
        <v>426</v>
      </c>
    </row>
    <row r="37" spans="1:2" x14ac:dyDescent="0.2">
      <c r="A37" s="77" t="s">
        <v>10</v>
      </c>
      <c r="B37" s="77" t="s">
        <v>427</v>
      </c>
    </row>
    <row r="38" spans="1:2" x14ac:dyDescent="0.2">
      <c r="A38" s="77" t="s">
        <v>9</v>
      </c>
      <c r="B38" s="77" t="s">
        <v>438</v>
      </c>
    </row>
  </sheetData>
  <sheetProtection sheet="1"/>
  <phoneticPr fontId="26" type="noConversion"/>
  <pageMargins left="1.0629921259842521" right="1.0236220472440944" top="0.78740157480314965" bottom="0.78740157480314965" header="0.70866141732283472" footer="0.70866141732283472"/>
  <pageSetup paperSize="9" scale="77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5">
    <tabColor rgb="FF92D050"/>
  </sheetPr>
  <dimension ref="A1:F51"/>
  <sheetViews>
    <sheetView zoomScaleNormal="100" zoomScaleSheetLayoutView="115" workbookViewId="0">
      <selection activeCell="D39" sqref="D39"/>
    </sheetView>
  </sheetViews>
  <sheetFormatPr defaultRowHeight="12.75" x14ac:dyDescent="0.2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 x14ac:dyDescent="0.25">
      <c r="A1" s="104"/>
      <c r="B1" s="105"/>
      <c r="C1" s="145"/>
      <c r="F1" s="143" t="s">
        <v>872</v>
      </c>
    </row>
    <row r="2" spans="1:6" s="64" customFormat="1" ht="25.5" customHeight="1" x14ac:dyDescent="0.2">
      <c r="A2" s="744" t="s">
        <v>252</v>
      </c>
      <c r="B2" s="745"/>
      <c r="C2" s="753" t="s">
        <v>259</v>
      </c>
      <c r="D2" s="754"/>
      <c r="E2" s="755"/>
      <c r="F2" s="146" t="s">
        <v>111</v>
      </c>
    </row>
    <row r="3" spans="1:6" s="64" customFormat="1" ht="16.5" thickBot="1" x14ac:dyDescent="0.25">
      <c r="A3" s="107" t="s">
        <v>251</v>
      </c>
      <c r="B3" s="108"/>
      <c r="C3" s="756" t="s">
        <v>877</v>
      </c>
      <c r="D3" s="757"/>
      <c r="E3" s="758"/>
      <c r="F3" s="147" t="s">
        <v>113</v>
      </c>
    </row>
    <row r="4" spans="1:6" s="65" customFormat="1" ht="15.95" customHeight="1" thickBot="1" x14ac:dyDescent="0.3">
      <c r="A4" s="109"/>
      <c r="B4" s="109"/>
      <c r="C4" s="109"/>
      <c r="F4" s="110" t="s">
        <v>101</v>
      </c>
    </row>
    <row r="5" spans="1:6" ht="24.75" thickBot="1" x14ac:dyDescent="0.25">
      <c r="A5" s="741" t="s">
        <v>253</v>
      </c>
      <c r="B5" s="746"/>
      <c r="C5" s="111" t="s">
        <v>102</v>
      </c>
      <c r="D5" s="319" t="s">
        <v>398</v>
      </c>
      <c r="E5" s="319" t="s">
        <v>399</v>
      </c>
      <c r="F5" s="112" t="s">
        <v>400</v>
      </c>
    </row>
    <row r="6" spans="1:6" s="55" customFormat="1" ht="12.95" customHeight="1" thickBot="1" x14ac:dyDescent="0.25">
      <c r="A6" s="101" t="s">
        <v>738</v>
      </c>
      <c r="B6" s="102" t="s">
        <v>739</v>
      </c>
      <c r="C6" s="102" t="s">
        <v>740</v>
      </c>
      <c r="D6" s="102" t="s">
        <v>741</v>
      </c>
      <c r="E6" s="394" t="s">
        <v>742</v>
      </c>
      <c r="F6" s="392" t="s">
        <v>745</v>
      </c>
    </row>
    <row r="7" spans="1:6" s="55" customFormat="1" ht="15.95" customHeight="1" thickBot="1" x14ac:dyDescent="0.25">
      <c r="A7" s="741" t="s">
        <v>103</v>
      </c>
      <c r="B7" s="742"/>
      <c r="C7" s="742"/>
      <c r="D7" s="742"/>
      <c r="E7" s="742"/>
      <c r="F7" s="743"/>
    </row>
    <row r="8" spans="1:6" s="66" customFormat="1" ht="12" customHeight="1" thickBot="1" x14ac:dyDescent="0.25">
      <c r="A8" s="101" t="s">
        <v>65</v>
      </c>
      <c r="B8" s="113"/>
      <c r="C8" s="114" t="s">
        <v>258</v>
      </c>
      <c r="D8" s="201">
        <f>SUM(D9:D16)</f>
        <v>190</v>
      </c>
      <c r="E8" s="201">
        <f>SUM(E9:E16)</f>
        <v>190</v>
      </c>
      <c r="F8" s="206">
        <f>SUM(F9:F16)</f>
        <v>200</v>
      </c>
    </row>
    <row r="9" spans="1:6" s="66" customFormat="1" ht="12" customHeight="1" x14ac:dyDescent="0.2">
      <c r="A9" s="117"/>
      <c r="B9" s="116" t="s">
        <v>144</v>
      </c>
      <c r="C9" s="11" t="s">
        <v>192</v>
      </c>
      <c r="D9" s="378"/>
      <c r="E9" s="378"/>
      <c r="F9" s="258"/>
    </row>
    <row r="10" spans="1:6" s="66" customFormat="1" ht="12" customHeight="1" x14ac:dyDescent="0.2">
      <c r="A10" s="115"/>
      <c r="B10" s="116" t="s">
        <v>145</v>
      </c>
      <c r="C10" s="8" t="s">
        <v>193</v>
      </c>
      <c r="D10" s="198">
        <v>150</v>
      </c>
      <c r="E10" s="198">
        <v>150</v>
      </c>
      <c r="F10" s="204">
        <v>158</v>
      </c>
    </row>
    <row r="11" spans="1:6" s="66" customFormat="1" ht="12" customHeight="1" x14ac:dyDescent="0.2">
      <c r="A11" s="115"/>
      <c r="B11" s="116" t="s">
        <v>146</v>
      </c>
      <c r="C11" s="8" t="s">
        <v>194</v>
      </c>
      <c r="D11" s="198"/>
      <c r="E11" s="198"/>
      <c r="F11" s="204"/>
    </row>
    <row r="12" spans="1:6" s="66" customFormat="1" ht="12" customHeight="1" x14ac:dyDescent="0.2">
      <c r="A12" s="115"/>
      <c r="B12" s="116" t="s">
        <v>147</v>
      </c>
      <c r="C12" s="8" t="s">
        <v>195</v>
      </c>
      <c r="D12" s="198"/>
      <c r="E12" s="198"/>
      <c r="F12" s="204"/>
    </row>
    <row r="13" spans="1:6" s="66" customFormat="1" ht="12" customHeight="1" x14ac:dyDescent="0.2">
      <c r="A13" s="115"/>
      <c r="B13" s="116" t="s">
        <v>166</v>
      </c>
      <c r="C13" s="7" t="s">
        <v>196</v>
      </c>
      <c r="D13" s="198"/>
      <c r="E13" s="198"/>
      <c r="F13" s="204"/>
    </row>
    <row r="14" spans="1:6" s="66" customFormat="1" ht="12" customHeight="1" x14ac:dyDescent="0.2">
      <c r="A14" s="118"/>
      <c r="B14" s="116" t="s">
        <v>148</v>
      </c>
      <c r="C14" s="8" t="s">
        <v>197</v>
      </c>
      <c r="D14" s="379">
        <v>40</v>
      </c>
      <c r="E14" s="379">
        <v>40</v>
      </c>
      <c r="F14" s="259">
        <v>42</v>
      </c>
    </row>
    <row r="15" spans="1:6" s="67" customFormat="1" ht="12" customHeight="1" x14ac:dyDescent="0.2">
      <c r="A15" s="115"/>
      <c r="B15" s="116" t="s">
        <v>149</v>
      </c>
      <c r="C15" s="8" t="s">
        <v>45</v>
      </c>
      <c r="D15" s="198"/>
      <c r="E15" s="198"/>
      <c r="F15" s="204"/>
    </row>
    <row r="16" spans="1:6" s="67" customFormat="1" ht="12" customHeight="1" thickBot="1" x14ac:dyDescent="0.25">
      <c r="A16" s="119"/>
      <c r="B16" s="120" t="s">
        <v>156</v>
      </c>
      <c r="C16" s="7" t="s">
        <v>250</v>
      </c>
      <c r="D16" s="200"/>
      <c r="E16" s="200"/>
      <c r="F16" s="205"/>
    </row>
    <row r="17" spans="1:6" s="66" customFormat="1" ht="12" customHeight="1" thickBot="1" x14ac:dyDescent="0.25">
      <c r="A17" s="101" t="s">
        <v>66</v>
      </c>
      <c r="B17" s="113"/>
      <c r="C17" s="114" t="s">
        <v>734</v>
      </c>
      <c r="D17" s="201">
        <f>SUM(D18+D20)</f>
        <v>0</v>
      </c>
      <c r="E17" s="201">
        <f>SUM(E18+E20)</f>
        <v>0</v>
      </c>
      <c r="F17" s="206">
        <f>SUM(F18+F20)</f>
        <v>0</v>
      </c>
    </row>
    <row r="18" spans="1:6" s="67" customFormat="1" ht="12" customHeight="1" x14ac:dyDescent="0.2">
      <c r="A18" s="115"/>
      <c r="B18" s="116" t="s">
        <v>150</v>
      </c>
      <c r="C18" s="10" t="s">
        <v>42</v>
      </c>
      <c r="D18" s="198"/>
      <c r="E18" s="198"/>
      <c r="F18" s="204"/>
    </row>
    <row r="19" spans="1:6" s="67" customFormat="1" ht="12" customHeight="1" x14ac:dyDescent="0.2">
      <c r="A19" s="115"/>
      <c r="B19" s="116" t="s">
        <v>151</v>
      </c>
      <c r="C19" s="8" t="s">
        <v>43</v>
      </c>
      <c r="D19" s="198"/>
      <c r="E19" s="198"/>
      <c r="F19" s="204"/>
    </row>
    <row r="20" spans="1:6" s="67" customFormat="1" ht="12" customHeight="1" x14ac:dyDescent="0.2">
      <c r="A20" s="115"/>
      <c r="B20" s="116" t="s">
        <v>152</v>
      </c>
      <c r="C20" s="8" t="s">
        <v>44</v>
      </c>
      <c r="D20" s="198"/>
      <c r="E20" s="198"/>
      <c r="F20" s="204"/>
    </row>
    <row r="21" spans="1:6" s="67" customFormat="1" ht="12" customHeight="1" thickBot="1" x14ac:dyDescent="0.25">
      <c r="A21" s="115"/>
      <c r="B21" s="116" t="s">
        <v>153</v>
      </c>
      <c r="C21" s="8" t="s">
        <v>43</v>
      </c>
      <c r="D21" s="198"/>
      <c r="E21" s="198"/>
      <c r="F21" s="204"/>
    </row>
    <row r="22" spans="1:6" s="67" customFormat="1" ht="12" customHeight="1" thickBot="1" x14ac:dyDescent="0.25">
      <c r="A22" s="103" t="s">
        <v>67</v>
      </c>
      <c r="B22" s="72"/>
      <c r="C22" s="72" t="s">
        <v>46</v>
      </c>
      <c r="D22" s="201">
        <f>+D23+D24</f>
        <v>0</v>
      </c>
      <c r="E22" s="201">
        <f>+E23+E24</f>
        <v>0</v>
      </c>
      <c r="F22" s="206">
        <f>+F23+F24</f>
        <v>0</v>
      </c>
    </row>
    <row r="23" spans="1:6" s="66" customFormat="1" ht="12" customHeight="1" x14ac:dyDescent="0.2">
      <c r="A23" s="252"/>
      <c r="B23" s="277" t="s">
        <v>124</v>
      </c>
      <c r="C23" s="82" t="s">
        <v>274</v>
      </c>
      <c r="D23" s="388"/>
      <c r="E23" s="388"/>
      <c r="F23" s="282"/>
    </row>
    <row r="24" spans="1:6" s="66" customFormat="1" ht="12" customHeight="1" thickBot="1" x14ac:dyDescent="0.25">
      <c r="A24" s="275"/>
      <c r="B24" s="276" t="s">
        <v>125</v>
      </c>
      <c r="C24" s="83" t="s">
        <v>278</v>
      </c>
      <c r="D24" s="397"/>
      <c r="E24" s="397"/>
      <c r="F24" s="283"/>
    </row>
    <row r="25" spans="1:6" s="66" customFormat="1" ht="12" customHeight="1" thickBot="1" x14ac:dyDescent="0.25">
      <c r="A25" s="103" t="s">
        <v>68</v>
      </c>
      <c r="B25" s="113"/>
      <c r="C25" s="72" t="s">
        <v>61</v>
      </c>
      <c r="D25" s="237"/>
      <c r="E25" s="237"/>
      <c r="F25" s="236"/>
    </row>
    <row r="26" spans="1:6" s="66" customFormat="1" ht="12" customHeight="1" thickBot="1" x14ac:dyDescent="0.25">
      <c r="A26" s="101" t="s">
        <v>69</v>
      </c>
      <c r="B26" s="94"/>
      <c r="C26" s="72" t="s">
        <v>57</v>
      </c>
      <c r="D26" s="201">
        <f>SUM(D8,D17,D22)</f>
        <v>190</v>
      </c>
      <c r="E26" s="201">
        <f>SUM(E8,E17,E22)</f>
        <v>190</v>
      </c>
      <c r="F26" s="201">
        <f>SUM(F8,F17,F22)</f>
        <v>200</v>
      </c>
    </row>
    <row r="27" spans="1:6" s="67" customFormat="1" ht="12" customHeight="1" thickBot="1" x14ac:dyDescent="0.25">
      <c r="A27" s="272" t="s">
        <v>70</v>
      </c>
      <c r="B27" s="280"/>
      <c r="C27" s="274" t="s">
        <v>59</v>
      </c>
      <c r="D27" s="387">
        <f>+D28+D29</f>
        <v>0</v>
      </c>
      <c r="E27" s="387">
        <f>+E28+E29</f>
        <v>0</v>
      </c>
      <c r="F27" s="264">
        <f>+F28+F29</f>
        <v>0</v>
      </c>
    </row>
    <row r="28" spans="1:6" s="67" customFormat="1" ht="15" customHeight="1" x14ac:dyDescent="0.2">
      <c r="A28" s="117"/>
      <c r="B28" s="92" t="s">
        <v>131</v>
      </c>
      <c r="C28" s="82" t="s">
        <v>367</v>
      </c>
      <c r="D28" s="388"/>
      <c r="E28" s="388"/>
      <c r="F28" s="282"/>
    </row>
    <row r="29" spans="1:6" s="67" customFormat="1" ht="15" customHeight="1" thickBot="1" x14ac:dyDescent="0.25">
      <c r="A29" s="281"/>
      <c r="B29" s="93" t="s">
        <v>132</v>
      </c>
      <c r="C29" s="273" t="s">
        <v>49</v>
      </c>
      <c r="D29" s="61"/>
      <c r="E29" s="61"/>
      <c r="F29" s="62"/>
    </row>
    <row r="30" spans="1:6" ht="13.5" thickBot="1" x14ac:dyDescent="0.25">
      <c r="A30" s="127" t="s">
        <v>71</v>
      </c>
      <c r="B30" s="270"/>
      <c r="C30" s="271" t="s">
        <v>60</v>
      </c>
      <c r="D30" s="237"/>
      <c r="E30" s="237"/>
      <c r="F30" s="236"/>
    </row>
    <row r="31" spans="1:6" s="55" customFormat="1" ht="16.5" customHeight="1" thickBot="1" x14ac:dyDescent="0.25">
      <c r="A31" s="127" t="s">
        <v>72</v>
      </c>
      <c r="B31" s="128"/>
      <c r="C31" s="129" t="s">
        <v>58</v>
      </c>
      <c r="D31" s="391">
        <f>+D26+D27+D30</f>
        <v>190</v>
      </c>
      <c r="E31" s="391">
        <f>+E26+E27+E30</f>
        <v>190</v>
      </c>
      <c r="F31" s="266">
        <f>+F26+F27+F30</f>
        <v>200</v>
      </c>
    </row>
    <row r="32" spans="1:6" s="68" customFormat="1" ht="12" customHeight="1" x14ac:dyDescent="0.2">
      <c r="A32" s="130"/>
      <c r="B32" s="130"/>
      <c r="C32" s="131"/>
      <c r="D32" s="262"/>
      <c r="E32" s="262"/>
      <c r="F32" s="262"/>
    </row>
    <row r="33" spans="1:6" ht="12" customHeight="1" thickBot="1" x14ac:dyDescent="0.25">
      <c r="A33" s="132"/>
      <c r="B33" s="133"/>
      <c r="C33" s="133"/>
      <c r="D33" s="263"/>
      <c r="E33" s="263"/>
      <c r="F33" s="263"/>
    </row>
    <row r="34" spans="1:6" ht="12" customHeight="1" thickBot="1" x14ac:dyDescent="0.25">
      <c r="A34" s="741" t="s">
        <v>107</v>
      </c>
      <c r="B34" s="742"/>
      <c r="C34" s="742"/>
      <c r="D34" s="742"/>
      <c r="E34" s="742"/>
      <c r="F34" s="743"/>
    </row>
    <row r="35" spans="1:6" ht="12" customHeight="1" thickBot="1" x14ac:dyDescent="0.25">
      <c r="A35" s="103" t="s">
        <v>65</v>
      </c>
      <c r="B35" s="23"/>
      <c r="C35" s="72" t="s">
        <v>41</v>
      </c>
      <c r="D35" s="201">
        <f>SUM(D36:D40)</f>
        <v>2850</v>
      </c>
      <c r="E35" s="201">
        <f>SUM(E36:E40)</f>
        <v>2772</v>
      </c>
      <c r="F35" s="206">
        <f>SUM(F36:F40)</f>
        <v>2759</v>
      </c>
    </row>
    <row r="36" spans="1:6" ht="12" customHeight="1" x14ac:dyDescent="0.2">
      <c r="A36" s="134"/>
      <c r="B36" s="91" t="s">
        <v>144</v>
      </c>
      <c r="C36" s="10" t="s">
        <v>95</v>
      </c>
      <c r="D36" s="351">
        <v>1267</v>
      </c>
      <c r="E36" s="351">
        <v>1314</v>
      </c>
      <c r="F36" s="58">
        <v>1307</v>
      </c>
    </row>
    <row r="37" spans="1:6" ht="12" customHeight="1" x14ac:dyDescent="0.2">
      <c r="A37" s="135"/>
      <c r="B37" s="90" t="s">
        <v>145</v>
      </c>
      <c r="C37" s="8" t="s">
        <v>224</v>
      </c>
      <c r="D37" s="59">
        <v>350</v>
      </c>
      <c r="E37" s="59">
        <v>349</v>
      </c>
      <c r="F37" s="60">
        <v>346</v>
      </c>
    </row>
    <row r="38" spans="1:6" ht="12" customHeight="1" x14ac:dyDescent="0.2">
      <c r="A38" s="135"/>
      <c r="B38" s="90" t="s">
        <v>146</v>
      </c>
      <c r="C38" s="8" t="s">
        <v>164</v>
      </c>
      <c r="D38" s="59">
        <v>1233</v>
      </c>
      <c r="E38" s="59">
        <v>1109</v>
      </c>
      <c r="F38" s="60">
        <v>1106</v>
      </c>
    </row>
    <row r="39" spans="1:6" s="68" customFormat="1" ht="12" customHeight="1" x14ac:dyDescent="0.2">
      <c r="A39" s="135"/>
      <c r="B39" s="90" t="s">
        <v>147</v>
      </c>
      <c r="C39" s="8" t="s">
        <v>225</v>
      </c>
      <c r="D39" s="59"/>
      <c r="E39" s="59"/>
      <c r="F39" s="60"/>
    </row>
    <row r="40" spans="1:6" ht="12" customHeight="1" thickBot="1" x14ac:dyDescent="0.25">
      <c r="A40" s="135"/>
      <c r="B40" s="90" t="s">
        <v>155</v>
      </c>
      <c r="C40" s="8" t="s">
        <v>226</v>
      </c>
      <c r="D40" s="59"/>
      <c r="E40" s="59"/>
      <c r="F40" s="60"/>
    </row>
    <row r="41" spans="1:6" ht="12" customHeight="1" thickBot="1" x14ac:dyDescent="0.25">
      <c r="A41" s="103" t="s">
        <v>66</v>
      </c>
      <c r="B41" s="23"/>
      <c r="C41" s="72" t="s">
        <v>735</v>
      </c>
      <c r="D41" s="201">
        <f>SUM(D42:D44)</f>
        <v>0</v>
      </c>
      <c r="E41" s="201">
        <f>SUM(E42:E44)</f>
        <v>0</v>
      </c>
      <c r="F41" s="206">
        <f>SUM(F42:F44)</f>
        <v>0</v>
      </c>
    </row>
    <row r="42" spans="1:6" ht="12" customHeight="1" x14ac:dyDescent="0.2">
      <c r="A42" s="134"/>
      <c r="B42" s="91" t="s">
        <v>150</v>
      </c>
      <c r="C42" s="10" t="s">
        <v>302</v>
      </c>
      <c r="D42" s="351"/>
      <c r="E42" s="351"/>
      <c r="F42" s="58"/>
    </row>
    <row r="43" spans="1:6" ht="12" customHeight="1" x14ac:dyDescent="0.2">
      <c r="A43" s="135"/>
      <c r="B43" s="90" t="s">
        <v>151</v>
      </c>
      <c r="C43" s="8" t="s">
        <v>228</v>
      </c>
      <c r="D43" s="59"/>
      <c r="E43" s="59"/>
      <c r="F43" s="60"/>
    </row>
    <row r="44" spans="1:6" ht="15" customHeight="1" x14ac:dyDescent="0.2">
      <c r="A44" s="135"/>
      <c r="B44" s="90" t="s">
        <v>152</v>
      </c>
      <c r="C44" s="8" t="s">
        <v>108</v>
      </c>
      <c r="D44" s="59"/>
      <c r="E44" s="59"/>
      <c r="F44" s="60"/>
    </row>
    <row r="45" spans="1:6" ht="23.25" thickBot="1" x14ac:dyDescent="0.25">
      <c r="A45" s="135"/>
      <c r="B45" s="90" t="s">
        <v>153</v>
      </c>
      <c r="C45" s="8" t="s">
        <v>53</v>
      </c>
      <c r="D45" s="59"/>
      <c r="E45" s="59"/>
      <c r="F45" s="60"/>
    </row>
    <row r="46" spans="1:6" ht="15" customHeight="1" thickBot="1" x14ac:dyDescent="0.25">
      <c r="A46" s="103" t="s">
        <v>67</v>
      </c>
      <c r="B46" s="23"/>
      <c r="C46" s="23" t="s">
        <v>54</v>
      </c>
      <c r="D46" s="237"/>
      <c r="E46" s="237"/>
      <c r="F46" s="236"/>
    </row>
    <row r="47" spans="1:6" ht="14.25" customHeight="1" thickBot="1" x14ac:dyDescent="0.25">
      <c r="A47" s="127" t="s">
        <v>68</v>
      </c>
      <c r="B47" s="270"/>
      <c r="C47" s="271" t="s">
        <v>56</v>
      </c>
      <c r="D47" s="237"/>
      <c r="E47" s="237"/>
      <c r="F47" s="236"/>
    </row>
    <row r="48" spans="1:6" ht="13.5" thickBot="1" x14ac:dyDescent="0.25">
      <c r="A48" s="103" t="s">
        <v>69</v>
      </c>
      <c r="B48" s="124"/>
      <c r="C48" s="137" t="s">
        <v>55</v>
      </c>
      <c r="D48" s="391">
        <f>+D35+D41+D46+D47</f>
        <v>2850</v>
      </c>
      <c r="E48" s="391">
        <f>+E35+E41+E46+E47</f>
        <v>2772</v>
      </c>
      <c r="F48" s="266">
        <f>+F35+F41+F46+F47</f>
        <v>2759</v>
      </c>
    </row>
    <row r="49" spans="1:6" ht="13.5" thickBot="1" x14ac:dyDescent="0.25">
      <c r="A49" s="138"/>
      <c r="B49" s="139"/>
      <c r="C49" s="139"/>
      <c r="D49" s="267"/>
      <c r="E49" s="267"/>
      <c r="F49" s="267"/>
    </row>
    <row r="50" spans="1:6" ht="13.5" thickBot="1" x14ac:dyDescent="0.25">
      <c r="A50" s="140" t="s">
        <v>256</v>
      </c>
      <c r="B50" s="141"/>
      <c r="C50" s="142"/>
      <c r="D50" s="395">
        <v>1</v>
      </c>
      <c r="E50" s="395">
        <v>1</v>
      </c>
      <c r="F50" s="70">
        <v>1</v>
      </c>
    </row>
    <row r="51" spans="1:6" ht="13.5" thickBot="1" x14ac:dyDescent="0.25">
      <c r="A51" s="140" t="s">
        <v>257</v>
      </c>
      <c r="B51" s="141"/>
      <c r="C51" s="142"/>
      <c r="D51" s="395"/>
      <c r="E51" s="395"/>
      <c r="F51" s="70"/>
    </row>
  </sheetData>
  <sheetProtection formatCells="0"/>
  <mergeCells count="6">
    <mergeCell ref="A2:B2"/>
    <mergeCell ref="A5:B5"/>
    <mergeCell ref="A7:F7"/>
    <mergeCell ref="A34:F34"/>
    <mergeCell ref="C2:E2"/>
    <mergeCell ref="C3:E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8">
    <tabColor rgb="FF92D050"/>
  </sheetPr>
  <dimension ref="A1:F51"/>
  <sheetViews>
    <sheetView zoomScaleNormal="100" zoomScaleSheetLayoutView="115" workbookViewId="0">
      <selection activeCell="D42" sqref="D42"/>
    </sheetView>
  </sheetViews>
  <sheetFormatPr defaultRowHeight="12.75" x14ac:dyDescent="0.2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 x14ac:dyDescent="0.25">
      <c r="A1" s="104"/>
      <c r="B1" s="105"/>
      <c r="C1" s="145"/>
      <c r="F1" s="143" t="s">
        <v>878</v>
      </c>
    </row>
    <row r="2" spans="1:6" s="64" customFormat="1" ht="25.5" customHeight="1" x14ac:dyDescent="0.2">
      <c r="A2" s="744" t="s">
        <v>252</v>
      </c>
      <c r="B2" s="745"/>
      <c r="C2" s="753" t="s">
        <v>259</v>
      </c>
      <c r="D2" s="754"/>
      <c r="E2" s="755"/>
      <c r="F2" s="146" t="s">
        <v>111</v>
      </c>
    </row>
    <row r="3" spans="1:6" s="64" customFormat="1" ht="16.5" thickBot="1" x14ac:dyDescent="0.25">
      <c r="A3" s="107" t="s">
        <v>251</v>
      </c>
      <c r="B3" s="108"/>
      <c r="C3" s="756" t="s">
        <v>879</v>
      </c>
      <c r="D3" s="757"/>
      <c r="E3" s="758"/>
      <c r="F3" s="147" t="s">
        <v>113</v>
      </c>
    </row>
    <row r="4" spans="1:6" s="65" customFormat="1" ht="15.95" customHeight="1" thickBot="1" x14ac:dyDescent="0.3">
      <c r="A4" s="109"/>
      <c r="B4" s="109"/>
      <c r="C4" s="109"/>
      <c r="F4" s="110" t="s">
        <v>101</v>
      </c>
    </row>
    <row r="5" spans="1:6" ht="24.75" thickBot="1" x14ac:dyDescent="0.25">
      <c r="A5" s="741" t="s">
        <v>253</v>
      </c>
      <c r="B5" s="746"/>
      <c r="C5" s="555" t="s">
        <v>102</v>
      </c>
      <c r="D5" s="319" t="s">
        <v>398</v>
      </c>
      <c r="E5" s="319" t="s">
        <v>399</v>
      </c>
      <c r="F5" s="112" t="s">
        <v>400</v>
      </c>
    </row>
    <row r="6" spans="1:6" s="55" customFormat="1" ht="12.95" customHeight="1" thickBot="1" x14ac:dyDescent="0.25">
      <c r="A6" s="101" t="s">
        <v>738</v>
      </c>
      <c r="B6" s="102" t="s">
        <v>739</v>
      </c>
      <c r="C6" s="102" t="s">
        <v>740</v>
      </c>
      <c r="D6" s="102" t="s">
        <v>741</v>
      </c>
      <c r="E6" s="394" t="s">
        <v>742</v>
      </c>
      <c r="F6" s="392" t="s">
        <v>745</v>
      </c>
    </row>
    <row r="7" spans="1:6" s="55" customFormat="1" ht="15.95" customHeight="1" thickBot="1" x14ac:dyDescent="0.25">
      <c r="A7" s="741" t="s">
        <v>103</v>
      </c>
      <c r="B7" s="742"/>
      <c r="C7" s="742"/>
      <c r="D7" s="742"/>
      <c r="E7" s="742"/>
      <c r="F7" s="743"/>
    </row>
    <row r="8" spans="1:6" s="66" customFormat="1" ht="12" customHeight="1" thickBot="1" x14ac:dyDescent="0.25">
      <c r="A8" s="101" t="s">
        <v>65</v>
      </c>
      <c r="B8" s="113"/>
      <c r="C8" s="114" t="s">
        <v>258</v>
      </c>
      <c r="D8" s="201">
        <f>SUM(D9:D16)</f>
        <v>1537</v>
      </c>
      <c r="E8" s="201">
        <f>SUM(E9:E16)</f>
        <v>1537</v>
      </c>
      <c r="F8" s="206">
        <f>SUM(F9:F16)</f>
        <v>2427</v>
      </c>
    </row>
    <row r="9" spans="1:6" s="66" customFormat="1" ht="12" customHeight="1" x14ac:dyDescent="0.2">
      <c r="A9" s="117"/>
      <c r="B9" s="116" t="s">
        <v>144</v>
      </c>
      <c r="C9" s="11" t="s">
        <v>192</v>
      </c>
      <c r="D9" s="378"/>
      <c r="E9" s="378"/>
      <c r="F9" s="258">
        <v>65</v>
      </c>
    </row>
    <row r="10" spans="1:6" s="66" customFormat="1" ht="12" customHeight="1" x14ac:dyDescent="0.2">
      <c r="A10" s="115"/>
      <c r="B10" s="116" t="s">
        <v>145</v>
      </c>
      <c r="C10" s="8" t="s">
        <v>193</v>
      </c>
      <c r="D10" s="198"/>
      <c r="E10" s="198"/>
      <c r="F10" s="204">
        <v>432</v>
      </c>
    </row>
    <row r="11" spans="1:6" s="66" customFormat="1" ht="12" customHeight="1" x14ac:dyDescent="0.2">
      <c r="A11" s="115"/>
      <c r="B11" s="116" t="s">
        <v>146</v>
      </c>
      <c r="C11" s="8" t="s">
        <v>194</v>
      </c>
      <c r="D11" s="198">
        <v>517</v>
      </c>
      <c r="E11" s="198">
        <v>517</v>
      </c>
      <c r="F11" s="204">
        <v>144</v>
      </c>
    </row>
    <row r="12" spans="1:6" s="66" customFormat="1" ht="12" customHeight="1" x14ac:dyDescent="0.2">
      <c r="A12" s="115"/>
      <c r="B12" s="116" t="s">
        <v>147</v>
      </c>
      <c r="C12" s="8" t="s">
        <v>195</v>
      </c>
      <c r="D12" s="198">
        <v>20</v>
      </c>
      <c r="E12" s="198">
        <v>20</v>
      </c>
      <c r="F12" s="204">
        <v>12</v>
      </c>
    </row>
    <row r="13" spans="1:6" s="66" customFormat="1" ht="12" customHeight="1" x14ac:dyDescent="0.2">
      <c r="A13" s="115"/>
      <c r="B13" s="116" t="s">
        <v>166</v>
      </c>
      <c r="C13" s="7" t="s">
        <v>196</v>
      </c>
      <c r="D13" s="198"/>
      <c r="E13" s="198"/>
      <c r="F13" s="204"/>
    </row>
    <row r="14" spans="1:6" s="66" customFormat="1" ht="12" customHeight="1" x14ac:dyDescent="0.2">
      <c r="A14" s="118"/>
      <c r="B14" s="116" t="s">
        <v>148</v>
      </c>
      <c r="C14" s="8" t="s">
        <v>197</v>
      </c>
      <c r="D14" s="379"/>
      <c r="E14" s="379"/>
      <c r="F14" s="259">
        <v>68</v>
      </c>
    </row>
    <row r="15" spans="1:6" s="67" customFormat="1" ht="12" customHeight="1" x14ac:dyDescent="0.2">
      <c r="A15" s="115"/>
      <c r="B15" s="116" t="s">
        <v>149</v>
      </c>
      <c r="C15" s="8" t="s">
        <v>201</v>
      </c>
      <c r="D15" s="198"/>
      <c r="E15" s="198"/>
      <c r="F15" s="204">
        <v>47</v>
      </c>
    </row>
    <row r="16" spans="1:6" s="67" customFormat="1" ht="12" customHeight="1" thickBot="1" x14ac:dyDescent="0.25">
      <c r="A16" s="119"/>
      <c r="B16" s="120" t="s">
        <v>156</v>
      </c>
      <c r="C16" s="7" t="s">
        <v>250</v>
      </c>
      <c r="D16" s="200">
        <v>1000</v>
      </c>
      <c r="E16" s="200">
        <v>1000</v>
      </c>
      <c r="F16" s="205">
        <v>1659</v>
      </c>
    </row>
    <row r="17" spans="1:6" s="66" customFormat="1" ht="12" customHeight="1" thickBot="1" x14ac:dyDescent="0.25">
      <c r="A17" s="101" t="s">
        <v>66</v>
      </c>
      <c r="B17" s="113"/>
      <c r="C17" s="114" t="s">
        <v>734</v>
      </c>
      <c r="D17" s="201">
        <f>SUM(D18+D20)</f>
        <v>0</v>
      </c>
      <c r="E17" s="201">
        <f>SUM(E18+E20)</f>
        <v>0</v>
      </c>
      <c r="F17" s="206">
        <f>SUM(F18+F20)</f>
        <v>178</v>
      </c>
    </row>
    <row r="18" spans="1:6" s="67" customFormat="1" ht="12" customHeight="1" x14ac:dyDescent="0.2">
      <c r="A18" s="115"/>
      <c r="B18" s="116" t="s">
        <v>150</v>
      </c>
      <c r="C18" s="10" t="s">
        <v>42</v>
      </c>
      <c r="D18" s="198"/>
      <c r="E18" s="198"/>
      <c r="F18" s="204">
        <v>178</v>
      </c>
    </row>
    <row r="19" spans="1:6" s="67" customFormat="1" ht="12" customHeight="1" x14ac:dyDescent="0.2">
      <c r="A19" s="115"/>
      <c r="B19" s="116" t="s">
        <v>151</v>
      </c>
      <c r="C19" s="8" t="s">
        <v>43</v>
      </c>
      <c r="D19" s="198"/>
      <c r="E19" s="198"/>
      <c r="F19" s="204"/>
    </row>
    <row r="20" spans="1:6" s="67" customFormat="1" ht="12" customHeight="1" x14ac:dyDescent="0.2">
      <c r="A20" s="115"/>
      <c r="B20" s="116" t="s">
        <v>152</v>
      </c>
      <c r="C20" s="8" t="s">
        <v>44</v>
      </c>
      <c r="D20" s="198"/>
      <c r="E20" s="198"/>
      <c r="F20" s="204"/>
    </row>
    <row r="21" spans="1:6" s="67" customFormat="1" ht="12" customHeight="1" thickBot="1" x14ac:dyDescent="0.25">
      <c r="A21" s="115"/>
      <c r="B21" s="116" t="s">
        <v>153</v>
      </c>
      <c r="C21" s="8" t="s">
        <v>43</v>
      </c>
      <c r="D21" s="198"/>
      <c r="E21" s="198"/>
      <c r="F21" s="204"/>
    </row>
    <row r="22" spans="1:6" s="67" customFormat="1" ht="12" customHeight="1" thickBot="1" x14ac:dyDescent="0.25">
      <c r="A22" s="103" t="s">
        <v>67</v>
      </c>
      <c r="B22" s="72"/>
      <c r="C22" s="72" t="s">
        <v>46</v>
      </c>
      <c r="D22" s="201">
        <f>+D23+D24</f>
        <v>0</v>
      </c>
      <c r="E22" s="201">
        <f>+E23+E24</f>
        <v>0</v>
      </c>
      <c r="F22" s="206">
        <f>+F23+F24</f>
        <v>10</v>
      </c>
    </row>
    <row r="23" spans="1:6" s="66" customFormat="1" ht="12" customHeight="1" x14ac:dyDescent="0.2">
      <c r="A23" s="252"/>
      <c r="B23" s="277" t="s">
        <v>124</v>
      </c>
      <c r="C23" s="82" t="s">
        <v>274</v>
      </c>
      <c r="D23" s="388"/>
      <c r="E23" s="388"/>
      <c r="F23" s="282">
        <v>10</v>
      </c>
    </row>
    <row r="24" spans="1:6" s="66" customFormat="1" ht="12" customHeight="1" thickBot="1" x14ac:dyDescent="0.25">
      <c r="A24" s="275"/>
      <c r="B24" s="276" t="s">
        <v>125</v>
      </c>
      <c r="C24" s="83" t="s">
        <v>278</v>
      </c>
      <c r="D24" s="397"/>
      <c r="E24" s="397"/>
      <c r="F24" s="283"/>
    </row>
    <row r="25" spans="1:6" s="66" customFormat="1" ht="12" customHeight="1" thickBot="1" x14ac:dyDescent="0.25">
      <c r="A25" s="103" t="s">
        <v>68</v>
      </c>
      <c r="B25" s="113"/>
      <c r="C25" s="72" t="s">
        <v>61</v>
      </c>
      <c r="D25" s="237"/>
      <c r="E25" s="237"/>
      <c r="F25" s="236"/>
    </row>
    <row r="26" spans="1:6" s="66" customFormat="1" ht="12" customHeight="1" thickBot="1" x14ac:dyDescent="0.25">
      <c r="A26" s="101" t="s">
        <v>69</v>
      </c>
      <c r="B26" s="94"/>
      <c r="C26" s="72" t="s">
        <v>57</v>
      </c>
      <c r="D26" s="201">
        <f>SUM(D8,D17,D22)</f>
        <v>1537</v>
      </c>
      <c r="E26" s="201">
        <f>SUM(E8,E17,E22)</f>
        <v>1537</v>
      </c>
      <c r="F26" s="201">
        <f>SUM(F8,F17,F22)</f>
        <v>2615</v>
      </c>
    </row>
    <row r="27" spans="1:6" s="67" customFormat="1" ht="12" customHeight="1" thickBot="1" x14ac:dyDescent="0.25">
      <c r="A27" s="272" t="s">
        <v>70</v>
      </c>
      <c r="B27" s="280"/>
      <c r="C27" s="274" t="s">
        <v>59</v>
      </c>
      <c r="D27" s="387">
        <f>+D28+D29</f>
        <v>0</v>
      </c>
      <c r="E27" s="387">
        <f>+E28+E29</f>
        <v>0</v>
      </c>
      <c r="F27" s="264">
        <f>+F28+F29</f>
        <v>0</v>
      </c>
    </row>
    <row r="28" spans="1:6" s="67" customFormat="1" ht="15" customHeight="1" x14ac:dyDescent="0.2">
      <c r="A28" s="117"/>
      <c r="B28" s="92" t="s">
        <v>131</v>
      </c>
      <c r="C28" s="82" t="s">
        <v>367</v>
      </c>
      <c r="D28" s="388"/>
      <c r="E28" s="388"/>
      <c r="F28" s="282"/>
    </row>
    <row r="29" spans="1:6" s="67" customFormat="1" ht="15" customHeight="1" thickBot="1" x14ac:dyDescent="0.25">
      <c r="A29" s="281"/>
      <c r="B29" s="93" t="s">
        <v>132</v>
      </c>
      <c r="C29" s="273" t="s">
        <v>49</v>
      </c>
      <c r="D29" s="61"/>
      <c r="E29" s="61"/>
      <c r="F29" s="62"/>
    </row>
    <row r="30" spans="1:6" ht="13.5" thickBot="1" x14ac:dyDescent="0.25">
      <c r="A30" s="127" t="s">
        <v>71</v>
      </c>
      <c r="B30" s="270"/>
      <c r="C30" s="271" t="s">
        <v>60</v>
      </c>
      <c r="D30" s="237"/>
      <c r="E30" s="237"/>
      <c r="F30" s="236"/>
    </row>
    <row r="31" spans="1:6" s="55" customFormat="1" ht="16.5" customHeight="1" thickBot="1" x14ac:dyDescent="0.25">
      <c r="A31" s="127" t="s">
        <v>72</v>
      </c>
      <c r="B31" s="128"/>
      <c r="C31" s="129" t="s">
        <v>58</v>
      </c>
      <c r="D31" s="391">
        <f>+D26+D27+D30</f>
        <v>1537</v>
      </c>
      <c r="E31" s="391">
        <f>+E26+E27+E30</f>
        <v>1537</v>
      </c>
      <c r="F31" s="266">
        <f>+F26+F27+F30</f>
        <v>2615</v>
      </c>
    </row>
    <row r="32" spans="1:6" s="68" customFormat="1" ht="12" customHeight="1" x14ac:dyDescent="0.2">
      <c r="A32" s="130"/>
      <c r="B32" s="130"/>
      <c r="C32" s="131"/>
      <c r="D32" s="262"/>
      <c r="E32" s="262"/>
      <c r="F32" s="262"/>
    </row>
    <row r="33" spans="1:6" ht="12" customHeight="1" thickBot="1" x14ac:dyDescent="0.25">
      <c r="A33" s="132"/>
      <c r="B33" s="133"/>
      <c r="C33" s="133"/>
      <c r="D33" s="263"/>
      <c r="E33" s="263"/>
      <c r="F33" s="263"/>
    </row>
    <row r="34" spans="1:6" ht="12" customHeight="1" thickBot="1" x14ac:dyDescent="0.25">
      <c r="A34" s="741" t="s">
        <v>107</v>
      </c>
      <c r="B34" s="742"/>
      <c r="C34" s="742"/>
      <c r="D34" s="742"/>
      <c r="E34" s="742"/>
      <c r="F34" s="743"/>
    </row>
    <row r="35" spans="1:6" ht="12" customHeight="1" thickBot="1" x14ac:dyDescent="0.25">
      <c r="A35" s="103" t="s">
        <v>65</v>
      </c>
      <c r="B35" s="23"/>
      <c r="C35" s="72" t="s">
        <v>41</v>
      </c>
      <c r="D35" s="201">
        <f>SUM(D36:D40)</f>
        <v>25449</v>
      </c>
      <c r="E35" s="201">
        <f>SUM(E36:E40)</f>
        <v>31856</v>
      </c>
      <c r="F35" s="206">
        <f>SUM(F36:F40)</f>
        <v>17931</v>
      </c>
    </row>
    <row r="36" spans="1:6" ht="12" customHeight="1" x14ac:dyDescent="0.2">
      <c r="A36" s="134"/>
      <c r="B36" s="91" t="s">
        <v>144</v>
      </c>
      <c r="C36" s="10" t="s">
        <v>95</v>
      </c>
      <c r="D36" s="351">
        <v>2496</v>
      </c>
      <c r="E36" s="351">
        <v>2496</v>
      </c>
      <c r="F36" s="58">
        <v>2556</v>
      </c>
    </row>
    <row r="37" spans="1:6" ht="12" customHeight="1" x14ac:dyDescent="0.2">
      <c r="A37" s="135"/>
      <c r="B37" s="90" t="s">
        <v>145</v>
      </c>
      <c r="C37" s="8" t="s">
        <v>224</v>
      </c>
      <c r="D37" s="59">
        <v>651</v>
      </c>
      <c r="E37" s="59">
        <v>661</v>
      </c>
      <c r="F37" s="60">
        <v>660</v>
      </c>
    </row>
    <row r="38" spans="1:6" ht="12" customHeight="1" x14ac:dyDescent="0.2">
      <c r="A38" s="135"/>
      <c r="B38" s="90" t="s">
        <v>146</v>
      </c>
      <c r="C38" s="8" t="s">
        <v>164</v>
      </c>
      <c r="D38" s="59">
        <v>13015</v>
      </c>
      <c r="E38" s="59">
        <v>18720</v>
      </c>
      <c r="F38" s="60">
        <v>4977</v>
      </c>
    </row>
    <row r="39" spans="1:6" s="68" customFormat="1" ht="12" customHeight="1" x14ac:dyDescent="0.2">
      <c r="A39" s="135"/>
      <c r="B39" s="90" t="s">
        <v>147</v>
      </c>
      <c r="C39" s="8" t="s">
        <v>225</v>
      </c>
      <c r="D39" s="59"/>
      <c r="E39" s="59"/>
      <c r="F39" s="60"/>
    </row>
    <row r="40" spans="1:6" ht="12" customHeight="1" thickBot="1" x14ac:dyDescent="0.25">
      <c r="A40" s="135"/>
      <c r="B40" s="90" t="s">
        <v>155</v>
      </c>
      <c r="C40" s="8" t="s">
        <v>226</v>
      </c>
      <c r="D40" s="59">
        <v>9287</v>
      </c>
      <c r="E40" s="59">
        <v>9979</v>
      </c>
      <c r="F40" s="60">
        <v>9738</v>
      </c>
    </row>
    <row r="41" spans="1:6" ht="12" customHeight="1" thickBot="1" x14ac:dyDescent="0.25">
      <c r="A41" s="103" t="s">
        <v>66</v>
      </c>
      <c r="B41" s="23"/>
      <c r="C41" s="72" t="s">
        <v>735</v>
      </c>
      <c r="D41" s="201">
        <f>SUM(D42:D45)</f>
        <v>7808</v>
      </c>
      <c r="E41" s="201">
        <f>SUM(E42:E44)</f>
        <v>3536</v>
      </c>
      <c r="F41" s="206">
        <f>SUM(F42:F44)</f>
        <v>3445</v>
      </c>
    </row>
    <row r="42" spans="1:6" ht="12" customHeight="1" x14ac:dyDescent="0.2">
      <c r="A42" s="134"/>
      <c r="B42" s="91" t="s">
        <v>150</v>
      </c>
      <c r="C42" s="10" t="s">
        <v>302</v>
      </c>
      <c r="D42" s="351">
        <v>400</v>
      </c>
      <c r="E42" s="351">
        <v>874</v>
      </c>
      <c r="F42" s="58">
        <v>874</v>
      </c>
    </row>
    <row r="43" spans="1:6" ht="12" customHeight="1" x14ac:dyDescent="0.2">
      <c r="A43" s="135"/>
      <c r="B43" s="90" t="s">
        <v>151</v>
      </c>
      <c r="C43" s="8" t="s">
        <v>228</v>
      </c>
      <c r="D43" s="59">
        <v>3000</v>
      </c>
      <c r="E43" s="59">
        <v>2662</v>
      </c>
      <c r="F43" s="60">
        <v>2571</v>
      </c>
    </row>
    <row r="44" spans="1:6" ht="15" customHeight="1" x14ac:dyDescent="0.2">
      <c r="A44" s="135"/>
      <c r="B44" s="90" t="s">
        <v>152</v>
      </c>
      <c r="C44" s="8" t="s">
        <v>108</v>
      </c>
      <c r="D44" s="59"/>
      <c r="E44" s="59"/>
      <c r="F44" s="60"/>
    </row>
    <row r="45" spans="1:6" ht="13.5" thickBot="1" x14ac:dyDescent="0.25">
      <c r="A45" s="135"/>
      <c r="B45" s="90" t="s">
        <v>153</v>
      </c>
      <c r="C45" s="8" t="s">
        <v>109</v>
      </c>
      <c r="D45" s="59">
        <v>4408</v>
      </c>
      <c r="E45" s="59">
        <v>5766</v>
      </c>
      <c r="F45" s="60"/>
    </row>
    <row r="46" spans="1:6" ht="15" customHeight="1" thickBot="1" x14ac:dyDescent="0.25">
      <c r="A46" s="103" t="s">
        <v>67</v>
      </c>
      <c r="B46" s="23"/>
      <c r="C46" s="23" t="s">
        <v>54</v>
      </c>
      <c r="D46" s="237"/>
      <c r="E46" s="237"/>
      <c r="F46" s="236"/>
    </row>
    <row r="47" spans="1:6" ht="14.25" customHeight="1" thickBot="1" x14ac:dyDescent="0.25">
      <c r="A47" s="127" t="s">
        <v>68</v>
      </c>
      <c r="B47" s="270"/>
      <c r="C47" s="271" t="s">
        <v>56</v>
      </c>
      <c r="D47" s="237"/>
      <c r="E47" s="237"/>
      <c r="F47" s="236"/>
    </row>
    <row r="48" spans="1:6" ht="13.5" thickBot="1" x14ac:dyDescent="0.25">
      <c r="A48" s="103" t="s">
        <v>69</v>
      </c>
      <c r="B48" s="124"/>
      <c r="C48" s="137" t="s">
        <v>55</v>
      </c>
      <c r="D48" s="391">
        <f>+D35+D41+D46+D47</f>
        <v>33257</v>
      </c>
      <c r="E48" s="391">
        <f>+E35+E41+E46+E47</f>
        <v>35392</v>
      </c>
      <c r="F48" s="266">
        <f>+F35+F41+F46+F47</f>
        <v>21376</v>
      </c>
    </row>
    <row r="49" spans="1:6" ht="13.5" thickBot="1" x14ac:dyDescent="0.25">
      <c r="A49" s="138"/>
      <c r="B49" s="139"/>
      <c r="C49" s="139"/>
      <c r="D49" s="267"/>
      <c r="E49" s="267"/>
      <c r="F49" s="267"/>
    </row>
    <row r="50" spans="1:6" ht="13.5" thickBot="1" x14ac:dyDescent="0.25">
      <c r="A50" s="140" t="s">
        <v>256</v>
      </c>
      <c r="B50" s="141"/>
      <c r="C50" s="142"/>
      <c r="D50" s="395"/>
      <c r="E50" s="395"/>
      <c r="F50" s="70"/>
    </row>
    <row r="51" spans="1:6" ht="13.5" thickBot="1" x14ac:dyDescent="0.25">
      <c r="A51" s="140" t="s">
        <v>257</v>
      </c>
      <c r="B51" s="141"/>
      <c r="C51" s="142"/>
      <c r="D51" s="395"/>
      <c r="E51" s="395"/>
      <c r="F51" s="70"/>
    </row>
  </sheetData>
  <sheetProtection formatCells="0"/>
  <mergeCells count="6">
    <mergeCell ref="A34:F34"/>
    <mergeCell ref="A2:B2"/>
    <mergeCell ref="C2:E2"/>
    <mergeCell ref="C3:E3"/>
    <mergeCell ref="A5:B5"/>
    <mergeCell ref="A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9">
    <tabColor rgb="FF92D050"/>
  </sheetPr>
  <dimension ref="A1:F51"/>
  <sheetViews>
    <sheetView zoomScaleNormal="100" zoomScaleSheetLayoutView="115" workbookViewId="0">
      <selection activeCell="G6" sqref="G6"/>
    </sheetView>
  </sheetViews>
  <sheetFormatPr defaultRowHeight="12.75" x14ac:dyDescent="0.2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 x14ac:dyDescent="0.25">
      <c r="A1" s="104"/>
      <c r="B1" s="105"/>
      <c r="C1" s="145"/>
      <c r="F1" s="143" t="s">
        <v>881</v>
      </c>
    </row>
    <row r="2" spans="1:6" s="64" customFormat="1" ht="25.5" customHeight="1" x14ac:dyDescent="0.2">
      <c r="A2" s="744" t="s">
        <v>252</v>
      </c>
      <c r="B2" s="745"/>
      <c r="C2" s="753" t="s">
        <v>259</v>
      </c>
      <c r="D2" s="754"/>
      <c r="E2" s="755"/>
      <c r="F2" s="146" t="s">
        <v>111</v>
      </c>
    </row>
    <row r="3" spans="1:6" s="64" customFormat="1" ht="16.5" thickBot="1" x14ac:dyDescent="0.25">
      <c r="A3" s="107" t="s">
        <v>251</v>
      </c>
      <c r="B3" s="108"/>
      <c r="C3" s="756" t="s">
        <v>882</v>
      </c>
      <c r="D3" s="757"/>
      <c r="E3" s="758"/>
      <c r="F3" s="147" t="s">
        <v>113</v>
      </c>
    </row>
    <row r="4" spans="1:6" s="65" customFormat="1" ht="15.95" customHeight="1" thickBot="1" x14ac:dyDescent="0.3">
      <c r="A4" s="109"/>
      <c r="B4" s="109"/>
      <c r="C4" s="109"/>
      <c r="F4" s="110" t="s">
        <v>101</v>
      </c>
    </row>
    <row r="5" spans="1:6" ht="24.75" thickBot="1" x14ac:dyDescent="0.25">
      <c r="A5" s="741" t="s">
        <v>253</v>
      </c>
      <c r="B5" s="746"/>
      <c r="C5" s="555" t="s">
        <v>102</v>
      </c>
      <c r="D5" s="319" t="s">
        <v>398</v>
      </c>
      <c r="E5" s="319" t="s">
        <v>399</v>
      </c>
      <c r="F5" s="112" t="s">
        <v>400</v>
      </c>
    </row>
    <row r="6" spans="1:6" s="55" customFormat="1" ht="12.95" customHeight="1" thickBot="1" x14ac:dyDescent="0.25">
      <c r="A6" s="101" t="s">
        <v>738</v>
      </c>
      <c r="B6" s="102" t="s">
        <v>739</v>
      </c>
      <c r="C6" s="102" t="s">
        <v>740</v>
      </c>
      <c r="D6" s="102" t="s">
        <v>741</v>
      </c>
      <c r="E6" s="394" t="s">
        <v>742</v>
      </c>
      <c r="F6" s="392" t="s">
        <v>745</v>
      </c>
    </row>
    <row r="7" spans="1:6" s="55" customFormat="1" ht="15.95" customHeight="1" thickBot="1" x14ac:dyDescent="0.25">
      <c r="A7" s="741" t="s">
        <v>103</v>
      </c>
      <c r="B7" s="742"/>
      <c r="C7" s="742"/>
      <c r="D7" s="742"/>
      <c r="E7" s="742"/>
      <c r="F7" s="743"/>
    </row>
    <row r="8" spans="1:6" s="66" customFormat="1" ht="12" customHeight="1" thickBot="1" x14ac:dyDescent="0.25">
      <c r="A8" s="101" t="s">
        <v>65</v>
      </c>
      <c r="B8" s="113"/>
      <c r="C8" s="114" t="s">
        <v>258</v>
      </c>
      <c r="D8" s="201">
        <f>SUM(D9:D16)</f>
        <v>0</v>
      </c>
      <c r="E8" s="201">
        <f>SUM(E9:E16)</f>
        <v>0</v>
      </c>
      <c r="F8" s="206">
        <f>SUM(F9:F16)</f>
        <v>0</v>
      </c>
    </row>
    <row r="9" spans="1:6" s="66" customFormat="1" ht="12" customHeight="1" x14ac:dyDescent="0.2">
      <c r="A9" s="117"/>
      <c r="B9" s="116" t="s">
        <v>144</v>
      </c>
      <c r="C9" s="11" t="s">
        <v>192</v>
      </c>
      <c r="D9" s="378"/>
      <c r="E9" s="378"/>
      <c r="F9" s="258"/>
    </row>
    <row r="10" spans="1:6" s="66" customFormat="1" ht="12" customHeight="1" x14ac:dyDescent="0.2">
      <c r="A10" s="115"/>
      <c r="B10" s="116" t="s">
        <v>145</v>
      </c>
      <c r="C10" s="8" t="s">
        <v>193</v>
      </c>
      <c r="D10" s="198"/>
      <c r="E10" s="198"/>
      <c r="F10" s="204"/>
    </row>
    <row r="11" spans="1:6" s="66" customFormat="1" ht="12" customHeight="1" x14ac:dyDescent="0.2">
      <c r="A11" s="115"/>
      <c r="B11" s="116" t="s">
        <v>146</v>
      </c>
      <c r="C11" s="8" t="s">
        <v>194</v>
      </c>
      <c r="D11" s="198"/>
      <c r="E11" s="198"/>
      <c r="F11" s="204"/>
    </row>
    <row r="12" spans="1:6" s="66" customFormat="1" ht="12" customHeight="1" x14ac:dyDescent="0.2">
      <c r="A12" s="115"/>
      <c r="B12" s="116" t="s">
        <v>147</v>
      </c>
      <c r="C12" s="8" t="s">
        <v>195</v>
      </c>
      <c r="D12" s="198"/>
      <c r="E12" s="198"/>
      <c r="F12" s="204"/>
    </row>
    <row r="13" spans="1:6" s="66" customFormat="1" ht="12" customHeight="1" x14ac:dyDescent="0.2">
      <c r="A13" s="115"/>
      <c r="B13" s="116" t="s">
        <v>166</v>
      </c>
      <c r="C13" s="7" t="s">
        <v>196</v>
      </c>
      <c r="D13" s="198"/>
      <c r="E13" s="198"/>
      <c r="F13" s="204"/>
    </row>
    <row r="14" spans="1:6" s="66" customFormat="1" ht="12" customHeight="1" x14ac:dyDescent="0.2">
      <c r="A14" s="118"/>
      <c r="B14" s="116" t="s">
        <v>148</v>
      </c>
      <c r="C14" s="8" t="s">
        <v>197</v>
      </c>
      <c r="D14" s="379"/>
      <c r="E14" s="379"/>
      <c r="F14" s="259"/>
    </row>
    <row r="15" spans="1:6" s="67" customFormat="1" ht="12" customHeight="1" x14ac:dyDescent="0.2">
      <c r="A15" s="115"/>
      <c r="B15" s="116" t="s">
        <v>149</v>
      </c>
      <c r="C15" s="8" t="s">
        <v>45</v>
      </c>
      <c r="D15" s="198"/>
      <c r="E15" s="198"/>
      <c r="F15" s="204"/>
    </row>
    <row r="16" spans="1:6" s="67" customFormat="1" ht="12" customHeight="1" thickBot="1" x14ac:dyDescent="0.25">
      <c r="A16" s="119"/>
      <c r="B16" s="120" t="s">
        <v>156</v>
      </c>
      <c r="C16" s="7" t="s">
        <v>250</v>
      </c>
      <c r="D16" s="200"/>
      <c r="E16" s="200"/>
      <c r="F16" s="205"/>
    </row>
    <row r="17" spans="1:6" s="66" customFormat="1" ht="12" customHeight="1" thickBot="1" x14ac:dyDescent="0.25">
      <c r="A17" s="101" t="s">
        <v>66</v>
      </c>
      <c r="B17" s="113"/>
      <c r="C17" s="114" t="s">
        <v>734</v>
      </c>
      <c r="D17" s="201">
        <f>SUM(D18+D20)</f>
        <v>0</v>
      </c>
      <c r="E17" s="201">
        <f>SUM(E18+E20)</f>
        <v>0</v>
      </c>
      <c r="F17" s="206">
        <f>SUM(F18+F20)</f>
        <v>0</v>
      </c>
    </row>
    <row r="18" spans="1:6" s="67" customFormat="1" ht="12" customHeight="1" x14ac:dyDescent="0.2">
      <c r="A18" s="115"/>
      <c r="B18" s="116" t="s">
        <v>150</v>
      </c>
      <c r="C18" s="10" t="s">
        <v>42</v>
      </c>
      <c r="D18" s="198"/>
      <c r="E18" s="198"/>
      <c r="F18" s="204"/>
    </row>
    <row r="19" spans="1:6" s="67" customFormat="1" ht="12" customHeight="1" x14ac:dyDescent="0.2">
      <c r="A19" s="115"/>
      <c r="B19" s="116" t="s">
        <v>151</v>
      </c>
      <c r="C19" s="8" t="s">
        <v>43</v>
      </c>
      <c r="D19" s="198"/>
      <c r="E19" s="198"/>
      <c r="F19" s="204"/>
    </row>
    <row r="20" spans="1:6" s="67" customFormat="1" ht="12" customHeight="1" x14ac:dyDescent="0.2">
      <c r="A20" s="115"/>
      <c r="B20" s="116" t="s">
        <v>152</v>
      </c>
      <c r="C20" s="8" t="s">
        <v>44</v>
      </c>
      <c r="D20" s="198"/>
      <c r="E20" s="198"/>
      <c r="F20" s="204"/>
    </row>
    <row r="21" spans="1:6" s="67" customFormat="1" ht="12" customHeight="1" thickBot="1" x14ac:dyDescent="0.25">
      <c r="A21" s="115"/>
      <c r="B21" s="116" t="s">
        <v>153</v>
      </c>
      <c r="C21" s="8" t="s">
        <v>43</v>
      </c>
      <c r="D21" s="198"/>
      <c r="E21" s="198"/>
      <c r="F21" s="204"/>
    </row>
    <row r="22" spans="1:6" s="67" customFormat="1" ht="12" customHeight="1" thickBot="1" x14ac:dyDescent="0.25">
      <c r="A22" s="103" t="s">
        <v>67</v>
      </c>
      <c r="B22" s="72"/>
      <c r="C22" s="72" t="s">
        <v>46</v>
      </c>
      <c r="D22" s="201">
        <f>+D23+D24</f>
        <v>0</v>
      </c>
      <c r="E22" s="201">
        <f>+E23+E24</f>
        <v>0</v>
      </c>
      <c r="F22" s="206">
        <f>+F23+F24</f>
        <v>0</v>
      </c>
    </row>
    <row r="23" spans="1:6" s="66" customFormat="1" ht="12" customHeight="1" x14ac:dyDescent="0.2">
      <c r="A23" s="252"/>
      <c r="B23" s="277" t="s">
        <v>124</v>
      </c>
      <c r="C23" s="82" t="s">
        <v>274</v>
      </c>
      <c r="D23" s="388"/>
      <c r="E23" s="388"/>
      <c r="F23" s="282"/>
    </row>
    <row r="24" spans="1:6" s="66" customFormat="1" ht="12" customHeight="1" thickBot="1" x14ac:dyDescent="0.25">
      <c r="A24" s="275"/>
      <c r="B24" s="276" t="s">
        <v>125</v>
      </c>
      <c r="C24" s="83" t="s">
        <v>278</v>
      </c>
      <c r="D24" s="397"/>
      <c r="E24" s="397"/>
      <c r="F24" s="283"/>
    </row>
    <row r="25" spans="1:6" s="66" customFormat="1" ht="12" customHeight="1" thickBot="1" x14ac:dyDescent="0.25">
      <c r="A25" s="103" t="s">
        <v>68</v>
      </c>
      <c r="B25" s="113"/>
      <c r="C25" s="72" t="s">
        <v>61</v>
      </c>
      <c r="D25" s="237"/>
      <c r="E25" s="237"/>
      <c r="F25" s="236"/>
    </row>
    <row r="26" spans="1:6" s="66" customFormat="1" ht="12" customHeight="1" thickBot="1" x14ac:dyDescent="0.25">
      <c r="A26" s="101" t="s">
        <v>69</v>
      </c>
      <c r="B26" s="94"/>
      <c r="C26" s="72" t="s">
        <v>57</v>
      </c>
      <c r="D26" s="201"/>
      <c r="E26" s="201"/>
      <c r="F26" s="206"/>
    </row>
    <row r="27" spans="1:6" s="67" customFormat="1" ht="12" customHeight="1" thickBot="1" x14ac:dyDescent="0.25">
      <c r="A27" s="272" t="s">
        <v>70</v>
      </c>
      <c r="B27" s="280"/>
      <c r="C27" s="274" t="s">
        <v>59</v>
      </c>
      <c r="D27" s="387">
        <f>+D28+D29</f>
        <v>0</v>
      </c>
      <c r="E27" s="387">
        <f>+E28+E29</f>
        <v>0</v>
      </c>
      <c r="F27" s="264">
        <f>+F28+F29</f>
        <v>0</v>
      </c>
    </row>
    <row r="28" spans="1:6" s="67" customFormat="1" ht="15" customHeight="1" x14ac:dyDescent="0.2">
      <c r="A28" s="117"/>
      <c r="B28" s="92" t="s">
        <v>131</v>
      </c>
      <c r="C28" s="82" t="s">
        <v>367</v>
      </c>
      <c r="D28" s="388"/>
      <c r="E28" s="388"/>
      <c r="F28" s="282"/>
    </row>
    <row r="29" spans="1:6" s="67" customFormat="1" ht="15" customHeight="1" thickBot="1" x14ac:dyDescent="0.25">
      <c r="A29" s="281"/>
      <c r="B29" s="93" t="s">
        <v>132</v>
      </c>
      <c r="C29" s="273" t="s">
        <v>49</v>
      </c>
      <c r="D29" s="61"/>
      <c r="E29" s="61"/>
      <c r="F29" s="62"/>
    </row>
    <row r="30" spans="1:6" ht="13.5" thickBot="1" x14ac:dyDescent="0.25">
      <c r="A30" s="127" t="s">
        <v>71</v>
      </c>
      <c r="B30" s="270"/>
      <c r="C30" s="271" t="s">
        <v>60</v>
      </c>
      <c r="D30" s="237"/>
      <c r="E30" s="237"/>
      <c r="F30" s="236"/>
    </row>
    <row r="31" spans="1:6" s="55" customFormat="1" ht="16.5" customHeight="1" thickBot="1" x14ac:dyDescent="0.25">
      <c r="A31" s="127" t="s">
        <v>72</v>
      </c>
      <c r="B31" s="128"/>
      <c r="C31" s="129" t="s">
        <v>58</v>
      </c>
      <c r="D31" s="391">
        <f>+D26+D27+D30</f>
        <v>0</v>
      </c>
      <c r="E31" s="391">
        <f>+E26+E27+E30</f>
        <v>0</v>
      </c>
      <c r="F31" s="266">
        <f>+F26+F27+F30</f>
        <v>0</v>
      </c>
    </row>
    <row r="32" spans="1:6" s="68" customFormat="1" ht="12" customHeight="1" x14ac:dyDescent="0.2">
      <c r="A32" s="130"/>
      <c r="B32" s="130"/>
      <c r="C32" s="131"/>
      <c r="D32" s="262"/>
      <c r="E32" s="262"/>
      <c r="F32" s="262"/>
    </row>
    <row r="33" spans="1:6" ht="12" customHeight="1" thickBot="1" x14ac:dyDescent="0.25">
      <c r="A33" s="132"/>
      <c r="B33" s="133"/>
      <c r="C33" s="133"/>
      <c r="D33" s="263"/>
      <c r="E33" s="263"/>
      <c r="F33" s="263"/>
    </row>
    <row r="34" spans="1:6" ht="12" customHeight="1" thickBot="1" x14ac:dyDescent="0.25">
      <c r="A34" s="741" t="s">
        <v>107</v>
      </c>
      <c r="B34" s="742"/>
      <c r="C34" s="742"/>
      <c r="D34" s="742"/>
      <c r="E34" s="742"/>
      <c r="F34" s="743"/>
    </row>
    <row r="35" spans="1:6" ht="12" customHeight="1" thickBot="1" x14ac:dyDescent="0.25">
      <c r="A35" s="103" t="s">
        <v>65</v>
      </c>
      <c r="B35" s="23"/>
      <c r="C35" s="72" t="s">
        <v>41</v>
      </c>
      <c r="D35" s="201">
        <f>SUM(D36:D40)</f>
        <v>2200</v>
      </c>
      <c r="E35" s="201">
        <f>SUM(E36:E40)</f>
        <v>2200</v>
      </c>
      <c r="F35" s="206">
        <f>SUM(F36:F40)</f>
        <v>1128</v>
      </c>
    </row>
    <row r="36" spans="1:6" ht="12" customHeight="1" x14ac:dyDescent="0.2">
      <c r="A36" s="134"/>
      <c r="B36" s="91" t="s">
        <v>144</v>
      </c>
      <c r="C36" s="10" t="s">
        <v>95</v>
      </c>
      <c r="D36" s="351"/>
      <c r="E36" s="351"/>
      <c r="F36" s="58"/>
    </row>
    <row r="37" spans="1:6" ht="12" customHeight="1" x14ac:dyDescent="0.2">
      <c r="A37" s="135"/>
      <c r="B37" s="90" t="s">
        <v>145</v>
      </c>
      <c r="C37" s="8" t="s">
        <v>224</v>
      </c>
      <c r="D37" s="59"/>
      <c r="E37" s="59"/>
      <c r="F37" s="60"/>
    </row>
    <row r="38" spans="1:6" ht="12" customHeight="1" x14ac:dyDescent="0.2">
      <c r="A38" s="135"/>
      <c r="B38" s="90" t="s">
        <v>146</v>
      </c>
      <c r="C38" s="8" t="s">
        <v>164</v>
      </c>
      <c r="D38" s="59">
        <v>2200</v>
      </c>
      <c r="E38" s="59">
        <v>2200</v>
      </c>
      <c r="F38" s="60">
        <v>1128</v>
      </c>
    </row>
    <row r="39" spans="1:6" s="68" customFormat="1" ht="12" customHeight="1" x14ac:dyDescent="0.2">
      <c r="A39" s="135"/>
      <c r="B39" s="90" t="s">
        <v>147</v>
      </c>
      <c r="C39" s="8" t="s">
        <v>225</v>
      </c>
      <c r="D39" s="59"/>
      <c r="E39" s="59"/>
      <c r="F39" s="60"/>
    </row>
    <row r="40" spans="1:6" ht="12" customHeight="1" thickBot="1" x14ac:dyDescent="0.25">
      <c r="A40" s="135"/>
      <c r="B40" s="90" t="s">
        <v>155</v>
      </c>
      <c r="C40" s="8" t="s">
        <v>226</v>
      </c>
      <c r="D40" s="59"/>
      <c r="E40" s="59"/>
      <c r="F40" s="60"/>
    </row>
    <row r="41" spans="1:6" ht="12" customHeight="1" thickBot="1" x14ac:dyDescent="0.25">
      <c r="A41" s="103" t="s">
        <v>66</v>
      </c>
      <c r="B41" s="23"/>
      <c r="C41" s="72" t="s">
        <v>735</v>
      </c>
      <c r="D41" s="201">
        <f>SUM(D42:D44)</f>
        <v>0</v>
      </c>
      <c r="E41" s="201">
        <f>SUM(E42:E44)</f>
        <v>0</v>
      </c>
      <c r="F41" s="206">
        <f>SUM(F42:F44)</f>
        <v>0</v>
      </c>
    </row>
    <row r="42" spans="1:6" ht="12" customHeight="1" x14ac:dyDescent="0.2">
      <c r="A42" s="134"/>
      <c r="B42" s="91" t="s">
        <v>150</v>
      </c>
      <c r="C42" s="10" t="s">
        <v>302</v>
      </c>
      <c r="D42" s="351"/>
      <c r="E42" s="351"/>
      <c r="F42" s="58"/>
    </row>
    <row r="43" spans="1:6" ht="12" customHeight="1" x14ac:dyDescent="0.2">
      <c r="A43" s="135"/>
      <c r="B43" s="90" t="s">
        <v>151</v>
      </c>
      <c r="C43" s="8" t="s">
        <v>228</v>
      </c>
      <c r="D43" s="59"/>
      <c r="E43" s="59"/>
      <c r="F43" s="60"/>
    </row>
    <row r="44" spans="1:6" ht="15" customHeight="1" x14ac:dyDescent="0.2">
      <c r="A44" s="135"/>
      <c r="B44" s="90" t="s">
        <v>152</v>
      </c>
      <c r="C44" s="8" t="s">
        <v>108</v>
      </c>
      <c r="D44" s="59"/>
      <c r="E44" s="59"/>
      <c r="F44" s="60"/>
    </row>
    <row r="45" spans="1:6" ht="23.25" thickBot="1" x14ac:dyDescent="0.25">
      <c r="A45" s="135"/>
      <c r="B45" s="90" t="s">
        <v>153</v>
      </c>
      <c r="C45" s="8" t="s">
        <v>53</v>
      </c>
      <c r="D45" s="59"/>
      <c r="E45" s="59"/>
      <c r="F45" s="60"/>
    </row>
    <row r="46" spans="1:6" ht="15" customHeight="1" thickBot="1" x14ac:dyDescent="0.25">
      <c r="A46" s="103" t="s">
        <v>67</v>
      </c>
      <c r="B46" s="23"/>
      <c r="C46" s="23" t="s">
        <v>54</v>
      </c>
      <c r="D46" s="237"/>
      <c r="E46" s="237"/>
      <c r="F46" s="236"/>
    </row>
    <row r="47" spans="1:6" ht="14.25" customHeight="1" thickBot="1" x14ac:dyDescent="0.25">
      <c r="A47" s="127" t="s">
        <v>68</v>
      </c>
      <c r="B47" s="270"/>
      <c r="C47" s="271" t="s">
        <v>56</v>
      </c>
      <c r="D47" s="237"/>
      <c r="E47" s="237"/>
      <c r="F47" s="236"/>
    </row>
    <row r="48" spans="1:6" ht="13.5" thickBot="1" x14ac:dyDescent="0.25">
      <c r="A48" s="103" t="s">
        <v>69</v>
      </c>
      <c r="B48" s="124"/>
      <c r="C48" s="137" t="s">
        <v>55</v>
      </c>
      <c r="D48" s="391">
        <f>+D35+D41+D46+D47</f>
        <v>2200</v>
      </c>
      <c r="E48" s="391">
        <f>+E35+E41+E46+E47</f>
        <v>2200</v>
      </c>
      <c r="F48" s="266">
        <f>+F35+F41+F46+F47</f>
        <v>1128</v>
      </c>
    </row>
    <row r="49" spans="1:6" ht="13.5" thickBot="1" x14ac:dyDescent="0.25">
      <c r="A49" s="138"/>
      <c r="B49" s="139"/>
      <c r="C49" s="139"/>
      <c r="D49" s="267"/>
      <c r="E49" s="267"/>
      <c r="F49" s="267"/>
    </row>
    <row r="50" spans="1:6" ht="13.5" thickBot="1" x14ac:dyDescent="0.25">
      <c r="A50" s="140" t="s">
        <v>256</v>
      </c>
      <c r="B50" s="141"/>
      <c r="C50" s="142"/>
      <c r="D50" s="395"/>
      <c r="E50" s="395"/>
      <c r="F50" s="70"/>
    </row>
    <row r="51" spans="1:6" ht="13.5" thickBot="1" x14ac:dyDescent="0.25">
      <c r="A51" s="140" t="s">
        <v>257</v>
      </c>
      <c r="B51" s="141"/>
      <c r="C51" s="142"/>
      <c r="D51" s="395"/>
      <c r="E51" s="395"/>
      <c r="F51" s="70"/>
    </row>
  </sheetData>
  <sheetProtection formatCells="0"/>
  <mergeCells count="6">
    <mergeCell ref="A34:F34"/>
    <mergeCell ref="A2:B2"/>
    <mergeCell ref="C2:E2"/>
    <mergeCell ref="C3:E3"/>
    <mergeCell ref="A5:B5"/>
    <mergeCell ref="A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0">
    <tabColor rgb="FF92D050"/>
  </sheetPr>
  <dimension ref="A1:F51"/>
  <sheetViews>
    <sheetView zoomScaleNormal="100" zoomScaleSheetLayoutView="115" workbookViewId="0">
      <selection activeCell="G6" sqref="G6"/>
    </sheetView>
  </sheetViews>
  <sheetFormatPr defaultRowHeight="12.75" x14ac:dyDescent="0.2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 x14ac:dyDescent="0.25">
      <c r="A1" s="104"/>
      <c r="B1" s="105"/>
      <c r="C1" s="145"/>
      <c r="F1" s="143" t="s">
        <v>883</v>
      </c>
    </row>
    <row r="2" spans="1:6" s="64" customFormat="1" ht="25.5" customHeight="1" x14ac:dyDescent="0.2">
      <c r="A2" s="744" t="s">
        <v>252</v>
      </c>
      <c r="B2" s="745"/>
      <c r="C2" s="753" t="s">
        <v>259</v>
      </c>
      <c r="D2" s="754"/>
      <c r="E2" s="755"/>
      <c r="F2" s="146" t="s">
        <v>111</v>
      </c>
    </row>
    <row r="3" spans="1:6" s="64" customFormat="1" ht="16.5" thickBot="1" x14ac:dyDescent="0.25">
      <c r="A3" s="107" t="s">
        <v>251</v>
      </c>
      <c r="B3" s="108"/>
      <c r="C3" s="756" t="s">
        <v>884</v>
      </c>
      <c r="D3" s="757"/>
      <c r="E3" s="758"/>
      <c r="F3" s="147" t="s">
        <v>113</v>
      </c>
    </row>
    <row r="4" spans="1:6" s="65" customFormat="1" ht="15.95" customHeight="1" thickBot="1" x14ac:dyDescent="0.3">
      <c r="A4" s="109"/>
      <c r="B4" s="109"/>
      <c r="C4" s="109"/>
      <c r="F4" s="110" t="s">
        <v>101</v>
      </c>
    </row>
    <row r="5" spans="1:6" ht="24.75" thickBot="1" x14ac:dyDescent="0.25">
      <c r="A5" s="741" t="s">
        <v>253</v>
      </c>
      <c r="B5" s="746"/>
      <c r="C5" s="555" t="s">
        <v>102</v>
      </c>
      <c r="D5" s="319" t="s">
        <v>398</v>
      </c>
      <c r="E5" s="319" t="s">
        <v>399</v>
      </c>
      <c r="F5" s="112" t="s">
        <v>400</v>
      </c>
    </row>
    <row r="6" spans="1:6" s="55" customFormat="1" ht="12.95" customHeight="1" thickBot="1" x14ac:dyDescent="0.25">
      <c r="A6" s="101" t="s">
        <v>738</v>
      </c>
      <c r="B6" s="102" t="s">
        <v>739</v>
      </c>
      <c r="C6" s="102" t="s">
        <v>740</v>
      </c>
      <c r="D6" s="102" t="s">
        <v>741</v>
      </c>
      <c r="E6" s="394" t="s">
        <v>742</v>
      </c>
      <c r="F6" s="392" t="s">
        <v>745</v>
      </c>
    </row>
    <row r="7" spans="1:6" s="55" customFormat="1" ht="15.95" customHeight="1" thickBot="1" x14ac:dyDescent="0.25">
      <c r="A7" s="741" t="s">
        <v>103</v>
      </c>
      <c r="B7" s="742"/>
      <c r="C7" s="742"/>
      <c r="D7" s="742"/>
      <c r="E7" s="742"/>
      <c r="F7" s="743"/>
    </row>
    <row r="8" spans="1:6" s="66" customFormat="1" ht="12" customHeight="1" thickBot="1" x14ac:dyDescent="0.25">
      <c r="A8" s="101" t="s">
        <v>65</v>
      </c>
      <c r="B8" s="113"/>
      <c r="C8" s="114" t="s">
        <v>258</v>
      </c>
      <c r="D8" s="201">
        <f>SUM(D9:D16)</f>
        <v>0</v>
      </c>
      <c r="E8" s="201">
        <f>SUM(E9:E16)</f>
        <v>0</v>
      </c>
      <c r="F8" s="206">
        <f>SUM(F9:F16)</f>
        <v>0</v>
      </c>
    </row>
    <row r="9" spans="1:6" s="66" customFormat="1" ht="12" customHeight="1" x14ac:dyDescent="0.2">
      <c r="A9" s="117"/>
      <c r="B9" s="116" t="s">
        <v>144</v>
      </c>
      <c r="C9" s="11" t="s">
        <v>192</v>
      </c>
      <c r="D9" s="378"/>
      <c r="E9" s="378"/>
      <c r="F9" s="258"/>
    </row>
    <row r="10" spans="1:6" s="66" customFormat="1" ht="12" customHeight="1" x14ac:dyDescent="0.2">
      <c r="A10" s="115"/>
      <c r="B10" s="116" t="s">
        <v>145</v>
      </c>
      <c r="C10" s="8" t="s">
        <v>193</v>
      </c>
      <c r="D10" s="198"/>
      <c r="E10" s="198"/>
      <c r="F10" s="204"/>
    </row>
    <row r="11" spans="1:6" s="66" customFormat="1" ht="12" customHeight="1" x14ac:dyDescent="0.2">
      <c r="A11" s="115"/>
      <c r="B11" s="116" t="s">
        <v>146</v>
      </c>
      <c r="C11" s="8" t="s">
        <v>194</v>
      </c>
      <c r="D11" s="198"/>
      <c r="E11" s="198"/>
      <c r="F11" s="204"/>
    </row>
    <row r="12" spans="1:6" s="66" customFormat="1" ht="12" customHeight="1" x14ac:dyDescent="0.2">
      <c r="A12" s="115"/>
      <c r="B12" s="116" t="s">
        <v>147</v>
      </c>
      <c r="C12" s="8" t="s">
        <v>195</v>
      </c>
      <c r="D12" s="198"/>
      <c r="E12" s="198"/>
      <c r="F12" s="204"/>
    </row>
    <row r="13" spans="1:6" s="66" customFormat="1" ht="12" customHeight="1" x14ac:dyDescent="0.2">
      <c r="A13" s="115"/>
      <c r="B13" s="116" t="s">
        <v>166</v>
      </c>
      <c r="C13" s="7" t="s">
        <v>196</v>
      </c>
      <c r="D13" s="198"/>
      <c r="E13" s="198"/>
      <c r="F13" s="204"/>
    </row>
    <row r="14" spans="1:6" s="66" customFormat="1" ht="12" customHeight="1" x14ac:dyDescent="0.2">
      <c r="A14" s="118"/>
      <c r="B14" s="116" t="s">
        <v>148</v>
      </c>
      <c r="C14" s="8" t="s">
        <v>197</v>
      </c>
      <c r="D14" s="379"/>
      <c r="E14" s="379"/>
      <c r="F14" s="259"/>
    </row>
    <row r="15" spans="1:6" s="67" customFormat="1" ht="12" customHeight="1" x14ac:dyDescent="0.2">
      <c r="A15" s="115"/>
      <c r="B15" s="116" t="s">
        <v>149</v>
      </c>
      <c r="C15" s="8" t="s">
        <v>45</v>
      </c>
      <c r="D15" s="198"/>
      <c r="E15" s="198"/>
      <c r="F15" s="204"/>
    </row>
    <row r="16" spans="1:6" s="67" customFormat="1" ht="12" customHeight="1" thickBot="1" x14ac:dyDescent="0.25">
      <c r="A16" s="119"/>
      <c r="B16" s="120" t="s">
        <v>156</v>
      </c>
      <c r="C16" s="7" t="s">
        <v>250</v>
      </c>
      <c r="D16" s="200"/>
      <c r="E16" s="200"/>
      <c r="F16" s="205"/>
    </row>
    <row r="17" spans="1:6" s="66" customFormat="1" ht="12" customHeight="1" thickBot="1" x14ac:dyDescent="0.25">
      <c r="A17" s="101" t="s">
        <v>66</v>
      </c>
      <c r="B17" s="113"/>
      <c r="C17" s="114" t="s">
        <v>734</v>
      </c>
      <c r="D17" s="201">
        <f>SUM(D18+D20)</f>
        <v>2457</v>
      </c>
      <c r="E17" s="201">
        <f>SUM(E18+E20)</f>
        <v>2457</v>
      </c>
      <c r="F17" s="206">
        <f>SUM(F18+F20)</f>
        <v>2252</v>
      </c>
    </row>
    <row r="18" spans="1:6" s="67" customFormat="1" ht="12" customHeight="1" x14ac:dyDescent="0.2">
      <c r="A18" s="115"/>
      <c r="B18" s="116" t="s">
        <v>150</v>
      </c>
      <c r="C18" s="10" t="s">
        <v>42</v>
      </c>
      <c r="D18" s="198">
        <v>2457</v>
      </c>
      <c r="E18" s="198">
        <v>2457</v>
      </c>
      <c r="F18" s="204">
        <v>2252</v>
      </c>
    </row>
    <row r="19" spans="1:6" s="67" customFormat="1" ht="12" customHeight="1" x14ac:dyDescent="0.2">
      <c r="A19" s="115"/>
      <c r="B19" s="116" t="s">
        <v>151</v>
      </c>
      <c r="C19" s="8" t="s">
        <v>43</v>
      </c>
      <c r="D19" s="198"/>
      <c r="E19" s="198"/>
      <c r="F19" s="204"/>
    </row>
    <row r="20" spans="1:6" s="67" customFormat="1" ht="12" customHeight="1" x14ac:dyDescent="0.2">
      <c r="A20" s="115"/>
      <c r="B20" s="116" t="s">
        <v>152</v>
      </c>
      <c r="C20" s="8" t="s">
        <v>44</v>
      </c>
      <c r="D20" s="198"/>
      <c r="E20" s="198"/>
      <c r="F20" s="204"/>
    </row>
    <row r="21" spans="1:6" s="67" customFormat="1" ht="12" customHeight="1" thickBot="1" x14ac:dyDescent="0.25">
      <c r="A21" s="115"/>
      <c r="B21" s="116" t="s">
        <v>153</v>
      </c>
      <c r="C21" s="8" t="s">
        <v>43</v>
      </c>
      <c r="D21" s="198"/>
      <c r="E21" s="198"/>
      <c r="F21" s="204"/>
    </row>
    <row r="22" spans="1:6" s="67" customFormat="1" ht="12" customHeight="1" thickBot="1" x14ac:dyDescent="0.25">
      <c r="A22" s="103" t="s">
        <v>67</v>
      </c>
      <c r="B22" s="72"/>
      <c r="C22" s="72" t="s">
        <v>46</v>
      </c>
      <c r="D22" s="201">
        <f>+D23+D24</f>
        <v>0</v>
      </c>
      <c r="E22" s="201">
        <f>+E23+E24</f>
        <v>0</v>
      </c>
      <c r="F22" s="206">
        <f>+F23+F24</f>
        <v>0</v>
      </c>
    </row>
    <row r="23" spans="1:6" s="66" customFormat="1" ht="12" customHeight="1" x14ac:dyDescent="0.2">
      <c r="A23" s="252"/>
      <c r="B23" s="277" t="s">
        <v>124</v>
      </c>
      <c r="C23" s="82" t="s">
        <v>274</v>
      </c>
      <c r="D23" s="388"/>
      <c r="E23" s="388"/>
      <c r="F23" s="282"/>
    </row>
    <row r="24" spans="1:6" s="66" customFormat="1" ht="12" customHeight="1" thickBot="1" x14ac:dyDescent="0.25">
      <c r="A24" s="275"/>
      <c r="B24" s="276" t="s">
        <v>125</v>
      </c>
      <c r="C24" s="83" t="s">
        <v>278</v>
      </c>
      <c r="D24" s="397"/>
      <c r="E24" s="397"/>
      <c r="F24" s="283"/>
    </row>
    <row r="25" spans="1:6" s="66" customFormat="1" ht="12" customHeight="1" thickBot="1" x14ac:dyDescent="0.25">
      <c r="A25" s="103" t="s">
        <v>68</v>
      </c>
      <c r="B25" s="113"/>
      <c r="C25" s="72" t="s">
        <v>61</v>
      </c>
      <c r="D25" s="237"/>
      <c r="E25" s="237"/>
      <c r="F25" s="236"/>
    </row>
    <row r="26" spans="1:6" s="66" customFormat="1" ht="12" customHeight="1" thickBot="1" x14ac:dyDescent="0.25">
      <c r="A26" s="101" t="s">
        <v>69</v>
      </c>
      <c r="B26" s="94"/>
      <c r="C26" s="72" t="s">
        <v>57</v>
      </c>
      <c r="D26" s="201">
        <f>SUM(D8,D17,D22)</f>
        <v>2457</v>
      </c>
      <c r="E26" s="201">
        <f>SUM(E8,E17,E22)</f>
        <v>2457</v>
      </c>
      <c r="F26" s="201">
        <f>SUM(F8,F17,F22)</f>
        <v>2252</v>
      </c>
    </row>
    <row r="27" spans="1:6" s="67" customFormat="1" ht="12" customHeight="1" thickBot="1" x14ac:dyDescent="0.25">
      <c r="A27" s="272" t="s">
        <v>70</v>
      </c>
      <c r="B27" s="280"/>
      <c r="C27" s="274" t="s">
        <v>59</v>
      </c>
      <c r="D27" s="387">
        <f>+D28+D29</f>
        <v>0</v>
      </c>
      <c r="E27" s="387">
        <f>+E28+E29</f>
        <v>0</v>
      </c>
      <c r="F27" s="264">
        <f>+F28+F29</f>
        <v>0</v>
      </c>
    </row>
    <row r="28" spans="1:6" s="67" customFormat="1" ht="15" customHeight="1" x14ac:dyDescent="0.2">
      <c r="A28" s="117"/>
      <c r="B28" s="92" t="s">
        <v>131</v>
      </c>
      <c r="C28" s="82" t="s">
        <v>367</v>
      </c>
      <c r="D28" s="388"/>
      <c r="E28" s="388"/>
      <c r="F28" s="282"/>
    </row>
    <row r="29" spans="1:6" s="67" customFormat="1" ht="15" customHeight="1" thickBot="1" x14ac:dyDescent="0.25">
      <c r="A29" s="281"/>
      <c r="B29" s="93" t="s">
        <v>132</v>
      </c>
      <c r="C29" s="273" t="s">
        <v>49</v>
      </c>
      <c r="D29" s="61"/>
      <c r="E29" s="61"/>
      <c r="F29" s="62"/>
    </row>
    <row r="30" spans="1:6" ht="13.5" thickBot="1" x14ac:dyDescent="0.25">
      <c r="A30" s="127" t="s">
        <v>71</v>
      </c>
      <c r="B30" s="270"/>
      <c r="C30" s="271" t="s">
        <v>60</v>
      </c>
      <c r="D30" s="237"/>
      <c r="E30" s="237"/>
      <c r="F30" s="236"/>
    </row>
    <row r="31" spans="1:6" s="55" customFormat="1" ht="16.5" customHeight="1" thickBot="1" x14ac:dyDescent="0.25">
      <c r="A31" s="127" t="s">
        <v>72</v>
      </c>
      <c r="B31" s="128"/>
      <c r="C31" s="129" t="s">
        <v>58</v>
      </c>
      <c r="D31" s="391">
        <f>+D26+D27+D30</f>
        <v>2457</v>
      </c>
      <c r="E31" s="391">
        <f>+E26+E27+E30</f>
        <v>2457</v>
      </c>
      <c r="F31" s="266">
        <f>+F26+F27+F30</f>
        <v>2252</v>
      </c>
    </row>
    <row r="32" spans="1:6" s="68" customFormat="1" ht="12" customHeight="1" x14ac:dyDescent="0.2">
      <c r="A32" s="130"/>
      <c r="B32" s="130"/>
      <c r="C32" s="131"/>
      <c r="D32" s="262"/>
      <c r="E32" s="262"/>
      <c r="F32" s="262"/>
    </row>
    <row r="33" spans="1:6" ht="12" customHeight="1" thickBot="1" x14ac:dyDescent="0.25">
      <c r="A33" s="132"/>
      <c r="B33" s="133"/>
      <c r="C33" s="133"/>
      <c r="D33" s="263"/>
      <c r="E33" s="263"/>
      <c r="F33" s="263"/>
    </row>
    <row r="34" spans="1:6" ht="12" customHeight="1" thickBot="1" x14ac:dyDescent="0.25">
      <c r="A34" s="741" t="s">
        <v>107</v>
      </c>
      <c r="B34" s="742"/>
      <c r="C34" s="742"/>
      <c r="D34" s="742"/>
      <c r="E34" s="742"/>
      <c r="F34" s="743"/>
    </row>
    <row r="35" spans="1:6" ht="12" customHeight="1" thickBot="1" x14ac:dyDescent="0.25">
      <c r="A35" s="103" t="s">
        <v>65</v>
      </c>
      <c r="B35" s="23"/>
      <c r="C35" s="72" t="s">
        <v>41</v>
      </c>
      <c r="D35" s="201">
        <f>SUM(D36:D40)</f>
        <v>1957</v>
      </c>
      <c r="E35" s="201">
        <f>SUM(E36:E40)</f>
        <v>2029</v>
      </c>
      <c r="F35" s="206">
        <f>SUM(F36:F40)</f>
        <v>1336</v>
      </c>
    </row>
    <row r="36" spans="1:6" ht="12" customHeight="1" x14ac:dyDescent="0.2">
      <c r="A36" s="134"/>
      <c r="B36" s="91" t="s">
        <v>144</v>
      </c>
      <c r="C36" s="10" t="s">
        <v>95</v>
      </c>
      <c r="D36" s="351"/>
      <c r="E36" s="351"/>
      <c r="F36" s="58"/>
    </row>
    <row r="37" spans="1:6" ht="12" customHeight="1" x14ac:dyDescent="0.2">
      <c r="A37" s="135"/>
      <c r="B37" s="90" t="s">
        <v>145</v>
      </c>
      <c r="C37" s="8" t="s">
        <v>224</v>
      </c>
      <c r="D37" s="59"/>
      <c r="E37" s="59"/>
      <c r="F37" s="60"/>
    </row>
    <row r="38" spans="1:6" ht="12" customHeight="1" x14ac:dyDescent="0.2">
      <c r="A38" s="135"/>
      <c r="B38" s="90" t="s">
        <v>146</v>
      </c>
      <c r="C38" s="8" t="s">
        <v>164</v>
      </c>
      <c r="D38" s="59">
        <v>1957</v>
      </c>
      <c r="E38" s="59">
        <v>2029</v>
      </c>
      <c r="F38" s="60">
        <v>1336</v>
      </c>
    </row>
    <row r="39" spans="1:6" s="68" customFormat="1" ht="12" customHeight="1" x14ac:dyDescent="0.2">
      <c r="A39" s="135"/>
      <c r="B39" s="90" t="s">
        <v>147</v>
      </c>
      <c r="C39" s="8" t="s">
        <v>225</v>
      </c>
      <c r="D39" s="59"/>
      <c r="E39" s="59"/>
      <c r="F39" s="60"/>
    </row>
    <row r="40" spans="1:6" ht="12" customHeight="1" thickBot="1" x14ac:dyDescent="0.25">
      <c r="A40" s="135"/>
      <c r="B40" s="90" t="s">
        <v>155</v>
      </c>
      <c r="C40" s="8" t="s">
        <v>226</v>
      </c>
      <c r="D40" s="59"/>
      <c r="E40" s="59"/>
      <c r="F40" s="60"/>
    </row>
    <row r="41" spans="1:6" ht="12" customHeight="1" thickBot="1" x14ac:dyDescent="0.25">
      <c r="A41" s="103" t="s">
        <v>66</v>
      </c>
      <c r="B41" s="23"/>
      <c r="C41" s="72" t="s">
        <v>735</v>
      </c>
      <c r="D41" s="201">
        <f>SUM(D42:D44)</f>
        <v>500</v>
      </c>
      <c r="E41" s="201">
        <f>SUM(E42:E44)</f>
        <v>428</v>
      </c>
      <c r="F41" s="206">
        <f>SUM(F42:F44)</f>
        <v>130</v>
      </c>
    </row>
    <row r="42" spans="1:6" ht="12" customHeight="1" x14ac:dyDescent="0.2">
      <c r="A42" s="134"/>
      <c r="B42" s="91" t="s">
        <v>150</v>
      </c>
      <c r="C42" s="10" t="s">
        <v>302</v>
      </c>
      <c r="D42" s="351"/>
      <c r="E42" s="351">
        <v>134</v>
      </c>
      <c r="F42" s="58"/>
    </row>
    <row r="43" spans="1:6" ht="12" customHeight="1" x14ac:dyDescent="0.2">
      <c r="A43" s="135"/>
      <c r="B43" s="90" t="s">
        <v>151</v>
      </c>
      <c r="C43" s="8" t="s">
        <v>228</v>
      </c>
      <c r="D43" s="59">
        <v>500</v>
      </c>
      <c r="E43" s="59">
        <v>294</v>
      </c>
      <c r="F43" s="60"/>
    </row>
    <row r="44" spans="1:6" ht="15" customHeight="1" x14ac:dyDescent="0.2">
      <c r="A44" s="135"/>
      <c r="B44" s="90" t="s">
        <v>152</v>
      </c>
      <c r="C44" s="8" t="s">
        <v>108</v>
      </c>
      <c r="D44" s="59"/>
      <c r="E44" s="59"/>
      <c r="F44" s="60">
        <v>130</v>
      </c>
    </row>
    <row r="45" spans="1:6" ht="23.25" thickBot="1" x14ac:dyDescent="0.25">
      <c r="A45" s="135"/>
      <c r="B45" s="90" t="s">
        <v>153</v>
      </c>
      <c r="C45" s="8" t="s">
        <v>53</v>
      </c>
      <c r="D45" s="59"/>
      <c r="E45" s="59"/>
      <c r="F45" s="60"/>
    </row>
    <row r="46" spans="1:6" ht="15" customHeight="1" thickBot="1" x14ac:dyDescent="0.25">
      <c r="A46" s="103" t="s">
        <v>67</v>
      </c>
      <c r="B46" s="23"/>
      <c r="C46" s="23" t="s">
        <v>54</v>
      </c>
      <c r="D46" s="237"/>
      <c r="E46" s="237"/>
      <c r="F46" s="236"/>
    </row>
    <row r="47" spans="1:6" ht="14.25" customHeight="1" thickBot="1" x14ac:dyDescent="0.25">
      <c r="A47" s="127" t="s">
        <v>68</v>
      </c>
      <c r="B47" s="270"/>
      <c r="C47" s="271" t="s">
        <v>56</v>
      </c>
      <c r="D47" s="237"/>
      <c r="E47" s="237"/>
      <c r="F47" s="236"/>
    </row>
    <row r="48" spans="1:6" ht="13.5" thickBot="1" x14ac:dyDescent="0.25">
      <c r="A48" s="103" t="s">
        <v>69</v>
      </c>
      <c r="B48" s="124"/>
      <c r="C48" s="137" t="s">
        <v>55</v>
      </c>
      <c r="D48" s="391">
        <f>+D35+D41+D46+D47</f>
        <v>2457</v>
      </c>
      <c r="E48" s="391">
        <f>+E35+E41+E46+E47</f>
        <v>2457</v>
      </c>
      <c r="F48" s="266">
        <f>+F35+F41+F46+F47</f>
        <v>1466</v>
      </c>
    </row>
    <row r="49" spans="1:6" ht="13.5" thickBot="1" x14ac:dyDescent="0.25">
      <c r="A49" s="138"/>
      <c r="B49" s="139"/>
      <c r="C49" s="139"/>
      <c r="D49" s="267"/>
      <c r="E49" s="267"/>
      <c r="F49" s="267"/>
    </row>
    <row r="50" spans="1:6" ht="13.5" thickBot="1" x14ac:dyDescent="0.25">
      <c r="A50" s="140" t="s">
        <v>256</v>
      </c>
      <c r="B50" s="141"/>
      <c r="C50" s="142"/>
      <c r="D50" s="395"/>
      <c r="E50" s="395"/>
      <c r="F50" s="70"/>
    </row>
    <row r="51" spans="1:6" ht="13.5" thickBot="1" x14ac:dyDescent="0.25">
      <c r="A51" s="140" t="s">
        <v>257</v>
      </c>
      <c r="B51" s="141"/>
      <c r="C51" s="142"/>
      <c r="D51" s="395"/>
      <c r="E51" s="395"/>
      <c r="F51" s="70"/>
    </row>
  </sheetData>
  <sheetProtection formatCells="0"/>
  <mergeCells count="6">
    <mergeCell ref="A34:F34"/>
    <mergeCell ref="A2:B2"/>
    <mergeCell ref="C2:E2"/>
    <mergeCell ref="C3:E3"/>
    <mergeCell ref="A5:B5"/>
    <mergeCell ref="A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1">
    <tabColor rgb="FF92D050"/>
  </sheetPr>
  <dimension ref="A1:F51"/>
  <sheetViews>
    <sheetView zoomScaleNormal="100" zoomScaleSheetLayoutView="115" workbookViewId="0">
      <selection activeCell="G6" sqref="G6"/>
    </sheetView>
  </sheetViews>
  <sheetFormatPr defaultRowHeight="12.75" x14ac:dyDescent="0.2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 x14ac:dyDescent="0.25">
      <c r="A1" s="104"/>
      <c r="B1" s="105"/>
      <c r="C1" s="145"/>
      <c r="F1" s="143" t="s">
        <v>885</v>
      </c>
    </row>
    <row r="2" spans="1:6" s="64" customFormat="1" ht="25.5" customHeight="1" x14ac:dyDescent="0.2">
      <c r="A2" s="744" t="s">
        <v>252</v>
      </c>
      <c r="B2" s="745"/>
      <c r="C2" s="753" t="s">
        <v>259</v>
      </c>
      <c r="D2" s="754"/>
      <c r="E2" s="755"/>
      <c r="F2" s="146" t="s">
        <v>111</v>
      </c>
    </row>
    <row r="3" spans="1:6" s="64" customFormat="1" ht="16.5" thickBot="1" x14ac:dyDescent="0.25">
      <c r="A3" s="107" t="s">
        <v>251</v>
      </c>
      <c r="B3" s="108"/>
      <c r="C3" s="756" t="s">
        <v>886</v>
      </c>
      <c r="D3" s="757"/>
      <c r="E3" s="758"/>
      <c r="F3" s="147" t="s">
        <v>113</v>
      </c>
    </row>
    <row r="4" spans="1:6" s="65" customFormat="1" ht="15.95" customHeight="1" thickBot="1" x14ac:dyDescent="0.3">
      <c r="A4" s="109"/>
      <c r="B4" s="109"/>
      <c r="C4" s="109"/>
      <c r="F4" s="110" t="s">
        <v>101</v>
      </c>
    </row>
    <row r="5" spans="1:6" ht="24.75" thickBot="1" x14ac:dyDescent="0.25">
      <c r="A5" s="741" t="s">
        <v>253</v>
      </c>
      <c r="B5" s="746"/>
      <c r="C5" s="555" t="s">
        <v>102</v>
      </c>
      <c r="D5" s="319" t="s">
        <v>398</v>
      </c>
      <c r="E5" s="319" t="s">
        <v>399</v>
      </c>
      <c r="F5" s="112" t="s">
        <v>400</v>
      </c>
    </row>
    <row r="6" spans="1:6" s="55" customFormat="1" ht="12.95" customHeight="1" thickBot="1" x14ac:dyDescent="0.25">
      <c r="A6" s="101" t="s">
        <v>738</v>
      </c>
      <c r="B6" s="102" t="s">
        <v>739</v>
      </c>
      <c r="C6" s="102" t="s">
        <v>740</v>
      </c>
      <c r="D6" s="102" t="s">
        <v>741</v>
      </c>
      <c r="E6" s="394" t="s">
        <v>742</v>
      </c>
      <c r="F6" s="392" t="s">
        <v>745</v>
      </c>
    </row>
    <row r="7" spans="1:6" s="55" customFormat="1" ht="15.95" customHeight="1" thickBot="1" x14ac:dyDescent="0.25">
      <c r="A7" s="741" t="s">
        <v>103</v>
      </c>
      <c r="B7" s="742"/>
      <c r="C7" s="742"/>
      <c r="D7" s="742"/>
      <c r="E7" s="742"/>
      <c r="F7" s="743"/>
    </row>
    <row r="8" spans="1:6" s="66" customFormat="1" ht="12" customHeight="1" thickBot="1" x14ac:dyDescent="0.25">
      <c r="A8" s="101" t="s">
        <v>65</v>
      </c>
      <c r="B8" s="113"/>
      <c r="C8" s="114" t="s">
        <v>258</v>
      </c>
      <c r="D8" s="201">
        <f>SUM(D9:D16)</f>
        <v>0</v>
      </c>
      <c r="E8" s="201">
        <f>SUM(E9:E16)</f>
        <v>0</v>
      </c>
      <c r="F8" s="206">
        <f>SUM(F9:F16)</f>
        <v>0</v>
      </c>
    </row>
    <row r="9" spans="1:6" s="66" customFormat="1" ht="12" customHeight="1" x14ac:dyDescent="0.2">
      <c r="A9" s="117"/>
      <c r="B9" s="116" t="s">
        <v>144</v>
      </c>
      <c r="C9" s="11" t="s">
        <v>192</v>
      </c>
      <c r="D9" s="378"/>
      <c r="E9" s="378"/>
      <c r="F9" s="258"/>
    </row>
    <row r="10" spans="1:6" s="66" customFormat="1" ht="12" customHeight="1" x14ac:dyDescent="0.2">
      <c r="A10" s="115"/>
      <c r="B10" s="116" t="s">
        <v>145</v>
      </c>
      <c r="C10" s="8" t="s">
        <v>193</v>
      </c>
      <c r="D10" s="198"/>
      <c r="E10" s="198"/>
      <c r="F10" s="204"/>
    </row>
    <row r="11" spans="1:6" s="66" customFormat="1" ht="12" customHeight="1" x14ac:dyDescent="0.2">
      <c r="A11" s="115"/>
      <c r="B11" s="116" t="s">
        <v>146</v>
      </c>
      <c r="C11" s="8" t="s">
        <v>194</v>
      </c>
      <c r="D11" s="198"/>
      <c r="E11" s="198"/>
      <c r="F11" s="204"/>
    </row>
    <row r="12" spans="1:6" s="66" customFormat="1" ht="12" customHeight="1" x14ac:dyDescent="0.2">
      <c r="A12" s="115"/>
      <c r="B12" s="116" t="s">
        <v>147</v>
      </c>
      <c r="C12" s="8" t="s">
        <v>195</v>
      </c>
      <c r="D12" s="198"/>
      <c r="E12" s="198"/>
      <c r="F12" s="204"/>
    </row>
    <row r="13" spans="1:6" s="66" customFormat="1" ht="12" customHeight="1" x14ac:dyDescent="0.2">
      <c r="A13" s="115"/>
      <c r="B13" s="116" t="s">
        <v>166</v>
      </c>
      <c r="C13" s="7" t="s">
        <v>196</v>
      </c>
      <c r="D13" s="198"/>
      <c r="E13" s="198"/>
      <c r="F13" s="204"/>
    </row>
    <row r="14" spans="1:6" s="66" customFormat="1" ht="12" customHeight="1" x14ac:dyDescent="0.2">
      <c r="A14" s="118"/>
      <c r="B14" s="116" t="s">
        <v>148</v>
      </c>
      <c r="C14" s="8" t="s">
        <v>197</v>
      </c>
      <c r="D14" s="379"/>
      <c r="E14" s="379"/>
      <c r="F14" s="259"/>
    </row>
    <row r="15" spans="1:6" s="67" customFormat="1" ht="12" customHeight="1" x14ac:dyDescent="0.2">
      <c r="A15" s="115"/>
      <c r="B15" s="116" t="s">
        <v>149</v>
      </c>
      <c r="C15" s="8" t="s">
        <v>45</v>
      </c>
      <c r="D15" s="198"/>
      <c r="E15" s="198"/>
      <c r="F15" s="204"/>
    </row>
    <row r="16" spans="1:6" s="67" customFormat="1" ht="12" customHeight="1" thickBot="1" x14ac:dyDescent="0.25">
      <c r="A16" s="119"/>
      <c r="B16" s="120" t="s">
        <v>156</v>
      </c>
      <c r="C16" s="7" t="s">
        <v>250</v>
      </c>
      <c r="D16" s="200"/>
      <c r="E16" s="200"/>
      <c r="F16" s="205"/>
    </row>
    <row r="17" spans="1:6" s="66" customFormat="1" ht="12" customHeight="1" thickBot="1" x14ac:dyDescent="0.25">
      <c r="A17" s="101" t="s">
        <v>66</v>
      </c>
      <c r="B17" s="113"/>
      <c r="C17" s="114" t="s">
        <v>734</v>
      </c>
      <c r="D17" s="201">
        <f>SUM(D18+D20)</f>
        <v>0</v>
      </c>
      <c r="E17" s="201">
        <f>SUM(E18+E20)</f>
        <v>0</v>
      </c>
      <c r="F17" s="206">
        <f>SUM(F18+F20)</f>
        <v>0</v>
      </c>
    </row>
    <row r="18" spans="1:6" s="67" customFormat="1" ht="12" customHeight="1" x14ac:dyDescent="0.2">
      <c r="A18" s="115"/>
      <c r="B18" s="116" t="s">
        <v>150</v>
      </c>
      <c r="C18" s="10" t="s">
        <v>42</v>
      </c>
      <c r="D18" s="198"/>
      <c r="E18" s="198"/>
      <c r="F18" s="204"/>
    </row>
    <row r="19" spans="1:6" s="67" customFormat="1" ht="12" customHeight="1" x14ac:dyDescent="0.2">
      <c r="A19" s="115"/>
      <c r="B19" s="116" t="s">
        <v>151</v>
      </c>
      <c r="C19" s="8" t="s">
        <v>43</v>
      </c>
      <c r="D19" s="198"/>
      <c r="E19" s="198"/>
      <c r="F19" s="204"/>
    </row>
    <row r="20" spans="1:6" s="67" customFormat="1" ht="12" customHeight="1" x14ac:dyDescent="0.2">
      <c r="A20" s="115"/>
      <c r="B20" s="116" t="s">
        <v>152</v>
      </c>
      <c r="C20" s="8" t="s">
        <v>44</v>
      </c>
      <c r="D20" s="198"/>
      <c r="E20" s="198"/>
      <c r="F20" s="204"/>
    </row>
    <row r="21" spans="1:6" s="67" customFormat="1" ht="12" customHeight="1" thickBot="1" x14ac:dyDescent="0.25">
      <c r="A21" s="115"/>
      <c r="B21" s="116" t="s">
        <v>153</v>
      </c>
      <c r="C21" s="8" t="s">
        <v>43</v>
      </c>
      <c r="D21" s="198"/>
      <c r="E21" s="198"/>
      <c r="F21" s="204"/>
    </row>
    <row r="22" spans="1:6" s="67" customFormat="1" ht="12" customHeight="1" thickBot="1" x14ac:dyDescent="0.25">
      <c r="A22" s="103" t="s">
        <v>67</v>
      </c>
      <c r="B22" s="72"/>
      <c r="C22" s="72" t="s">
        <v>46</v>
      </c>
      <c r="D22" s="201">
        <f>+D23+D24</f>
        <v>0</v>
      </c>
      <c r="E22" s="201">
        <f>+E23+E24</f>
        <v>0</v>
      </c>
      <c r="F22" s="206">
        <f>+F23+F24</f>
        <v>0</v>
      </c>
    </row>
    <row r="23" spans="1:6" s="66" customFormat="1" ht="12" customHeight="1" x14ac:dyDescent="0.2">
      <c r="A23" s="252"/>
      <c r="B23" s="277" t="s">
        <v>124</v>
      </c>
      <c r="C23" s="82" t="s">
        <v>274</v>
      </c>
      <c r="D23" s="388"/>
      <c r="E23" s="388"/>
      <c r="F23" s="282"/>
    </row>
    <row r="24" spans="1:6" s="66" customFormat="1" ht="12" customHeight="1" thickBot="1" x14ac:dyDescent="0.25">
      <c r="A24" s="275"/>
      <c r="B24" s="276" t="s">
        <v>125</v>
      </c>
      <c r="C24" s="83" t="s">
        <v>278</v>
      </c>
      <c r="D24" s="397"/>
      <c r="E24" s="397"/>
      <c r="F24" s="283"/>
    </row>
    <row r="25" spans="1:6" s="66" customFormat="1" ht="12" customHeight="1" thickBot="1" x14ac:dyDescent="0.25">
      <c r="A25" s="103" t="s">
        <v>68</v>
      </c>
      <c r="B25" s="113"/>
      <c r="C25" s="72" t="s">
        <v>61</v>
      </c>
      <c r="D25" s="237"/>
      <c r="E25" s="237"/>
      <c r="F25" s="236"/>
    </row>
    <row r="26" spans="1:6" s="66" customFormat="1" ht="12" customHeight="1" thickBot="1" x14ac:dyDescent="0.25">
      <c r="A26" s="101" t="s">
        <v>69</v>
      </c>
      <c r="B26" s="94"/>
      <c r="C26" s="72" t="s">
        <v>57</v>
      </c>
      <c r="D26" s="201">
        <f>SUM(D8,D17,D22)</f>
        <v>0</v>
      </c>
      <c r="E26" s="201">
        <f>SUM(E8,E17,E22)</f>
        <v>0</v>
      </c>
      <c r="F26" s="201">
        <f>SUM(F8,F17,F22)</f>
        <v>0</v>
      </c>
    </row>
    <row r="27" spans="1:6" s="67" customFormat="1" ht="12" customHeight="1" thickBot="1" x14ac:dyDescent="0.25">
      <c r="A27" s="272" t="s">
        <v>70</v>
      </c>
      <c r="B27" s="280"/>
      <c r="C27" s="274" t="s">
        <v>59</v>
      </c>
      <c r="D27" s="387">
        <f>+D28+D29</f>
        <v>0</v>
      </c>
      <c r="E27" s="387">
        <f>+E28+E29</f>
        <v>0</v>
      </c>
      <c r="F27" s="264">
        <f>+F28+F29</f>
        <v>0</v>
      </c>
    </row>
    <row r="28" spans="1:6" s="67" customFormat="1" ht="15" customHeight="1" x14ac:dyDescent="0.2">
      <c r="A28" s="117"/>
      <c r="B28" s="92" t="s">
        <v>131</v>
      </c>
      <c r="C28" s="82" t="s">
        <v>367</v>
      </c>
      <c r="D28" s="388"/>
      <c r="E28" s="388"/>
      <c r="F28" s="282"/>
    </row>
    <row r="29" spans="1:6" s="67" customFormat="1" ht="15" customHeight="1" thickBot="1" x14ac:dyDescent="0.25">
      <c r="A29" s="281"/>
      <c r="B29" s="93" t="s">
        <v>132</v>
      </c>
      <c r="C29" s="273" t="s">
        <v>49</v>
      </c>
      <c r="D29" s="61"/>
      <c r="E29" s="61"/>
      <c r="F29" s="62"/>
    </row>
    <row r="30" spans="1:6" ht="13.5" thickBot="1" x14ac:dyDescent="0.25">
      <c r="A30" s="127" t="s">
        <v>71</v>
      </c>
      <c r="B30" s="270"/>
      <c r="C30" s="271" t="s">
        <v>60</v>
      </c>
      <c r="D30" s="237"/>
      <c r="E30" s="237"/>
      <c r="F30" s="236"/>
    </row>
    <row r="31" spans="1:6" s="55" customFormat="1" ht="16.5" customHeight="1" thickBot="1" x14ac:dyDescent="0.25">
      <c r="A31" s="127" t="s">
        <v>72</v>
      </c>
      <c r="B31" s="128"/>
      <c r="C31" s="129" t="s">
        <v>58</v>
      </c>
      <c r="D31" s="391">
        <f>+D26+D27+D30</f>
        <v>0</v>
      </c>
      <c r="E31" s="391">
        <f>+E26+E27+E30</f>
        <v>0</v>
      </c>
      <c r="F31" s="266">
        <f>+F26+F27+F30</f>
        <v>0</v>
      </c>
    </row>
    <row r="32" spans="1:6" s="68" customFormat="1" ht="12" customHeight="1" x14ac:dyDescent="0.2">
      <c r="A32" s="130"/>
      <c r="B32" s="130"/>
      <c r="C32" s="131"/>
      <c r="D32" s="262"/>
      <c r="E32" s="262"/>
      <c r="F32" s="262"/>
    </row>
    <row r="33" spans="1:6" ht="12" customHeight="1" thickBot="1" x14ac:dyDescent="0.25">
      <c r="A33" s="132"/>
      <c r="B33" s="133"/>
      <c r="C33" s="133"/>
      <c r="D33" s="263"/>
      <c r="E33" s="263"/>
      <c r="F33" s="263"/>
    </row>
    <row r="34" spans="1:6" ht="12" customHeight="1" thickBot="1" x14ac:dyDescent="0.25">
      <c r="A34" s="741" t="s">
        <v>107</v>
      </c>
      <c r="B34" s="742"/>
      <c r="C34" s="742"/>
      <c r="D34" s="742"/>
      <c r="E34" s="742"/>
      <c r="F34" s="743"/>
    </row>
    <row r="35" spans="1:6" ht="12" customHeight="1" thickBot="1" x14ac:dyDescent="0.25">
      <c r="A35" s="103" t="s">
        <v>65</v>
      </c>
      <c r="B35" s="23"/>
      <c r="C35" s="72" t="s">
        <v>41</v>
      </c>
      <c r="D35" s="201">
        <f>SUM(D36:D40)</f>
        <v>500</v>
      </c>
      <c r="E35" s="201">
        <f>SUM(E36:E40)</f>
        <v>500</v>
      </c>
      <c r="F35" s="206">
        <f>SUM(F36:F40)</f>
        <v>465</v>
      </c>
    </row>
    <row r="36" spans="1:6" ht="12" customHeight="1" x14ac:dyDescent="0.2">
      <c r="A36" s="134"/>
      <c r="B36" s="91" t="s">
        <v>144</v>
      </c>
      <c r="C36" s="10" t="s">
        <v>95</v>
      </c>
      <c r="D36" s="351"/>
      <c r="E36" s="351"/>
      <c r="F36" s="58"/>
    </row>
    <row r="37" spans="1:6" ht="12" customHeight="1" x14ac:dyDescent="0.2">
      <c r="A37" s="135"/>
      <c r="B37" s="90" t="s">
        <v>145</v>
      </c>
      <c r="C37" s="8" t="s">
        <v>224</v>
      </c>
      <c r="D37" s="59"/>
      <c r="E37" s="59"/>
      <c r="F37" s="60"/>
    </row>
    <row r="38" spans="1:6" ht="12" customHeight="1" x14ac:dyDescent="0.2">
      <c r="A38" s="135"/>
      <c r="B38" s="90" t="s">
        <v>146</v>
      </c>
      <c r="C38" s="8" t="s">
        <v>164</v>
      </c>
      <c r="D38" s="59">
        <v>500</v>
      </c>
      <c r="E38" s="59">
        <v>500</v>
      </c>
      <c r="F38" s="60">
        <v>465</v>
      </c>
    </row>
    <row r="39" spans="1:6" s="68" customFormat="1" ht="12" customHeight="1" x14ac:dyDescent="0.2">
      <c r="A39" s="135"/>
      <c r="B39" s="90" t="s">
        <v>147</v>
      </c>
      <c r="C39" s="8" t="s">
        <v>225</v>
      </c>
      <c r="D39" s="59"/>
      <c r="E39" s="59"/>
      <c r="F39" s="60"/>
    </row>
    <row r="40" spans="1:6" ht="12" customHeight="1" thickBot="1" x14ac:dyDescent="0.25">
      <c r="A40" s="135"/>
      <c r="B40" s="90" t="s">
        <v>155</v>
      </c>
      <c r="C40" s="8" t="s">
        <v>226</v>
      </c>
      <c r="D40" s="59"/>
      <c r="E40" s="59"/>
      <c r="F40" s="60"/>
    </row>
    <row r="41" spans="1:6" ht="12" customHeight="1" thickBot="1" x14ac:dyDescent="0.25">
      <c r="A41" s="103" t="s">
        <v>66</v>
      </c>
      <c r="B41" s="23"/>
      <c r="C41" s="72" t="s">
        <v>735</v>
      </c>
      <c r="D41" s="201">
        <f>SUM(D42:D44)</f>
        <v>2000</v>
      </c>
      <c r="E41" s="201">
        <f>SUM(E42:E44)</f>
        <v>2000</v>
      </c>
      <c r="F41" s="206">
        <f>SUM(F42:F44)</f>
        <v>0</v>
      </c>
    </row>
    <row r="42" spans="1:6" ht="12" customHeight="1" x14ac:dyDescent="0.2">
      <c r="A42" s="134"/>
      <c r="B42" s="91" t="s">
        <v>150</v>
      </c>
      <c r="C42" s="10" t="s">
        <v>302</v>
      </c>
      <c r="D42" s="351"/>
      <c r="E42" s="351"/>
      <c r="F42" s="58"/>
    </row>
    <row r="43" spans="1:6" ht="12" customHeight="1" x14ac:dyDescent="0.2">
      <c r="A43" s="135"/>
      <c r="B43" s="90" t="s">
        <v>151</v>
      </c>
      <c r="C43" s="8" t="s">
        <v>228</v>
      </c>
      <c r="D43" s="59">
        <v>2000</v>
      </c>
      <c r="E43" s="59">
        <v>2000</v>
      </c>
      <c r="F43" s="60"/>
    </row>
    <row r="44" spans="1:6" ht="15" customHeight="1" x14ac:dyDescent="0.2">
      <c r="A44" s="135"/>
      <c r="B44" s="90" t="s">
        <v>152</v>
      </c>
      <c r="C44" s="8" t="s">
        <v>108</v>
      </c>
      <c r="D44" s="59"/>
      <c r="E44" s="59"/>
      <c r="F44" s="60"/>
    </row>
    <row r="45" spans="1:6" ht="23.25" thickBot="1" x14ac:dyDescent="0.25">
      <c r="A45" s="135"/>
      <c r="B45" s="90" t="s">
        <v>153</v>
      </c>
      <c r="C45" s="8" t="s">
        <v>53</v>
      </c>
      <c r="D45" s="59"/>
      <c r="E45" s="59"/>
      <c r="F45" s="60"/>
    </row>
    <row r="46" spans="1:6" ht="15" customHeight="1" thickBot="1" x14ac:dyDescent="0.25">
      <c r="A46" s="103" t="s">
        <v>67</v>
      </c>
      <c r="B46" s="23"/>
      <c r="C46" s="23" t="s">
        <v>54</v>
      </c>
      <c r="D46" s="237"/>
      <c r="E46" s="237"/>
      <c r="F46" s="236"/>
    </row>
    <row r="47" spans="1:6" ht="14.25" customHeight="1" thickBot="1" x14ac:dyDescent="0.25">
      <c r="A47" s="127" t="s">
        <v>68</v>
      </c>
      <c r="B47" s="270"/>
      <c r="C47" s="271" t="s">
        <v>56</v>
      </c>
      <c r="D47" s="237"/>
      <c r="E47" s="237"/>
      <c r="F47" s="236"/>
    </row>
    <row r="48" spans="1:6" ht="13.5" thickBot="1" x14ac:dyDescent="0.25">
      <c r="A48" s="103" t="s">
        <v>69</v>
      </c>
      <c r="B48" s="124"/>
      <c r="C48" s="137" t="s">
        <v>55</v>
      </c>
      <c r="D48" s="391">
        <f>+D35+D41+D46+D47</f>
        <v>2500</v>
      </c>
      <c r="E48" s="391">
        <f>+E35+E41+E46+E47</f>
        <v>2500</v>
      </c>
      <c r="F48" s="266">
        <f>+F35+F41+F46+F47</f>
        <v>465</v>
      </c>
    </row>
    <row r="49" spans="1:6" ht="13.5" thickBot="1" x14ac:dyDescent="0.25">
      <c r="A49" s="138"/>
      <c r="B49" s="139"/>
      <c r="C49" s="139"/>
      <c r="D49" s="267"/>
      <c r="E49" s="267"/>
      <c r="F49" s="267"/>
    </row>
    <row r="50" spans="1:6" ht="13.5" thickBot="1" x14ac:dyDescent="0.25">
      <c r="A50" s="140" t="s">
        <v>256</v>
      </c>
      <c r="B50" s="141"/>
      <c r="C50" s="142"/>
      <c r="D50" s="395"/>
      <c r="E50" s="395"/>
      <c r="F50" s="70"/>
    </row>
    <row r="51" spans="1:6" ht="13.5" thickBot="1" x14ac:dyDescent="0.25">
      <c r="A51" s="140" t="s">
        <v>257</v>
      </c>
      <c r="B51" s="141"/>
      <c r="C51" s="142"/>
      <c r="D51" s="395"/>
      <c r="E51" s="395"/>
      <c r="F51" s="70"/>
    </row>
  </sheetData>
  <sheetProtection formatCells="0"/>
  <mergeCells count="6">
    <mergeCell ref="A34:F34"/>
    <mergeCell ref="A2:B2"/>
    <mergeCell ref="C2:E2"/>
    <mergeCell ref="C3:E3"/>
    <mergeCell ref="A5:B5"/>
    <mergeCell ref="A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2">
    <tabColor rgb="FF92D050"/>
  </sheetPr>
  <dimension ref="A1:F51"/>
  <sheetViews>
    <sheetView zoomScaleNormal="100" zoomScaleSheetLayoutView="115" workbookViewId="0">
      <selection activeCell="E40" sqref="E40"/>
    </sheetView>
  </sheetViews>
  <sheetFormatPr defaultRowHeight="12.75" x14ac:dyDescent="0.2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 x14ac:dyDescent="0.25">
      <c r="A1" s="104"/>
      <c r="B1" s="105"/>
      <c r="C1" s="145"/>
      <c r="F1" s="143" t="s">
        <v>887</v>
      </c>
    </row>
    <row r="2" spans="1:6" s="64" customFormat="1" ht="25.5" customHeight="1" x14ac:dyDescent="0.2">
      <c r="A2" s="744" t="s">
        <v>252</v>
      </c>
      <c r="B2" s="745"/>
      <c r="C2" s="753" t="s">
        <v>259</v>
      </c>
      <c r="D2" s="754"/>
      <c r="E2" s="755"/>
      <c r="F2" s="146" t="s">
        <v>111</v>
      </c>
    </row>
    <row r="3" spans="1:6" s="64" customFormat="1" ht="16.5" thickBot="1" x14ac:dyDescent="0.25">
      <c r="A3" s="107" t="s">
        <v>251</v>
      </c>
      <c r="B3" s="108"/>
      <c r="C3" s="756" t="s">
        <v>888</v>
      </c>
      <c r="D3" s="757"/>
      <c r="E3" s="758"/>
      <c r="F3" s="147" t="s">
        <v>113</v>
      </c>
    </row>
    <row r="4" spans="1:6" s="65" customFormat="1" ht="15.95" customHeight="1" thickBot="1" x14ac:dyDescent="0.3">
      <c r="A4" s="109"/>
      <c r="B4" s="109"/>
      <c r="C4" s="109"/>
      <c r="F4" s="110" t="s">
        <v>101</v>
      </c>
    </row>
    <row r="5" spans="1:6" ht="24.75" thickBot="1" x14ac:dyDescent="0.25">
      <c r="A5" s="741" t="s">
        <v>253</v>
      </c>
      <c r="B5" s="746"/>
      <c r="C5" s="555" t="s">
        <v>102</v>
      </c>
      <c r="D5" s="319" t="s">
        <v>398</v>
      </c>
      <c r="E5" s="319" t="s">
        <v>399</v>
      </c>
      <c r="F5" s="112" t="s">
        <v>400</v>
      </c>
    </row>
    <row r="6" spans="1:6" s="55" customFormat="1" ht="12.95" customHeight="1" thickBot="1" x14ac:dyDescent="0.25">
      <c r="A6" s="101" t="s">
        <v>738</v>
      </c>
      <c r="B6" s="102" t="s">
        <v>739</v>
      </c>
      <c r="C6" s="102" t="s">
        <v>888</v>
      </c>
      <c r="D6" s="102" t="s">
        <v>741</v>
      </c>
      <c r="E6" s="394" t="s">
        <v>742</v>
      </c>
      <c r="F6" s="392" t="s">
        <v>745</v>
      </c>
    </row>
    <row r="7" spans="1:6" s="55" customFormat="1" ht="15.95" customHeight="1" thickBot="1" x14ac:dyDescent="0.25">
      <c r="A7" s="741" t="s">
        <v>103</v>
      </c>
      <c r="B7" s="742"/>
      <c r="C7" s="742"/>
      <c r="D7" s="742"/>
      <c r="E7" s="742"/>
      <c r="F7" s="743"/>
    </row>
    <row r="8" spans="1:6" s="66" customFormat="1" ht="12" customHeight="1" thickBot="1" x14ac:dyDescent="0.25">
      <c r="A8" s="101" t="s">
        <v>65</v>
      </c>
      <c r="B8" s="113"/>
      <c r="C8" s="114" t="s">
        <v>258</v>
      </c>
      <c r="D8" s="201">
        <f>SUM(D9:D16)</f>
        <v>0</v>
      </c>
      <c r="E8" s="201">
        <f>SUM(E9:E16)</f>
        <v>0</v>
      </c>
      <c r="F8" s="206">
        <f>SUM(F9:F16)</f>
        <v>78</v>
      </c>
    </row>
    <row r="9" spans="1:6" s="66" customFormat="1" ht="12" customHeight="1" x14ac:dyDescent="0.2">
      <c r="A9" s="117"/>
      <c r="B9" s="116" t="s">
        <v>144</v>
      </c>
      <c r="C9" s="11" t="s">
        <v>192</v>
      </c>
      <c r="D9" s="378"/>
      <c r="E9" s="378"/>
      <c r="F9" s="258"/>
    </row>
    <row r="10" spans="1:6" s="66" customFormat="1" ht="12" customHeight="1" x14ac:dyDescent="0.2">
      <c r="A10" s="115"/>
      <c r="B10" s="116" t="s">
        <v>145</v>
      </c>
      <c r="C10" s="8" t="s">
        <v>193</v>
      </c>
      <c r="D10" s="198"/>
      <c r="E10" s="198"/>
      <c r="F10" s="204">
        <v>58</v>
      </c>
    </row>
    <row r="11" spans="1:6" s="66" customFormat="1" ht="12" customHeight="1" x14ac:dyDescent="0.2">
      <c r="A11" s="115"/>
      <c r="B11" s="116" t="s">
        <v>146</v>
      </c>
      <c r="C11" s="8" t="s">
        <v>194</v>
      </c>
      <c r="D11" s="198"/>
      <c r="E11" s="198"/>
      <c r="F11" s="204"/>
    </row>
    <row r="12" spans="1:6" s="66" customFormat="1" ht="12" customHeight="1" x14ac:dyDescent="0.2">
      <c r="A12" s="115"/>
      <c r="B12" s="116" t="s">
        <v>147</v>
      </c>
      <c r="C12" s="8" t="s">
        <v>195</v>
      </c>
      <c r="D12" s="198"/>
      <c r="E12" s="198"/>
      <c r="F12" s="204"/>
    </row>
    <row r="13" spans="1:6" s="66" customFormat="1" ht="12" customHeight="1" x14ac:dyDescent="0.2">
      <c r="A13" s="115"/>
      <c r="B13" s="116" t="s">
        <v>166</v>
      </c>
      <c r="C13" s="7" t="s">
        <v>196</v>
      </c>
      <c r="D13" s="198"/>
      <c r="E13" s="198"/>
      <c r="F13" s="204"/>
    </row>
    <row r="14" spans="1:6" s="66" customFormat="1" ht="12" customHeight="1" x14ac:dyDescent="0.2">
      <c r="A14" s="118"/>
      <c r="B14" s="116" t="s">
        <v>148</v>
      </c>
      <c r="C14" s="8" t="s">
        <v>197</v>
      </c>
      <c r="D14" s="379"/>
      <c r="E14" s="379"/>
      <c r="F14" s="259">
        <v>20</v>
      </c>
    </row>
    <row r="15" spans="1:6" s="67" customFormat="1" ht="12" customHeight="1" x14ac:dyDescent="0.2">
      <c r="A15" s="115"/>
      <c r="B15" s="116" t="s">
        <v>149</v>
      </c>
      <c r="C15" s="8" t="s">
        <v>45</v>
      </c>
      <c r="D15" s="198"/>
      <c r="E15" s="198"/>
      <c r="F15" s="204"/>
    </row>
    <row r="16" spans="1:6" s="67" customFormat="1" ht="12" customHeight="1" thickBot="1" x14ac:dyDescent="0.25">
      <c r="A16" s="119"/>
      <c r="B16" s="120" t="s">
        <v>156</v>
      </c>
      <c r="C16" s="7" t="s">
        <v>250</v>
      </c>
      <c r="D16" s="200"/>
      <c r="E16" s="200"/>
      <c r="F16" s="205"/>
    </row>
    <row r="17" spans="1:6" s="66" customFormat="1" ht="12" customHeight="1" thickBot="1" x14ac:dyDescent="0.25">
      <c r="A17" s="101" t="s">
        <v>66</v>
      </c>
      <c r="B17" s="113"/>
      <c r="C17" s="114" t="s">
        <v>734</v>
      </c>
      <c r="D17" s="201">
        <f>SUM(D18+D20)</f>
        <v>4310</v>
      </c>
      <c r="E17" s="201">
        <f>SUM(E18+E20)</f>
        <v>4310</v>
      </c>
      <c r="F17" s="206">
        <f>SUM(F18+F20)</f>
        <v>4487</v>
      </c>
    </row>
    <row r="18" spans="1:6" s="67" customFormat="1" ht="12" customHeight="1" x14ac:dyDescent="0.2">
      <c r="A18" s="115"/>
      <c r="B18" s="116" t="s">
        <v>150</v>
      </c>
      <c r="C18" s="10" t="s">
        <v>42</v>
      </c>
      <c r="D18" s="198">
        <v>4310</v>
      </c>
      <c r="E18" s="198">
        <v>4310</v>
      </c>
      <c r="F18" s="204">
        <v>4487</v>
      </c>
    </row>
    <row r="19" spans="1:6" s="67" customFormat="1" ht="12" customHeight="1" x14ac:dyDescent="0.2">
      <c r="A19" s="115"/>
      <c r="B19" s="116" t="s">
        <v>151</v>
      </c>
      <c r="C19" s="8" t="s">
        <v>43</v>
      </c>
      <c r="D19" s="198"/>
      <c r="E19" s="198"/>
      <c r="F19" s="204"/>
    </row>
    <row r="20" spans="1:6" s="67" customFormat="1" ht="12" customHeight="1" x14ac:dyDescent="0.2">
      <c r="A20" s="115"/>
      <c r="B20" s="116" t="s">
        <v>152</v>
      </c>
      <c r="C20" s="8" t="s">
        <v>44</v>
      </c>
      <c r="D20" s="198"/>
      <c r="E20" s="198"/>
      <c r="F20" s="204"/>
    </row>
    <row r="21" spans="1:6" s="67" customFormat="1" ht="12" customHeight="1" thickBot="1" x14ac:dyDescent="0.25">
      <c r="A21" s="115"/>
      <c r="B21" s="116" t="s">
        <v>153</v>
      </c>
      <c r="C21" s="8" t="s">
        <v>43</v>
      </c>
      <c r="D21" s="198"/>
      <c r="E21" s="198"/>
      <c r="F21" s="204"/>
    </row>
    <row r="22" spans="1:6" s="67" customFormat="1" ht="12" customHeight="1" thickBot="1" x14ac:dyDescent="0.25">
      <c r="A22" s="103" t="s">
        <v>67</v>
      </c>
      <c r="B22" s="72"/>
      <c r="C22" s="72" t="s">
        <v>46</v>
      </c>
      <c r="D22" s="201">
        <f>+D23+D24</f>
        <v>0</v>
      </c>
      <c r="E22" s="201">
        <f>+E23+E24</f>
        <v>0</v>
      </c>
      <c r="F22" s="206">
        <f>+F23+F24</f>
        <v>0</v>
      </c>
    </row>
    <row r="23" spans="1:6" s="66" customFormat="1" ht="12" customHeight="1" x14ac:dyDescent="0.2">
      <c r="A23" s="252"/>
      <c r="B23" s="277" t="s">
        <v>124</v>
      </c>
      <c r="C23" s="82" t="s">
        <v>274</v>
      </c>
      <c r="D23" s="388"/>
      <c r="E23" s="388"/>
      <c r="F23" s="282"/>
    </row>
    <row r="24" spans="1:6" s="66" customFormat="1" ht="12" customHeight="1" thickBot="1" x14ac:dyDescent="0.25">
      <c r="A24" s="275"/>
      <c r="B24" s="276" t="s">
        <v>125</v>
      </c>
      <c r="C24" s="83" t="s">
        <v>278</v>
      </c>
      <c r="D24" s="397"/>
      <c r="E24" s="397"/>
      <c r="F24" s="283"/>
    </row>
    <row r="25" spans="1:6" s="66" customFormat="1" ht="12" customHeight="1" thickBot="1" x14ac:dyDescent="0.25">
      <c r="A25" s="103" t="s">
        <v>68</v>
      </c>
      <c r="B25" s="113"/>
      <c r="C25" s="72" t="s">
        <v>61</v>
      </c>
      <c r="D25" s="237"/>
      <c r="E25" s="237"/>
      <c r="F25" s="236"/>
    </row>
    <row r="26" spans="1:6" s="66" customFormat="1" ht="12" customHeight="1" thickBot="1" x14ac:dyDescent="0.25">
      <c r="A26" s="101" t="s">
        <v>69</v>
      </c>
      <c r="B26" s="94"/>
      <c r="C26" s="72" t="s">
        <v>57</v>
      </c>
      <c r="D26" s="201">
        <f>SUM(D8,D17,D22)</f>
        <v>4310</v>
      </c>
      <c r="E26" s="201">
        <f>SUM(E8,E17,E22)</f>
        <v>4310</v>
      </c>
      <c r="F26" s="201">
        <f>SUM(F8,F17,F22)</f>
        <v>4565</v>
      </c>
    </row>
    <row r="27" spans="1:6" s="67" customFormat="1" ht="12" customHeight="1" thickBot="1" x14ac:dyDescent="0.25">
      <c r="A27" s="272" t="s">
        <v>70</v>
      </c>
      <c r="B27" s="280"/>
      <c r="C27" s="274" t="s">
        <v>59</v>
      </c>
      <c r="D27" s="387">
        <f>+D28+D29</f>
        <v>0</v>
      </c>
      <c r="E27" s="387">
        <f>+E28+E29</f>
        <v>0</v>
      </c>
      <c r="F27" s="264">
        <f>+F28+F29</f>
        <v>0</v>
      </c>
    </row>
    <row r="28" spans="1:6" s="67" customFormat="1" ht="15" customHeight="1" x14ac:dyDescent="0.2">
      <c r="A28" s="117"/>
      <c r="B28" s="92" t="s">
        <v>131</v>
      </c>
      <c r="C28" s="82" t="s">
        <v>367</v>
      </c>
      <c r="D28" s="388"/>
      <c r="E28" s="388"/>
      <c r="F28" s="282"/>
    </row>
    <row r="29" spans="1:6" s="67" customFormat="1" ht="15" customHeight="1" thickBot="1" x14ac:dyDescent="0.25">
      <c r="A29" s="281"/>
      <c r="B29" s="93" t="s">
        <v>132</v>
      </c>
      <c r="C29" s="273" t="s">
        <v>49</v>
      </c>
      <c r="D29" s="61"/>
      <c r="E29" s="61"/>
      <c r="F29" s="62"/>
    </row>
    <row r="30" spans="1:6" ht="13.5" thickBot="1" x14ac:dyDescent="0.25">
      <c r="A30" s="127" t="s">
        <v>71</v>
      </c>
      <c r="B30" s="270"/>
      <c r="C30" s="271" t="s">
        <v>60</v>
      </c>
      <c r="D30" s="237"/>
      <c r="E30" s="237"/>
      <c r="F30" s="236"/>
    </row>
    <row r="31" spans="1:6" s="55" customFormat="1" ht="16.5" customHeight="1" thickBot="1" x14ac:dyDescent="0.25">
      <c r="A31" s="127" t="s">
        <v>72</v>
      </c>
      <c r="B31" s="128"/>
      <c r="C31" s="129" t="s">
        <v>58</v>
      </c>
      <c r="D31" s="391">
        <f>+D26+D27+D30</f>
        <v>4310</v>
      </c>
      <c r="E31" s="391">
        <f>+E26+E27+E30</f>
        <v>4310</v>
      </c>
      <c r="F31" s="266">
        <f>+F26+F27+F30</f>
        <v>4565</v>
      </c>
    </row>
    <row r="32" spans="1:6" s="68" customFormat="1" ht="12" customHeight="1" x14ac:dyDescent="0.2">
      <c r="A32" s="130"/>
      <c r="B32" s="130"/>
      <c r="C32" s="131"/>
      <c r="D32" s="262"/>
      <c r="E32" s="262"/>
      <c r="F32" s="262"/>
    </row>
    <row r="33" spans="1:6" ht="12" customHeight="1" thickBot="1" x14ac:dyDescent="0.25">
      <c r="A33" s="132"/>
      <c r="B33" s="133"/>
      <c r="C33" s="133"/>
      <c r="D33" s="263"/>
      <c r="E33" s="263"/>
      <c r="F33" s="263"/>
    </row>
    <row r="34" spans="1:6" ht="12" customHeight="1" thickBot="1" x14ac:dyDescent="0.25">
      <c r="A34" s="741" t="s">
        <v>107</v>
      </c>
      <c r="B34" s="742"/>
      <c r="C34" s="742"/>
      <c r="D34" s="742"/>
      <c r="E34" s="742"/>
      <c r="F34" s="743"/>
    </row>
    <row r="35" spans="1:6" ht="12" customHeight="1" thickBot="1" x14ac:dyDescent="0.25">
      <c r="A35" s="103" t="s">
        <v>65</v>
      </c>
      <c r="B35" s="23"/>
      <c r="C35" s="72" t="s">
        <v>41</v>
      </c>
      <c r="D35" s="201">
        <f>SUM(D36:D40)</f>
        <v>4620</v>
      </c>
      <c r="E35" s="201">
        <f>SUM(E36:E40)</f>
        <v>4790</v>
      </c>
      <c r="F35" s="206">
        <f>SUM(F36:F40)</f>
        <v>4518</v>
      </c>
    </row>
    <row r="36" spans="1:6" ht="12" customHeight="1" x14ac:dyDescent="0.2">
      <c r="A36" s="134"/>
      <c r="B36" s="91" t="s">
        <v>144</v>
      </c>
      <c r="C36" s="10" t="s">
        <v>95</v>
      </c>
      <c r="D36" s="351">
        <v>2531</v>
      </c>
      <c r="E36" s="351">
        <v>2547</v>
      </c>
      <c r="F36" s="58">
        <v>2526</v>
      </c>
    </row>
    <row r="37" spans="1:6" ht="12" customHeight="1" x14ac:dyDescent="0.2">
      <c r="A37" s="135"/>
      <c r="B37" s="90" t="s">
        <v>145</v>
      </c>
      <c r="C37" s="8" t="s">
        <v>224</v>
      </c>
      <c r="D37" s="59">
        <v>691</v>
      </c>
      <c r="E37" s="59">
        <v>614</v>
      </c>
      <c r="F37" s="60">
        <v>610</v>
      </c>
    </row>
    <row r="38" spans="1:6" ht="12" customHeight="1" x14ac:dyDescent="0.2">
      <c r="A38" s="135"/>
      <c r="B38" s="90" t="s">
        <v>146</v>
      </c>
      <c r="C38" s="8" t="s">
        <v>164</v>
      </c>
      <c r="D38" s="59">
        <v>1088</v>
      </c>
      <c r="E38" s="59">
        <v>1149</v>
      </c>
      <c r="F38" s="60">
        <v>1079</v>
      </c>
    </row>
    <row r="39" spans="1:6" s="68" customFormat="1" ht="12" customHeight="1" x14ac:dyDescent="0.2">
      <c r="A39" s="135"/>
      <c r="B39" s="90" t="s">
        <v>147</v>
      </c>
      <c r="C39" s="8" t="s">
        <v>225</v>
      </c>
      <c r="D39" s="59"/>
      <c r="E39" s="59"/>
      <c r="F39" s="60"/>
    </row>
    <row r="40" spans="1:6" ht="12" customHeight="1" thickBot="1" x14ac:dyDescent="0.25">
      <c r="A40" s="135"/>
      <c r="B40" s="90" t="s">
        <v>155</v>
      </c>
      <c r="C40" s="8" t="s">
        <v>226</v>
      </c>
      <c r="D40" s="59">
        <v>310</v>
      </c>
      <c r="E40" s="59">
        <v>480</v>
      </c>
      <c r="F40" s="60">
        <v>303</v>
      </c>
    </row>
    <row r="41" spans="1:6" ht="12" customHeight="1" thickBot="1" x14ac:dyDescent="0.25">
      <c r="A41" s="103" t="s">
        <v>66</v>
      </c>
      <c r="B41" s="23"/>
      <c r="C41" s="72" t="s">
        <v>735</v>
      </c>
      <c r="D41" s="201">
        <f>SUM(D42:D44)</f>
        <v>0</v>
      </c>
      <c r="E41" s="201">
        <f>SUM(E42:E44)</f>
        <v>0</v>
      </c>
      <c r="F41" s="206">
        <f>SUM(F42:F44)</f>
        <v>0</v>
      </c>
    </row>
    <row r="42" spans="1:6" ht="12" customHeight="1" x14ac:dyDescent="0.2">
      <c r="A42" s="134"/>
      <c r="B42" s="91" t="s">
        <v>150</v>
      </c>
      <c r="C42" s="10" t="s">
        <v>302</v>
      </c>
      <c r="D42" s="351"/>
      <c r="E42" s="351"/>
      <c r="F42" s="58"/>
    </row>
    <row r="43" spans="1:6" ht="12" customHeight="1" x14ac:dyDescent="0.2">
      <c r="A43" s="135"/>
      <c r="B43" s="90" t="s">
        <v>151</v>
      </c>
      <c r="C43" s="8" t="s">
        <v>228</v>
      </c>
      <c r="D43" s="59"/>
      <c r="E43" s="59"/>
      <c r="F43" s="60"/>
    </row>
    <row r="44" spans="1:6" ht="15" customHeight="1" x14ac:dyDescent="0.2">
      <c r="A44" s="135"/>
      <c r="B44" s="90" t="s">
        <v>152</v>
      </c>
      <c r="C44" s="8" t="s">
        <v>108</v>
      </c>
      <c r="D44" s="59"/>
      <c r="E44" s="59"/>
      <c r="F44" s="60"/>
    </row>
    <row r="45" spans="1:6" ht="23.25" thickBot="1" x14ac:dyDescent="0.25">
      <c r="A45" s="135"/>
      <c r="B45" s="90" t="s">
        <v>153</v>
      </c>
      <c r="C45" s="8" t="s">
        <v>53</v>
      </c>
      <c r="D45" s="59"/>
      <c r="E45" s="59"/>
      <c r="F45" s="60"/>
    </row>
    <row r="46" spans="1:6" ht="15" customHeight="1" thickBot="1" x14ac:dyDescent="0.25">
      <c r="A46" s="103" t="s">
        <v>67</v>
      </c>
      <c r="B46" s="23"/>
      <c r="C46" s="23" t="s">
        <v>54</v>
      </c>
      <c r="D46" s="237"/>
      <c r="E46" s="237"/>
      <c r="F46" s="236"/>
    </row>
    <row r="47" spans="1:6" ht="14.25" customHeight="1" thickBot="1" x14ac:dyDescent="0.25">
      <c r="A47" s="127" t="s">
        <v>68</v>
      </c>
      <c r="B47" s="270"/>
      <c r="C47" s="271" t="s">
        <v>56</v>
      </c>
      <c r="D47" s="237"/>
      <c r="E47" s="237"/>
      <c r="F47" s="236"/>
    </row>
    <row r="48" spans="1:6" ht="13.5" thickBot="1" x14ac:dyDescent="0.25">
      <c r="A48" s="103" t="s">
        <v>69</v>
      </c>
      <c r="B48" s="124"/>
      <c r="C48" s="137" t="s">
        <v>55</v>
      </c>
      <c r="D48" s="391">
        <f>+D35+D41+D46+D47</f>
        <v>4620</v>
      </c>
      <c r="E48" s="391">
        <f>+E35+E41+E46+E47</f>
        <v>4790</v>
      </c>
      <c r="F48" s="266">
        <f>+F35+F41+F46+F47</f>
        <v>4518</v>
      </c>
    </row>
    <row r="49" spans="1:6" ht="13.5" thickBot="1" x14ac:dyDescent="0.25">
      <c r="A49" s="138"/>
      <c r="B49" s="139"/>
      <c r="C49" s="139"/>
      <c r="D49" s="267"/>
      <c r="E49" s="267"/>
      <c r="F49" s="267"/>
    </row>
    <row r="50" spans="1:6" ht="13.5" thickBot="1" x14ac:dyDescent="0.25">
      <c r="A50" s="140" t="s">
        <v>256</v>
      </c>
      <c r="B50" s="141"/>
      <c r="C50" s="142"/>
      <c r="D50" s="395">
        <v>1</v>
      </c>
      <c r="E50" s="395">
        <v>1</v>
      </c>
      <c r="F50" s="70">
        <v>1</v>
      </c>
    </row>
    <row r="51" spans="1:6" ht="13.5" thickBot="1" x14ac:dyDescent="0.25">
      <c r="A51" s="140" t="s">
        <v>257</v>
      </c>
      <c r="B51" s="141"/>
      <c r="C51" s="142"/>
      <c r="D51" s="395"/>
      <c r="E51" s="395"/>
      <c r="F51" s="70"/>
    </row>
  </sheetData>
  <sheetProtection formatCells="0"/>
  <mergeCells count="6">
    <mergeCell ref="A34:F34"/>
    <mergeCell ref="A2:B2"/>
    <mergeCell ref="C2:E2"/>
    <mergeCell ref="C3:E3"/>
    <mergeCell ref="A5:B5"/>
    <mergeCell ref="A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3">
    <tabColor rgb="FF92D050"/>
  </sheetPr>
  <dimension ref="A1:F51"/>
  <sheetViews>
    <sheetView zoomScaleNormal="100" zoomScaleSheetLayoutView="115" workbookViewId="0">
      <selection activeCell="G6" sqref="G6"/>
    </sheetView>
  </sheetViews>
  <sheetFormatPr defaultRowHeight="12.75" x14ac:dyDescent="0.2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 x14ac:dyDescent="0.25">
      <c r="A1" s="104"/>
      <c r="B1" s="105"/>
      <c r="C1" s="145"/>
      <c r="F1" s="143" t="s">
        <v>889</v>
      </c>
    </row>
    <row r="2" spans="1:6" s="64" customFormat="1" ht="25.5" customHeight="1" x14ac:dyDescent="0.2">
      <c r="A2" s="744" t="s">
        <v>252</v>
      </c>
      <c r="B2" s="745"/>
      <c r="C2" s="753" t="s">
        <v>259</v>
      </c>
      <c r="D2" s="754"/>
      <c r="E2" s="755"/>
      <c r="F2" s="146" t="s">
        <v>111</v>
      </c>
    </row>
    <row r="3" spans="1:6" s="64" customFormat="1" ht="16.5" thickBot="1" x14ac:dyDescent="0.25">
      <c r="A3" s="107" t="s">
        <v>251</v>
      </c>
      <c r="B3" s="108"/>
      <c r="C3" s="756" t="s">
        <v>890</v>
      </c>
      <c r="D3" s="757"/>
      <c r="E3" s="758"/>
      <c r="F3" s="147" t="s">
        <v>113</v>
      </c>
    </row>
    <row r="4" spans="1:6" s="65" customFormat="1" ht="15.95" customHeight="1" thickBot="1" x14ac:dyDescent="0.3">
      <c r="A4" s="109"/>
      <c r="B4" s="109"/>
      <c r="C4" s="109"/>
      <c r="F4" s="110" t="s">
        <v>101</v>
      </c>
    </row>
    <row r="5" spans="1:6" ht="24.75" thickBot="1" x14ac:dyDescent="0.25">
      <c r="A5" s="741" t="s">
        <v>253</v>
      </c>
      <c r="B5" s="746"/>
      <c r="C5" s="555" t="s">
        <v>102</v>
      </c>
      <c r="D5" s="319" t="s">
        <v>398</v>
      </c>
      <c r="E5" s="319" t="s">
        <v>399</v>
      </c>
      <c r="F5" s="112" t="s">
        <v>400</v>
      </c>
    </row>
    <row r="6" spans="1:6" s="55" customFormat="1" ht="12.95" customHeight="1" thickBot="1" x14ac:dyDescent="0.25">
      <c r="A6" s="101" t="s">
        <v>738</v>
      </c>
      <c r="B6" s="102" t="s">
        <v>739</v>
      </c>
      <c r="C6" s="102" t="s">
        <v>740</v>
      </c>
      <c r="D6" s="102" t="s">
        <v>741</v>
      </c>
      <c r="E6" s="394" t="s">
        <v>742</v>
      </c>
      <c r="F6" s="392" t="s">
        <v>745</v>
      </c>
    </row>
    <row r="7" spans="1:6" s="55" customFormat="1" ht="15.95" customHeight="1" thickBot="1" x14ac:dyDescent="0.25">
      <c r="A7" s="741" t="s">
        <v>103</v>
      </c>
      <c r="B7" s="742"/>
      <c r="C7" s="742"/>
      <c r="D7" s="742"/>
      <c r="E7" s="742"/>
      <c r="F7" s="743"/>
    </row>
    <row r="8" spans="1:6" s="66" customFormat="1" ht="12" customHeight="1" thickBot="1" x14ac:dyDescent="0.25">
      <c r="A8" s="101" t="s">
        <v>65</v>
      </c>
      <c r="B8" s="113"/>
      <c r="C8" s="114" t="s">
        <v>258</v>
      </c>
      <c r="D8" s="201">
        <f>SUM(D9:D16)</f>
        <v>0</v>
      </c>
      <c r="E8" s="201">
        <f>SUM(E9:E16)</f>
        <v>0</v>
      </c>
      <c r="F8" s="206">
        <f>SUM(F9:F16)</f>
        <v>0</v>
      </c>
    </row>
    <row r="9" spans="1:6" s="66" customFormat="1" ht="12" customHeight="1" x14ac:dyDescent="0.2">
      <c r="A9" s="117"/>
      <c r="B9" s="116" t="s">
        <v>144</v>
      </c>
      <c r="C9" s="11" t="s">
        <v>192</v>
      </c>
      <c r="D9" s="378"/>
      <c r="E9" s="378"/>
      <c r="F9" s="258"/>
    </row>
    <row r="10" spans="1:6" s="66" customFormat="1" ht="12" customHeight="1" x14ac:dyDescent="0.2">
      <c r="A10" s="115"/>
      <c r="B10" s="116" t="s">
        <v>145</v>
      </c>
      <c r="C10" s="8" t="s">
        <v>193</v>
      </c>
      <c r="D10" s="198"/>
      <c r="E10" s="198"/>
      <c r="F10" s="204"/>
    </row>
    <row r="11" spans="1:6" s="66" customFormat="1" ht="12" customHeight="1" x14ac:dyDescent="0.2">
      <c r="A11" s="115"/>
      <c r="B11" s="116" t="s">
        <v>146</v>
      </c>
      <c r="C11" s="8" t="s">
        <v>194</v>
      </c>
      <c r="D11" s="198"/>
      <c r="E11" s="198"/>
      <c r="F11" s="204"/>
    </row>
    <row r="12" spans="1:6" s="66" customFormat="1" ht="12" customHeight="1" x14ac:dyDescent="0.2">
      <c r="A12" s="115"/>
      <c r="B12" s="116" t="s">
        <v>147</v>
      </c>
      <c r="C12" s="8" t="s">
        <v>195</v>
      </c>
      <c r="D12" s="198"/>
      <c r="E12" s="198"/>
      <c r="F12" s="204"/>
    </row>
    <row r="13" spans="1:6" s="66" customFormat="1" ht="12" customHeight="1" x14ac:dyDescent="0.2">
      <c r="A13" s="115"/>
      <c r="B13" s="116" t="s">
        <v>166</v>
      </c>
      <c r="C13" s="7" t="s">
        <v>196</v>
      </c>
      <c r="D13" s="198"/>
      <c r="E13" s="198"/>
      <c r="F13" s="204"/>
    </row>
    <row r="14" spans="1:6" s="66" customFormat="1" ht="12" customHeight="1" x14ac:dyDescent="0.2">
      <c r="A14" s="118"/>
      <c r="B14" s="116" t="s">
        <v>148</v>
      </c>
      <c r="C14" s="8" t="s">
        <v>197</v>
      </c>
      <c r="D14" s="379"/>
      <c r="E14" s="379"/>
      <c r="F14" s="259"/>
    </row>
    <row r="15" spans="1:6" s="67" customFormat="1" ht="12" customHeight="1" x14ac:dyDescent="0.2">
      <c r="A15" s="115"/>
      <c r="B15" s="116" t="s">
        <v>149</v>
      </c>
      <c r="C15" s="8" t="s">
        <v>45</v>
      </c>
      <c r="D15" s="198"/>
      <c r="E15" s="198"/>
      <c r="F15" s="204"/>
    </row>
    <row r="16" spans="1:6" s="67" customFormat="1" ht="12" customHeight="1" thickBot="1" x14ac:dyDescent="0.25">
      <c r="A16" s="119"/>
      <c r="B16" s="120" t="s">
        <v>156</v>
      </c>
      <c r="C16" s="7" t="s">
        <v>250</v>
      </c>
      <c r="D16" s="200"/>
      <c r="E16" s="200"/>
      <c r="F16" s="205"/>
    </row>
    <row r="17" spans="1:6" s="66" customFormat="1" ht="12" customHeight="1" thickBot="1" x14ac:dyDescent="0.25">
      <c r="A17" s="101" t="s">
        <v>66</v>
      </c>
      <c r="B17" s="113"/>
      <c r="C17" s="114" t="s">
        <v>734</v>
      </c>
      <c r="D17" s="201">
        <f>SUM(D18+D20)</f>
        <v>132</v>
      </c>
      <c r="E17" s="201">
        <f>SUM(E18+E20)</f>
        <v>139</v>
      </c>
      <c r="F17" s="206">
        <f>SUM(F18+F20)</f>
        <v>139</v>
      </c>
    </row>
    <row r="18" spans="1:6" s="67" customFormat="1" ht="12" customHeight="1" x14ac:dyDescent="0.2">
      <c r="A18" s="115"/>
      <c r="B18" s="116" t="s">
        <v>150</v>
      </c>
      <c r="C18" s="10" t="s">
        <v>42</v>
      </c>
      <c r="D18" s="198">
        <v>132</v>
      </c>
      <c r="E18" s="198">
        <v>139</v>
      </c>
      <c r="F18" s="204">
        <v>139</v>
      </c>
    </row>
    <row r="19" spans="1:6" s="67" customFormat="1" ht="12" customHeight="1" x14ac:dyDescent="0.2">
      <c r="A19" s="115"/>
      <c r="B19" s="116" t="s">
        <v>151</v>
      </c>
      <c r="C19" s="8" t="s">
        <v>43</v>
      </c>
      <c r="D19" s="198"/>
      <c r="E19" s="198"/>
      <c r="F19" s="204"/>
    </row>
    <row r="20" spans="1:6" s="67" customFormat="1" ht="12" customHeight="1" x14ac:dyDescent="0.2">
      <c r="A20" s="115"/>
      <c r="B20" s="116" t="s">
        <v>152</v>
      </c>
      <c r="C20" s="8" t="s">
        <v>44</v>
      </c>
      <c r="D20" s="198"/>
      <c r="E20" s="198"/>
      <c r="F20" s="204"/>
    </row>
    <row r="21" spans="1:6" s="67" customFormat="1" ht="12" customHeight="1" thickBot="1" x14ac:dyDescent="0.25">
      <c r="A21" s="115"/>
      <c r="B21" s="116" t="s">
        <v>153</v>
      </c>
      <c r="C21" s="8" t="s">
        <v>43</v>
      </c>
      <c r="D21" s="198"/>
      <c r="E21" s="198"/>
      <c r="F21" s="204"/>
    </row>
    <row r="22" spans="1:6" s="67" customFormat="1" ht="12" customHeight="1" thickBot="1" x14ac:dyDescent="0.25">
      <c r="A22" s="103" t="s">
        <v>67</v>
      </c>
      <c r="B22" s="72"/>
      <c r="C22" s="72" t="s">
        <v>46</v>
      </c>
      <c r="D22" s="201">
        <f>+D23+D24</f>
        <v>0</v>
      </c>
      <c r="E22" s="201">
        <f>+E23+E24</f>
        <v>0</v>
      </c>
      <c r="F22" s="206">
        <f>+F23+F24</f>
        <v>0</v>
      </c>
    </row>
    <row r="23" spans="1:6" s="66" customFormat="1" ht="12" customHeight="1" x14ac:dyDescent="0.2">
      <c r="A23" s="252"/>
      <c r="B23" s="277" t="s">
        <v>124</v>
      </c>
      <c r="C23" s="82" t="s">
        <v>274</v>
      </c>
      <c r="D23" s="388"/>
      <c r="E23" s="388"/>
      <c r="F23" s="282"/>
    </row>
    <row r="24" spans="1:6" s="66" customFormat="1" ht="12" customHeight="1" thickBot="1" x14ac:dyDescent="0.25">
      <c r="A24" s="275"/>
      <c r="B24" s="276" t="s">
        <v>125</v>
      </c>
      <c r="C24" s="83" t="s">
        <v>278</v>
      </c>
      <c r="D24" s="397"/>
      <c r="E24" s="397"/>
      <c r="F24" s="283"/>
    </row>
    <row r="25" spans="1:6" s="66" customFormat="1" ht="12" customHeight="1" thickBot="1" x14ac:dyDescent="0.25">
      <c r="A25" s="103" t="s">
        <v>68</v>
      </c>
      <c r="B25" s="113"/>
      <c r="C25" s="72" t="s">
        <v>61</v>
      </c>
      <c r="D25" s="237"/>
      <c r="E25" s="237"/>
      <c r="F25" s="236"/>
    </row>
    <row r="26" spans="1:6" s="66" customFormat="1" ht="12" customHeight="1" thickBot="1" x14ac:dyDescent="0.25">
      <c r="A26" s="101" t="s">
        <v>69</v>
      </c>
      <c r="B26" s="94"/>
      <c r="C26" s="72" t="s">
        <v>57</v>
      </c>
      <c r="D26" s="201">
        <f>SUM(D8,D17,D22)</f>
        <v>132</v>
      </c>
      <c r="E26" s="201">
        <f>SUM(E8,E17,E22)</f>
        <v>139</v>
      </c>
      <c r="F26" s="201">
        <f>SUM(F8,F17,F22)</f>
        <v>139</v>
      </c>
    </row>
    <row r="27" spans="1:6" s="67" customFormat="1" ht="12" customHeight="1" thickBot="1" x14ac:dyDescent="0.25">
      <c r="A27" s="272" t="s">
        <v>70</v>
      </c>
      <c r="B27" s="280"/>
      <c r="C27" s="274" t="s">
        <v>59</v>
      </c>
      <c r="D27" s="387">
        <f>+D28+D29</f>
        <v>0</v>
      </c>
      <c r="E27" s="387">
        <f>+E28+E29</f>
        <v>0</v>
      </c>
      <c r="F27" s="264">
        <f>+F28+F29</f>
        <v>0</v>
      </c>
    </row>
    <row r="28" spans="1:6" s="67" customFormat="1" ht="15" customHeight="1" x14ac:dyDescent="0.2">
      <c r="A28" s="117"/>
      <c r="B28" s="92" t="s">
        <v>131</v>
      </c>
      <c r="C28" s="82" t="s">
        <v>367</v>
      </c>
      <c r="D28" s="388"/>
      <c r="E28" s="388"/>
      <c r="F28" s="282"/>
    </row>
    <row r="29" spans="1:6" s="67" customFormat="1" ht="15" customHeight="1" thickBot="1" x14ac:dyDescent="0.25">
      <c r="A29" s="281"/>
      <c r="B29" s="93" t="s">
        <v>132</v>
      </c>
      <c r="C29" s="273" t="s">
        <v>49</v>
      </c>
      <c r="D29" s="61"/>
      <c r="E29" s="61"/>
      <c r="F29" s="62"/>
    </row>
    <row r="30" spans="1:6" ht="13.5" thickBot="1" x14ac:dyDescent="0.25">
      <c r="A30" s="127" t="s">
        <v>71</v>
      </c>
      <c r="B30" s="270"/>
      <c r="C30" s="271" t="s">
        <v>60</v>
      </c>
      <c r="D30" s="237"/>
      <c r="E30" s="237"/>
      <c r="F30" s="236"/>
    </row>
    <row r="31" spans="1:6" s="55" customFormat="1" ht="16.5" customHeight="1" thickBot="1" x14ac:dyDescent="0.25">
      <c r="A31" s="127" t="s">
        <v>72</v>
      </c>
      <c r="B31" s="128"/>
      <c r="C31" s="129" t="s">
        <v>58</v>
      </c>
      <c r="D31" s="391">
        <f>+D26+D27+D30</f>
        <v>132</v>
      </c>
      <c r="E31" s="391">
        <f>+E26+E27+E30</f>
        <v>139</v>
      </c>
      <c r="F31" s="266">
        <f>+F26+F27+F30</f>
        <v>139</v>
      </c>
    </row>
    <row r="32" spans="1:6" s="68" customFormat="1" ht="12" customHeight="1" x14ac:dyDescent="0.2">
      <c r="A32" s="130"/>
      <c r="B32" s="130"/>
      <c r="C32" s="131"/>
      <c r="D32" s="262"/>
      <c r="E32" s="262"/>
      <c r="F32" s="262"/>
    </row>
    <row r="33" spans="1:6" ht="12" customHeight="1" thickBot="1" x14ac:dyDescent="0.25">
      <c r="A33" s="132"/>
      <c r="B33" s="133"/>
      <c r="C33" s="133"/>
      <c r="D33" s="263"/>
      <c r="E33" s="263"/>
      <c r="F33" s="263"/>
    </row>
    <row r="34" spans="1:6" ht="12" customHeight="1" thickBot="1" x14ac:dyDescent="0.25">
      <c r="A34" s="741" t="s">
        <v>107</v>
      </c>
      <c r="B34" s="742"/>
      <c r="C34" s="742"/>
      <c r="D34" s="742"/>
      <c r="E34" s="742"/>
      <c r="F34" s="743"/>
    </row>
    <row r="35" spans="1:6" ht="12" customHeight="1" thickBot="1" x14ac:dyDescent="0.25">
      <c r="A35" s="103" t="s">
        <v>65</v>
      </c>
      <c r="B35" s="23"/>
      <c r="C35" s="72" t="s">
        <v>41</v>
      </c>
      <c r="D35" s="201">
        <f>SUM(D36:D40)</f>
        <v>132</v>
      </c>
      <c r="E35" s="201">
        <f>SUM(E36:E40)</f>
        <v>142</v>
      </c>
      <c r="F35" s="206">
        <f>SUM(F36:F40)</f>
        <v>142</v>
      </c>
    </row>
    <row r="36" spans="1:6" ht="12" customHeight="1" x14ac:dyDescent="0.2">
      <c r="A36" s="134"/>
      <c r="B36" s="91" t="s">
        <v>144</v>
      </c>
      <c r="C36" s="10" t="s">
        <v>95</v>
      </c>
      <c r="D36" s="351"/>
      <c r="E36" s="351"/>
      <c r="F36" s="58"/>
    </row>
    <row r="37" spans="1:6" ht="12" customHeight="1" x14ac:dyDescent="0.2">
      <c r="A37" s="135"/>
      <c r="B37" s="90" t="s">
        <v>145</v>
      </c>
      <c r="C37" s="8" t="s">
        <v>224</v>
      </c>
      <c r="D37" s="59"/>
      <c r="E37" s="59"/>
      <c r="F37" s="60"/>
    </row>
    <row r="38" spans="1:6" ht="12" customHeight="1" x14ac:dyDescent="0.2">
      <c r="A38" s="135"/>
      <c r="B38" s="90" t="s">
        <v>146</v>
      </c>
      <c r="C38" s="8" t="s">
        <v>164</v>
      </c>
      <c r="D38" s="59"/>
      <c r="E38" s="59"/>
      <c r="F38" s="60"/>
    </row>
    <row r="39" spans="1:6" s="68" customFormat="1" ht="12" customHeight="1" x14ac:dyDescent="0.2">
      <c r="A39" s="135"/>
      <c r="B39" s="90" t="s">
        <v>147</v>
      </c>
      <c r="C39" s="8" t="s">
        <v>225</v>
      </c>
      <c r="D39" s="59"/>
      <c r="E39" s="59"/>
      <c r="F39" s="60"/>
    </row>
    <row r="40" spans="1:6" ht="12" customHeight="1" thickBot="1" x14ac:dyDescent="0.25">
      <c r="A40" s="135"/>
      <c r="B40" s="90" t="s">
        <v>155</v>
      </c>
      <c r="C40" s="8" t="s">
        <v>226</v>
      </c>
      <c r="D40" s="59">
        <v>132</v>
      </c>
      <c r="E40" s="59">
        <v>142</v>
      </c>
      <c r="F40" s="60">
        <v>142</v>
      </c>
    </row>
    <row r="41" spans="1:6" ht="12" customHeight="1" thickBot="1" x14ac:dyDescent="0.25">
      <c r="A41" s="103" t="s">
        <v>66</v>
      </c>
      <c r="B41" s="23"/>
      <c r="C41" s="72" t="s">
        <v>735</v>
      </c>
      <c r="D41" s="201">
        <f>SUM(D42:D44)</f>
        <v>0</v>
      </c>
      <c r="E41" s="201">
        <f>SUM(E42:E44)</f>
        <v>0</v>
      </c>
      <c r="F41" s="206">
        <f>SUM(F42:F44)</f>
        <v>0</v>
      </c>
    </row>
    <row r="42" spans="1:6" ht="12" customHeight="1" x14ac:dyDescent="0.2">
      <c r="A42" s="134"/>
      <c r="B42" s="91" t="s">
        <v>150</v>
      </c>
      <c r="C42" s="10" t="s">
        <v>302</v>
      </c>
      <c r="D42" s="351"/>
      <c r="E42" s="351"/>
      <c r="F42" s="58"/>
    </row>
    <row r="43" spans="1:6" ht="12" customHeight="1" x14ac:dyDescent="0.2">
      <c r="A43" s="135"/>
      <c r="B43" s="90" t="s">
        <v>151</v>
      </c>
      <c r="C43" s="8" t="s">
        <v>228</v>
      </c>
      <c r="D43" s="59"/>
      <c r="E43" s="59"/>
      <c r="F43" s="60"/>
    </row>
    <row r="44" spans="1:6" ht="15" customHeight="1" x14ac:dyDescent="0.2">
      <c r="A44" s="135"/>
      <c r="B44" s="90" t="s">
        <v>152</v>
      </c>
      <c r="C44" s="8" t="s">
        <v>108</v>
      </c>
      <c r="D44" s="59"/>
      <c r="E44" s="59"/>
      <c r="F44" s="60"/>
    </row>
    <row r="45" spans="1:6" ht="23.25" thickBot="1" x14ac:dyDescent="0.25">
      <c r="A45" s="135"/>
      <c r="B45" s="90" t="s">
        <v>153</v>
      </c>
      <c r="C45" s="8" t="s">
        <v>53</v>
      </c>
      <c r="D45" s="59"/>
      <c r="E45" s="59"/>
      <c r="F45" s="60"/>
    </row>
    <row r="46" spans="1:6" ht="15" customHeight="1" thickBot="1" x14ac:dyDescent="0.25">
      <c r="A46" s="103" t="s">
        <v>67</v>
      </c>
      <c r="B46" s="23"/>
      <c r="C46" s="23" t="s">
        <v>54</v>
      </c>
      <c r="D46" s="237"/>
      <c r="E46" s="237"/>
      <c r="F46" s="236"/>
    </row>
    <row r="47" spans="1:6" ht="14.25" customHeight="1" thickBot="1" x14ac:dyDescent="0.25">
      <c r="A47" s="127" t="s">
        <v>68</v>
      </c>
      <c r="B47" s="270"/>
      <c r="C47" s="271" t="s">
        <v>56</v>
      </c>
      <c r="D47" s="237"/>
      <c r="E47" s="237"/>
      <c r="F47" s="236"/>
    </row>
    <row r="48" spans="1:6" ht="13.5" thickBot="1" x14ac:dyDescent="0.25">
      <c r="A48" s="103" t="s">
        <v>69</v>
      </c>
      <c r="B48" s="124"/>
      <c r="C48" s="137" t="s">
        <v>55</v>
      </c>
      <c r="D48" s="391">
        <f>+D35+D41+D46+D47</f>
        <v>132</v>
      </c>
      <c r="E48" s="391">
        <f>+E35+E41+E46+E47</f>
        <v>142</v>
      </c>
      <c r="F48" s="266">
        <f>+F35+F41+F46+F47</f>
        <v>142</v>
      </c>
    </row>
    <row r="49" spans="1:6" ht="13.5" thickBot="1" x14ac:dyDescent="0.25">
      <c r="A49" s="138"/>
      <c r="B49" s="139"/>
      <c r="C49" s="139"/>
      <c r="D49" s="267"/>
      <c r="E49" s="267"/>
      <c r="F49" s="267"/>
    </row>
    <row r="50" spans="1:6" ht="13.5" thickBot="1" x14ac:dyDescent="0.25">
      <c r="A50" s="140" t="s">
        <v>256</v>
      </c>
      <c r="B50" s="141"/>
      <c r="C50" s="142"/>
      <c r="D50" s="395"/>
      <c r="E50" s="395"/>
      <c r="F50" s="70"/>
    </row>
    <row r="51" spans="1:6" ht="13.5" thickBot="1" x14ac:dyDescent="0.25">
      <c r="A51" s="140" t="s">
        <v>257</v>
      </c>
      <c r="B51" s="141"/>
      <c r="C51" s="142"/>
      <c r="D51" s="395"/>
      <c r="E51" s="395"/>
      <c r="F51" s="70"/>
    </row>
  </sheetData>
  <sheetProtection formatCells="0"/>
  <mergeCells count="6">
    <mergeCell ref="A34:F34"/>
    <mergeCell ref="A2:B2"/>
    <mergeCell ref="C2:E2"/>
    <mergeCell ref="C3:E3"/>
    <mergeCell ref="A5:B5"/>
    <mergeCell ref="A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4">
    <tabColor rgb="FF92D050"/>
  </sheetPr>
  <dimension ref="A1:F51"/>
  <sheetViews>
    <sheetView zoomScaleNormal="100" zoomScaleSheetLayoutView="115" workbookViewId="0">
      <selection activeCell="G6" sqref="G6"/>
    </sheetView>
  </sheetViews>
  <sheetFormatPr defaultRowHeight="12.75" x14ac:dyDescent="0.2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 x14ac:dyDescent="0.25">
      <c r="A1" s="104"/>
      <c r="B1" s="105"/>
      <c r="C1" s="145"/>
      <c r="F1" s="143" t="s">
        <v>891</v>
      </c>
    </row>
    <row r="2" spans="1:6" s="64" customFormat="1" ht="25.5" customHeight="1" x14ac:dyDescent="0.2">
      <c r="A2" s="744" t="s">
        <v>252</v>
      </c>
      <c r="B2" s="745"/>
      <c r="C2" s="753" t="s">
        <v>259</v>
      </c>
      <c r="D2" s="754"/>
      <c r="E2" s="755"/>
      <c r="F2" s="146" t="s">
        <v>111</v>
      </c>
    </row>
    <row r="3" spans="1:6" s="64" customFormat="1" ht="16.5" thickBot="1" x14ac:dyDescent="0.25">
      <c r="A3" s="107" t="s">
        <v>251</v>
      </c>
      <c r="B3" s="108"/>
      <c r="C3" s="756" t="s">
        <v>892</v>
      </c>
      <c r="D3" s="757"/>
      <c r="E3" s="758"/>
      <c r="F3" s="147" t="s">
        <v>113</v>
      </c>
    </row>
    <row r="4" spans="1:6" s="65" customFormat="1" ht="15.95" customHeight="1" thickBot="1" x14ac:dyDescent="0.3">
      <c r="A4" s="109"/>
      <c r="B4" s="109"/>
      <c r="C4" s="109"/>
      <c r="F4" s="110" t="s">
        <v>101</v>
      </c>
    </row>
    <row r="5" spans="1:6" ht="24.75" thickBot="1" x14ac:dyDescent="0.25">
      <c r="A5" s="741" t="s">
        <v>253</v>
      </c>
      <c r="B5" s="746"/>
      <c r="C5" s="555" t="s">
        <v>102</v>
      </c>
      <c r="D5" s="319" t="s">
        <v>398</v>
      </c>
      <c r="E5" s="319" t="s">
        <v>399</v>
      </c>
      <c r="F5" s="112" t="s">
        <v>400</v>
      </c>
    </row>
    <row r="6" spans="1:6" s="55" customFormat="1" ht="12.95" customHeight="1" thickBot="1" x14ac:dyDescent="0.25">
      <c r="A6" s="101" t="s">
        <v>738</v>
      </c>
      <c r="B6" s="102" t="s">
        <v>739</v>
      </c>
      <c r="C6" s="102" t="s">
        <v>740</v>
      </c>
      <c r="D6" s="102" t="s">
        <v>741</v>
      </c>
      <c r="E6" s="394" t="s">
        <v>742</v>
      </c>
      <c r="F6" s="392" t="s">
        <v>745</v>
      </c>
    </row>
    <row r="7" spans="1:6" s="55" customFormat="1" ht="15.95" customHeight="1" thickBot="1" x14ac:dyDescent="0.25">
      <c r="A7" s="741" t="s">
        <v>103</v>
      </c>
      <c r="B7" s="742"/>
      <c r="C7" s="742"/>
      <c r="D7" s="742"/>
      <c r="E7" s="742"/>
      <c r="F7" s="743"/>
    </row>
    <row r="8" spans="1:6" s="66" customFormat="1" ht="12" customHeight="1" thickBot="1" x14ac:dyDescent="0.25">
      <c r="A8" s="101" t="s">
        <v>65</v>
      </c>
      <c r="B8" s="113"/>
      <c r="C8" s="114" t="s">
        <v>258</v>
      </c>
      <c r="D8" s="201">
        <f>SUM(D9:D16)</f>
        <v>0</v>
      </c>
      <c r="E8" s="201">
        <f>SUM(E9:E16)</f>
        <v>0</v>
      </c>
      <c r="F8" s="206">
        <f>SUM(F9:F16)</f>
        <v>0</v>
      </c>
    </row>
    <row r="9" spans="1:6" s="66" customFormat="1" ht="12" customHeight="1" x14ac:dyDescent="0.2">
      <c r="A9" s="117"/>
      <c r="B9" s="116" t="s">
        <v>144</v>
      </c>
      <c r="C9" s="11" t="s">
        <v>192</v>
      </c>
      <c r="D9" s="378"/>
      <c r="E9" s="378"/>
      <c r="F9" s="258"/>
    </row>
    <row r="10" spans="1:6" s="66" customFormat="1" ht="12" customHeight="1" x14ac:dyDescent="0.2">
      <c r="A10" s="115"/>
      <c r="B10" s="116" t="s">
        <v>145</v>
      </c>
      <c r="C10" s="8" t="s">
        <v>193</v>
      </c>
      <c r="D10" s="198"/>
      <c r="E10" s="198"/>
      <c r="F10" s="204"/>
    </row>
    <row r="11" spans="1:6" s="66" customFormat="1" ht="12" customHeight="1" x14ac:dyDescent="0.2">
      <c r="A11" s="115"/>
      <c r="B11" s="116" t="s">
        <v>146</v>
      </c>
      <c r="C11" s="8" t="s">
        <v>194</v>
      </c>
      <c r="D11" s="198"/>
      <c r="E11" s="198"/>
      <c r="F11" s="204"/>
    </row>
    <row r="12" spans="1:6" s="66" customFormat="1" ht="12" customHeight="1" x14ac:dyDescent="0.2">
      <c r="A12" s="115"/>
      <c r="B12" s="116" t="s">
        <v>147</v>
      </c>
      <c r="C12" s="8" t="s">
        <v>195</v>
      </c>
      <c r="D12" s="198"/>
      <c r="E12" s="198"/>
      <c r="F12" s="204"/>
    </row>
    <row r="13" spans="1:6" s="66" customFormat="1" ht="12" customHeight="1" x14ac:dyDescent="0.2">
      <c r="A13" s="115"/>
      <c r="B13" s="116" t="s">
        <v>166</v>
      </c>
      <c r="C13" s="7" t="s">
        <v>196</v>
      </c>
      <c r="D13" s="198"/>
      <c r="E13" s="198"/>
      <c r="F13" s="204"/>
    </row>
    <row r="14" spans="1:6" s="66" customFormat="1" ht="12" customHeight="1" x14ac:dyDescent="0.2">
      <c r="A14" s="118"/>
      <c r="B14" s="116" t="s">
        <v>148</v>
      </c>
      <c r="C14" s="8" t="s">
        <v>197</v>
      </c>
      <c r="D14" s="379"/>
      <c r="E14" s="379"/>
      <c r="F14" s="259"/>
    </row>
    <row r="15" spans="1:6" s="67" customFormat="1" ht="12" customHeight="1" x14ac:dyDescent="0.2">
      <c r="A15" s="115"/>
      <c r="B15" s="116" t="s">
        <v>149</v>
      </c>
      <c r="C15" s="8" t="s">
        <v>45</v>
      </c>
      <c r="D15" s="198"/>
      <c r="E15" s="198"/>
      <c r="F15" s="204"/>
    </row>
    <row r="16" spans="1:6" s="67" customFormat="1" ht="12" customHeight="1" thickBot="1" x14ac:dyDescent="0.25">
      <c r="A16" s="119"/>
      <c r="B16" s="120" t="s">
        <v>156</v>
      </c>
      <c r="C16" s="7" t="s">
        <v>250</v>
      </c>
      <c r="D16" s="200"/>
      <c r="E16" s="200"/>
      <c r="F16" s="205"/>
    </row>
    <row r="17" spans="1:6" s="66" customFormat="1" ht="12" customHeight="1" thickBot="1" x14ac:dyDescent="0.25">
      <c r="A17" s="101" t="s">
        <v>66</v>
      </c>
      <c r="B17" s="113"/>
      <c r="C17" s="114" t="s">
        <v>734</v>
      </c>
      <c r="D17" s="201">
        <f>SUM(D18+D20)</f>
        <v>0</v>
      </c>
      <c r="E17" s="201">
        <f>SUM(E18+E20)</f>
        <v>0</v>
      </c>
      <c r="F17" s="206">
        <f>SUM(F18+F20)</f>
        <v>0</v>
      </c>
    </row>
    <row r="18" spans="1:6" s="67" customFormat="1" ht="12" customHeight="1" x14ac:dyDescent="0.2">
      <c r="A18" s="115"/>
      <c r="B18" s="116" t="s">
        <v>150</v>
      </c>
      <c r="C18" s="10" t="s">
        <v>42</v>
      </c>
      <c r="D18" s="198"/>
      <c r="E18" s="198"/>
      <c r="F18" s="204"/>
    </row>
    <row r="19" spans="1:6" s="67" customFormat="1" ht="12" customHeight="1" x14ac:dyDescent="0.2">
      <c r="A19" s="115"/>
      <c r="B19" s="116" t="s">
        <v>151</v>
      </c>
      <c r="C19" s="8" t="s">
        <v>43</v>
      </c>
      <c r="D19" s="198"/>
      <c r="E19" s="198"/>
      <c r="F19" s="204"/>
    </row>
    <row r="20" spans="1:6" s="67" customFormat="1" ht="12" customHeight="1" x14ac:dyDescent="0.2">
      <c r="A20" s="115"/>
      <c r="B20" s="116" t="s">
        <v>152</v>
      </c>
      <c r="C20" s="8" t="s">
        <v>44</v>
      </c>
      <c r="D20" s="198"/>
      <c r="E20" s="198"/>
      <c r="F20" s="204"/>
    </row>
    <row r="21" spans="1:6" s="67" customFormat="1" ht="12" customHeight="1" thickBot="1" x14ac:dyDescent="0.25">
      <c r="A21" s="115"/>
      <c r="B21" s="116" t="s">
        <v>153</v>
      </c>
      <c r="C21" s="8" t="s">
        <v>43</v>
      </c>
      <c r="D21" s="198"/>
      <c r="E21" s="198"/>
      <c r="F21" s="204"/>
    </row>
    <row r="22" spans="1:6" s="67" customFormat="1" ht="12" customHeight="1" thickBot="1" x14ac:dyDescent="0.25">
      <c r="A22" s="103" t="s">
        <v>67</v>
      </c>
      <c r="B22" s="72"/>
      <c r="C22" s="72" t="s">
        <v>46</v>
      </c>
      <c r="D22" s="201">
        <f>+D23+D24</f>
        <v>0</v>
      </c>
      <c r="E22" s="201">
        <f>+E23+E24</f>
        <v>0</v>
      </c>
      <c r="F22" s="206">
        <f>+F23+F24</f>
        <v>0</v>
      </c>
    </row>
    <row r="23" spans="1:6" s="66" customFormat="1" ht="12" customHeight="1" x14ac:dyDescent="0.2">
      <c r="A23" s="252"/>
      <c r="B23" s="277" t="s">
        <v>124</v>
      </c>
      <c r="C23" s="82" t="s">
        <v>274</v>
      </c>
      <c r="D23" s="388"/>
      <c r="E23" s="388"/>
      <c r="F23" s="282"/>
    </row>
    <row r="24" spans="1:6" s="66" customFormat="1" ht="12" customHeight="1" thickBot="1" x14ac:dyDescent="0.25">
      <c r="A24" s="275"/>
      <c r="B24" s="276" t="s">
        <v>125</v>
      </c>
      <c r="C24" s="83" t="s">
        <v>278</v>
      </c>
      <c r="D24" s="397"/>
      <c r="E24" s="397"/>
      <c r="F24" s="283"/>
    </row>
    <row r="25" spans="1:6" s="66" customFormat="1" ht="12" customHeight="1" thickBot="1" x14ac:dyDescent="0.25">
      <c r="A25" s="103" t="s">
        <v>68</v>
      </c>
      <c r="B25" s="113"/>
      <c r="C25" s="72" t="s">
        <v>61</v>
      </c>
      <c r="D25" s="237"/>
      <c r="E25" s="237"/>
      <c r="F25" s="236"/>
    </row>
    <row r="26" spans="1:6" s="66" customFormat="1" ht="12" customHeight="1" thickBot="1" x14ac:dyDescent="0.25">
      <c r="A26" s="101" t="s">
        <v>69</v>
      </c>
      <c r="B26" s="94"/>
      <c r="C26" s="72" t="s">
        <v>57</v>
      </c>
      <c r="D26" s="201">
        <f>SUM(D8,D17,D22)</f>
        <v>0</v>
      </c>
      <c r="E26" s="201">
        <f>SUM(E8,E17,E22)</f>
        <v>0</v>
      </c>
      <c r="F26" s="201">
        <f>SUM(F8,F17,F22)</f>
        <v>0</v>
      </c>
    </row>
    <row r="27" spans="1:6" s="67" customFormat="1" ht="12" customHeight="1" thickBot="1" x14ac:dyDescent="0.25">
      <c r="A27" s="272" t="s">
        <v>70</v>
      </c>
      <c r="B27" s="280"/>
      <c r="C27" s="274" t="s">
        <v>59</v>
      </c>
      <c r="D27" s="387">
        <f>+D28+D29</f>
        <v>0</v>
      </c>
      <c r="E27" s="387">
        <f>+E28+E29</f>
        <v>0</v>
      </c>
      <c r="F27" s="264">
        <f>+F28+F29</f>
        <v>0</v>
      </c>
    </row>
    <row r="28" spans="1:6" s="67" customFormat="1" ht="15" customHeight="1" x14ac:dyDescent="0.2">
      <c r="A28" s="117"/>
      <c r="B28" s="92" t="s">
        <v>131</v>
      </c>
      <c r="C28" s="82" t="s">
        <v>367</v>
      </c>
      <c r="D28" s="388"/>
      <c r="E28" s="388"/>
      <c r="F28" s="282"/>
    </row>
    <row r="29" spans="1:6" s="67" customFormat="1" ht="15" customHeight="1" thickBot="1" x14ac:dyDescent="0.25">
      <c r="A29" s="281"/>
      <c r="B29" s="93" t="s">
        <v>132</v>
      </c>
      <c r="C29" s="273" t="s">
        <v>49</v>
      </c>
      <c r="D29" s="61"/>
      <c r="E29" s="61"/>
      <c r="F29" s="62"/>
    </row>
    <row r="30" spans="1:6" ht="13.5" thickBot="1" x14ac:dyDescent="0.25">
      <c r="A30" s="127" t="s">
        <v>71</v>
      </c>
      <c r="B30" s="270"/>
      <c r="C30" s="271" t="s">
        <v>60</v>
      </c>
      <c r="D30" s="237"/>
      <c r="E30" s="237"/>
      <c r="F30" s="236"/>
    </row>
    <row r="31" spans="1:6" s="55" customFormat="1" ht="16.5" customHeight="1" thickBot="1" x14ac:dyDescent="0.25">
      <c r="A31" s="127" t="s">
        <v>72</v>
      </c>
      <c r="B31" s="128"/>
      <c r="C31" s="129" t="s">
        <v>58</v>
      </c>
      <c r="D31" s="391">
        <f>+D26+D27+D30</f>
        <v>0</v>
      </c>
      <c r="E31" s="391">
        <f>+E26+E27+E30</f>
        <v>0</v>
      </c>
      <c r="F31" s="266">
        <f>+F26+F27+F30</f>
        <v>0</v>
      </c>
    </row>
    <row r="32" spans="1:6" s="68" customFormat="1" ht="12" customHeight="1" x14ac:dyDescent="0.2">
      <c r="A32" s="130"/>
      <c r="B32" s="130"/>
      <c r="C32" s="131"/>
      <c r="D32" s="262"/>
      <c r="E32" s="262"/>
      <c r="F32" s="262"/>
    </row>
    <row r="33" spans="1:6" ht="12" customHeight="1" thickBot="1" x14ac:dyDescent="0.25">
      <c r="A33" s="132"/>
      <c r="B33" s="133"/>
      <c r="C33" s="133"/>
      <c r="D33" s="263"/>
      <c r="E33" s="263"/>
      <c r="F33" s="263"/>
    </row>
    <row r="34" spans="1:6" ht="12" customHeight="1" thickBot="1" x14ac:dyDescent="0.25">
      <c r="A34" s="741" t="s">
        <v>107</v>
      </c>
      <c r="B34" s="742"/>
      <c r="C34" s="742"/>
      <c r="D34" s="742"/>
      <c r="E34" s="742"/>
      <c r="F34" s="743"/>
    </row>
    <row r="35" spans="1:6" ht="12" customHeight="1" thickBot="1" x14ac:dyDescent="0.25">
      <c r="A35" s="103" t="s">
        <v>65</v>
      </c>
      <c r="B35" s="23"/>
      <c r="C35" s="72" t="s">
        <v>41</v>
      </c>
      <c r="D35" s="201">
        <f>SUM(D36:D40)</f>
        <v>11343</v>
      </c>
      <c r="E35" s="201">
        <f>SUM(E36:E40)</f>
        <v>10490</v>
      </c>
      <c r="F35" s="206">
        <f>SUM(F36:F40)</f>
        <v>10465</v>
      </c>
    </row>
    <row r="36" spans="1:6" ht="12" customHeight="1" x14ac:dyDescent="0.2">
      <c r="A36" s="134"/>
      <c r="B36" s="91" t="s">
        <v>144</v>
      </c>
      <c r="C36" s="10" t="s">
        <v>95</v>
      </c>
      <c r="D36" s="351"/>
      <c r="E36" s="351"/>
      <c r="F36" s="58"/>
    </row>
    <row r="37" spans="1:6" ht="12" customHeight="1" x14ac:dyDescent="0.2">
      <c r="A37" s="135"/>
      <c r="B37" s="90" t="s">
        <v>145</v>
      </c>
      <c r="C37" s="8" t="s">
        <v>224</v>
      </c>
      <c r="D37" s="59"/>
      <c r="E37" s="59"/>
      <c r="F37" s="60"/>
    </row>
    <row r="38" spans="1:6" ht="12" customHeight="1" x14ac:dyDescent="0.2">
      <c r="A38" s="135"/>
      <c r="B38" s="90" t="s">
        <v>146</v>
      </c>
      <c r="C38" s="8" t="s">
        <v>164</v>
      </c>
      <c r="D38" s="59"/>
      <c r="E38" s="59"/>
      <c r="F38" s="60"/>
    </row>
    <row r="39" spans="1:6" s="68" customFormat="1" ht="12" customHeight="1" x14ac:dyDescent="0.2">
      <c r="A39" s="135"/>
      <c r="B39" s="90" t="s">
        <v>147</v>
      </c>
      <c r="C39" s="8" t="s">
        <v>225</v>
      </c>
      <c r="D39" s="59">
        <v>11343</v>
      </c>
      <c r="E39" s="59">
        <v>10490</v>
      </c>
      <c r="F39" s="60">
        <v>10465</v>
      </c>
    </row>
    <row r="40" spans="1:6" ht="12" customHeight="1" thickBot="1" x14ac:dyDescent="0.25">
      <c r="A40" s="135"/>
      <c r="B40" s="90" t="s">
        <v>155</v>
      </c>
      <c r="C40" s="8" t="s">
        <v>226</v>
      </c>
      <c r="D40" s="59"/>
      <c r="E40" s="59"/>
      <c r="F40" s="60"/>
    </row>
    <row r="41" spans="1:6" ht="12" customHeight="1" thickBot="1" x14ac:dyDescent="0.25">
      <c r="A41" s="103" t="s">
        <v>66</v>
      </c>
      <c r="B41" s="23"/>
      <c r="C41" s="72" t="s">
        <v>735</v>
      </c>
      <c r="D41" s="201">
        <f>SUM(D42:D44)</f>
        <v>0</v>
      </c>
      <c r="E41" s="201">
        <f>SUM(E42:E44)</f>
        <v>0</v>
      </c>
      <c r="F41" s="206">
        <f>SUM(F42:F44)</f>
        <v>0</v>
      </c>
    </row>
    <row r="42" spans="1:6" ht="12" customHeight="1" x14ac:dyDescent="0.2">
      <c r="A42" s="134"/>
      <c r="B42" s="91" t="s">
        <v>150</v>
      </c>
      <c r="C42" s="10" t="s">
        <v>302</v>
      </c>
      <c r="D42" s="351"/>
      <c r="E42" s="351"/>
      <c r="F42" s="58"/>
    </row>
    <row r="43" spans="1:6" ht="12" customHeight="1" x14ac:dyDescent="0.2">
      <c r="A43" s="135"/>
      <c r="B43" s="90" t="s">
        <v>151</v>
      </c>
      <c r="C43" s="8" t="s">
        <v>228</v>
      </c>
      <c r="D43" s="59"/>
      <c r="E43" s="59"/>
      <c r="F43" s="60"/>
    </row>
    <row r="44" spans="1:6" ht="15" customHeight="1" x14ac:dyDescent="0.2">
      <c r="A44" s="135"/>
      <c r="B44" s="90" t="s">
        <v>152</v>
      </c>
      <c r="C44" s="8" t="s">
        <v>108</v>
      </c>
      <c r="D44" s="59"/>
      <c r="E44" s="59"/>
      <c r="F44" s="60"/>
    </row>
    <row r="45" spans="1:6" ht="23.25" thickBot="1" x14ac:dyDescent="0.25">
      <c r="A45" s="135"/>
      <c r="B45" s="90" t="s">
        <v>153</v>
      </c>
      <c r="C45" s="8" t="s">
        <v>53</v>
      </c>
      <c r="D45" s="59"/>
      <c r="E45" s="59"/>
      <c r="F45" s="60"/>
    </row>
    <row r="46" spans="1:6" ht="15" customHeight="1" thickBot="1" x14ac:dyDescent="0.25">
      <c r="A46" s="103" t="s">
        <v>67</v>
      </c>
      <c r="B46" s="23"/>
      <c r="C46" s="23" t="s">
        <v>54</v>
      </c>
      <c r="D46" s="237"/>
      <c r="E46" s="237"/>
      <c r="F46" s="236"/>
    </row>
    <row r="47" spans="1:6" ht="14.25" customHeight="1" thickBot="1" x14ac:dyDescent="0.25">
      <c r="A47" s="127" t="s">
        <v>68</v>
      </c>
      <c r="B47" s="270"/>
      <c r="C47" s="271" t="s">
        <v>56</v>
      </c>
      <c r="D47" s="237"/>
      <c r="E47" s="237"/>
      <c r="F47" s="236"/>
    </row>
    <row r="48" spans="1:6" ht="13.5" thickBot="1" x14ac:dyDescent="0.25">
      <c r="A48" s="103" t="s">
        <v>69</v>
      </c>
      <c r="B48" s="124"/>
      <c r="C48" s="137" t="s">
        <v>55</v>
      </c>
      <c r="D48" s="391">
        <f>+D35+D41+D46+D47</f>
        <v>11343</v>
      </c>
      <c r="E48" s="391">
        <f>+E35+E41+E46+E47</f>
        <v>10490</v>
      </c>
      <c r="F48" s="266">
        <f>+F35+F41+F46+F47</f>
        <v>10465</v>
      </c>
    </row>
    <row r="49" spans="1:6" ht="13.5" thickBot="1" x14ac:dyDescent="0.25">
      <c r="A49" s="138"/>
      <c r="B49" s="139"/>
      <c r="C49" s="139"/>
      <c r="D49" s="267"/>
      <c r="E49" s="267"/>
      <c r="F49" s="267"/>
    </row>
    <row r="50" spans="1:6" ht="13.5" thickBot="1" x14ac:dyDescent="0.25">
      <c r="A50" s="140" t="s">
        <v>256</v>
      </c>
      <c r="B50" s="141"/>
      <c r="C50" s="142"/>
      <c r="D50" s="395"/>
      <c r="E50" s="395"/>
      <c r="F50" s="70"/>
    </row>
    <row r="51" spans="1:6" ht="13.5" thickBot="1" x14ac:dyDescent="0.25">
      <c r="A51" s="140" t="s">
        <v>257</v>
      </c>
      <c r="B51" s="141"/>
      <c r="C51" s="142"/>
      <c r="D51" s="395"/>
      <c r="E51" s="395"/>
      <c r="F51" s="70"/>
    </row>
  </sheetData>
  <sheetProtection formatCells="0"/>
  <mergeCells count="6">
    <mergeCell ref="A34:F34"/>
    <mergeCell ref="A2:B2"/>
    <mergeCell ref="C2:E2"/>
    <mergeCell ref="C3:E3"/>
    <mergeCell ref="A5:B5"/>
    <mergeCell ref="A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5">
    <tabColor rgb="FF92D050"/>
  </sheetPr>
  <dimension ref="A1:F51"/>
  <sheetViews>
    <sheetView zoomScaleNormal="100" zoomScaleSheetLayoutView="115" workbookViewId="0">
      <selection activeCell="G6" sqref="G6"/>
    </sheetView>
  </sheetViews>
  <sheetFormatPr defaultRowHeight="12.75" x14ac:dyDescent="0.2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 x14ac:dyDescent="0.25">
      <c r="A1" s="104"/>
      <c r="B1" s="105"/>
      <c r="C1" s="145"/>
      <c r="F1" s="143" t="s">
        <v>893</v>
      </c>
    </row>
    <row r="2" spans="1:6" s="64" customFormat="1" ht="25.5" customHeight="1" x14ac:dyDescent="0.2">
      <c r="A2" s="744" t="s">
        <v>252</v>
      </c>
      <c r="B2" s="745"/>
      <c r="C2" s="753" t="s">
        <v>259</v>
      </c>
      <c r="D2" s="754"/>
      <c r="E2" s="755"/>
      <c r="F2" s="146" t="s">
        <v>111</v>
      </c>
    </row>
    <row r="3" spans="1:6" s="64" customFormat="1" ht="16.5" thickBot="1" x14ac:dyDescent="0.25">
      <c r="A3" s="107" t="s">
        <v>251</v>
      </c>
      <c r="B3" s="108"/>
      <c r="C3" s="756" t="s">
        <v>894</v>
      </c>
      <c r="D3" s="757"/>
      <c r="E3" s="758"/>
      <c r="F3" s="147" t="s">
        <v>113</v>
      </c>
    </row>
    <row r="4" spans="1:6" s="65" customFormat="1" ht="15.95" customHeight="1" thickBot="1" x14ac:dyDescent="0.3">
      <c r="A4" s="109"/>
      <c r="B4" s="109"/>
      <c r="C4" s="109"/>
      <c r="F4" s="110" t="s">
        <v>101</v>
      </c>
    </row>
    <row r="5" spans="1:6" ht="24.75" thickBot="1" x14ac:dyDescent="0.25">
      <c r="A5" s="741" t="s">
        <v>253</v>
      </c>
      <c r="B5" s="746"/>
      <c r="C5" s="555" t="s">
        <v>102</v>
      </c>
      <c r="D5" s="319" t="s">
        <v>398</v>
      </c>
      <c r="E5" s="319" t="s">
        <v>399</v>
      </c>
      <c r="F5" s="112" t="s">
        <v>400</v>
      </c>
    </row>
    <row r="6" spans="1:6" s="55" customFormat="1" ht="12.95" customHeight="1" thickBot="1" x14ac:dyDescent="0.25">
      <c r="A6" s="101" t="s">
        <v>738</v>
      </c>
      <c r="B6" s="102" t="s">
        <v>739</v>
      </c>
      <c r="C6" s="102" t="s">
        <v>740</v>
      </c>
      <c r="D6" s="102" t="s">
        <v>741</v>
      </c>
      <c r="E6" s="394" t="s">
        <v>742</v>
      </c>
      <c r="F6" s="392" t="s">
        <v>745</v>
      </c>
    </row>
    <row r="7" spans="1:6" s="55" customFormat="1" ht="15.95" customHeight="1" thickBot="1" x14ac:dyDescent="0.25">
      <c r="A7" s="741" t="s">
        <v>103</v>
      </c>
      <c r="B7" s="742"/>
      <c r="C7" s="742"/>
      <c r="D7" s="742"/>
      <c r="E7" s="742"/>
      <c r="F7" s="743"/>
    </row>
    <row r="8" spans="1:6" s="66" customFormat="1" ht="12" customHeight="1" thickBot="1" x14ac:dyDescent="0.25">
      <c r="A8" s="101" t="s">
        <v>65</v>
      </c>
      <c r="B8" s="113"/>
      <c r="C8" s="114" t="s">
        <v>258</v>
      </c>
      <c r="D8" s="201">
        <f>SUM(D9:D16)</f>
        <v>0</v>
      </c>
      <c r="E8" s="201">
        <f>SUM(E9:E16)</f>
        <v>0</v>
      </c>
      <c r="F8" s="206">
        <f>SUM(F9:F16)</f>
        <v>0</v>
      </c>
    </row>
    <row r="9" spans="1:6" s="66" customFormat="1" ht="12" customHeight="1" x14ac:dyDescent="0.2">
      <c r="A9" s="117"/>
      <c r="B9" s="116" t="s">
        <v>144</v>
      </c>
      <c r="C9" s="11" t="s">
        <v>192</v>
      </c>
      <c r="D9" s="378"/>
      <c r="E9" s="378"/>
      <c r="F9" s="258"/>
    </row>
    <row r="10" spans="1:6" s="66" customFormat="1" ht="12" customHeight="1" x14ac:dyDescent="0.2">
      <c r="A10" s="115"/>
      <c r="B10" s="116" t="s">
        <v>145</v>
      </c>
      <c r="C10" s="8" t="s">
        <v>193</v>
      </c>
      <c r="D10" s="198"/>
      <c r="E10" s="198"/>
      <c r="F10" s="204"/>
    </row>
    <row r="11" spans="1:6" s="66" customFormat="1" ht="12" customHeight="1" x14ac:dyDescent="0.2">
      <c r="A11" s="115"/>
      <c r="B11" s="116" t="s">
        <v>146</v>
      </c>
      <c r="C11" s="8" t="s">
        <v>194</v>
      </c>
      <c r="D11" s="198"/>
      <c r="E11" s="198"/>
      <c r="F11" s="204"/>
    </row>
    <row r="12" spans="1:6" s="66" customFormat="1" ht="12" customHeight="1" x14ac:dyDescent="0.2">
      <c r="A12" s="115"/>
      <c r="B12" s="116" t="s">
        <v>147</v>
      </c>
      <c r="C12" s="8" t="s">
        <v>195</v>
      </c>
      <c r="D12" s="198"/>
      <c r="E12" s="198"/>
      <c r="F12" s="204"/>
    </row>
    <row r="13" spans="1:6" s="66" customFormat="1" ht="12" customHeight="1" x14ac:dyDescent="0.2">
      <c r="A13" s="115"/>
      <c r="B13" s="116" t="s">
        <v>166</v>
      </c>
      <c r="C13" s="7" t="s">
        <v>196</v>
      </c>
      <c r="D13" s="198"/>
      <c r="E13" s="198"/>
      <c r="F13" s="204"/>
    </row>
    <row r="14" spans="1:6" s="66" customFormat="1" ht="12" customHeight="1" x14ac:dyDescent="0.2">
      <c r="A14" s="118"/>
      <c r="B14" s="116" t="s">
        <v>148</v>
      </c>
      <c r="C14" s="8" t="s">
        <v>197</v>
      </c>
      <c r="D14" s="379"/>
      <c r="E14" s="379"/>
      <c r="F14" s="259"/>
    </row>
    <row r="15" spans="1:6" s="67" customFormat="1" ht="12" customHeight="1" x14ac:dyDescent="0.2">
      <c r="A15" s="115"/>
      <c r="B15" s="116" t="s">
        <v>149</v>
      </c>
      <c r="C15" s="8" t="s">
        <v>45</v>
      </c>
      <c r="D15" s="198"/>
      <c r="E15" s="198"/>
      <c r="F15" s="204"/>
    </row>
    <row r="16" spans="1:6" s="67" customFormat="1" ht="12" customHeight="1" thickBot="1" x14ac:dyDescent="0.25">
      <c r="A16" s="119"/>
      <c r="B16" s="120" t="s">
        <v>156</v>
      </c>
      <c r="C16" s="7" t="s">
        <v>250</v>
      </c>
      <c r="D16" s="200"/>
      <c r="E16" s="200"/>
      <c r="F16" s="205"/>
    </row>
    <row r="17" spans="1:6" s="66" customFormat="1" ht="12" customHeight="1" thickBot="1" x14ac:dyDescent="0.25">
      <c r="A17" s="101" t="s">
        <v>66</v>
      </c>
      <c r="B17" s="113"/>
      <c r="C17" s="114" t="s">
        <v>734</v>
      </c>
      <c r="D17" s="201">
        <f>SUM(D18+D20)</f>
        <v>0</v>
      </c>
      <c r="E17" s="201">
        <f>SUM(E18+E20)</f>
        <v>0</v>
      </c>
      <c r="F17" s="206">
        <f>SUM(F18+F20)</f>
        <v>0</v>
      </c>
    </row>
    <row r="18" spans="1:6" s="67" customFormat="1" ht="12" customHeight="1" x14ac:dyDescent="0.2">
      <c r="A18" s="115"/>
      <c r="B18" s="116" t="s">
        <v>150</v>
      </c>
      <c r="C18" s="10" t="s">
        <v>42</v>
      </c>
      <c r="D18" s="198"/>
      <c r="E18" s="198"/>
      <c r="F18" s="204"/>
    </row>
    <row r="19" spans="1:6" s="67" customFormat="1" ht="12" customHeight="1" x14ac:dyDescent="0.2">
      <c r="A19" s="115"/>
      <c r="B19" s="116" t="s">
        <v>151</v>
      </c>
      <c r="C19" s="8" t="s">
        <v>43</v>
      </c>
      <c r="D19" s="198"/>
      <c r="E19" s="198"/>
      <c r="F19" s="204"/>
    </row>
    <row r="20" spans="1:6" s="67" customFormat="1" ht="12" customHeight="1" x14ac:dyDescent="0.2">
      <c r="A20" s="115"/>
      <c r="B20" s="116" t="s">
        <v>152</v>
      </c>
      <c r="C20" s="8" t="s">
        <v>44</v>
      </c>
      <c r="D20" s="198"/>
      <c r="E20" s="198"/>
      <c r="F20" s="204"/>
    </row>
    <row r="21" spans="1:6" s="67" customFormat="1" ht="12" customHeight="1" thickBot="1" x14ac:dyDescent="0.25">
      <c r="A21" s="115"/>
      <c r="B21" s="116" t="s">
        <v>153</v>
      </c>
      <c r="C21" s="8" t="s">
        <v>43</v>
      </c>
      <c r="D21" s="198"/>
      <c r="E21" s="198"/>
      <c r="F21" s="204"/>
    </row>
    <row r="22" spans="1:6" s="67" customFormat="1" ht="12" customHeight="1" thickBot="1" x14ac:dyDescent="0.25">
      <c r="A22" s="103" t="s">
        <v>67</v>
      </c>
      <c r="B22" s="72"/>
      <c r="C22" s="72" t="s">
        <v>46</v>
      </c>
      <c r="D22" s="201">
        <f>+D23+D24</f>
        <v>0</v>
      </c>
      <c r="E22" s="201">
        <f>+E23+E24</f>
        <v>0</v>
      </c>
      <c r="F22" s="206">
        <f>+F23+F24</f>
        <v>0</v>
      </c>
    </row>
    <row r="23" spans="1:6" s="66" customFormat="1" ht="12" customHeight="1" x14ac:dyDescent="0.2">
      <c r="A23" s="252"/>
      <c r="B23" s="277" t="s">
        <v>124</v>
      </c>
      <c r="C23" s="82" t="s">
        <v>274</v>
      </c>
      <c r="D23" s="388"/>
      <c r="E23" s="388"/>
      <c r="F23" s="282"/>
    </row>
    <row r="24" spans="1:6" s="66" customFormat="1" ht="12" customHeight="1" thickBot="1" x14ac:dyDescent="0.25">
      <c r="A24" s="275"/>
      <c r="B24" s="276" t="s">
        <v>125</v>
      </c>
      <c r="C24" s="83" t="s">
        <v>278</v>
      </c>
      <c r="D24" s="397"/>
      <c r="E24" s="397"/>
      <c r="F24" s="283"/>
    </row>
    <row r="25" spans="1:6" s="66" customFormat="1" ht="12" customHeight="1" thickBot="1" x14ac:dyDescent="0.25">
      <c r="A25" s="103" t="s">
        <v>68</v>
      </c>
      <c r="B25" s="113"/>
      <c r="C25" s="72" t="s">
        <v>61</v>
      </c>
      <c r="D25" s="237"/>
      <c r="E25" s="237"/>
      <c r="F25" s="236"/>
    </row>
    <row r="26" spans="1:6" s="66" customFormat="1" ht="12" customHeight="1" thickBot="1" x14ac:dyDescent="0.25">
      <c r="A26" s="101" t="s">
        <v>69</v>
      </c>
      <c r="B26" s="94"/>
      <c r="C26" s="72" t="s">
        <v>57</v>
      </c>
      <c r="D26" s="201">
        <f>SUM(D8,D17,D22)</f>
        <v>0</v>
      </c>
      <c r="E26" s="201">
        <f>SUM(E8,E17,E22)</f>
        <v>0</v>
      </c>
      <c r="F26" s="201">
        <f>SUM(F8,F17,F22)</f>
        <v>0</v>
      </c>
    </row>
    <row r="27" spans="1:6" s="67" customFormat="1" ht="12" customHeight="1" thickBot="1" x14ac:dyDescent="0.25">
      <c r="A27" s="272" t="s">
        <v>70</v>
      </c>
      <c r="B27" s="280"/>
      <c r="C27" s="274" t="s">
        <v>59</v>
      </c>
      <c r="D27" s="387">
        <f>+D28+D29</f>
        <v>0</v>
      </c>
      <c r="E27" s="387">
        <f>+E28+E29</f>
        <v>0</v>
      </c>
      <c r="F27" s="264">
        <f>+F28+F29</f>
        <v>0</v>
      </c>
    </row>
    <row r="28" spans="1:6" s="67" customFormat="1" ht="15" customHeight="1" x14ac:dyDescent="0.2">
      <c r="A28" s="117"/>
      <c r="B28" s="92" t="s">
        <v>131</v>
      </c>
      <c r="C28" s="82" t="s">
        <v>367</v>
      </c>
      <c r="D28" s="388"/>
      <c r="E28" s="388"/>
      <c r="F28" s="282"/>
    </row>
    <row r="29" spans="1:6" s="67" customFormat="1" ht="15" customHeight="1" thickBot="1" x14ac:dyDescent="0.25">
      <c r="A29" s="281"/>
      <c r="B29" s="93" t="s">
        <v>132</v>
      </c>
      <c r="C29" s="273" t="s">
        <v>49</v>
      </c>
      <c r="D29" s="61"/>
      <c r="E29" s="61"/>
      <c r="F29" s="62"/>
    </row>
    <row r="30" spans="1:6" ht="13.5" thickBot="1" x14ac:dyDescent="0.25">
      <c r="A30" s="127" t="s">
        <v>71</v>
      </c>
      <c r="B30" s="270"/>
      <c r="C30" s="271" t="s">
        <v>60</v>
      </c>
      <c r="D30" s="237"/>
      <c r="E30" s="237"/>
      <c r="F30" s="236"/>
    </row>
    <row r="31" spans="1:6" s="55" customFormat="1" ht="16.5" customHeight="1" thickBot="1" x14ac:dyDescent="0.25">
      <c r="A31" s="127" t="s">
        <v>72</v>
      </c>
      <c r="B31" s="128"/>
      <c r="C31" s="129" t="s">
        <v>58</v>
      </c>
      <c r="D31" s="391">
        <f>+D26+D27+D30</f>
        <v>0</v>
      </c>
      <c r="E31" s="391">
        <f>+E26+E27+E30</f>
        <v>0</v>
      </c>
      <c r="F31" s="266">
        <f>+F26+F27+F30</f>
        <v>0</v>
      </c>
    </row>
    <row r="32" spans="1:6" s="68" customFormat="1" ht="12" customHeight="1" x14ac:dyDescent="0.2">
      <c r="A32" s="130"/>
      <c r="B32" s="130"/>
      <c r="C32" s="131"/>
      <c r="D32" s="262"/>
      <c r="E32" s="262"/>
      <c r="F32" s="262"/>
    </row>
    <row r="33" spans="1:6" ht="12" customHeight="1" thickBot="1" x14ac:dyDescent="0.25">
      <c r="A33" s="132"/>
      <c r="B33" s="133"/>
      <c r="C33" s="133"/>
      <c r="D33" s="263"/>
      <c r="E33" s="263"/>
      <c r="F33" s="263"/>
    </row>
    <row r="34" spans="1:6" ht="12" customHeight="1" thickBot="1" x14ac:dyDescent="0.25">
      <c r="A34" s="741" t="s">
        <v>107</v>
      </c>
      <c r="B34" s="742"/>
      <c r="C34" s="742"/>
      <c r="D34" s="742"/>
      <c r="E34" s="742"/>
      <c r="F34" s="743"/>
    </row>
    <row r="35" spans="1:6" ht="12" customHeight="1" thickBot="1" x14ac:dyDescent="0.25">
      <c r="A35" s="103" t="s">
        <v>65</v>
      </c>
      <c r="B35" s="23"/>
      <c r="C35" s="72" t="s">
        <v>41</v>
      </c>
      <c r="D35" s="201">
        <f>SUM(D36:D40)</f>
        <v>2476</v>
      </c>
      <c r="E35" s="201">
        <f>SUM(E36:E40)</f>
        <v>2492</v>
      </c>
      <c r="F35" s="206">
        <f>SUM(F36:F40)</f>
        <v>2491</v>
      </c>
    </row>
    <row r="36" spans="1:6" ht="12" customHeight="1" x14ac:dyDescent="0.2">
      <c r="A36" s="134"/>
      <c r="B36" s="91" t="s">
        <v>144</v>
      </c>
      <c r="C36" s="10" t="s">
        <v>95</v>
      </c>
      <c r="D36" s="351"/>
      <c r="E36" s="351"/>
      <c r="F36" s="58"/>
    </row>
    <row r="37" spans="1:6" ht="12" customHeight="1" x14ac:dyDescent="0.2">
      <c r="A37" s="135"/>
      <c r="B37" s="90" t="s">
        <v>145</v>
      </c>
      <c r="C37" s="8" t="s">
        <v>224</v>
      </c>
      <c r="D37" s="59"/>
      <c r="E37" s="59"/>
      <c r="F37" s="60"/>
    </row>
    <row r="38" spans="1:6" ht="12" customHeight="1" x14ac:dyDescent="0.2">
      <c r="A38" s="135"/>
      <c r="B38" s="90" t="s">
        <v>146</v>
      </c>
      <c r="C38" s="8" t="s">
        <v>164</v>
      </c>
      <c r="D38" s="59"/>
      <c r="E38" s="59"/>
      <c r="F38" s="60"/>
    </row>
    <row r="39" spans="1:6" s="68" customFormat="1" ht="12" customHeight="1" x14ac:dyDescent="0.2">
      <c r="A39" s="135"/>
      <c r="B39" s="90" t="s">
        <v>147</v>
      </c>
      <c r="C39" s="8" t="s">
        <v>225</v>
      </c>
      <c r="D39" s="59">
        <v>2476</v>
      </c>
      <c r="E39" s="59">
        <v>2492</v>
      </c>
      <c r="F39" s="60">
        <v>2491</v>
      </c>
    </row>
    <row r="40" spans="1:6" ht="12" customHeight="1" thickBot="1" x14ac:dyDescent="0.25">
      <c r="A40" s="135"/>
      <c r="B40" s="90" t="s">
        <v>155</v>
      </c>
      <c r="C40" s="8" t="s">
        <v>226</v>
      </c>
      <c r="D40" s="59"/>
      <c r="E40" s="59"/>
      <c r="F40" s="60"/>
    </row>
    <row r="41" spans="1:6" ht="12" customHeight="1" thickBot="1" x14ac:dyDescent="0.25">
      <c r="A41" s="103" t="s">
        <v>66</v>
      </c>
      <c r="B41" s="23"/>
      <c r="C41" s="72" t="s">
        <v>735</v>
      </c>
      <c r="D41" s="201">
        <f>SUM(D42:D44)</f>
        <v>0</v>
      </c>
      <c r="E41" s="201">
        <f>SUM(E42:E44)</f>
        <v>0</v>
      </c>
      <c r="F41" s="206">
        <f>SUM(F42:F44)</f>
        <v>0</v>
      </c>
    </row>
    <row r="42" spans="1:6" ht="12" customHeight="1" x14ac:dyDescent="0.2">
      <c r="A42" s="134"/>
      <c r="B42" s="91" t="s">
        <v>150</v>
      </c>
      <c r="C42" s="10" t="s">
        <v>302</v>
      </c>
      <c r="D42" s="351"/>
      <c r="E42" s="351"/>
      <c r="F42" s="58"/>
    </row>
    <row r="43" spans="1:6" ht="12" customHeight="1" x14ac:dyDescent="0.2">
      <c r="A43" s="135"/>
      <c r="B43" s="90" t="s">
        <v>151</v>
      </c>
      <c r="C43" s="8" t="s">
        <v>228</v>
      </c>
      <c r="D43" s="59"/>
      <c r="E43" s="59"/>
      <c r="F43" s="60"/>
    </row>
    <row r="44" spans="1:6" ht="15" customHeight="1" x14ac:dyDescent="0.2">
      <c r="A44" s="135"/>
      <c r="B44" s="90" t="s">
        <v>152</v>
      </c>
      <c r="C44" s="8" t="s">
        <v>108</v>
      </c>
      <c r="D44" s="59"/>
      <c r="E44" s="59"/>
      <c r="F44" s="60"/>
    </row>
    <row r="45" spans="1:6" ht="23.25" thickBot="1" x14ac:dyDescent="0.25">
      <c r="A45" s="135"/>
      <c r="B45" s="90" t="s">
        <v>153</v>
      </c>
      <c r="C45" s="8" t="s">
        <v>53</v>
      </c>
      <c r="D45" s="59"/>
      <c r="E45" s="59"/>
      <c r="F45" s="60"/>
    </row>
    <row r="46" spans="1:6" ht="15" customHeight="1" thickBot="1" x14ac:dyDescent="0.25">
      <c r="A46" s="103" t="s">
        <v>67</v>
      </c>
      <c r="B46" s="23"/>
      <c r="C46" s="23" t="s">
        <v>54</v>
      </c>
      <c r="D46" s="237"/>
      <c r="E46" s="237"/>
      <c r="F46" s="236"/>
    </row>
    <row r="47" spans="1:6" ht="14.25" customHeight="1" thickBot="1" x14ac:dyDescent="0.25">
      <c r="A47" s="127" t="s">
        <v>68</v>
      </c>
      <c r="B47" s="270"/>
      <c r="C47" s="271" t="s">
        <v>56</v>
      </c>
      <c r="D47" s="237"/>
      <c r="E47" s="237"/>
      <c r="F47" s="236"/>
    </row>
    <row r="48" spans="1:6" ht="13.5" thickBot="1" x14ac:dyDescent="0.25">
      <c r="A48" s="103" t="s">
        <v>69</v>
      </c>
      <c r="B48" s="124"/>
      <c r="C48" s="137" t="s">
        <v>55</v>
      </c>
      <c r="D48" s="391">
        <f>+D35+D41+D46+D47</f>
        <v>2476</v>
      </c>
      <c r="E48" s="391">
        <f>+E35+E41+E46+E47</f>
        <v>2492</v>
      </c>
      <c r="F48" s="266">
        <f>+F35+F41+F46+F47</f>
        <v>2491</v>
      </c>
    </row>
    <row r="49" spans="1:6" ht="13.5" thickBot="1" x14ac:dyDescent="0.25">
      <c r="A49" s="138"/>
      <c r="B49" s="139"/>
      <c r="C49" s="139"/>
      <c r="D49" s="267"/>
      <c r="E49" s="267"/>
      <c r="F49" s="267"/>
    </row>
    <row r="50" spans="1:6" ht="13.5" thickBot="1" x14ac:dyDescent="0.25">
      <c r="A50" s="140" t="s">
        <v>256</v>
      </c>
      <c r="B50" s="141"/>
      <c r="C50" s="142"/>
      <c r="D50" s="395"/>
      <c r="E50" s="395"/>
      <c r="F50" s="70"/>
    </row>
    <row r="51" spans="1:6" ht="13.5" thickBot="1" x14ac:dyDescent="0.25">
      <c r="A51" s="140" t="s">
        <v>257</v>
      </c>
      <c r="B51" s="141"/>
      <c r="C51" s="142"/>
      <c r="D51" s="395"/>
      <c r="E51" s="395"/>
      <c r="F51" s="70"/>
    </row>
  </sheetData>
  <sheetProtection formatCells="0"/>
  <mergeCells count="6">
    <mergeCell ref="A34:F34"/>
    <mergeCell ref="A2:B2"/>
    <mergeCell ref="C2:E2"/>
    <mergeCell ref="C3:E3"/>
    <mergeCell ref="A5:B5"/>
    <mergeCell ref="A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6">
    <tabColor rgb="FF92D050"/>
  </sheetPr>
  <dimension ref="A1:F51"/>
  <sheetViews>
    <sheetView zoomScaleNormal="100" zoomScaleSheetLayoutView="115" workbookViewId="0">
      <selection activeCell="G6" sqref="G6"/>
    </sheetView>
  </sheetViews>
  <sheetFormatPr defaultRowHeight="12.75" x14ac:dyDescent="0.2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 x14ac:dyDescent="0.25">
      <c r="A1" s="104"/>
      <c r="B1" s="105"/>
      <c r="C1" s="145"/>
      <c r="F1" s="143" t="s">
        <v>895</v>
      </c>
    </row>
    <row r="2" spans="1:6" s="64" customFormat="1" ht="25.5" customHeight="1" x14ac:dyDescent="0.2">
      <c r="A2" s="744" t="s">
        <v>252</v>
      </c>
      <c r="B2" s="745"/>
      <c r="C2" s="753" t="s">
        <v>259</v>
      </c>
      <c r="D2" s="754"/>
      <c r="E2" s="755"/>
      <c r="F2" s="146" t="s">
        <v>111</v>
      </c>
    </row>
    <row r="3" spans="1:6" s="64" customFormat="1" ht="16.5" thickBot="1" x14ac:dyDescent="0.25">
      <c r="A3" s="107" t="s">
        <v>251</v>
      </c>
      <c r="B3" s="108"/>
      <c r="C3" s="756" t="s">
        <v>896</v>
      </c>
      <c r="D3" s="757"/>
      <c r="E3" s="758"/>
      <c r="F3" s="147" t="s">
        <v>113</v>
      </c>
    </row>
    <row r="4" spans="1:6" s="65" customFormat="1" ht="15.95" customHeight="1" thickBot="1" x14ac:dyDescent="0.3">
      <c r="A4" s="109"/>
      <c r="B4" s="109"/>
      <c r="C4" s="109"/>
      <c r="F4" s="110" t="s">
        <v>101</v>
      </c>
    </row>
    <row r="5" spans="1:6" ht="24.75" thickBot="1" x14ac:dyDescent="0.25">
      <c r="A5" s="741" t="s">
        <v>253</v>
      </c>
      <c r="B5" s="746"/>
      <c r="C5" s="555" t="s">
        <v>102</v>
      </c>
      <c r="D5" s="319" t="s">
        <v>398</v>
      </c>
      <c r="E5" s="319" t="s">
        <v>399</v>
      </c>
      <c r="F5" s="112" t="s">
        <v>400</v>
      </c>
    </row>
    <row r="6" spans="1:6" s="55" customFormat="1" ht="12.95" customHeight="1" thickBot="1" x14ac:dyDescent="0.25">
      <c r="A6" s="101" t="s">
        <v>738</v>
      </c>
      <c r="B6" s="102" t="s">
        <v>739</v>
      </c>
      <c r="C6" s="102" t="s">
        <v>740</v>
      </c>
      <c r="D6" s="102" t="s">
        <v>741</v>
      </c>
      <c r="E6" s="394" t="s">
        <v>742</v>
      </c>
      <c r="F6" s="392" t="s">
        <v>745</v>
      </c>
    </row>
    <row r="7" spans="1:6" s="55" customFormat="1" ht="15.95" customHeight="1" thickBot="1" x14ac:dyDescent="0.25">
      <c r="A7" s="741" t="s">
        <v>103</v>
      </c>
      <c r="B7" s="742"/>
      <c r="C7" s="742"/>
      <c r="D7" s="742"/>
      <c r="E7" s="742"/>
      <c r="F7" s="743"/>
    </row>
    <row r="8" spans="1:6" s="66" customFormat="1" ht="12" customHeight="1" thickBot="1" x14ac:dyDescent="0.25">
      <c r="A8" s="101" t="s">
        <v>65</v>
      </c>
      <c r="B8" s="113"/>
      <c r="C8" s="114" t="s">
        <v>258</v>
      </c>
      <c r="D8" s="201">
        <f>SUM(D9:D16)</f>
        <v>0</v>
      </c>
      <c r="E8" s="201">
        <f>SUM(E9:E16)</f>
        <v>0</v>
      </c>
      <c r="F8" s="206">
        <f>SUM(F9:F16)</f>
        <v>0</v>
      </c>
    </row>
    <row r="9" spans="1:6" s="66" customFormat="1" ht="12" customHeight="1" x14ac:dyDescent="0.2">
      <c r="A9" s="117"/>
      <c r="B9" s="116" t="s">
        <v>144</v>
      </c>
      <c r="C9" s="11" t="s">
        <v>192</v>
      </c>
      <c r="D9" s="378"/>
      <c r="E9" s="378"/>
      <c r="F9" s="258"/>
    </row>
    <row r="10" spans="1:6" s="66" customFormat="1" ht="12" customHeight="1" x14ac:dyDescent="0.2">
      <c r="A10" s="115"/>
      <c r="B10" s="116" t="s">
        <v>145</v>
      </c>
      <c r="C10" s="8" t="s">
        <v>193</v>
      </c>
      <c r="D10" s="198"/>
      <c r="E10" s="198"/>
      <c r="F10" s="204"/>
    </row>
    <row r="11" spans="1:6" s="66" customFormat="1" ht="12" customHeight="1" x14ac:dyDescent="0.2">
      <c r="A11" s="115"/>
      <c r="B11" s="116" t="s">
        <v>146</v>
      </c>
      <c r="C11" s="8" t="s">
        <v>194</v>
      </c>
      <c r="D11" s="198"/>
      <c r="E11" s="198"/>
      <c r="F11" s="204"/>
    </row>
    <row r="12" spans="1:6" s="66" customFormat="1" ht="12" customHeight="1" x14ac:dyDescent="0.2">
      <c r="A12" s="115"/>
      <c r="B12" s="116" t="s">
        <v>147</v>
      </c>
      <c r="C12" s="8" t="s">
        <v>195</v>
      </c>
      <c r="D12" s="198"/>
      <c r="E12" s="198"/>
      <c r="F12" s="204"/>
    </row>
    <row r="13" spans="1:6" s="66" customFormat="1" ht="12" customHeight="1" x14ac:dyDescent="0.2">
      <c r="A13" s="115"/>
      <c r="B13" s="116" t="s">
        <v>166</v>
      </c>
      <c r="C13" s="7" t="s">
        <v>196</v>
      </c>
      <c r="D13" s="198"/>
      <c r="E13" s="198"/>
      <c r="F13" s="204"/>
    </row>
    <row r="14" spans="1:6" s="66" customFormat="1" ht="12" customHeight="1" x14ac:dyDescent="0.2">
      <c r="A14" s="118"/>
      <c r="B14" s="116" t="s">
        <v>148</v>
      </c>
      <c r="C14" s="8" t="s">
        <v>197</v>
      </c>
      <c r="D14" s="379"/>
      <c r="E14" s="379"/>
      <c r="F14" s="259"/>
    </row>
    <row r="15" spans="1:6" s="67" customFormat="1" ht="12" customHeight="1" x14ac:dyDescent="0.2">
      <c r="A15" s="115"/>
      <c r="B15" s="116" t="s">
        <v>149</v>
      </c>
      <c r="C15" s="8" t="s">
        <v>45</v>
      </c>
      <c r="D15" s="198"/>
      <c r="E15" s="198"/>
      <c r="F15" s="204"/>
    </row>
    <row r="16" spans="1:6" s="67" customFormat="1" ht="12" customHeight="1" thickBot="1" x14ac:dyDescent="0.25">
      <c r="A16" s="119"/>
      <c r="B16" s="120" t="s">
        <v>156</v>
      </c>
      <c r="C16" s="7" t="s">
        <v>250</v>
      </c>
      <c r="D16" s="200"/>
      <c r="E16" s="200"/>
      <c r="F16" s="205"/>
    </row>
    <row r="17" spans="1:6" s="66" customFormat="1" ht="12" customHeight="1" thickBot="1" x14ac:dyDescent="0.25">
      <c r="A17" s="101" t="s">
        <v>66</v>
      </c>
      <c r="B17" s="113"/>
      <c r="C17" s="114" t="s">
        <v>734</v>
      </c>
      <c r="D17" s="201">
        <f>SUM(D18+D20)</f>
        <v>0</v>
      </c>
      <c r="E17" s="201">
        <f>SUM(E18+E20)</f>
        <v>0</v>
      </c>
      <c r="F17" s="206">
        <f>SUM(F18+F20)</f>
        <v>0</v>
      </c>
    </row>
    <row r="18" spans="1:6" s="67" customFormat="1" ht="12" customHeight="1" x14ac:dyDescent="0.2">
      <c r="A18" s="115"/>
      <c r="B18" s="116" t="s">
        <v>150</v>
      </c>
      <c r="C18" s="10" t="s">
        <v>42</v>
      </c>
      <c r="D18" s="198"/>
      <c r="E18" s="198"/>
      <c r="F18" s="204"/>
    </row>
    <row r="19" spans="1:6" s="67" customFormat="1" ht="12" customHeight="1" x14ac:dyDescent="0.2">
      <c r="A19" s="115"/>
      <c r="B19" s="116" t="s">
        <v>151</v>
      </c>
      <c r="C19" s="8" t="s">
        <v>43</v>
      </c>
      <c r="D19" s="198"/>
      <c r="E19" s="198"/>
      <c r="F19" s="204"/>
    </row>
    <row r="20" spans="1:6" s="67" customFormat="1" ht="12" customHeight="1" x14ac:dyDescent="0.2">
      <c r="A20" s="115"/>
      <c r="B20" s="116" t="s">
        <v>152</v>
      </c>
      <c r="C20" s="8" t="s">
        <v>44</v>
      </c>
      <c r="D20" s="198"/>
      <c r="E20" s="198"/>
      <c r="F20" s="204"/>
    </row>
    <row r="21" spans="1:6" s="67" customFormat="1" ht="12" customHeight="1" thickBot="1" x14ac:dyDescent="0.25">
      <c r="A21" s="115"/>
      <c r="B21" s="116" t="s">
        <v>153</v>
      </c>
      <c r="C21" s="8" t="s">
        <v>43</v>
      </c>
      <c r="D21" s="198"/>
      <c r="E21" s="198"/>
      <c r="F21" s="204"/>
    </row>
    <row r="22" spans="1:6" s="67" customFormat="1" ht="12" customHeight="1" thickBot="1" x14ac:dyDescent="0.25">
      <c r="A22" s="103" t="s">
        <v>67</v>
      </c>
      <c r="B22" s="72"/>
      <c r="C22" s="72" t="s">
        <v>46</v>
      </c>
      <c r="D22" s="201">
        <f>+D23+D24</f>
        <v>0</v>
      </c>
      <c r="E22" s="201">
        <f>+E23+E24</f>
        <v>0</v>
      </c>
      <c r="F22" s="206">
        <f>+F23+F24</f>
        <v>0</v>
      </c>
    </row>
    <row r="23" spans="1:6" s="66" customFormat="1" ht="12" customHeight="1" x14ac:dyDescent="0.2">
      <c r="A23" s="252"/>
      <c r="B23" s="277" t="s">
        <v>124</v>
      </c>
      <c r="C23" s="82" t="s">
        <v>274</v>
      </c>
      <c r="D23" s="388"/>
      <c r="E23" s="388"/>
      <c r="F23" s="282"/>
    </row>
    <row r="24" spans="1:6" s="66" customFormat="1" ht="12" customHeight="1" thickBot="1" x14ac:dyDescent="0.25">
      <c r="A24" s="275"/>
      <c r="B24" s="276" t="s">
        <v>125</v>
      </c>
      <c r="C24" s="83" t="s">
        <v>278</v>
      </c>
      <c r="D24" s="397"/>
      <c r="E24" s="397"/>
      <c r="F24" s="283"/>
    </row>
    <row r="25" spans="1:6" s="66" customFormat="1" ht="12" customHeight="1" thickBot="1" x14ac:dyDescent="0.25">
      <c r="A25" s="103" t="s">
        <v>68</v>
      </c>
      <c r="B25" s="113"/>
      <c r="C25" s="72" t="s">
        <v>61</v>
      </c>
      <c r="D25" s="237"/>
      <c r="E25" s="237"/>
      <c r="F25" s="236"/>
    </row>
    <row r="26" spans="1:6" s="66" customFormat="1" ht="12" customHeight="1" thickBot="1" x14ac:dyDescent="0.25">
      <c r="A26" s="101" t="s">
        <v>69</v>
      </c>
      <c r="B26" s="94"/>
      <c r="C26" s="72" t="s">
        <v>57</v>
      </c>
      <c r="D26" s="201"/>
      <c r="E26" s="201"/>
      <c r="F26" s="206"/>
    </row>
    <row r="27" spans="1:6" s="67" customFormat="1" ht="12" customHeight="1" thickBot="1" x14ac:dyDescent="0.25">
      <c r="A27" s="272" t="s">
        <v>70</v>
      </c>
      <c r="B27" s="280"/>
      <c r="C27" s="274" t="s">
        <v>59</v>
      </c>
      <c r="D27" s="387">
        <f>+D28+D29</f>
        <v>0</v>
      </c>
      <c r="E27" s="387">
        <f>+E28+E29</f>
        <v>0</v>
      </c>
      <c r="F27" s="264">
        <f>+F28+F29</f>
        <v>0</v>
      </c>
    </row>
    <row r="28" spans="1:6" s="67" customFormat="1" ht="15" customHeight="1" x14ac:dyDescent="0.2">
      <c r="A28" s="117"/>
      <c r="B28" s="92" t="s">
        <v>131</v>
      </c>
      <c r="C28" s="82" t="s">
        <v>367</v>
      </c>
      <c r="D28" s="388"/>
      <c r="E28" s="388"/>
      <c r="F28" s="282"/>
    </row>
    <row r="29" spans="1:6" s="67" customFormat="1" ht="15" customHeight="1" thickBot="1" x14ac:dyDescent="0.25">
      <c r="A29" s="281"/>
      <c r="B29" s="93" t="s">
        <v>132</v>
      </c>
      <c r="C29" s="273" t="s">
        <v>49</v>
      </c>
      <c r="D29" s="61"/>
      <c r="E29" s="61"/>
      <c r="F29" s="62"/>
    </row>
    <row r="30" spans="1:6" ht="13.5" thickBot="1" x14ac:dyDescent="0.25">
      <c r="A30" s="127" t="s">
        <v>71</v>
      </c>
      <c r="B30" s="270"/>
      <c r="C30" s="271" t="s">
        <v>60</v>
      </c>
      <c r="D30" s="237"/>
      <c r="E30" s="237"/>
      <c r="F30" s="236"/>
    </row>
    <row r="31" spans="1:6" s="55" customFormat="1" ht="16.5" customHeight="1" thickBot="1" x14ac:dyDescent="0.25">
      <c r="A31" s="127" t="s">
        <v>72</v>
      </c>
      <c r="B31" s="128"/>
      <c r="C31" s="129" t="s">
        <v>58</v>
      </c>
      <c r="D31" s="391">
        <f>+D26+D27+D30</f>
        <v>0</v>
      </c>
      <c r="E31" s="391">
        <f>+E26+E27+E30</f>
        <v>0</v>
      </c>
      <c r="F31" s="266">
        <f>+F26+F27+F30</f>
        <v>0</v>
      </c>
    </row>
    <row r="32" spans="1:6" s="68" customFormat="1" ht="12" customHeight="1" x14ac:dyDescent="0.2">
      <c r="A32" s="130"/>
      <c r="B32" s="130"/>
      <c r="C32" s="131"/>
      <c r="D32" s="262"/>
      <c r="E32" s="262"/>
      <c r="F32" s="262"/>
    </row>
    <row r="33" spans="1:6" ht="12" customHeight="1" thickBot="1" x14ac:dyDescent="0.25">
      <c r="A33" s="132"/>
      <c r="B33" s="133"/>
      <c r="C33" s="133"/>
      <c r="D33" s="263"/>
      <c r="E33" s="263"/>
      <c r="F33" s="263"/>
    </row>
    <row r="34" spans="1:6" ht="12" customHeight="1" thickBot="1" x14ac:dyDescent="0.25">
      <c r="A34" s="741" t="s">
        <v>107</v>
      </c>
      <c r="B34" s="742"/>
      <c r="C34" s="742"/>
      <c r="D34" s="742"/>
      <c r="E34" s="742"/>
      <c r="F34" s="743"/>
    </row>
    <row r="35" spans="1:6" ht="12" customHeight="1" thickBot="1" x14ac:dyDescent="0.25">
      <c r="A35" s="103" t="s">
        <v>65</v>
      </c>
      <c r="B35" s="23"/>
      <c r="C35" s="72" t="s">
        <v>41</v>
      </c>
      <c r="D35" s="201">
        <f>SUM(D36:D40)</f>
        <v>319</v>
      </c>
      <c r="E35" s="201">
        <f>SUM(E36:E40)</f>
        <v>319</v>
      </c>
      <c r="F35" s="206">
        <f>SUM(F36:F40)</f>
        <v>319</v>
      </c>
    </row>
    <row r="36" spans="1:6" ht="12" customHeight="1" x14ac:dyDescent="0.2">
      <c r="A36" s="134"/>
      <c r="B36" s="91" t="s">
        <v>144</v>
      </c>
      <c r="C36" s="10" t="s">
        <v>95</v>
      </c>
      <c r="D36" s="351"/>
      <c r="E36" s="351"/>
      <c r="F36" s="58"/>
    </row>
    <row r="37" spans="1:6" ht="12" customHeight="1" x14ac:dyDescent="0.2">
      <c r="A37" s="135"/>
      <c r="B37" s="90" t="s">
        <v>145</v>
      </c>
      <c r="C37" s="8" t="s">
        <v>224</v>
      </c>
      <c r="D37" s="59"/>
      <c r="E37" s="59"/>
      <c r="F37" s="60"/>
    </row>
    <row r="38" spans="1:6" ht="12" customHeight="1" x14ac:dyDescent="0.2">
      <c r="A38" s="135"/>
      <c r="B38" s="90" t="s">
        <v>146</v>
      </c>
      <c r="C38" s="8" t="s">
        <v>164</v>
      </c>
      <c r="D38" s="59"/>
      <c r="E38" s="59"/>
      <c r="F38" s="60"/>
    </row>
    <row r="39" spans="1:6" s="68" customFormat="1" ht="12" customHeight="1" x14ac:dyDescent="0.2">
      <c r="A39" s="135"/>
      <c r="B39" s="90" t="s">
        <v>147</v>
      </c>
      <c r="C39" s="8" t="s">
        <v>225</v>
      </c>
      <c r="D39" s="59">
        <v>319</v>
      </c>
      <c r="E39" s="59">
        <v>319</v>
      </c>
      <c r="F39" s="60">
        <v>319</v>
      </c>
    </row>
    <row r="40" spans="1:6" ht="12" customHeight="1" thickBot="1" x14ac:dyDescent="0.25">
      <c r="A40" s="135"/>
      <c r="B40" s="90" t="s">
        <v>155</v>
      </c>
      <c r="C40" s="8" t="s">
        <v>226</v>
      </c>
      <c r="D40" s="59"/>
      <c r="E40" s="59"/>
      <c r="F40" s="60"/>
    </row>
    <row r="41" spans="1:6" ht="12" customHeight="1" thickBot="1" x14ac:dyDescent="0.25">
      <c r="A41" s="103" t="s">
        <v>66</v>
      </c>
      <c r="B41" s="23"/>
      <c r="C41" s="72" t="s">
        <v>735</v>
      </c>
      <c r="D41" s="201">
        <f>SUM(D42:D44)</f>
        <v>0</v>
      </c>
      <c r="E41" s="201">
        <f>SUM(E42:E44)</f>
        <v>0</v>
      </c>
      <c r="F41" s="206">
        <f>SUM(F42:F44)</f>
        <v>0</v>
      </c>
    </row>
    <row r="42" spans="1:6" ht="12" customHeight="1" x14ac:dyDescent="0.2">
      <c r="A42" s="134"/>
      <c r="B42" s="91" t="s">
        <v>150</v>
      </c>
      <c r="C42" s="10" t="s">
        <v>302</v>
      </c>
      <c r="D42" s="351"/>
      <c r="E42" s="351"/>
      <c r="F42" s="58"/>
    </row>
    <row r="43" spans="1:6" ht="12" customHeight="1" x14ac:dyDescent="0.2">
      <c r="A43" s="135"/>
      <c r="B43" s="90" t="s">
        <v>151</v>
      </c>
      <c r="C43" s="8" t="s">
        <v>228</v>
      </c>
      <c r="D43" s="59"/>
      <c r="E43" s="59"/>
      <c r="F43" s="60"/>
    </row>
    <row r="44" spans="1:6" ht="15" customHeight="1" x14ac:dyDescent="0.2">
      <c r="A44" s="135"/>
      <c r="B44" s="90" t="s">
        <v>152</v>
      </c>
      <c r="C44" s="8" t="s">
        <v>108</v>
      </c>
      <c r="D44" s="59"/>
      <c r="E44" s="59"/>
      <c r="F44" s="60"/>
    </row>
    <row r="45" spans="1:6" ht="23.25" thickBot="1" x14ac:dyDescent="0.25">
      <c r="A45" s="135"/>
      <c r="B45" s="90" t="s">
        <v>153</v>
      </c>
      <c r="C45" s="8" t="s">
        <v>53</v>
      </c>
      <c r="D45" s="59"/>
      <c r="E45" s="59"/>
      <c r="F45" s="60"/>
    </row>
    <row r="46" spans="1:6" ht="15" customHeight="1" thickBot="1" x14ac:dyDescent="0.25">
      <c r="A46" s="103" t="s">
        <v>67</v>
      </c>
      <c r="B46" s="23"/>
      <c r="C46" s="23" t="s">
        <v>54</v>
      </c>
      <c r="D46" s="237"/>
      <c r="E46" s="237"/>
      <c r="F46" s="236"/>
    </row>
    <row r="47" spans="1:6" ht="14.25" customHeight="1" thickBot="1" x14ac:dyDescent="0.25">
      <c r="A47" s="127" t="s">
        <v>68</v>
      </c>
      <c r="B47" s="270"/>
      <c r="C47" s="271" t="s">
        <v>56</v>
      </c>
      <c r="D47" s="237"/>
      <c r="E47" s="237"/>
      <c r="F47" s="236"/>
    </row>
    <row r="48" spans="1:6" ht="13.5" thickBot="1" x14ac:dyDescent="0.25">
      <c r="A48" s="103" t="s">
        <v>69</v>
      </c>
      <c r="B48" s="124"/>
      <c r="C48" s="137" t="s">
        <v>55</v>
      </c>
      <c r="D48" s="391">
        <f>+D35+D41+D46+D47</f>
        <v>319</v>
      </c>
      <c r="E48" s="391">
        <f>+E35+E41+E46+E47</f>
        <v>319</v>
      </c>
      <c r="F48" s="266">
        <f>+F35+F41+F46+F47</f>
        <v>319</v>
      </c>
    </row>
    <row r="49" spans="1:6" ht="13.5" thickBot="1" x14ac:dyDescent="0.25">
      <c r="A49" s="138"/>
      <c r="B49" s="139"/>
      <c r="C49" s="139"/>
      <c r="D49" s="267"/>
      <c r="E49" s="267"/>
      <c r="F49" s="267"/>
    </row>
    <row r="50" spans="1:6" ht="13.5" thickBot="1" x14ac:dyDescent="0.25">
      <c r="A50" s="140" t="s">
        <v>256</v>
      </c>
      <c r="B50" s="141"/>
      <c r="C50" s="142"/>
      <c r="D50" s="395"/>
      <c r="E50" s="395"/>
      <c r="F50" s="70"/>
    </row>
    <row r="51" spans="1:6" ht="13.5" thickBot="1" x14ac:dyDescent="0.25">
      <c r="A51" s="140" t="s">
        <v>257</v>
      </c>
      <c r="B51" s="141"/>
      <c r="C51" s="142"/>
      <c r="D51" s="395"/>
      <c r="E51" s="395"/>
      <c r="F51" s="70"/>
    </row>
  </sheetData>
  <sheetProtection formatCells="0"/>
  <mergeCells count="6">
    <mergeCell ref="A34:F34"/>
    <mergeCell ref="A2:B2"/>
    <mergeCell ref="C2:E2"/>
    <mergeCell ref="C3:E3"/>
    <mergeCell ref="A5:B5"/>
    <mergeCell ref="A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I141"/>
  <sheetViews>
    <sheetView tabSelected="1" zoomScaleNormal="100" zoomScaleSheetLayoutView="100" workbookViewId="0">
      <selection activeCell="C101" sqref="C101"/>
    </sheetView>
  </sheetViews>
  <sheetFormatPr defaultRowHeight="15.75" x14ac:dyDescent="0.25"/>
  <cols>
    <col min="1" max="1" width="9.5" style="297" customWidth="1"/>
    <col min="2" max="2" width="60.83203125" style="297" customWidth="1"/>
    <col min="3" max="5" width="15.83203125" style="298" customWidth="1"/>
    <col min="6" max="16384" width="9.33203125" style="34"/>
  </cols>
  <sheetData>
    <row r="1" spans="1:5" ht="15.95" customHeight="1" x14ac:dyDescent="0.25">
      <c r="A1" s="728" t="s">
        <v>62</v>
      </c>
      <c r="B1" s="728"/>
      <c r="C1" s="728"/>
      <c r="D1" s="728"/>
      <c r="E1" s="728"/>
    </row>
    <row r="2" spans="1:5" ht="15.95" customHeight="1" thickBot="1" x14ac:dyDescent="0.3">
      <c r="A2" s="307" t="s">
        <v>737</v>
      </c>
      <c r="B2" s="307"/>
      <c r="C2" s="193"/>
      <c r="D2" s="193"/>
      <c r="E2" s="193" t="s">
        <v>320</v>
      </c>
    </row>
    <row r="3" spans="1:5" ht="15.95" customHeight="1" x14ac:dyDescent="0.25">
      <c r="A3" s="729" t="s">
        <v>122</v>
      </c>
      <c r="B3" s="731" t="s">
        <v>64</v>
      </c>
      <c r="C3" s="733" t="s">
        <v>0</v>
      </c>
      <c r="D3" s="733"/>
      <c r="E3" s="734"/>
    </row>
    <row r="4" spans="1:5" ht="38.1" customHeight="1" thickBot="1" x14ac:dyDescent="0.3">
      <c r="A4" s="730"/>
      <c r="B4" s="732"/>
      <c r="C4" s="309" t="s">
        <v>398</v>
      </c>
      <c r="D4" s="309" t="s">
        <v>399</v>
      </c>
      <c r="E4" s="310" t="s">
        <v>400</v>
      </c>
    </row>
    <row r="5" spans="1:5" s="35" customFormat="1" ht="12" customHeight="1" thickBot="1" x14ac:dyDescent="0.25">
      <c r="A5" s="31" t="s">
        <v>738</v>
      </c>
      <c r="B5" s="32" t="s">
        <v>739</v>
      </c>
      <c r="C5" s="32" t="s">
        <v>740</v>
      </c>
      <c r="D5" s="32" t="s">
        <v>741</v>
      </c>
      <c r="E5" s="33" t="s">
        <v>742</v>
      </c>
    </row>
    <row r="6" spans="1:5" s="1" customFormat="1" ht="12" customHeight="1" thickBot="1" x14ac:dyDescent="0.25">
      <c r="A6" s="24" t="s">
        <v>65</v>
      </c>
      <c r="B6" s="23" t="s">
        <v>184</v>
      </c>
      <c r="C6" s="320">
        <f>+C7+C12+C21</f>
        <v>7971</v>
      </c>
      <c r="D6" s="320">
        <f>+D7+D12+D21</f>
        <v>7971</v>
      </c>
      <c r="E6" s="173">
        <f>+E7+E12+E21</f>
        <v>11844</v>
      </c>
    </row>
    <row r="7" spans="1:5" s="1" customFormat="1" ht="12" customHeight="1" thickBot="1" x14ac:dyDescent="0.25">
      <c r="A7" s="22" t="s">
        <v>66</v>
      </c>
      <c r="B7" s="155" t="s">
        <v>382</v>
      </c>
      <c r="C7" s="321">
        <f>+C8+C9+C10+C11</f>
        <v>768</v>
      </c>
      <c r="D7" s="321">
        <f>+D8+D9+D10+D11</f>
        <v>2717</v>
      </c>
      <c r="E7" s="174">
        <f>+E8+E9+E10+E11</f>
        <v>3548</v>
      </c>
    </row>
    <row r="8" spans="1:5" s="1" customFormat="1" ht="12" customHeight="1" x14ac:dyDescent="0.2">
      <c r="A8" s="15" t="s">
        <v>150</v>
      </c>
      <c r="B8" s="284" t="s">
        <v>105</v>
      </c>
      <c r="C8" s="322">
        <v>768</v>
      </c>
      <c r="D8" s="322">
        <v>2717</v>
      </c>
      <c r="E8" s="176">
        <v>3459</v>
      </c>
    </row>
    <row r="9" spans="1:5" s="1" customFormat="1" ht="12" customHeight="1" x14ac:dyDescent="0.2">
      <c r="A9" s="15" t="s">
        <v>151</v>
      </c>
      <c r="B9" s="169" t="s">
        <v>123</v>
      </c>
      <c r="C9" s="322"/>
      <c r="D9" s="322"/>
      <c r="E9" s="176"/>
    </row>
    <row r="10" spans="1:5" s="1" customFormat="1" ht="12" customHeight="1" x14ac:dyDescent="0.2">
      <c r="A10" s="15" t="s">
        <v>152</v>
      </c>
      <c r="B10" s="169" t="s">
        <v>185</v>
      </c>
      <c r="C10" s="322"/>
      <c r="D10" s="322"/>
      <c r="E10" s="176">
        <v>42</v>
      </c>
    </row>
    <row r="11" spans="1:5" s="1" customFormat="1" ht="12" customHeight="1" thickBot="1" x14ac:dyDescent="0.25">
      <c r="A11" s="15" t="s">
        <v>153</v>
      </c>
      <c r="B11" s="285" t="s">
        <v>186</v>
      </c>
      <c r="C11" s="322"/>
      <c r="D11" s="322"/>
      <c r="E11" s="176">
        <v>47</v>
      </c>
    </row>
    <row r="12" spans="1:5" s="1" customFormat="1" ht="12" customHeight="1" thickBot="1" x14ac:dyDescent="0.25">
      <c r="A12" s="22" t="s">
        <v>67</v>
      </c>
      <c r="B12" s="23" t="s">
        <v>187</v>
      </c>
      <c r="C12" s="321">
        <f>+C13+C14+C15+C16+C17+C18+C19+C20</f>
        <v>4486</v>
      </c>
      <c r="D12" s="321">
        <f>+D13+D14+D15+D16+D17+D18+D19+D20</f>
        <v>4486</v>
      </c>
      <c r="E12" s="174">
        <f>+E13+E14+E15+E16+E17+E18+E19+E20</f>
        <v>7641</v>
      </c>
    </row>
    <row r="13" spans="1:5" s="1" customFormat="1" ht="12" customHeight="1" x14ac:dyDescent="0.2">
      <c r="A13" s="19" t="s">
        <v>124</v>
      </c>
      <c r="B13" s="11" t="s">
        <v>192</v>
      </c>
      <c r="C13" s="323"/>
      <c r="D13" s="323">
        <v>50</v>
      </c>
      <c r="E13" s="175">
        <v>134</v>
      </c>
    </row>
    <row r="14" spans="1:5" s="1" customFormat="1" ht="12" customHeight="1" x14ac:dyDescent="0.2">
      <c r="A14" s="15" t="s">
        <v>125</v>
      </c>
      <c r="B14" s="8" t="s">
        <v>193</v>
      </c>
      <c r="C14" s="322">
        <v>170</v>
      </c>
      <c r="D14" s="322">
        <v>100</v>
      </c>
      <c r="E14" s="176">
        <v>128</v>
      </c>
    </row>
    <row r="15" spans="1:5" s="1" customFormat="1" ht="12" customHeight="1" x14ac:dyDescent="0.2">
      <c r="A15" s="15" t="s">
        <v>126</v>
      </c>
      <c r="B15" s="8" t="s">
        <v>194</v>
      </c>
      <c r="C15" s="322">
        <v>587</v>
      </c>
      <c r="D15" s="322">
        <v>587</v>
      </c>
      <c r="E15" s="176">
        <v>163</v>
      </c>
    </row>
    <row r="16" spans="1:5" s="1" customFormat="1" ht="12" customHeight="1" x14ac:dyDescent="0.2">
      <c r="A16" s="15" t="s">
        <v>127</v>
      </c>
      <c r="B16" s="8" t="s">
        <v>195</v>
      </c>
      <c r="C16" s="322">
        <v>1881</v>
      </c>
      <c r="D16" s="322">
        <v>1901</v>
      </c>
      <c r="E16" s="176">
        <v>2790</v>
      </c>
    </row>
    <row r="17" spans="1:5" s="1" customFormat="1" ht="12" customHeight="1" x14ac:dyDescent="0.2">
      <c r="A17" s="14" t="s">
        <v>188</v>
      </c>
      <c r="B17" s="7" t="s">
        <v>196</v>
      </c>
      <c r="C17" s="324">
        <v>300</v>
      </c>
      <c r="D17" s="324">
        <v>250</v>
      </c>
      <c r="E17" s="177">
        <v>405</v>
      </c>
    </row>
    <row r="18" spans="1:5" s="1" customFormat="1" ht="12" customHeight="1" x14ac:dyDescent="0.2">
      <c r="A18" s="15" t="s">
        <v>189</v>
      </c>
      <c r="B18" s="8" t="s">
        <v>266</v>
      </c>
      <c r="C18" s="322">
        <v>548</v>
      </c>
      <c r="D18" s="322">
        <v>548</v>
      </c>
      <c r="E18" s="176">
        <v>2012</v>
      </c>
    </row>
    <row r="19" spans="1:5" s="1" customFormat="1" ht="12" customHeight="1" x14ac:dyDescent="0.2">
      <c r="A19" s="15" t="s">
        <v>190</v>
      </c>
      <c r="B19" s="8" t="s">
        <v>198</v>
      </c>
      <c r="C19" s="322">
        <v>1000</v>
      </c>
      <c r="D19" s="322">
        <v>1000</v>
      </c>
      <c r="E19" s="176">
        <v>1659</v>
      </c>
    </row>
    <row r="20" spans="1:5" s="1" customFormat="1" ht="12" customHeight="1" thickBot="1" x14ac:dyDescent="0.25">
      <c r="A20" s="16" t="s">
        <v>191</v>
      </c>
      <c r="B20" s="9" t="s">
        <v>199</v>
      </c>
      <c r="C20" s="325"/>
      <c r="D20" s="325">
        <v>50</v>
      </c>
      <c r="E20" s="178">
        <v>350</v>
      </c>
    </row>
    <row r="21" spans="1:5" s="1" customFormat="1" ht="12" customHeight="1" thickBot="1" x14ac:dyDescent="0.25">
      <c r="A21" s="22" t="s">
        <v>200</v>
      </c>
      <c r="B21" s="23" t="s">
        <v>267</v>
      </c>
      <c r="C21" s="326">
        <v>2717</v>
      </c>
      <c r="D21" s="326">
        <v>768</v>
      </c>
      <c r="E21" s="179">
        <v>655</v>
      </c>
    </row>
    <row r="22" spans="1:5" s="1" customFormat="1" ht="12" customHeight="1" thickBot="1" x14ac:dyDescent="0.25">
      <c r="A22" s="22" t="s">
        <v>69</v>
      </c>
      <c r="B22" s="23" t="s">
        <v>202</v>
      </c>
      <c r="C22" s="321">
        <f>+C23+C24+C25+C26+C27+C28+C29+C30</f>
        <v>33055</v>
      </c>
      <c r="D22" s="321">
        <f>+D23+D24+D25+D26+D27+D28+D29+D30</f>
        <v>36481</v>
      </c>
      <c r="E22" s="174">
        <f>+E23+E24+E25+E26+E27+E28+E29+E30</f>
        <v>36481</v>
      </c>
    </row>
    <row r="23" spans="1:5" s="1" customFormat="1" ht="12" customHeight="1" x14ac:dyDescent="0.2">
      <c r="A23" s="17" t="s">
        <v>128</v>
      </c>
      <c r="B23" s="10" t="s">
        <v>928</v>
      </c>
      <c r="C23" s="327">
        <v>21319</v>
      </c>
      <c r="D23" s="327">
        <v>21986</v>
      </c>
      <c r="E23" s="180">
        <v>21986</v>
      </c>
    </row>
    <row r="24" spans="1:5" s="1" customFormat="1" ht="12" customHeight="1" x14ac:dyDescent="0.2">
      <c r="A24" s="15" t="s">
        <v>129</v>
      </c>
      <c r="B24" s="8" t="s">
        <v>208</v>
      </c>
      <c r="C24" s="322"/>
      <c r="D24" s="322">
        <v>11325</v>
      </c>
      <c r="E24" s="176">
        <v>11325</v>
      </c>
    </row>
    <row r="25" spans="1:5" s="1" customFormat="1" ht="12" customHeight="1" x14ac:dyDescent="0.2">
      <c r="A25" s="15" t="s">
        <v>130</v>
      </c>
      <c r="B25" s="8" t="s">
        <v>209</v>
      </c>
      <c r="C25" s="322"/>
      <c r="D25" s="322">
        <v>3170</v>
      </c>
      <c r="E25" s="176">
        <v>3170</v>
      </c>
    </row>
    <row r="26" spans="1:5" s="1" customFormat="1" ht="12" customHeight="1" x14ac:dyDescent="0.2">
      <c r="A26" s="18" t="s">
        <v>203</v>
      </c>
      <c r="B26" s="8" t="s">
        <v>133</v>
      </c>
      <c r="C26" s="328">
        <v>11736</v>
      </c>
      <c r="D26" s="328"/>
      <c r="E26" s="181"/>
    </row>
    <row r="27" spans="1:5" s="1" customFormat="1" ht="12" customHeight="1" x14ac:dyDescent="0.2">
      <c r="A27" s="18" t="s">
        <v>204</v>
      </c>
      <c r="B27" s="8" t="s">
        <v>210</v>
      </c>
      <c r="C27" s="328"/>
      <c r="D27" s="328"/>
      <c r="E27" s="181"/>
    </row>
    <row r="28" spans="1:5" s="1" customFormat="1" ht="12" customHeight="1" x14ac:dyDescent="0.2">
      <c r="A28" s="15" t="s">
        <v>205</v>
      </c>
      <c r="B28" s="8" t="s">
        <v>211</v>
      </c>
      <c r="C28" s="322"/>
      <c r="D28" s="322"/>
      <c r="E28" s="176"/>
    </row>
    <row r="29" spans="1:5" s="1" customFormat="1" ht="12" customHeight="1" x14ac:dyDescent="0.2">
      <c r="A29" s="15" t="s">
        <v>206</v>
      </c>
      <c r="B29" s="8" t="s">
        <v>268</v>
      </c>
      <c r="C29" s="329"/>
      <c r="D29" s="329"/>
      <c r="E29" s="182"/>
    </row>
    <row r="30" spans="1:5" s="1" customFormat="1" ht="12" customHeight="1" thickBot="1" x14ac:dyDescent="0.25">
      <c r="A30" s="15" t="s">
        <v>207</v>
      </c>
      <c r="B30" s="13" t="s">
        <v>213</v>
      </c>
      <c r="C30" s="329"/>
      <c r="D30" s="329"/>
      <c r="E30" s="182"/>
    </row>
    <row r="31" spans="1:5" s="1" customFormat="1" ht="12" customHeight="1" thickBot="1" x14ac:dyDescent="0.25">
      <c r="A31" s="148" t="s">
        <v>70</v>
      </c>
      <c r="B31" s="23" t="s">
        <v>383</v>
      </c>
      <c r="C31" s="321">
        <f>+C32+C38</f>
        <v>18034</v>
      </c>
      <c r="D31" s="321">
        <f>+D32+D38</f>
        <v>18041</v>
      </c>
      <c r="E31" s="174">
        <f>+E32+E38</f>
        <v>16674</v>
      </c>
    </row>
    <row r="32" spans="1:5" s="1" customFormat="1" ht="12" customHeight="1" x14ac:dyDescent="0.2">
      <c r="A32" s="149" t="s">
        <v>131</v>
      </c>
      <c r="B32" s="286" t="s">
        <v>384</v>
      </c>
      <c r="C32" s="330">
        <f>+C33+C34+C35+C36+C37</f>
        <v>18034</v>
      </c>
      <c r="D32" s="330">
        <f>+D33+D34+D35+D36+D37</f>
        <v>18041</v>
      </c>
      <c r="E32" s="186">
        <f>+E33+E34+E35+E36+E37</f>
        <v>16674</v>
      </c>
    </row>
    <row r="33" spans="1:5" s="1" customFormat="1" ht="12" customHeight="1" x14ac:dyDescent="0.2">
      <c r="A33" s="150" t="s">
        <v>134</v>
      </c>
      <c r="B33" s="156" t="s">
        <v>269</v>
      </c>
      <c r="C33" s="329">
        <v>4442</v>
      </c>
      <c r="D33" s="329">
        <v>4449</v>
      </c>
      <c r="E33" s="182">
        <v>4626</v>
      </c>
    </row>
    <row r="34" spans="1:5" s="1" customFormat="1" ht="12" customHeight="1" x14ac:dyDescent="0.2">
      <c r="A34" s="150" t="s">
        <v>135</v>
      </c>
      <c r="B34" s="156" t="s">
        <v>270</v>
      </c>
      <c r="C34" s="329">
        <v>7251</v>
      </c>
      <c r="D34" s="329">
        <v>7251</v>
      </c>
      <c r="E34" s="182">
        <v>6105</v>
      </c>
    </row>
    <row r="35" spans="1:5" s="1" customFormat="1" ht="12" customHeight="1" x14ac:dyDescent="0.2">
      <c r="A35" s="150" t="s">
        <v>136</v>
      </c>
      <c r="B35" s="156" t="s">
        <v>271</v>
      </c>
      <c r="C35" s="329">
        <v>6341</v>
      </c>
      <c r="D35" s="329">
        <v>6341</v>
      </c>
      <c r="E35" s="182">
        <v>5611</v>
      </c>
    </row>
    <row r="36" spans="1:5" s="1" customFormat="1" ht="12" customHeight="1" x14ac:dyDescent="0.2">
      <c r="A36" s="150" t="s">
        <v>137</v>
      </c>
      <c r="B36" s="156" t="s">
        <v>272</v>
      </c>
      <c r="C36" s="329"/>
      <c r="D36" s="329"/>
      <c r="E36" s="182"/>
    </row>
    <row r="37" spans="1:5" s="1" customFormat="1" ht="12" customHeight="1" x14ac:dyDescent="0.2">
      <c r="A37" s="150" t="s">
        <v>214</v>
      </c>
      <c r="B37" s="156" t="s">
        <v>736</v>
      </c>
      <c r="C37" s="329"/>
      <c r="D37" s="329"/>
      <c r="E37" s="182">
        <v>332</v>
      </c>
    </row>
    <row r="38" spans="1:5" s="1" customFormat="1" ht="12" customHeight="1" x14ac:dyDescent="0.2">
      <c r="A38" s="150" t="s">
        <v>132</v>
      </c>
      <c r="B38" s="157" t="s">
        <v>386</v>
      </c>
      <c r="C38" s="331">
        <f>+C39+C40+C41+C42+C43</f>
        <v>0</v>
      </c>
      <c r="D38" s="331">
        <f>+D39+D40+D41+D42+D43</f>
        <v>0</v>
      </c>
      <c r="E38" s="187">
        <f>+E39+E40+E41+E42+E43</f>
        <v>0</v>
      </c>
    </row>
    <row r="39" spans="1:5" s="1" customFormat="1" ht="12" customHeight="1" x14ac:dyDescent="0.2">
      <c r="A39" s="150" t="s">
        <v>140</v>
      </c>
      <c r="B39" s="156" t="s">
        <v>269</v>
      </c>
      <c r="C39" s="329"/>
      <c r="D39" s="329"/>
      <c r="E39" s="182"/>
    </row>
    <row r="40" spans="1:5" s="1" customFormat="1" ht="12" customHeight="1" x14ac:dyDescent="0.2">
      <c r="A40" s="150" t="s">
        <v>141</v>
      </c>
      <c r="B40" s="156" t="s">
        <v>270</v>
      </c>
      <c r="C40" s="329"/>
      <c r="D40" s="329"/>
      <c r="E40" s="182"/>
    </row>
    <row r="41" spans="1:5" s="1" customFormat="1" ht="12" customHeight="1" x14ac:dyDescent="0.2">
      <c r="A41" s="150" t="s">
        <v>142</v>
      </c>
      <c r="B41" s="156" t="s">
        <v>271</v>
      </c>
      <c r="C41" s="329"/>
      <c r="D41" s="329"/>
      <c r="E41" s="182"/>
    </row>
    <row r="42" spans="1:5" s="1" customFormat="1" ht="12" customHeight="1" x14ac:dyDescent="0.2">
      <c r="A42" s="150" t="s">
        <v>143</v>
      </c>
      <c r="B42" s="158" t="s">
        <v>272</v>
      </c>
      <c r="C42" s="329"/>
      <c r="D42" s="329"/>
      <c r="E42" s="182"/>
    </row>
    <row r="43" spans="1:5" s="1" customFormat="1" ht="12" customHeight="1" thickBot="1" x14ac:dyDescent="0.25">
      <c r="A43" s="151" t="s">
        <v>215</v>
      </c>
      <c r="B43" s="159" t="s">
        <v>387</v>
      </c>
      <c r="C43" s="332"/>
      <c r="D43" s="332"/>
      <c r="E43" s="333"/>
    </row>
    <row r="44" spans="1:5" s="1" customFormat="1" ht="12" customHeight="1" thickBot="1" x14ac:dyDescent="0.25">
      <c r="A44" s="22" t="s">
        <v>216</v>
      </c>
      <c r="B44" s="287" t="s">
        <v>273</v>
      </c>
      <c r="C44" s="321">
        <f>+C45+C46</f>
        <v>0</v>
      </c>
      <c r="D44" s="321">
        <f>+D45+D46</f>
        <v>0</v>
      </c>
      <c r="E44" s="174">
        <f>+E45+E46</f>
        <v>10</v>
      </c>
    </row>
    <row r="45" spans="1:5" s="1" customFormat="1" ht="12" customHeight="1" x14ac:dyDescent="0.2">
      <c r="A45" s="17" t="s">
        <v>138</v>
      </c>
      <c r="B45" s="169" t="s">
        <v>274</v>
      </c>
      <c r="C45" s="327"/>
      <c r="D45" s="327"/>
      <c r="E45" s="180">
        <v>10</v>
      </c>
    </row>
    <row r="46" spans="1:5" s="1" customFormat="1" ht="12" customHeight="1" thickBot="1" x14ac:dyDescent="0.25">
      <c r="A46" s="14" t="s">
        <v>139</v>
      </c>
      <c r="B46" s="164" t="s">
        <v>278</v>
      </c>
      <c r="C46" s="324"/>
      <c r="D46" s="324"/>
      <c r="E46" s="177"/>
    </row>
    <row r="47" spans="1:5" s="1" customFormat="1" ht="12" customHeight="1" thickBot="1" x14ac:dyDescent="0.25">
      <c r="A47" s="22" t="s">
        <v>72</v>
      </c>
      <c r="B47" s="287" t="s">
        <v>277</v>
      </c>
      <c r="C47" s="321">
        <f>+C48+C49+C50</f>
        <v>0</v>
      </c>
      <c r="D47" s="321">
        <f>+D48+D49+D50</f>
        <v>0</v>
      </c>
      <c r="E47" s="174">
        <f>+E48+E49+E50</f>
        <v>0</v>
      </c>
    </row>
    <row r="48" spans="1:5" s="1" customFormat="1" ht="12" customHeight="1" x14ac:dyDescent="0.2">
      <c r="A48" s="17" t="s">
        <v>219</v>
      </c>
      <c r="B48" s="169" t="s">
        <v>217</v>
      </c>
      <c r="C48" s="334"/>
      <c r="D48" s="334"/>
      <c r="E48" s="335"/>
    </row>
    <row r="49" spans="1:5" s="1" customFormat="1" ht="12" customHeight="1" x14ac:dyDescent="0.2">
      <c r="A49" s="15" t="s">
        <v>220</v>
      </c>
      <c r="B49" s="156" t="s">
        <v>218</v>
      </c>
      <c r="C49" s="329"/>
      <c r="D49" s="329"/>
      <c r="E49" s="182"/>
    </row>
    <row r="50" spans="1:5" s="1" customFormat="1" ht="12" customHeight="1" thickBot="1" x14ac:dyDescent="0.25">
      <c r="A50" s="14" t="s">
        <v>321</v>
      </c>
      <c r="B50" s="164" t="s">
        <v>275</v>
      </c>
      <c r="C50" s="336"/>
      <c r="D50" s="336"/>
      <c r="E50" s="337"/>
    </row>
    <row r="51" spans="1:5" s="1" customFormat="1" ht="17.25" customHeight="1" thickBot="1" x14ac:dyDescent="0.25">
      <c r="A51" s="22" t="s">
        <v>221</v>
      </c>
      <c r="B51" s="288" t="s">
        <v>276</v>
      </c>
      <c r="C51" s="338"/>
      <c r="D51" s="338"/>
      <c r="E51" s="183"/>
    </row>
    <row r="52" spans="1:5" s="1" customFormat="1" ht="12" customHeight="1" thickBot="1" x14ac:dyDescent="0.25">
      <c r="A52" s="22" t="s">
        <v>74</v>
      </c>
      <c r="B52" s="26" t="s">
        <v>222</v>
      </c>
      <c r="C52" s="339">
        <f>+C7+C12+C21+C22+C31+C44+C47+C51</f>
        <v>59060</v>
      </c>
      <c r="D52" s="339">
        <f>+D7+D12+D21+D22+D31+D44+D47+D51</f>
        <v>62493</v>
      </c>
      <c r="E52" s="184">
        <f>+E7+E12+E21+E22+E31+E44+E47+E51</f>
        <v>65009</v>
      </c>
    </row>
    <row r="53" spans="1:5" s="1" customFormat="1" ht="12" customHeight="1" thickBot="1" x14ac:dyDescent="0.25">
      <c r="A53" s="160" t="s">
        <v>75</v>
      </c>
      <c r="B53" s="155" t="s">
        <v>279</v>
      </c>
      <c r="C53" s="340">
        <f>+C54+C60</f>
        <v>41000</v>
      </c>
      <c r="D53" s="340">
        <f>+D54+D60</f>
        <v>41812</v>
      </c>
      <c r="E53" s="185">
        <f>+E54+E60</f>
        <v>41812</v>
      </c>
    </row>
    <row r="54" spans="1:5" s="1" customFormat="1" ht="12" customHeight="1" x14ac:dyDescent="0.2">
      <c r="A54" s="289" t="s">
        <v>167</v>
      </c>
      <c r="B54" s="286" t="s">
        <v>350</v>
      </c>
      <c r="C54" s="330">
        <f>+C55+C56+C57+C58+C59</f>
        <v>41000</v>
      </c>
      <c r="D54" s="330">
        <f>+D55+D56+D57+D58+D59</f>
        <v>41812</v>
      </c>
      <c r="E54" s="186">
        <f>+E55+E56+E57+E58+E59</f>
        <v>41812</v>
      </c>
    </row>
    <row r="55" spans="1:5" s="1" customFormat="1" ht="12" customHeight="1" x14ac:dyDescent="0.2">
      <c r="A55" s="161" t="s">
        <v>291</v>
      </c>
      <c r="B55" s="156" t="s">
        <v>280</v>
      </c>
      <c r="C55" s="329">
        <v>41000</v>
      </c>
      <c r="D55" s="329">
        <v>41812</v>
      </c>
      <c r="E55" s="182">
        <v>41812</v>
      </c>
    </row>
    <row r="56" spans="1:5" s="1" customFormat="1" ht="12" customHeight="1" x14ac:dyDescent="0.2">
      <c r="A56" s="161" t="s">
        <v>292</v>
      </c>
      <c r="B56" s="156" t="s">
        <v>281</v>
      </c>
      <c r="C56" s="329"/>
      <c r="D56" s="329"/>
      <c r="E56" s="182"/>
    </row>
    <row r="57" spans="1:5" s="1" customFormat="1" ht="12" customHeight="1" x14ac:dyDescent="0.2">
      <c r="A57" s="161" t="s">
        <v>293</v>
      </c>
      <c r="B57" s="156" t="s">
        <v>282</v>
      </c>
      <c r="C57" s="329"/>
      <c r="D57" s="329"/>
      <c r="E57" s="182"/>
    </row>
    <row r="58" spans="1:5" s="1" customFormat="1" ht="12" customHeight="1" x14ac:dyDescent="0.2">
      <c r="A58" s="161" t="s">
        <v>294</v>
      </c>
      <c r="B58" s="156" t="s">
        <v>283</v>
      </c>
      <c r="C58" s="329"/>
      <c r="D58" s="329"/>
      <c r="E58" s="182"/>
    </row>
    <row r="59" spans="1:5" s="1" customFormat="1" ht="12" customHeight="1" x14ac:dyDescent="0.2">
      <c r="A59" s="161" t="s">
        <v>295</v>
      </c>
      <c r="B59" s="156" t="s">
        <v>284</v>
      </c>
      <c r="C59" s="329"/>
      <c r="D59" s="329"/>
      <c r="E59" s="182"/>
    </row>
    <row r="60" spans="1:5" s="1" customFormat="1" ht="12" customHeight="1" x14ac:dyDescent="0.2">
      <c r="A60" s="162" t="s">
        <v>168</v>
      </c>
      <c r="B60" s="157" t="s">
        <v>349</v>
      </c>
      <c r="C60" s="331">
        <f>+C61+C62+C63+C64+C65</f>
        <v>0</v>
      </c>
      <c r="D60" s="331">
        <f>+D61+D62+D63+D64+D65</f>
        <v>0</v>
      </c>
      <c r="E60" s="187">
        <f>+E61+E62+E63+E64+E65</f>
        <v>0</v>
      </c>
    </row>
    <row r="61" spans="1:5" s="1" customFormat="1" ht="12" customHeight="1" x14ac:dyDescent="0.2">
      <c r="A61" s="161" t="s">
        <v>296</v>
      </c>
      <c r="B61" s="156" t="s">
        <v>285</v>
      </c>
      <c r="C61" s="329"/>
      <c r="D61" s="329"/>
      <c r="E61" s="182"/>
    </row>
    <row r="62" spans="1:5" s="1" customFormat="1" ht="12" customHeight="1" x14ac:dyDescent="0.2">
      <c r="A62" s="161" t="s">
        <v>297</v>
      </c>
      <c r="B62" s="156" t="s">
        <v>286</v>
      </c>
      <c r="C62" s="329"/>
      <c r="D62" s="329"/>
      <c r="E62" s="182"/>
    </row>
    <row r="63" spans="1:5" s="1" customFormat="1" ht="12" customHeight="1" x14ac:dyDescent="0.2">
      <c r="A63" s="161" t="s">
        <v>298</v>
      </c>
      <c r="B63" s="156" t="s">
        <v>287</v>
      </c>
      <c r="C63" s="329"/>
      <c r="D63" s="329"/>
      <c r="E63" s="182"/>
    </row>
    <row r="64" spans="1:5" s="1" customFormat="1" ht="12" customHeight="1" x14ac:dyDescent="0.2">
      <c r="A64" s="161" t="s">
        <v>299</v>
      </c>
      <c r="B64" s="156" t="s">
        <v>288</v>
      </c>
      <c r="C64" s="329"/>
      <c r="D64" s="329"/>
      <c r="E64" s="182"/>
    </row>
    <row r="65" spans="1:5" s="1" customFormat="1" ht="12" customHeight="1" thickBot="1" x14ac:dyDescent="0.25">
      <c r="A65" s="163" t="s">
        <v>300</v>
      </c>
      <c r="B65" s="164" t="s">
        <v>289</v>
      </c>
      <c r="C65" s="341"/>
      <c r="D65" s="341"/>
      <c r="E65" s="188"/>
    </row>
    <row r="66" spans="1:5" s="1" customFormat="1" ht="12" customHeight="1" thickBot="1" x14ac:dyDescent="0.25">
      <c r="A66" s="165" t="s">
        <v>76</v>
      </c>
      <c r="B66" s="290" t="s">
        <v>347</v>
      </c>
      <c r="C66" s="340">
        <f>+C52+C53</f>
        <v>100060</v>
      </c>
      <c r="D66" s="340">
        <f>+D52+D53</f>
        <v>104305</v>
      </c>
      <c r="E66" s="185">
        <f>+E52+E53</f>
        <v>106821</v>
      </c>
    </row>
    <row r="67" spans="1:5" s="1" customFormat="1" ht="13.5" customHeight="1" thickBot="1" x14ac:dyDescent="0.25">
      <c r="A67" s="166" t="s">
        <v>77</v>
      </c>
      <c r="B67" s="291" t="s">
        <v>290</v>
      </c>
      <c r="C67" s="342"/>
      <c r="D67" s="342"/>
      <c r="E67" s="194">
        <v>-54</v>
      </c>
    </row>
    <row r="68" spans="1:5" s="1" customFormat="1" ht="12" customHeight="1" thickBot="1" x14ac:dyDescent="0.25">
      <c r="A68" s="165" t="s">
        <v>78</v>
      </c>
      <c r="B68" s="290" t="s">
        <v>348</v>
      </c>
      <c r="C68" s="343">
        <f>+C66+C67</f>
        <v>100060</v>
      </c>
      <c r="D68" s="343">
        <f>+D66+D67</f>
        <v>104305</v>
      </c>
      <c r="E68" s="195">
        <f>+E66+E67</f>
        <v>106767</v>
      </c>
    </row>
    <row r="69" spans="1:5" s="1" customFormat="1" ht="83.25" customHeight="1" x14ac:dyDescent="0.2">
      <c r="A69" s="5"/>
      <c r="B69" s="6"/>
      <c r="C69" s="189"/>
      <c r="D69" s="189"/>
      <c r="E69" s="189"/>
    </row>
    <row r="70" spans="1:5" ht="16.5" customHeight="1" x14ac:dyDescent="0.25">
      <c r="A70" s="728" t="s">
        <v>94</v>
      </c>
      <c r="B70" s="728"/>
      <c r="C70" s="728"/>
      <c r="D70" s="728"/>
      <c r="E70" s="728"/>
    </row>
    <row r="71" spans="1:5" s="196" customFormat="1" ht="16.5" customHeight="1" thickBot="1" x14ac:dyDescent="0.3">
      <c r="A71" s="308" t="s">
        <v>743</v>
      </c>
      <c r="B71" s="308"/>
      <c r="C71" s="81"/>
      <c r="D71" s="81"/>
      <c r="E71" s="81" t="s">
        <v>320</v>
      </c>
    </row>
    <row r="72" spans="1:5" s="196" customFormat="1" ht="16.5" customHeight="1" x14ac:dyDescent="0.25">
      <c r="A72" s="729" t="s">
        <v>122</v>
      </c>
      <c r="B72" s="731" t="s">
        <v>397</v>
      </c>
      <c r="C72" s="733" t="s">
        <v>0</v>
      </c>
      <c r="D72" s="733"/>
      <c r="E72" s="734"/>
    </row>
    <row r="73" spans="1:5" ht="38.1" customHeight="1" thickBot="1" x14ac:dyDescent="0.3">
      <c r="A73" s="730"/>
      <c r="B73" s="732"/>
      <c r="C73" s="309" t="s">
        <v>398</v>
      </c>
      <c r="D73" s="309" t="s">
        <v>399</v>
      </c>
      <c r="E73" s="310" t="s">
        <v>400</v>
      </c>
    </row>
    <row r="74" spans="1:5" s="35" customFormat="1" ht="12" customHeight="1" thickBot="1" x14ac:dyDescent="0.25">
      <c r="A74" s="31" t="s">
        <v>738</v>
      </c>
      <c r="B74" s="32" t="s">
        <v>739</v>
      </c>
      <c r="C74" s="32" t="s">
        <v>740</v>
      </c>
      <c r="D74" s="32" t="s">
        <v>741</v>
      </c>
      <c r="E74" s="33" t="s">
        <v>742</v>
      </c>
    </row>
    <row r="75" spans="1:5" ht="12" customHeight="1" thickBot="1" x14ac:dyDescent="0.3">
      <c r="A75" s="24" t="s">
        <v>65</v>
      </c>
      <c r="B75" s="30" t="s">
        <v>223</v>
      </c>
      <c r="C75" s="320">
        <f>+C76+C77+C78+C79+C80</f>
        <v>84512</v>
      </c>
      <c r="D75" s="320">
        <f>+D76+D77+D78+D79+D80</f>
        <v>86944</v>
      </c>
      <c r="E75" s="173">
        <f>+E76+E77+E78+E79+E80</f>
        <v>64492</v>
      </c>
    </row>
    <row r="76" spans="1:5" ht="12" customHeight="1" x14ac:dyDescent="0.25">
      <c r="A76" s="19" t="s">
        <v>144</v>
      </c>
      <c r="B76" s="11" t="s">
        <v>95</v>
      </c>
      <c r="C76" s="323">
        <v>17917</v>
      </c>
      <c r="D76" s="323">
        <v>18037</v>
      </c>
      <c r="E76" s="175">
        <v>16753</v>
      </c>
    </row>
    <row r="77" spans="1:5" ht="12" customHeight="1" x14ac:dyDescent="0.25">
      <c r="A77" s="15" t="s">
        <v>145</v>
      </c>
      <c r="B77" s="8" t="s">
        <v>224</v>
      </c>
      <c r="C77" s="322">
        <v>4890</v>
      </c>
      <c r="D77" s="322">
        <v>4844</v>
      </c>
      <c r="E77" s="176">
        <v>3468</v>
      </c>
    </row>
    <row r="78" spans="1:5" ht="12" customHeight="1" x14ac:dyDescent="0.25">
      <c r="A78" s="15" t="s">
        <v>146</v>
      </c>
      <c r="B78" s="8" t="s">
        <v>164</v>
      </c>
      <c r="C78" s="328">
        <v>35378</v>
      </c>
      <c r="D78" s="328">
        <v>36105</v>
      </c>
      <c r="E78" s="181">
        <v>17324</v>
      </c>
    </row>
    <row r="79" spans="1:5" ht="12" customHeight="1" x14ac:dyDescent="0.25">
      <c r="A79" s="15" t="s">
        <v>147</v>
      </c>
      <c r="B79" s="12" t="s">
        <v>225</v>
      </c>
      <c r="C79" s="328">
        <v>16038</v>
      </c>
      <c r="D79" s="328">
        <v>16797</v>
      </c>
      <c r="E79" s="181">
        <v>16317</v>
      </c>
    </row>
    <row r="80" spans="1:5" ht="12" customHeight="1" x14ac:dyDescent="0.25">
      <c r="A80" s="15" t="s">
        <v>155</v>
      </c>
      <c r="B80" s="21" t="s">
        <v>226</v>
      </c>
      <c r="C80" s="328">
        <v>10289</v>
      </c>
      <c r="D80" s="328">
        <v>11161</v>
      </c>
      <c r="E80" s="181">
        <v>10630</v>
      </c>
    </row>
    <row r="81" spans="1:5" ht="12" customHeight="1" x14ac:dyDescent="0.25">
      <c r="A81" s="15" t="s">
        <v>148</v>
      </c>
      <c r="B81" s="8" t="s">
        <v>243</v>
      </c>
      <c r="C81" s="328"/>
      <c r="D81" s="328"/>
      <c r="E81" s="181"/>
    </row>
    <row r="82" spans="1:5" ht="12" customHeight="1" x14ac:dyDescent="0.25">
      <c r="A82" s="15" t="s">
        <v>149</v>
      </c>
      <c r="B82" s="84" t="s">
        <v>244</v>
      </c>
      <c r="C82" s="328"/>
      <c r="D82" s="328"/>
      <c r="E82" s="181"/>
    </row>
    <row r="83" spans="1:5" ht="12" customHeight="1" x14ac:dyDescent="0.25">
      <c r="A83" s="15" t="s">
        <v>156</v>
      </c>
      <c r="B83" s="84" t="s">
        <v>301</v>
      </c>
      <c r="C83" s="328">
        <v>8247</v>
      </c>
      <c r="D83" s="328">
        <v>9084</v>
      </c>
      <c r="E83" s="181">
        <v>9084</v>
      </c>
    </row>
    <row r="84" spans="1:5" ht="12" customHeight="1" x14ac:dyDescent="0.25">
      <c r="A84" s="15" t="s">
        <v>157</v>
      </c>
      <c r="B84" s="85" t="s">
        <v>245</v>
      </c>
      <c r="C84" s="328">
        <v>2042</v>
      </c>
      <c r="D84" s="328">
        <v>2077</v>
      </c>
      <c r="E84" s="181">
        <v>1546</v>
      </c>
    </row>
    <row r="85" spans="1:5" ht="12" customHeight="1" x14ac:dyDescent="0.25">
      <c r="A85" s="14" t="s">
        <v>158</v>
      </c>
      <c r="B85" s="86" t="s">
        <v>246</v>
      </c>
      <c r="C85" s="328"/>
      <c r="D85" s="328"/>
      <c r="E85" s="181"/>
    </row>
    <row r="86" spans="1:5" ht="12" customHeight="1" x14ac:dyDescent="0.25">
      <c r="A86" s="15" t="s">
        <v>159</v>
      </c>
      <c r="B86" s="86" t="s">
        <v>247</v>
      </c>
      <c r="C86" s="328"/>
      <c r="D86" s="328"/>
      <c r="E86" s="181"/>
    </row>
    <row r="87" spans="1:5" ht="12" customHeight="1" thickBot="1" x14ac:dyDescent="0.3">
      <c r="A87" s="20" t="s">
        <v>161</v>
      </c>
      <c r="B87" s="87" t="s">
        <v>248</v>
      </c>
      <c r="C87" s="344"/>
      <c r="D87" s="344"/>
      <c r="E87" s="190"/>
    </row>
    <row r="88" spans="1:5" ht="12" customHeight="1" thickBot="1" x14ac:dyDescent="0.3">
      <c r="A88" s="22" t="s">
        <v>66</v>
      </c>
      <c r="B88" s="29" t="s">
        <v>322</v>
      </c>
      <c r="C88" s="321">
        <f>+C89+C90+C91</f>
        <v>11140</v>
      </c>
      <c r="D88" s="321">
        <f>+D89+D90+D91</f>
        <v>11595</v>
      </c>
      <c r="E88" s="174">
        <f>+E89+E90+E91</f>
        <v>8966</v>
      </c>
    </row>
    <row r="89" spans="1:5" ht="12" customHeight="1" x14ac:dyDescent="0.25">
      <c r="A89" s="17" t="s">
        <v>150</v>
      </c>
      <c r="B89" s="8" t="s">
        <v>302</v>
      </c>
      <c r="C89" s="327">
        <v>400</v>
      </c>
      <c r="D89" s="327">
        <v>1169</v>
      </c>
      <c r="E89" s="180">
        <v>1165</v>
      </c>
    </row>
    <row r="90" spans="1:5" ht="12" customHeight="1" x14ac:dyDescent="0.25">
      <c r="A90" s="17" t="s">
        <v>151</v>
      </c>
      <c r="B90" s="13" t="s">
        <v>228</v>
      </c>
      <c r="C90" s="322">
        <v>10500</v>
      </c>
      <c r="D90" s="322">
        <v>10186</v>
      </c>
      <c r="E90" s="176">
        <v>7801</v>
      </c>
    </row>
    <row r="91" spans="1:5" ht="12" customHeight="1" x14ac:dyDescent="0.25">
      <c r="A91" s="17" t="s">
        <v>152</v>
      </c>
      <c r="B91" s="156" t="s">
        <v>323</v>
      </c>
      <c r="C91" s="322">
        <v>240</v>
      </c>
      <c r="D91" s="322">
        <v>240</v>
      </c>
      <c r="E91" s="176"/>
    </row>
    <row r="92" spans="1:5" ht="12" customHeight="1" x14ac:dyDescent="0.25">
      <c r="A92" s="17" t="s">
        <v>153</v>
      </c>
      <c r="B92" s="156" t="s">
        <v>388</v>
      </c>
      <c r="C92" s="322"/>
      <c r="D92" s="322"/>
      <c r="E92" s="176"/>
    </row>
    <row r="93" spans="1:5" ht="12" customHeight="1" x14ac:dyDescent="0.25">
      <c r="A93" s="17" t="s">
        <v>154</v>
      </c>
      <c r="B93" s="156" t="s">
        <v>324</v>
      </c>
      <c r="C93" s="322"/>
      <c r="D93" s="322"/>
      <c r="E93" s="176"/>
    </row>
    <row r="94" spans="1:5" x14ac:dyDescent="0.25">
      <c r="A94" s="17" t="s">
        <v>160</v>
      </c>
      <c r="B94" s="156" t="s">
        <v>325</v>
      </c>
      <c r="C94" s="322"/>
      <c r="D94" s="322"/>
      <c r="E94" s="176"/>
    </row>
    <row r="95" spans="1:5" ht="12" customHeight="1" x14ac:dyDescent="0.25">
      <c r="A95" s="17" t="s">
        <v>162</v>
      </c>
      <c r="B95" s="292" t="s">
        <v>305</v>
      </c>
      <c r="C95" s="322">
        <v>240</v>
      </c>
      <c r="D95" s="322">
        <v>240</v>
      </c>
      <c r="E95" s="176"/>
    </row>
    <row r="96" spans="1:5" ht="12" customHeight="1" x14ac:dyDescent="0.25">
      <c r="A96" s="17" t="s">
        <v>229</v>
      </c>
      <c r="B96" s="292" t="s">
        <v>306</v>
      </c>
      <c r="C96" s="322"/>
      <c r="D96" s="322"/>
      <c r="E96" s="176"/>
    </row>
    <row r="97" spans="1:5" ht="21.75" customHeight="1" x14ac:dyDescent="0.25">
      <c r="A97" s="17" t="s">
        <v>230</v>
      </c>
      <c r="B97" s="292" t="s">
        <v>304</v>
      </c>
      <c r="C97" s="322"/>
      <c r="D97" s="322"/>
      <c r="E97" s="176"/>
    </row>
    <row r="98" spans="1:5" ht="24" customHeight="1" thickBot="1" x14ac:dyDescent="0.3">
      <c r="A98" s="14" t="s">
        <v>231</v>
      </c>
      <c r="B98" s="293" t="s">
        <v>411</v>
      </c>
      <c r="C98" s="328"/>
      <c r="D98" s="328"/>
      <c r="E98" s="181"/>
    </row>
    <row r="99" spans="1:5" ht="12" customHeight="1" thickBot="1" x14ac:dyDescent="0.3">
      <c r="A99" s="22" t="s">
        <v>67</v>
      </c>
      <c r="B99" s="72" t="s">
        <v>326</v>
      </c>
      <c r="C99" s="321">
        <f>+C100+C101</f>
        <v>4408</v>
      </c>
      <c r="D99" s="321">
        <f>+D100+D101</f>
        <v>5766</v>
      </c>
      <c r="E99" s="174">
        <f>+E100+E101</f>
        <v>0</v>
      </c>
    </row>
    <row r="100" spans="1:5" ht="12" customHeight="1" x14ac:dyDescent="0.25">
      <c r="A100" s="17" t="s">
        <v>124</v>
      </c>
      <c r="B100" s="10" t="s">
        <v>109</v>
      </c>
      <c r="C100" s="327">
        <v>4408</v>
      </c>
      <c r="D100" s="327">
        <v>5766</v>
      </c>
      <c r="E100" s="180"/>
    </row>
    <row r="101" spans="1:5" ht="12" customHeight="1" thickBot="1" x14ac:dyDescent="0.3">
      <c r="A101" s="18" t="s">
        <v>125</v>
      </c>
      <c r="B101" s="13" t="s">
        <v>110</v>
      </c>
      <c r="C101" s="328"/>
      <c r="D101" s="328"/>
      <c r="E101" s="181"/>
    </row>
    <row r="102" spans="1:5" s="154" customFormat="1" ht="12" customHeight="1" thickBot="1" x14ac:dyDescent="0.25">
      <c r="A102" s="160" t="s">
        <v>68</v>
      </c>
      <c r="B102" s="155" t="s">
        <v>307</v>
      </c>
      <c r="C102" s="345"/>
      <c r="D102" s="345"/>
      <c r="E102" s="346"/>
    </row>
    <row r="103" spans="1:5" ht="12" customHeight="1" thickBot="1" x14ac:dyDescent="0.3">
      <c r="A103" s="152" t="s">
        <v>69</v>
      </c>
      <c r="B103" s="153" t="s">
        <v>176</v>
      </c>
      <c r="C103" s="320">
        <f>+C75+C88+C99+C102</f>
        <v>100060</v>
      </c>
      <c r="D103" s="320">
        <f>+D75+D88+D99+D102</f>
        <v>104305</v>
      </c>
      <c r="E103" s="173">
        <f>+E75+E88+E99+E102</f>
        <v>73458</v>
      </c>
    </row>
    <row r="104" spans="1:5" ht="12" customHeight="1" thickBot="1" x14ac:dyDescent="0.3">
      <c r="A104" s="160" t="s">
        <v>70</v>
      </c>
      <c r="B104" s="155" t="s">
        <v>389</v>
      </c>
      <c r="C104" s="321">
        <f>+C105+C113</f>
        <v>0</v>
      </c>
      <c r="D104" s="321">
        <f>+D105+D113</f>
        <v>0</v>
      </c>
      <c r="E104" s="174">
        <f>+E105+E113</f>
        <v>0</v>
      </c>
    </row>
    <row r="105" spans="1:5" ht="12" customHeight="1" thickBot="1" x14ac:dyDescent="0.3">
      <c r="A105" s="167" t="s">
        <v>131</v>
      </c>
      <c r="B105" s="294" t="s">
        <v>732</v>
      </c>
      <c r="C105" s="321">
        <f>+C106+C107+C108+C109+C110+C111+C112</f>
        <v>0</v>
      </c>
      <c r="D105" s="321">
        <f>+D106+D107+D108+D109+D110+D111+D112</f>
        <v>0</v>
      </c>
      <c r="E105" s="174">
        <f>+E106+E107+E108+E109+E110+E111+E112</f>
        <v>0</v>
      </c>
    </row>
    <row r="106" spans="1:5" ht="12" customHeight="1" x14ac:dyDescent="0.25">
      <c r="A106" s="168" t="s">
        <v>134</v>
      </c>
      <c r="B106" s="169" t="s">
        <v>308</v>
      </c>
      <c r="C106" s="322"/>
      <c r="D106" s="322"/>
      <c r="E106" s="176"/>
    </row>
    <row r="107" spans="1:5" ht="12" customHeight="1" x14ac:dyDescent="0.25">
      <c r="A107" s="161" t="s">
        <v>135</v>
      </c>
      <c r="B107" s="156" t="s">
        <v>309</v>
      </c>
      <c r="C107" s="322"/>
      <c r="D107" s="322"/>
      <c r="E107" s="176"/>
    </row>
    <row r="108" spans="1:5" ht="12" customHeight="1" x14ac:dyDescent="0.25">
      <c r="A108" s="161" t="s">
        <v>136</v>
      </c>
      <c r="B108" s="156" t="s">
        <v>310</v>
      </c>
      <c r="C108" s="322"/>
      <c r="D108" s="322"/>
      <c r="E108" s="176"/>
    </row>
    <row r="109" spans="1:5" ht="12" customHeight="1" x14ac:dyDescent="0.25">
      <c r="A109" s="161" t="s">
        <v>137</v>
      </c>
      <c r="B109" s="156" t="s">
        <v>311</v>
      </c>
      <c r="C109" s="322"/>
      <c r="D109" s="322"/>
      <c r="E109" s="176"/>
    </row>
    <row r="110" spans="1:5" ht="12" customHeight="1" x14ac:dyDescent="0.25">
      <c r="A110" s="161" t="s">
        <v>214</v>
      </c>
      <c r="B110" s="156" t="s">
        <v>312</v>
      </c>
      <c r="C110" s="322"/>
      <c r="D110" s="322"/>
      <c r="E110" s="176"/>
    </row>
    <row r="111" spans="1:5" ht="12" customHeight="1" x14ac:dyDescent="0.25">
      <c r="A111" s="161" t="s">
        <v>232</v>
      </c>
      <c r="B111" s="156" t="s">
        <v>313</v>
      </c>
      <c r="C111" s="322"/>
      <c r="D111" s="322"/>
      <c r="E111" s="176"/>
    </row>
    <row r="112" spans="1:5" ht="12" customHeight="1" thickBot="1" x14ac:dyDescent="0.3">
      <c r="A112" s="170" t="s">
        <v>233</v>
      </c>
      <c r="B112" s="171" t="s">
        <v>314</v>
      </c>
      <c r="C112" s="322"/>
      <c r="D112" s="322"/>
      <c r="E112" s="176"/>
    </row>
    <row r="113" spans="1:9" ht="12" customHeight="1" thickBot="1" x14ac:dyDescent="0.3">
      <c r="A113" s="167" t="s">
        <v>132</v>
      </c>
      <c r="B113" s="294" t="s">
        <v>733</v>
      </c>
      <c r="C113" s="321">
        <f>+C114+C115+C116+C117+C118+C119+C120+C121</f>
        <v>0</v>
      </c>
      <c r="D113" s="321">
        <f>+D114+D115+D116+D117+D118+D119+D120+D121</f>
        <v>0</v>
      </c>
      <c r="E113" s="174">
        <f>+E114+E115+E116+E117+E118+E119+E120+E121</f>
        <v>0</v>
      </c>
    </row>
    <row r="114" spans="1:9" ht="12" customHeight="1" x14ac:dyDescent="0.25">
      <c r="A114" s="168" t="s">
        <v>140</v>
      </c>
      <c r="B114" s="169" t="s">
        <v>308</v>
      </c>
      <c r="C114" s="322"/>
      <c r="D114" s="322"/>
      <c r="E114" s="176"/>
    </row>
    <row r="115" spans="1:9" ht="12" customHeight="1" x14ac:dyDescent="0.25">
      <c r="A115" s="161" t="s">
        <v>141</v>
      </c>
      <c r="B115" s="156" t="s">
        <v>315</v>
      </c>
      <c r="C115" s="322"/>
      <c r="D115" s="322"/>
      <c r="E115" s="176"/>
    </row>
    <row r="116" spans="1:9" ht="12" customHeight="1" x14ac:dyDescent="0.25">
      <c r="A116" s="161" t="s">
        <v>142</v>
      </c>
      <c r="B116" s="156" t="s">
        <v>310</v>
      </c>
      <c r="C116" s="322"/>
      <c r="D116" s="322"/>
      <c r="E116" s="176"/>
    </row>
    <row r="117" spans="1:9" ht="12" customHeight="1" x14ac:dyDescent="0.25">
      <c r="A117" s="161" t="s">
        <v>143</v>
      </c>
      <c r="B117" s="156" t="s">
        <v>311</v>
      </c>
      <c r="C117" s="322"/>
      <c r="D117" s="322"/>
      <c r="E117" s="176"/>
    </row>
    <row r="118" spans="1:9" ht="12" customHeight="1" x14ac:dyDescent="0.25">
      <c r="A118" s="161" t="s">
        <v>215</v>
      </c>
      <c r="B118" s="156" t="s">
        <v>312</v>
      </c>
      <c r="C118" s="322"/>
      <c r="D118" s="322"/>
      <c r="E118" s="176"/>
    </row>
    <row r="119" spans="1:9" ht="12" customHeight="1" x14ac:dyDescent="0.25">
      <c r="A119" s="161" t="s">
        <v>234</v>
      </c>
      <c r="B119" s="156" t="s">
        <v>316</v>
      </c>
      <c r="C119" s="322"/>
      <c r="D119" s="322"/>
      <c r="E119" s="176"/>
    </row>
    <row r="120" spans="1:9" ht="12" customHeight="1" x14ac:dyDescent="0.25">
      <c r="A120" s="161" t="s">
        <v>235</v>
      </c>
      <c r="B120" s="156" t="s">
        <v>314</v>
      </c>
      <c r="C120" s="322"/>
      <c r="D120" s="322"/>
      <c r="E120" s="176"/>
    </row>
    <row r="121" spans="1:9" ht="12" customHeight="1" thickBot="1" x14ac:dyDescent="0.3">
      <c r="A121" s="170" t="s">
        <v>236</v>
      </c>
      <c r="B121" s="171" t="s">
        <v>390</v>
      </c>
      <c r="C121" s="322"/>
      <c r="D121" s="322"/>
      <c r="E121" s="176"/>
    </row>
    <row r="122" spans="1:9" ht="12" customHeight="1" thickBot="1" x14ac:dyDescent="0.3">
      <c r="A122" s="160" t="s">
        <v>71</v>
      </c>
      <c r="B122" s="290" t="s">
        <v>317</v>
      </c>
      <c r="C122" s="347">
        <f>+C103+C104</f>
        <v>100060</v>
      </c>
      <c r="D122" s="347">
        <f>+D103+D104</f>
        <v>104305</v>
      </c>
      <c r="E122" s="191">
        <f>+E103+E104</f>
        <v>73458</v>
      </c>
    </row>
    <row r="123" spans="1:9" ht="15" customHeight="1" thickBot="1" x14ac:dyDescent="0.3">
      <c r="A123" s="160" t="s">
        <v>72</v>
      </c>
      <c r="B123" s="290" t="s">
        <v>318</v>
      </c>
      <c r="C123" s="348"/>
      <c r="D123" s="348"/>
      <c r="E123" s="192"/>
      <c r="F123" s="36"/>
      <c r="G123" s="73"/>
      <c r="H123" s="73"/>
      <c r="I123" s="73"/>
    </row>
    <row r="124" spans="1:9" s="1" customFormat="1" ht="12.95" customHeight="1" thickBot="1" x14ac:dyDescent="0.25">
      <c r="A124" s="172" t="s">
        <v>73</v>
      </c>
      <c r="B124" s="291" t="s">
        <v>319</v>
      </c>
      <c r="C124" s="340">
        <f>+C122+C123</f>
        <v>100060</v>
      </c>
      <c r="D124" s="340">
        <f>+D122+D123</f>
        <v>104305</v>
      </c>
      <c r="E124" s="185">
        <f>+E122+E123</f>
        <v>73458</v>
      </c>
    </row>
    <row r="125" spans="1:9" ht="7.5" customHeight="1" x14ac:dyDescent="0.25">
      <c r="A125" s="295"/>
      <c r="B125" s="295"/>
      <c r="C125" s="296"/>
      <c r="D125" s="296"/>
      <c r="E125" s="296"/>
    </row>
    <row r="126" spans="1:9" ht="7.5" customHeight="1" x14ac:dyDescent="0.25">
      <c r="A126" s="295"/>
      <c r="B126" s="295"/>
      <c r="C126" s="296"/>
      <c r="D126" s="296"/>
      <c r="E126" s="296"/>
    </row>
    <row r="128" spans="1:9" ht="12.75" customHeight="1" x14ac:dyDescent="0.25"/>
    <row r="129" ht="13.5" customHeight="1" x14ac:dyDescent="0.25"/>
    <row r="130" ht="13.5" customHeight="1" x14ac:dyDescent="0.25"/>
    <row r="131" ht="13.5" customHeight="1" x14ac:dyDescent="0.25"/>
    <row r="132" ht="7.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</sheetData>
  <mergeCells count="8">
    <mergeCell ref="A1:E1"/>
    <mergeCell ref="A70:E70"/>
    <mergeCell ref="A72:A73"/>
    <mergeCell ref="B72:B73"/>
    <mergeCell ref="C72:E72"/>
    <mergeCell ref="A3:A4"/>
    <mergeCell ref="B3:B4"/>
    <mergeCell ref="C3:E3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69" fitToHeight="2" orientation="portrait" r:id="rId1"/>
  <headerFooter alignWithMargins="0">
    <oddHeader>&amp;C&amp;"Times New Roman CE,Félkövér"&amp;12
Vanyola Község Önkormányzata
2013. ÉVI ZÁRSZÁMADÁSÁNAK PÉNZÜGYI MÉRLEGE&amp;10
&amp;R&amp;"Times New Roman CE,Félkövér dőlt"&amp;11 1. melléklet a 5/2014. (V.8.) önkormányzati rendelethez</oddHeader>
  </headerFooter>
  <rowBreaks count="1" manualBreakCount="1">
    <brk id="69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7">
    <tabColor rgb="FF92D050"/>
  </sheetPr>
  <dimension ref="A1:F51"/>
  <sheetViews>
    <sheetView zoomScaleNormal="100" zoomScaleSheetLayoutView="115" workbookViewId="0">
      <selection activeCell="G6" sqref="G6"/>
    </sheetView>
  </sheetViews>
  <sheetFormatPr defaultRowHeight="12.75" x14ac:dyDescent="0.2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 x14ac:dyDescent="0.25">
      <c r="A1" s="104"/>
      <c r="B1" s="105"/>
      <c r="C1" s="145"/>
      <c r="F1" s="143" t="s">
        <v>897</v>
      </c>
    </row>
    <row r="2" spans="1:6" s="64" customFormat="1" ht="25.5" customHeight="1" x14ac:dyDescent="0.2">
      <c r="A2" s="744" t="s">
        <v>252</v>
      </c>
      <c r="B2" s="745"/>
      <c r="C2" s="753" t="s">
        <v>259</v>
      </c>
      <c r="D2" s="754"/>
      <c r="E2" s="755"/>
      <c r="F2" s="146" t="s">
        <v>111</v>
      </c>
    </row>
    <row r="3" spans="1:6" s="64" customFormat="1" ht="16.5" thickBot="1" x14ac:dyDescent="0.25">
      <c r="A3" s="107" t="s">
        <v>251</v>
      </c>
      <c r="B3" s="108"/>
      <c r="C3" s="756" t="s">
        <v>898</v>
      </c>
      <c r="D3" s="757"/>
      <c r="E3" s="758"/>
      <c r="F3" s="147" t="s">
        <v>113</v>
      </c>
    </row>
    <row r="4" spans="1:6" s="65" customFormat="1" ht="15.95" customHeight="1" thickBot="1" x14ac:dyDescent="0.3">
      <c r="A4" s="109"/>
      <c r="B4" s="109"/>
      <c r="C4" s="109"/>
      <c r="F4" s="110" t="s">
        <v>101</v>
      </c>
    </row>
    <row r="5" spans="1:6" ht="24.75" thickBot="1" x14ac:dyDescent="0.25">
      <c r="A5" s="741" t="s">
        <v>253</v>
      </c>
      <c r="B5" s="746"/>
      <c r="C5" s="555" t="s">
        <v>102</v>
      </c>
      <c r="D5" s="319" t="s">
        <v>398</v>
      </c>
      <c r="E5" s="319" t="s">
        <v>399</v>
      </c>
      <c r="F5" s="112" t="s">
        <v>400</v>
      </c>
    </row>
    <row r="6" spans="1:6" s="55" customFormat="1" ht="12.95" customHeight="1" thickBot="1" x14ac:dyDescent="0.25">
      <c r="A6" s="101" t="s">
        <v>738</v>
      </c>
      <c r="B6" s="102" t="s">
        <v>739</v>
      </c>
      <c r="C6" s="102" t="s">
        <v>740</v>
      </c>
      <c r="D6" s="102" t="s">
        <v>741</v>
      </c>
      <c r="E6" s="394" t="s">
        <v>742</v>
      </c>
      <c r="F6" s="392" t="s">
        <v>745</v>
      </c>
    </row>
    <row r="7" spans="1:6" s="55" customFormat="1" ht="15.95" customHeight="1" thickBot="1" x14ac:dyDescent="0.25">
      <c r="A7" s="741" t="s">
        <v>103</v>
      </c>
      <c r="B7" s="742"/>
      <c r="C7" s="742"/>
      <c r="D7" s="742"/>
      <c r="E7" s="742"/>
      <c r="F7" s="743"/>
    </row>
    <row r="8" spans="1:6" s="66" customFormat="1" ht="12" customHeight="1" thickBot="1" x14ac:dyDescent="0.25">
      <c r="A8" s="101" t="s">
        <v>65</v>
      </c>
      <c r="B8" s="113"/>
      <c r="C8" s="114" t="s">
        <v>258</v>
      </c>
      <c r="D8" s="201">
        <f>SUM(D9:D16)</f>
        <v>0</v>
      </c>
      <c r="E8" s="201">
        <f>SUM(E9:E16)</f>
        <v>0</v>
      </c>
      <c r="F8" s="206">
        <f>SUM(F9:F16)</f>
        <v>0</v>
      </c>
    </row>
    <row r="9" spans="1:6" s="66" customFormat="1" ht="12" customHeight="1" x14ac:dyDescent="0.2">
      <c r="A9" s="117"/>
      <c r="B9" s="116" t="s">
        <v>144</v>
      </c>
      <c r="C9" s="11" t="s">
        <v>192</v>
      </c>
      <c r="D9" s="378"/>
      <c r="E9" s="378"/>
      <c r="F9" s="258"/>
    </row>
    <row r="10" spans="1:6" s="66" customFormat="1" ht="12" customHeight="1" x14ac:dyDescent="0.2">
      <c r="A10" s="115"/>
      <c r="B10" s="116" t="s">
        <v>145</v>
      </c>
      <c r="C10" s="8" t="s">
        <v>193</v>
      </c>
      <c r="D10" s="198"/>
      <c r="E10" s="198"/>
      <c r="F10" s="204"/>
    </row>
    <row r="11" spans="1:6" s="66" customFormat="1" ht="12" customHeight="1" x14ac:dyDescent="0.2">
      <c r="A11" s="115"/>
      <c r="B11" s="116" t="s">
        <v>146</v>
      </c>
      <c r="C11" s="8" t="s">
        <v>194</v>
      </c>
      <c r="D11" s="198"/>
      <c r="E11" s="198"/>
      <c r="F11" s="204"/>
    </row>
    <row r="12" spans="1:6" s="66" customFormat="1" ht="12" customHeight="1" x14ac:dyDescent="0.2">
      <c r="A12" s="115"/>
      <c r="B12" s="116" t="s">
        <v>147</v>
      </c>
      <c r="C12" s="8" t="s">
        <v>195</v>
      </c>
      <c r="D12" s="198"/>
      <c r="E12" s="198"/>
      <c r="F12" s="204"/>
    </row>
    <row r="13" spans="1:6" s="66" customFormat="1" ht="12" customHeight="1" x14ac:dyDescent="0.2">
      <c r="A13" s="115"/>
      <c r="B13" s="116" t="s">
        <v>166</v>
      </c>
      <c r="C13" s="7" t="s">
        <v>196</v>
      </c>
      <c r="D13" s="198"/>
      <c r="E13" s="198"/>
      <c r="F13" s="204"/>
    </row>
    <row r="14" spans="1:6" s="66" customFormat="1" ht="12" customHeight="1" x14ac:dyDescent="0.2">
      <c r="A14" s="118"/>
      <c r="B14" s="116" t="s">
        <v>148</v>
      </c>
      <c r="C14" s="8" t="s">
        <v>197</v>
      </c>
      <c r="D14" s="379"/>
      <c r="E14" s="379"/>
      <c r="F14" s="259"/>
    </row>
    <row r="15" spans="1:6" s="67" customFormat="1" ht="12" customHeight="1" x14ac:dyDescent="0.2">
      <c r="A15" s="115"/>
      <c r="B15" s="116" t="s">
        <v>149</v>
      </c>
      <c r="C15" s="8" t="s">
        <v>45</v>
      </c>
      <c r="D15" s="198"/>
      <c r="E15" s="198"/>
      <c r="F15" s="204"/>
    </row>
    <row r="16" spans="1:6" s="67" customFormat="1" ht="12" customHeight="1" thickBot="1" x14ac:dyDescent="0.25">
      <c r="A16" s="119"/>
      <c r="B16" s="120" t="s">
        <v>156</v>
      </c>
      <c r="C16" s="7" t="s">
        <v>250</v>
      </c>
      <c r="D16" s="200"/>
      <c r="E16" s="200"/>
      <c r="F16" s="205"/>
    </row>
    <row r="17" spans="1:6" s="66" customFormat="1" ht="12" customHeight="1" thickBot="1" x14ac:dyDescent="0.25">
      <c r="A17" s="101" t="s">
        <v>66</v>
      </c>
      <c r="B17" s="113"/>
      <c r="C17" s="114" t="s">
        <v>734</v>
      </c>
      <c r="D17" s="201">
        <f>SUM(D18+D20)</f>
        <v>0</v>
      </c>
      <c r="E17" s="201">
        <f>SUM(E18+E20)</f>
        <v>0</v>
      </c>
      <c r="F17" s="206">
        <f>SUM(F18+F20)</f>
        <v>0</v>
      </c>
    </row>
    <row r="18" spans="1:6" s="67" customFormat="1" ht="12" customHeight="1" x14ac:dyDescent="0.2">
      <c r="A18" s="115"/>
      <c r="B18" s="116" t="s">
        <v>150</v>
      </c>
      <c r="C18" s="10" t="s">
        <v>42</v>
      </c>
      <c r="D18" s="198"/>
      <c r="E18" s="198"/>
      <c r="F18" s="204"/>
    </row>
    <row r="19" spans="1:6" s="67" customFormat="1" ht="12" customHeight="1" x14ac:dyDescent="0.2">
      <c r="A19" s="115"/>
      <c r="B19" s="116" t="s">
        <v>151</v>
      </c>
      <c r="C19" s="8" t="s">
        <v>43</v>
      </c>
      <c r="D19" s="198"/>
      <c r="E19" s="198"/>
      <c r="F19" s="204"/>
    </row>
    <row r="20" spans="1:6" s="67" customFormat="1" ht="12" customHeight="1" x14ac:dyDescent="0.2">
      <c r="A20" s="115"/>
      <c r="B20" s="116" t="s">
        <v>152</v>
      </c>
      <c r="C20" s="8" t="s">
        <v>44</v>
      </c>
      <c r="D20" s="198"/>
      <c r="E20" s="198"/>
      <c r="F20" s="204"/>
    </row>
    <row r="21" spans="1:6" s="67" customFormat="1" ht="12" customHeight="1" thickBot="1" x14ac:dyDescent="0.25">
      <c r="A21" s="115"/>
      <c r="B21" s="116" t="s">
        <v>153</v>
      </c>
      <c r="C21" s="8" t="s">
        <v>43</v>
      </c>
      <c r="D21" s="198"/>
      <c r="E21" s="198"/>
      <c r="F21" s="204"/>
    </row>
    <row r="22" spans="1:6" s="67" customFormat="1" ht="12" customHeight="1" thickBot="1" x14ac:dyDescent="0.25">
      <c r="A22" s="103" t="s">
        <v>67</v>
      </c>
      <c r="B22" s="72"/>
      <c r="C22" s="72" t="s">
        <v>46</v>
      </c>
      <c r="D22" s="201">
        <f>+D23+D24</f>
        <v>0</v>
      </c>
      <c r="E22" s="201">
        <f>+E23+E24</f>
        <v>0</v>
      </c>
      <c r="F22" s="206">
        <f>+F23+F24</f>
        <v>0</v>
      </c>
    </row>
    <row r="23" spans="1:6" s="66" customFormat="1" ht="12" customHeight="1" x14ac:dyDescent="0.2">
      <c r="A23" s="252"/>
      <c r="B23" s="277" t="s">
        <v>124</v>
      </c>
      <c r="C23" s="82" t="s">
        <v>274</v>
      </c>
      <c r="D23" s="388"/>
      <c r="E23" s="388"/>
      <c r="F23" s="282"/>
    </row>
    <row r="24" spans="1:6" s="66" customFormat="1" ht="12" customHeight="1" thickBot="1" x14ac:dyDescent="0.25">
      <c r="A24" s="275"/>
      <c r="B24" s="276" t="s">
        <v>125</v>
      </c>
      <c r="C24" s="83" t="s">
        <v>278</v>
      </c>
      <c r="D24" s="397"/>
      <c r="E24" s="397"/>
      <c r="F24" s="283"/>
    </row>
    <row r="25" spans="1:6" s="66" customFormat="1" ht="12" customHeight="1" thickBot="1" x14ac:dyDescent="0.25">
      <c r="A25" s="103" t="s">
        <v>68</v>
      </c>
      <c r="B25" s="113"/>
      <c r="C25" s="72" t="s">
        <v>61</v>
      </c>
      <c r="D25" s="237"/>
      <c r="E25" s="237"/>
      <c r="F25" s="236"/>
    </row>
    <row r="26" spans="1:6" s="66" customFormat="1" ht="12" customHeight="1" thickBot="1" x14ac:dyDescent="0.25">
      <c r="A26" s="101" t="s">
        <v>69</v>
      </c>
      <c r="B26" s="94"/>
      <c r="C26" s="72" t="s">
        <v>57</v>
      </c>
      <c r="D26" s="201"/>
      <c r="E26" s="201"/>
      <c r="F26" s="206"/>
    </row>
    <row r="27" spans="1:6" s="67" customFormat="1" ht="12" customHeight="1" thickBot="1" x14ac:dyDescent="0.25">
      <c r="A27" s="272" t="s">
        <v>70</v>
      </c>
      <c r="B27" s="280"/>
      <c r="C27" s="274" t="s">
        <v>59</v>
      </c>
      <c r="D27" s="387">
        <f>+D28+D29</f>
        <v>0</v>
      </c>
      <c r="E27" s="387">
        <f>+E28+E29</f>
        <v>0</v>
      </c>
      <c r="F27" s="264">
        <f>+F28+F29</f>
        <v>0</v>
      </c>
    </row>
    <row r="28" spans="1:6" s="67" customFormat="1" ht="15" customHeight="1" x14ac:dyDescent="0.2">
      <c r="A28" s="117"/>
      <c r="B28" s="92" t="s">
        <v>131</v>
      </c>
      <c r="C28" s="82" t="s">
        <v>367</v>
      </c>
      <c r="D28" s="388"/>
      <c r="E28" s="388"/>
      <c r="F28" s="282"/>
    </row>
    <row r="29" spans="1:6" s="67" customFormat="1" ht="15" customHeight="1" thickBot="1" x14ac:dyDescent="0.25">
      <c r="A29" s="281"/>
      <c r="B29" s="93" t="s">
        <v>132</v>
      </c>
      <c r="C29" s="273" t="s">
        <v>49</v>
      </c>
      <c r="D29" s="61"/>
      <c r="E29" s="61"/>
      <c r="F29" s="62"/>
    </row>
    <row r="30" spans="1:6" ht="13.5" thickBot="1" x14ac:dyDescent="0.25">
      <c r="A30" s="127" t="s">
        <v>71</v>
      </c>
      <c r="B30" s="270"/>
      <c r="C30" s="271" t="s">
        <v>60</v>
      </c>
      <c r="D30" s="237"/>
      <c r="E30" s="237"/>
      <c r="F30" s="236"/>
    </row>
    <row r="31" spans="1:6" s="55" customFormat="1" ht="16.5" customHeight="1" thickBot="1" x14ac:dyDescent="0.25">
      <c r="A31" s="127" t="s">
        <v>72</v>
      </c>
      <c r="B31" s="128"/>
      <c r="C31" s="129" t="s">
        <v>58</v>
      </c>
      <c r="D31" s="391">
        <f>+D26+D27+D30</f>
        <v>0</v>
      </c>
      <c r="E31" s="391">
        <f>+E26+E27+E30</f>
        <v>0</v>
      </c>
      <c r="F31" s="266">
        <f>+F26+F27+F30</f>
        <v>0</v>
      </c>
    </row>
    <row r="32" spans="1:6" s="68" customFormat="1" ht="12" customHeight="1" x14ac:dyDescent="0.2">
      <c r="A32" s="130"/>
      <c r="B32" s="130"/>
      <c r="C32" s="131"/>
      <c r="D32" s="262"/>
      <c r="E32" s="262"/>
      <c r="F32" s="262"/>
    </row>
    <row r="33" spans="1:6" ht="12" customHeight="1" thickBot="1" x14ac:dyDescent="0.25">
      <c r="A33" s="132"/>
      <c r="B33" s="133"/>
      <c r="C33" s="133"/>
      <c r="D33" s="263"/>
      <c r="E33" s="263"/>
      <c r="F33" s="263"/>
    </row>
    <row r="34" spans="1:6" ht="12" customHeight="1" thickBot="1" x14ac:dyDescent="0.25">
      <c r="A34" s="741" t="s">
        <v>107</v>
      </c>
      <c r="B34" s="742"/>
      <c r="C34" s="742"/>
      <c r="D34" s="742"/>
      <c r="E34" s="742"/>
      <c r="F34" s="743"/>
    </row>
    <row r="35" spans="1:6" ht="12" customHeight="1" thickBot="1" x14ac:dyDescent="0.25">
      <c r="A35" s="103" t="s">
        <v>65</v>
      </c>
      <c r="B35" s="23"/>
      <c r="C35" s="72" t="s">
        <v>41</v>
      </c>
      <c r="D35" s="201">
        <f>SUM(D36:D40)</f>
        <v>600</v>
      </c>
      <c r="E35" s="201">
        <f>SUM(E36:E40)</f>
        <v>905</v>
      </c>
      <c r="F35" s="206">
        <f>SUM(F36:F40)</f>
        <v>712</v>
      </c>
    </row>
    <row r="36" spans="1:6" ht="12" customHeight="1" x14ac:dyDescent="0.2">
      <c r="A36" s="134"/>
      <c r="B36" s="91" t="s">
        <v>144</v>
      </c>
      <c r="C36" s="10" t="s">
        <v>95</v>
      </c>
      <c r="D36" s="351"/>
      <c r="E36" s="351"/>
      <c r="F36" s="58"/>
    </row>
    <row r="37" spans="1:6" ht="12" customHeight="1" x14ac:dyDescent="0.2">
      <c r="A37" s="135"/>
      <c r="B37" s="90" t="s">
        <v>145</v>
      </c>
      <c r="C37" s="8" t="s">
        <v>224</v>
      </c>
      <c r="D37" s="59"/>
      <c r="E37" s="59"/>
      <c r="F37" s="60"/>
    </row>
    <row r="38" spans="1:6" ht="12" customHeight="1" x14ac:dyDescent="0.2">
      <c r="A38" s="135"/>
      <c r="B38" s="90" t="s">
        <v>146</v>
      </c>
      <c r="C38" s="8" t="s">
        <v>164</v>
      </c>
      <c r="D38" s="59"/>
      <c r="E38" s="59">
        <v>45</v>
      </c>
      <c r="F38" s="60">
        <v>45</v>
      </c>
    </row>
    <row r="39" spans="1:6" s="68" customFormat="1" ht="12" customHeight="1" x14ac:dyDescent="0.2">
      <c r="A39" s="135"/>
      <c r="B39" s="90" t="s">
        <v>147</v>
      </c>
      <c r="C39" s="8" t="s">
        <v>225</v>
      </c>
      <c r="D39" s="59">
        <v>600</v>
      </c>
      <c r="E39" s="59">
        <v>860</v>
      </c>
      <c r="F39" s="60">
        <v>667</v>
      </c>
    </row>
    <row r="40" spans="1:6" ht="12" customHeight="1" thickBot="1" x14ac:dyDescent="0.25">
      <c r="A40" s="135"/>
      <c r="B40" s="90" t="s">
        <v>155</v>
      </c>
      <c r="C40" s="8" t="s">
        <v>226</v>
      </c>
      <c r="D40" s="59"/>
      <c r="E40" s="59"/>
      <c r="F40" s="60"/>
    </row>
    <row r="41" spans="1:6" ht="12" customHeight="1" thickBot="1" x14ac:dyDescent="0.25">
      <c r="A41" s="103" t="s">
        <v>66</v>
      </c>
      <c r="B41" s="23"/>
      <c r="C41" s="72" t="s">
        <v>735</v>
      </c>
      <c r="D41" s="201">
        <f>SUM(D42:D44)</f>
        <v>0</v>
      </c>
      <c r="E41" s="201">
        <f>SUM(E42:E44)</f>
        <v>0</v>
      </c>
      <c r="F41" s="206">
        <f>SUM(F42:F44)</f>
        <v>0</v>
      </c>
    </row>
    <row r="42" spans="1:6" ht="12" customHeight="1" x14ac:dyDescent="0.2">
      <c r="A42" s="134"/>
      <c r="B42" s="91" t="s">
        <v>150</v>
      </c>
      <c r="C42" s="10" t="s">
        <v>302</v>
      </c>
      <c r="D42" s="351"/>
      <c r="E42" s="351"/>
      <c r="F42" s="58"/>
    </row>
    <row r="43" spans="1:6" ht="12" customHeight="1" x14ac:dyDescent="0.2">
      <c r="A43" s="135"/>
      <c r="B43" s="90" t="s">
        <v>151</v>
      </c>
      <c r="C43" s="8" t="s">
        <v>228</v>
      </c>
      <c r="D43" s="59"/>
      <c r="E43" s="59"/>
      <c r="F43" s="60"/>
    </row>
    <row r="44" spans="1:6" ht="15" customHeight="1" x14ac:dyDescent="0.2">
      <c r="A44" s="135"/>
      <c r="B44" s="90" t="s">
        <v>152</v>
      </c>
      <c r="C44" s="8" t="s">
        <v>108</v>
      </c>
      <c r="D44" s="59"/>
      <c r="E44" s="59"/>
      <c r="F44" s="60"/>
    </row>
    <row r="45" spans="1:6" ht="23.25" thickBot="1" x14ac:dyDescent="0.25">
      <c r="A45" s="135"/>
      <c r="B45" s="90" t="s">
        <v>153</v>
      </c>
      <c r="C45" s="8" t="s">
        <v>53</v>
      </c>
      <c r="D45" s="59"/>
      <c r="E45" s="59"/>
      <c r="F45" s="60"/>
    </row>
    <row r="46" spans="1:6" ht="15" customHeight="1" thickBot="1" x14ac:dyDescent="0.25">
      <c r="A46" s="103" t="s">
        <v>67</v>
      </c>
      <c r="B46" s="23"/>
      <c r="C46" s="23" t="s">
        <v>54</v>
      </c>
      <c r="D46" s="237"/>
      <c r="E46" s="237"/>
      <c r="F46" s="236"/>
    </row>
    <row r="47" spans="1:6" ht="14.25" customHeight="1" thickBot="1" x14ac:dyDescent="0.25">
      <c r="A47" s="127" t="s">
        <v>68</v>
      </c>
      <c r="B47" s="270"/>
      <c r="C47" s="271" t="s">
        <v>56</v>
      </c>
      <c r="D47" s="237"/>
      <c r="E47" s="237"/>
      <c r="F47" s="236"/>
    </row>
    <row r="48" spans="1:6" ht="13.5" thickBot="1" x14ac:dyDescent="0.25">
      <c r="A48" s="103" t="s">
        <v>69</v>
      </c>
      <c r="B48" s="124"/>
      <c r="C48" s="137" t="s">
        <v>55</v>
      </c>
      <c r="D48" s="391">
        <f>+D35+D41+D46+D47</f>
        <v>600</v>
      </c>
      <c r="E48" s="391">
        <f>+E35+E41+E46+E47</f>
        <v>905</v>
      </c>
      <c r="F48" s="266">
        <f>+F35+F41+F46+F47</f>
        <v>712</v>
      </c>
    </row>
    <row r="49" spans="1:6" ht="13.5" thickBot="1" x14ac:dyDescent="0.25">
      <c r="A49" s="138"/>
      <c r="B49" s="139"/>
      <c r="C49" s="139"/>
      <c r="D49" s="267"/>
      <c r="E49" s="267"/>
      <c r="F49" s="267"/>
    </row>
    <row r="50" spans="1:6" ht="13.5" thickBot="1" x14ac:dyDescent="0.25">
      <c r="A50" s="140" t="s">
        <v>256</v>
      </c>
      <c r="B50" s="141"/>
      <c r="C50" s="142"/>
      <c r="D50" s="395"/>
      <c r="E50" s="395"/>
      <c r="F50" s="70"/>
    </row>
    <row r="51" spans="1:6" ht="13.5" thickBot="1" x14ac:dyDescent="0.25">
      <c r="A51" s="140" t="s">
        <v>257</v>
      </c>
      <c r="B51" s="141"/>
      <c r="C51" s="142"/>
      <c r="D51" s="395"/>
      <c r="E51" s="395"/>
      <c r="F51" s="70"/>
    </row>
  </sheetData>
  <sheetProtection formatCells="0"/>
  <mergeCells count="6">
    <mergeCell ref="A34:F34"/>
    <mergeCell ref="A2:B2"/>
    <mergeCell ref="C2:E2"/>
    <mergeCell ref="C3:E3"/>
    <mergeCell ref="A5:B5"/>
    <mergeCell ref="A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8">
    <tabColor rgb="FF92D050"/>
  </sheetPr>
  <dimension ref="A1:F51"/>
  <sheetViews>
    <sheetView zoomScaleNormal="100" zoomScaleSheetLayoutView="115" workbookViewId="0">
      <selection activeCell="G6" sqref="G6"/>
    </sheetView>
  </sheetViews>
  <sheetFormatPr defaultRowHeight="12.75" x14ac:dyDescent="0.2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 x14ac:dyDescent="0.25">
      <c r="A1" s="104"/>
      <c r="B1" s="105"/>
      <c r="C1" s="145"/>
      <c r="F1" s="143" t="s">
        <v>899</v>
      </c>
    </row>
    <row r="2" spans="1:6" s="64" customFormat="1" ht="25.5" customHeight="1" x14ac:dyDescent="0.2">
      <c r="A2" s="744" t="s">
        <v>252</v>
      </c>
      <c r="B2" s="745"/>
      <c r="C2" s="753" t="s">
        <v>259</v>
      </c>
      <c r="D2" s="754"/>
      <c r="E2" s="755"/>
      <c r="F2" s="146" t="s">
        <v>111</v>
      </c>
    </row>
    <row r="3" spans="1:6" s="64" customFormat="1" ht="16.5" thickBot="1" x14ac:dyDescent="0.25">
      <c r="A3" s="107" t="s">
        <v>251</v>
      </c>
      <c r="B3" s="108"/>
      <c r="C3" s="756" t="s">
        <v>900</v>
      </c>
      <c r="D3" s="757"/>
      <c r="E3" s="758"/>
      <c r="F3" s="147" t="s">
        <v>113</v>
      </c>
    </row>
    <row r="4" spans="1:6" s="65" customFormat="1" ht="15.95" customHeight="1" thickBot="1" x14ac:dyDescent="0.3">
      <c r="A4" s="109"/>
      <c r="B4" s="109"/>
      <c r="C4" s="109"/>
      <c r="F4" s="110" t="s">
        <v>101</v>
      </c>
    </row>
    <row r="5" spans="1:6" ht="24.75" thickBot="1" x14ac:dyDescent="0.25">
      <c r="A5" s="741" t="s">
        <v>253</v>
      </c>
      <c r="B5" s="746"/>
      <c r="C5" s="555" t="s">
        <v>102</v>
      </c>
      <c r="D5" s="319" t="s">
        <v>398</v>
      </c>
      <c r="E5" s="319" t="s">
        <v>399</v>
      </c>
      <c r="F5" s="112" t="s">
        <v>400</v>
      </c>
    </row>
    <row r="6" spans="1:6" s="55" customFormat="1" ht="12.95" customHeight="1" thickBot="1" x14ac:dyDescent="0.25">
      <c r="A6" s="101" t="s">
        <v>738</v>
      </c>
      <c r="B6" s="102" t="s">
        <v>739</v>
      </c>
      <c r="C6" s="102" t="s">
        <v>740</v>
      </c>
      <c r="D6" s="102" t="s">
        <v>741</v>
      </c>
      <c r="E6" s="394" t="s">
        <v>742</v>
      </c>
      <c r="F6" s="392" t="s">
        <v>745</v>
      </c>
    </row>
    <row r="7" spans="1:6" s="55" customFormat="1" ht="15.95" customHeight="1" thickBot="1" x14ac:dyDescent="0.25">
      <c r="A7" s="741" t="s">
        <v>103</v>
      </c>
      <c r="B7" s="742"/>
      <c r="C7" s="742"/>
      <c r="D7" s="742"/>
      <c r="E7" s="742"/>
      <c r="F7" s="743"/>
    </row>
    <row r="8" spans="1:6" s="66" customFormat="1" ht="12" customHeight="1" thickBot="1" x14ac:dyDescent="0.25">
      <c r="A8" s="101" t="s">
        <v>65</v>
      </c>
      <c r="B8" s="113"/>
      <c r="C8" s="114" t="s">
        <v>258</v>
      </c>
      <c r="D8" s="201">
        <f>SUM(D9:D16)</f>
        <v>0</v>
      </c>
      <c r="E8" s="201">
        <f>SUM(E9:E16)</f>
        <v>0</v>
      </c>
      <c r="F8" s="206">
        <f>SUM(F9:F16)</f>
        <v>0</v>
      </c>
    </row>
    <row r="9" spans="1:6" s="66" customFormat="1" ht="12" customHeight="1" x14ac:dyDescent="0.2">
      <c r="A9" s="117"/>
      <c r="B9" s="116" t="s">
        <v>144</v>
      </c>
      <c r="C9" s="11" t="s">
        <v>192</v>
      </c>
      <c r="D9" s="378"/>
      <c r="E9" s="378"/>
      <c r="F9" s="258"/>
    </row>
    <row r="10" spans="1:6" s="66" customFormat="1" ht="12" customHeight="1" x14ac:dyDescent="0.2">
      <c r="A10" s="115"/>
      <c r="B10" s="116" t="s">
        <v>145</v>
      </c>
      <c r="C10" s="8" t="s">
        <v>193</v>
      </c>
      <c r="D10" s="198"/>
      <c r="E10" s="198"/>
      <c r="F10" s="204"/>
    </row>
    <row r="11" spans="1:6" s="66" customFormat="1" ht="12" customHeight="1" x14ac:dyDescent="0.2">
      <c r="A11" s="115"/>
      <c r="B11" s="116" t="s">
        <v>146</v>
      </c>
      <c r="C11" s="8" t="s">
        <v>194</v>
      </c>
      <c r="D11" s="198"/>
      <c r="E11" s="198"/>
      <c r="F11" s="204"/>
    </row>
    <row r="12" spans="1:6" s="66" customFormat="1" ht="12" customHeight="1" x14ac:dyDescent="0.2">
      <c r="A12" s="115"/>
      <c r="B12" s="116" t="s">
        <v>147</v>
      </c>
      <c r="C12" s="8" t="s">
        <v>195</v>
      </c>
      <c r="D12" s="198"/>
      <c r="E12" s="198"/>
      <c r="F12" s="204"/>
    </row>
    <row r="13" spans="1:6" s="66" customFormat="1" ht="12" customHeight="1" x14ac:dyDescent="0.2">
      <c r="A13" s="115"/>
      <c r="B13" s="116" t="s">
        <v>166</v>
      </c>
      <c r="C13" s="7" t="s">
        <v>196</v>
      </c>
      <c r="D13" s="198"/>
      <c r="E13" s="198"/>
      <c r="F13" s="204"/>
    </row>
    <row r="14" spans="1:6" s="66" customFormat="1" ht="12" customHeight="1" x14ac:dyDescent="0.2">
      <c r="A14" s="118"/>
      <c r="B14" s="116" t="s">
        <v>148</v>
      </c>
      <c r="C14" s="8" t="s">
        <v>197</v>
      </c>
      <c r="D14" s="379"/>
      <c r="E14" s="379"/>
      <c r="F14" s="259"/>
    </row>
    <row r="15" spans="1:6" s="67" customFormat="1" ht="12" customHeight="1" x14ac:dyDescent="0.2">
      <c r="A15" s="115"/>
      <c r="B15" s="116" t="s">
        <v>149</v>
      </c>
      <c r="C15" s="8" t="s">
        <v>45</v>
      </c>
      <c r="D15" s="198"/>
      <c r="E15" s="198"/>
      <c r="F15" s="204"/>
    </row>
    <row r="16" spans="1:6" s="67" customFormat="1" ht="12" customHeight="1" thickBot="1" x14ac:dyDescent="0.25">
      <c r="A16" s="119"/>
      <c r="B16" s="120" t="s">
        <v>156</v>
      </c>
      <c r="C16" s="7" t="s">
        <v>250</v>
      </c>
      <c r="D16" s="200"/>
      <c r="E16" s="200"/>
      <c r="F16" s="205"/>
    </row>
    <row r="17" spans="1:6" s="66" customFormat="1" ht="12" customHeight="1" thickBot="1" x14ac:dyDescent="0.25">
      <c r="A17" s="101" t="s">
        <v>66</v>
      </c>
      <c r="B17" s="113"/>
      <c r="C17" s="114" t="s">
        <v>734</v>
      </c>
      <c r="D17" s="201">
        <f>SUM(D18+D20)</f>
        <v>0</v>
      </c>
      <c r="E17" s="201">
        <f>SUM(E18+E20)</f>
        <v>0</v>
      </c>
      <c r="F17" s="206">
        <f>SUM(F18+F20)</f>
        <v>0</v>
      </c>
    </row>
    <row r="18" spans="1:6" s="67" customFormat="1" ht="12" customHeight="1" x14ac:dyDescent="0.2">
      <c r="A18" s="115"/>
      <c r="B18" s="116" t="s">
        <v>150</v>
      </c>
      <c r="C18" s="10" t="s">
        <v>42</v>
      </c>
      <c r="D18" s="198"/>
      <c r="E18" s="198"/>
      <c r="F18" s="204"/>
    </row>
    <row r="19" spans="1:6" s="67" customFormat="1" ht="12" customHeight="1" x14ac:dyDescent="0.2">
      <c r="A19" s="115"/>
      <c r="B19" s="116" t="s">
        <v>151</v>
      </c>
      <c r="C19" s="8" t="s">
        <v>43</v>
      </c>
      <c r="D19" s="198"/>
      <c r="E19" s="198"/>
      <c r="F19" s="204"/>
    </row>
    <row r="20" spans="1:6" s="67" customFormat="1" ht="12" customHeight="1" x14ac:dyDescent="0.2">
      <c r="A20" s="115"/>
      <c r="B20" s="116" t="s">
        <v>152</v>
      </c>
      <c r="C20" s="8" t="s">
        <v>44</v>
      </c>
      <c r="D20" s="198"/>
      <c r="E20" s="198"/>
      <c r="F20" s="204"/>
    </row>
    <row r="21" spans="1:6" s="67" customFormat="1" ht="12" customHeight="1" thickBot="1" x14ac:dyDescent="0.25">
      <c r="A21" s="115"/>
      <c r="B21" s="116" t="s">
        <v>153</v>
      </c>
      <c r="C21" s="8" t="s">
        <v>43</v>
      </c>
      <c r="D21" s="198"/>
      <c r="E21" s="198"/>
      <c r="F21" s="204"/>
    </row>
    <row r="22" spans="1:6" s="67" customFormat="1" ht="12" customHeight="1" thickBot="1" x14ac:dyDescent="0.25">
      <c r="A22" s="103" t="s">
        <v>67</v>
      </c>
      <c r="B22" s="72"/>
      <c r="C22" s="72" t="s">
        <v>46</v>
      </c>
      <c r="D22" s="201">
        <f>+D23+D24</f>
        <v>0</v>
      </c>
      <c r="E22" s="201">
        <f>+E23+E24</f>
        <v>0</v>
      </c>
      <c r="F22" s="206">
        <f>+F23+F24</f>
        <v>0</v>
      </c>
    </row>
    <row r="23" spans="1:6" s="66" customFormat="1" ht="12" customHeight="1" x14ac:dyDescent="0.2">
      <c r="A23" s="252"/>
      <c r="B23" s="277" t="s">
        <v>124</v>
      </c>
      <c r="C23" s="82" t="s">
        <v>274</v>
      </c>
      <c r="D23" s="388"/>
      <c r="E23" s="388"/>
      <c r="F23" s="282"/>
    </row>
    <row r="24" spans="1:6" s="66" customFormat="1" ht="12" customHeight="1" thickBot="1" x14ac:dyDescent="0.25">
      <c r="A24" s="275"/>
      <c r="B24" s="276" t="s">
        <v>125</v>
      </c>
      <c r="C24" s="83" t="s">
        <v>278</v>
      </c>
      <c r="D24" s="397"/>
      <c r="E24" s="397"/>
      <c r="F24" s="283"/>
    </row>
    <row r="25" spans="1:6" s="66" customFormat="1" ht="12" customHeight="1" thickBot="1" x14ac:dyDescent="0.25">
      <c r="A25" s="103" t="s">
        <v>68</v>
      </c>
      <c r="B25" s="113"/>
      <c r="C25" s="72" t="s">
        <v>61</v>
      </c>
      <c r="D25" s="237"/>
      <c r="E25" s="237"/>
      <c r="F25" s="236"/>
    </row>
    <row r="26" spans="1:6" s="66" customFormat="1" ht="12" customHeight="1" thickBot="1" x14ac:dyDescent="0.25">
      <c r="A26" s="101" t="s">
        <v>69</v>
      </c>
      <c r="B26" s="94"/>
      <c r="C26" s="72" t="s">
        <v>57</v>
      </c>
      <c r="D26" s="201"/>
      <c r="E26" s="201"/>
      <c r="F26" s="206"/>
    </row>
    <row r="27" spans="1:6" s="67" customFormat="1" ht="12" customHeight="1" thickBot="1" x14ac:dyDescent="0.25">
      <c r="A27" s="272" t="s">
        <v>70</v>
      </c>
      <c r="B27" s="280"/>
      <c r="C27" s="274" t="s">
        <v>59</v>
      </c>
      <c r="D27" s="387">
        <f>+D28+D29</f>
        <v>0</v>
      </c>
      <c r="E27" s="387">
        <f>+E28+E29</f>
        <v>0</v>
      </c>
      <c r="F27" s="264">
        <f>+F28+F29</f>
        <v>0</v>
      </c>
    </row>
    <row r="28" spans="1:6" s="67" customFormat="1" ht="15" customHeight="1" x14ac:dyDescent="0.2">
      <c r="A28" s="117"/>
      <c r="B28" s="92" t="s">
        <v>131</v>
      </c>
      <c r="C28" s="82" t="s">
        <v>367</v>
      </c>
      <c r="D28" s="388"/>
      <c r="E28" s="388"/>
      <c r="F28" s="282"/>
    </row>
    <row r="29" spans="1:6" s="67" customFormat="1" ht="15" customHeight="1" thickBot="1" x14ac:dyDescent="0.25">
      <c r="A29" s="281"/>
      <c r="B29" s="93" t="s">
        <v>132</v>
      </c>
      <c r="C29" s="273" t="s">
        <v>49</v>
      </c>
      <c r="D29" s="61"/>
      <c r="E29" s="61"/>
      <c r="F29" s="62"/>
    </row>
    <row r="30" spans="1:6" ht="13.5" thickBot="1" x14ac:dyDescent="0.25">
      <c r="A30" s="127" t="s">
        <v>71</v>
      </c>
      <c r="B30" s="270"/>
      <c r="C30" s="271" t="s">
        <v>60</v>
      </c>
      <c r="D30" s="237"/>
      <c r="E30" s="237"/>
      <c r="F30" s="236"/>
    </row>
    <row r="31" spans="1:6" s="55" customFormat="1" ht="16.5" customHeight="1" thickBot="1" x14ac:dyDescent="0.25">
      <c r="A31" s="127" t="s">
        <v>72</v>
      </c>
      <c r="B31" s="128"/>
      <c r="C31" s="129" t="s">
        <v>58</v>
      </c>
      <c r="D31" s="391">
        <f>+D26+D27+D30</f>
        <v>0</v>
      </c>
      <c r="E31" s="391">
        <f>+E26+E27+E30</f>
        <v>0</v>
      </c>
      <c r="F31" s="266">
        <f>+F26+F27+F30</f>
        <v>0</v>
      </c>
    </row>
    <row r="32" spans="1:6" s="68" customFormat="1" ht="12" customHeight="1" x14ac:dyDescent="0.2">
      <c r="A32" s="130"/>
      <c r="B32" s="130"/>
      <c r="C32" s="131"/>
      <c r="D32" s="262"/>
      <c r="E32" s="262"/>
      <c r="F32" s="262"/>
    </row>
    <row r="33" spans="1:6" ht="12" customHeight="1" thickBot="1" x14ac:dyDescent="0.25">
      <c r="A33" s="132"/>
      <c r="B33" s="133"/>
      <c r="C33" s="133"/>
      <c r="D33" s="263"/>
      <c r="E33" s="263"/>
      <c r="F33" s="263"/>
    </row>
    <row r="34" spans="1:6" ht="12" customHeight="1" thickBot="1" x14ac:dyDescent="0.25">
      <c r="A34" s="741" t="s">
        <v>107</v>
      </c>
      <c r="B34" s="742"/>
      <c r="C34" s="742"/>
      <c r="D34" s="742"/>
      <c r="E34" s="742"/>
      <c r="F34" s="743"/>
    </row>
    <row r="35" spans="1:6" ht="12" customHeight="1" thickBot="1" x14ac:dyDescent="0.25">
      <c r="A35" s="103" t="s">
        <v>65</v>
      </c>
      <c r="B35" s="23"/>
      <c r="C35" s="72" t="s">
        <v>41</v>
      </c>
      <c r="D35" s="201">
        <f>SUM(D36:D40)</f>
        <v>200</v>
      </c>
      <c r="E35" s="201">
        <f>SUM(E36:E40)</f>
        <v>200</v>
      </c>
      <c r="F35" s="206">
        <f>SUM(F36:F40)</f>
        <v>30</v>
      </c>
    </row>
    <row r="36" spans="1:6" ht="12" customHeight="1" x14ac:dyDescent="0.2">
      <c r="A36" s="134"/>
      <c r="B36" s="91" t="s">
        <v>144</v>
      </c>
      <c r="C36" s="10" t="s">
        <v>95</v>
      </c>
      <c r="D36" s="351"/>
      <c r="E36" s="351"/>
      <c r="F36" s="58"/>
    </row>
    <row r="37" spans="1:6" ht="12" customHeight="1" x14ac:dyDescent="0.2">
      <c r="A37" s="135"/>
      <c r="B37" s="90" t="s">
        <v>145</v>
      </c>
      <c r="C37" s="8" t="s">
        <v>224</v>
      </c>
      <c r="D37" s="59"/>
      <c r="E37" s="59"/>
      <c r="F37" s="60"/>
    </row>
    <row r="38" spans="1:6" ht="12" customHeight="1" x14ac:dyDescent="0.2">
      <c r="A38" s="135"/>
      <c r="B38" s="90" t="s">
        <v>146</v>
      </c>
      <c r="C38" s="8" t="s">
        <v>164</v>
      </c>
      <c r="D38" s="59"/>
      <c r="E38" s="59"/>
      <c r="F38" s="60"/>
    </row>
    <row r="39" spans="1:6" s="68" customFormat="1" ht="12" customHeight="1" x14ac:dyDescent="0.2">
      <c r="A39" s="135"/>
      <c r="B39" s="90" t="s">
        <v>147</v>
      </c>
      <c r="C39" s="8" t="s">
        <v>225</v>
      </c>
      <c r="D39" s="59">
        <v>200</v>
      </c>
      <c r="E39" s="59">
        <v>200</v>
      </c>
      <c r="F39" s="60">
        <v>30</v>
      </c>
    </row>
    <row r="40" spans="1:6" ht="12" customHeight="1" thickBot="1" x14ac:dyDescent="0.25">
      <c r="A40" s="135"/>
      <c r="B40" s="90" t="s">
        <v>155</v>
      </c>
      <c r="C40" s="8" t="s">
        <v>226</v>
      </c>
      <c r="D40" s="59"/>
      <c r="E40" s="59"/>
      <c r="F40" s="60"/>
    </row>
    <row r="41" spans="1:6" ht="12" customHeight="1" thickBot="1" x14ac:dyDescent="0.25">
      <c r="A41" s="103" t="s">
        <v>66</v>
      </c>
      <c r="B41" s="23"/>
      <c r="C41" s="72" t="s">
        <v>735</v>
      </c>
      <c r="D41" s="201">
        <f>SUM(D42:D44)</f>
        <v>0</v>
      </c>
      <c r="E41" s="201">
        <f>SUM(E42:E44)</f>
        <v>0</v>
      </c>
      <c r="F41" s="206">
        <f>SUM(F42:F44)</f>
        <v>0</v>
      </c>
    </row>
    <row r="42" spans="1:6" ht="12" customHeight="1" x14ac:dyDescent="0.2">
      <c r="A42" s="134"/>
      <c r="B42" s="91" t="s">
        <v>150</v>
      </c>
      <c r="C42" s="10" t="s">
        <v>302</v>
      </c>
      <c r="D42" s="351"/>
      <c r="E42" s="351"/>
      <c r="F42" s="58"/>
    </row>
    <row r="43" spans="1:6" ht="12" customHeight="1" x14ac:dyDescent="0.2">
      <c r="A43" s="135"/>
      <c r="B43" s="90" t="s">
        <v>151</v>
      </c>
      <c r="C43" s="8" t="s">
        <v>228</v>
      </c>
      <c r="D43" s="59"/>
      <c r="E43" s="59"/>
      <c r="F43" s="60"/>
    </row>
    <row r="44" spans="1:6" ht="15" customHeight="1" x14ac:dyDescent="0.2">
      <c r="A44" s="135"/>
      <c r="B44" s="90" t="s">
        <v>152</v>
      </c>
      <c r="C44" s="8" t="s">
        <v>108</v>
      </c>
      <c r="D44" s="59"/>
      <c r="E44" s="59"/>
      <c r="F44" s="60"/>
    </row>
    <row r="45" spans="1:6" ht="23.25" thickBot="1" x14ac:dyDescent="0.25">
      <c r="A45" s="135"/>
      <c r="B45" s="90" t="s">
        <v>153</v>
      </c>
      <c r="C45" s="8" t="s">
        <v>53</v>
      </c>
      <c r="D45" s="59"/>
      <c r="E45" s="59"/>
      <c r="F45" s="60"/>
    </row>
    <row r="46" spans="1:6" ht="15" customHeight="1" thickBot="1" x14ac:dyDescent="0.25">
      <c r="A46" s="103" t="s">
        <v>67</v>
      </c>
      <c r="B46" s="23"/>
      <c r="C46" s="23" t="s">
        <v>54</v>
      </c>
      <c r="D46" s="237"/>
      <c r="E46" s="237"/>
      <c r="F46" s="236"/>
    </row>
    <row r="47" spans="1:6" ht="14.25" customHeight="1" thickBot="1" x14ac:dyDescent="0.25">
      <c r="A47" s="127" t="s">
        <v>68</v>
      </c>
      <c r="B47" s="270"/>
      <c r="C47" s="271" t="s">
        <v>56</v>
      </c>
      <c r="D47" s="237"/>
      <c r="E47" s="237"/>
      <c r="F47" s="236"/>
    </row>
    <row r="48" spans="1:6" ht="13.5" thickBot="1" x14ac:dyDescent="0.25">
      <c r="A48" s="103" t="s">
        <v>69</v>
      </c>
      <c r="B48" s="124"/>
      <c r="C48" s="137" t="s">
        <v>55</v>
      </c>
      <c r="D48" s="391">
        <f>+D35+D41+D46+D47</f>
        <v>200</v>
      </c>
      <c r="E48" s="391">
        <f>+E35+E41+E46+E47</f>
        <v>200</v>
      </c>
      <c r="F48" s="266">
        <f>+F35+F41+F46+F47</f>
        <v>30</v>
      </c>
    </row>
    <row r="49" spans="1:6" ht="13.5" thickBot="1" x14ac:dyDescent="0.25">
      <c r="A49" s="138"/>
      <c r="B49" s="139"/>
      <c r="C49" s="139"/>
      <c r="D49" s="267"/>
      <c r="E49" s="267"/>
      <c r="F49" s="267"/>
    </row>
    <row r="50" spans="1:6" ht="13.5" thickBot="1" x14ac:dyDescent="0.25">
      <c r="A50" s="140" t="s">
        <v>256</v>
      </c>
      <c r="B50" s="141"/>
      <c r="C50" s="142"/>
      <c r="D50" s="395"/>
      <c r="E50" s="395"/>
      <c r="F50" s="70"/>
    </row>
    <row r="51" spans="1:6" ht="13.5" thickBot="1" x14ac:dyDescent="0.25">
      <c r="A51" s="140" t="s">
        <v>257</v>
      </c>
      <c r="B51" s="141"/>
      <c r="C51" s="142"/>
      <c r="D51" s="395"/>
      <c r="E51" s="395"/>
      <c r="F51" s="70"/>
    </row>
  </sheetData>
  <sheetProtection formatCells="0"/>
  <mergeCells count="6">
    <mergeCell ref="A34:F34"/>
    <mergeCell ref="A2:B2"/>
    <mergeCell ref="C2:E2"/>
    <mergeCell ref="C3:E3"/>
    <mergeCell ref="A5:B5"/>
    <mergeCell ref="A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9">
    <tabColor rgb="FF92D050"/>
  </sheetPr>
  <dimension ref="A1:F51"/>
  <sheetViews>
    <sheetView zoomScaleNormal="100" zoomScaleSheetLayoutView="115" workbookViewId="0">
      <selection activeCell="G6" sqref="G6"/>
    </sheetView>
  </sheetViews>
  <sheetFormatPr defaultRowHeight="12.75" x14ac:dyDescent="0.2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 x14ac:dyDescent="0.25">
      <c r="A1" s="104"/>
      <c r="B1" s="105"/>
      <c r="C1" s="145"/>
      <c r="F1" s="143" t="s">
        <v>901</v>
      </c>
    </row>
    <row r="2" spans="1:6" s="64" customFormat="1" ht="25.5" customHeight="1" x14ac:dyDescent="0.2">
      <c r="A2" s="744" t="s">
        <v>252</v>
      </c>
      <c r="B2" s="745"/>
      <c r="C2" s="753" t="s">
        <v>259</v>
      </c>
      <c r="D2" s="754"/>
      <c r="E2" s="755"/>
      <c r="F2" s="146" t="s">
        <v>111</v>
      </c>
    </row>
    <row r="3" spans="1:6" s="64" customFormat="1" ht="16.5" thickBot="1" x14ac:dyDescent="0.25">
      <c r="A3" s="107" t="s">
        <v>251</v>
      </c>
      <c r="B3" s="108"/>
      <c r="C3" s="756" t="s">
        <v>902</v>
      </c>
      <c r="D3" s="757"/>
      <c r="E3" s="758"/>
      <c r="F3" s="147" t="s">
        <v>113</v>
      </c>
    </row>
    <row r="4" spans="1:6" s="65" customFormat="1" ht="15.95" customHeight="1" thickBot="1" x14ac:dyDescent="0.3">
      <c r="A4" s="109"/>
      <c r="B4" s="109"/>
      <c r="C4" s="109"/>
      <c r="F4" s="110" t="s">
        <v>101</v>
      </c>
    </row>
    <row r="5" spans="1:6" ht="24.75" thickBot="1" x14ac:dyDescent="0.25">
      <c r="A5" s="741" t="s">
        <v>253</v>
      </c>
      <c r="B5" s="746"/>
      <c r="C5" s="555" t="s">
        <v>102</v>
      </c>
      <c r="D5" s="319" t="s">
        <v>398</v>
      </c>
      <c r="E5" s="319" t="s">
        <v>399</v>
      </c>
      <c r="F5" s="112" t="s">
        <v>400</v>
      </c>
    </row>
    <row r="6" spans="1:6" s="55" customFormat="1" ht="12.95" customHeight="1" thickBot="1" x14ac:dyDescent="0.25">
      <c r="A6" s="101" t="s">
        <v>738</v>
      </c>
      <c r="B6" s="102" t="s">
        <v>739</v>
      </c>
      <c r="C6" s="102" t="s">
        <v>740</v>
      </c>
      <c r="D6" s="102" t="s">
        <v>741</v>
      </c>
      <c r="E6" s="394" t="s">
        <v>742</v>
      </c>
      <c r="F6" s="392" t="s">
        <v>745</v>
      </c>
    </row>
    <row r="7" spans="1:6" s="55" customFormat="1" ht="15.95" customHeight="1" thickBot="1" x14ac:dyDescent="0.25">
      <c r="A7" s="741" t="s">
        <v>103</v>
      </c>
      <c r="B7" s="742"/>
      <c r="C7" s="742"/>
      <c r="D7" s="742"/>
      <c r="E7" s="742"/>
      <c r="F7" s="743"/>
    </row>
    <row r="8" spans="1:6" s="66" customFormat="1" ht="12" customHeight="1" thickBot="1" x14ac:dyDescent="0.25">
      <c r="A8" s="101" t="s">
        <v>65</v>
      </c>
      <c r="B8" s="113"/>
      <c r="C8" s="114" t="s">
        <v>258</v>
      </c>
      <c r="D8" s="201">
        <f>SUM(D9:D16)</f>
        <v>0</v>
      </c>
      <c r="E8" s="201">
        <f>SUM(E9:E16)</f>
        <v>0</v>
      </c>
      <c r="F8" s="206">
        <f>SUM(F9:F16)</f>
        <v>0</v>
      </c>
    </row>
    <row r="9" spans="1:6" s="66" customFormat="1" ht="12" customHeight="1" x14ac:dyDescent="0.2">
      <c r="A9" s="117"/>
      <c r="B9" s="116" t="s">
        <v>144</v>
      </c>
      <c r="C9" s="11" t="s">
        <v>192</v>
      </c>
      <c r="D9" s="378"/>
      <c r="E9" s="378"/>
      <c r="F9" s="258"/>
    </row>
    <row r="10" spans="1:6" s="66" customFormat="1" ht="12" customHeight="1" x14ac:dyDescent="0.2">
      <c r="A10" s="115"/>
      <c r="B10" s="116" t="s">
        <v>145</v>
      </c>
      <c r="C10" s="8" t="s">
        <v>193</v>
      </c>
      <c r="D10" s="198"/>
      <c r="E10" s="198"/>
      <c r="F10" s="204"/>
    </row>
    <row r="11" spans="1:6" s="66" customFormat="1" ht="12" customHeight="1" x14ac:dyDescent="0.2">
      <c r="A11" s="115"/>
      <c r="B11" s="116" t="s">
        <v>146</v>
      </c>
      <c r="C11" s="8" t="s">
        <v>194</v>
      </c>
      <c r="D11" s="198"/>
      <c r="E11" s="198"/>
      <c r="F11" s="204"/>
    </row>
    <row r="12" spans="1:6" s="66" customFormat="1" ht="12" customHeight="1" x14ac:dyDescent="0.2">
      <c r="A12" s="115"/>
      <c r="B12" s="116" t="s">
        <v>147</v>
      </c>
      <c r="C12" s="8" t="s">
        <v>195</v>
      </c>
      <c r="D12" s="198"/>
      <c r="E12" s="198"/>
      <c r="F12" s="204"/>
    </row>
    <row r="13" spans="1:6" s="66" customFormat="1" ht="12" customHeight="1" x14ac:dyDescent="0.2">
      <c r="A13" s="115"/>
      <c r="B13" s="116" t="s">
        <v>166</v>
      </c>
      <c r="C13" s="7" t="s">
        <v>196</v>
      </c>
      <c r="D13" s="198"/>
      <c r="E13" s="198"/>
      <c r="F13" s="204"/>
    </row>
    <row r="14" spans="1:6" s="66" customFormat="1" ht="12" customHeight="1" x14ac:dyDescent="0.2">
      <c r="A14" s="118"/>
      <c r="B14" s="116" t="s">
        <v>148</v>
      </c>
      <c r="C14" s="8" t="s">
        <v>197</v>
      </c>
      <c r="D14" s="379"/>
      <c r="E14" s="379"/>
      <c r="F14" s="259"/>
    </row>
    <row r="15" spans="1:6" s="67" customFormat="1" ht="12" customHeight="1" x14ac:dyDescent="0.2">
      <c r="A15" s="115"/>
      <c r="B15" s="116" t="s">
        <v>149</v>
      </c>
      <c r="C15" s="8" t="s">
        <v>45</v>
      </c>
      <c r="D15" s="198"/>
      <c r="E15" s="198"/>
      <c r="F15" s="204"/>
    </row>
    <row r="16" spans="1:6" s="67" customFormat="1" ht="12" customHeight="1" thickBot="1" x14ac:dyDescent="0.25">
      <c r="A16" s="119"/>
      <c r="B16" s="120" t="s">
        <v>156</v>
      </c>
      <c r="C16" s="7" t="s">
        <v>250</v>
      </c>
      <c r="D16" s="200"/>
      <c r="E16" s="200"/>
      <c r="F16" s="205"/>
    </row>
    <row r="17" spans="1:6" s="66" customFormat="1" ht="12" customHeight="1" thickBot="1" x14ac:dyDescent="0.25">
      <c r="A17" s="101" t="s">
        <v>66</v>
      </c>
      <c r="B17" s="113"/>
      <c r="C17" s="114" t="s">
        <v>734</v>
      </c>
      <c r="D17" s="201">
        <f>SUM(D18+D20)</f>
        <v>0</v>
      </c>
      <c r="E17" s="201">
        <f>SUM(E18+E20)</f>
        <v>0</v>
      </c>
      <c r="F17" s="206">
        <f>SUM(F18+F20)</f>
        <v>0</v>
      </c>
    </row>
    <row r="18" spans="1:6" s="67" customFormat="1" ht="12" customHeight="1" x14ac:dyDescent="0.2">
      <c r="A18" s="115"/>
      <c r="B18" s="116" t="s">
        <v>150</v>
      </c>
      <c r="C18" s="10" t="s">
        <v>42</v>
      </c>
      <c r="D18" s="198"/>
      <c r="E18" s="198"/>
      <c r="F18" s="204"/>
    </row>
    <row r="19" spans="1:6" s="67" customFormat="1" ht="12" customHeight="1" x14ac:dyDescent="0.2">
      <c r="A19" s="115"/>
      <c r="B19" s="116" t="s">
        <v>151</v>
      </c>
      <c r="C19" s="8" t="s">
        <v>43</v>
      </c>
      <c r="D19" s="198"/>
      <c r="E19" s="198"/>
      <c r="F19" s="204"/>
    </row>
    <row r="20" spans="1:6" s="67" customFormat="1" ht="12" customHeight="1" x14ac:dyDescent="0.2">
      <c r="A20" s="115"/>
      <c r="B20" s="116" t="s">
        <v>152</v>
      </c>
      <c r="C20" s="8" t="s">
        <v>44</v>
      </c>
      <c r="D20" s="198"/>
      <c r="E20" s="198"/>
      <c r="F20" s="204"/>
    </row>
    <row r="21" spans="1:6" s="67" customFormat="1" ht="12" customHeight="1" thickBot="1" x14ac:dyDescent="0.25">
      <c r="A21" s="115"/>
      <c r="B21" s="116" t="s">
        <v>153</v>
      </c>
      <c r="C21" s="8" t="s">
        <v>43</v>
      </c>
      <c r="D21" s="198"/>
      <c r="E21" s="198"/>
      <c r="F21" s="204"/>
    </row>
    <row r="22" spans="1:6" s="67" customFormat="1" ht="12" customHeight="1" thickBot="1" x14ac:dyDescent="0.25">
      <c r="A22" s="103" t="s">
        <v>67</v>
      </c>
      <c r="B22" s="72"/>
      <c r="C22" s="72" t="s">
        <v>46</v>
      </c>
      <c r="D22" s="201">
        <f>+D23+D24</f>
        <v>0</v>
      </c>
      <c r="E22" s="201">
        <f>+E23+E24</f>
        <v>0</v>
      </c>
      <c r="F22" s="206">
        <f>+F23+F24</f>
        <v>0</v>
      </c>
    </row>
    <row r="23" spans="1:6" s="66" customFormat="1" ht="12" customHeight="1" x14ac:dyDescent="0.2">
      <c r="A23" s="252"/>
      <c r="B23" s="277" t="s">
        <v>124</v>
      </c>
      <c r="C23" s="82" t="s">
        <v>274</v>
      </c>
      <c r="D23" s="388"/>
      <c r="E23" s="388"/>
      <c r="F23" s="282"/>
    </row>
    <row r="24" spans="1:6" s="66" customFormat="1" ht="12" customHeight="1" thickBot="1" x14ac:dyDescent="0.25">
      <c r="A24" s="275"/>
      <c r="B24" s="276" t="s">
        <v>125</v>
      </c>
      <c r="C24" s="83" t="s">
        <v>278</v>
      </c>
      <c r="D24" s="397"/>
      <c r="E24" s="397"/>
      <c r="F24" s="283"/>
    </row>
    <row r="25" spans="1:6" s="66" customFormat="1" ht="12" customHeight="1" thickBot="1" x14ac:dyDescent="0.25">
      <c r="A25" s="103" t="s">
        <v>68</v>
      </c>
      <c r="B25" s="113"/>
      <c r="C25" s="72" t="s">
        <v>61</v>
      </c>
      <c r="D25" s="237"/>
      <c r="E25" s="237"/>
      <c r="F25" s="236"/>
    </row>
    <row r="26" spans="1:6" s="66" customFormat="1" ht="12" customHeight="1" thickBot="1" x14ac:dyDescent="0.25">
      <c r="A26" s="101" t="s">
        <v>69</v>
      </c>
      <c r="B26" s="94"/>
      <c r="C26" s="72" t="s">
        <v>57</v>
      </c>
      <c r="D26" s="201"/>
      <c r="E26" s="201"/>
      <c r="F26" s="206"/>
    </row>
    <row r="27" spans="1:6" s="67" customFormat="1" ht="12" customHeight="1" thickBot="1" x14ac:dyDescent="0.25">
      <c r="A27" s="272" t="s">
        <v>70</v>
      </c>
      <c r="B27" s="280"/>
      <c r="C27" s="274" t="s">
        <v>59</v>
      </c>
      <c r="D27" s="387">
        <f>+D28+D29</f>
        <v>0</v>
      </c>
      <c r="E27" s="387">
        <f>+E28+E29</f>
        <v>0</v>
      </c>
      <c r="F27" s="264">
        <f>+F28+F29</f>
        <v>0</v>
      </c>
    </row>
    <row r="28" spans="1:6" s="67" customFormat="1" ht="15" customHeight="1" x14ac:dyDescent="0.2">
      <c r="A28" s="117"/>
      <c r="B28" s="92" t="s">
        <v>131</v>
      </c>
      <c r="C28" s="82" t="s">
        <v>367</v>
      </c>
      <c r="D28" s="388"/>
      <c r="E28" s="388"/>
      <c r="F28" s="282"/>
    </row>
    <row r="29" spans="1:6" s="67" customFormat="1" ht="15" customHeight="1" thickBot="1" x14ac:dyDescent="0.25">
      <c r="A29" s="281"/>
      <c r="B29" s="93" t="s">
        <v>132</v>
      </c>
      <c r="C29" s="273" t="s">
        <v>49</v>
      </c>
      <c r="D29" s="61"/>
      <c r="E29" s="61"/>
      <c r="F29" s="62"/>
    </row>
    <row r="30" spans="1:6" ht="13.5" thickBot="1" x14ac:dyDescent="0.25">
      <c r="A30" s="127" t="s">
        <v>71</v>
      </c>
      <c r="B30" s="270"/>
      <c r="C30" s="271" t="s">
        <v>60</v>
      </c>
      <c r="D30" s="237"/>
      <c r="E30" s="237"/>
      <c r="F30" s="236"/>
    </row>
    <row r="31" spans="1:6" s="55" customFormat="1" ht="16.5" customHeight="1" thickBot="1" x14ac:dyDescent="0.25">
      <c r="A31" s="127" t="s">
        <v>72</v>
      </c>
      <c r="B31" s="128"/>
      <c r="C31" s="129" t="s">
        <v>58</v>
      </c>
      <c r="D31" s="391">
        <f>+D26+D27+D30</f>
        <v>0</v>
      </c>
      <c r="E31" s="391">
        <f>+E26+E27+E30</f>
        <v>0</v>
      </c>
      <c r="F31" s="266">
        <f>+F26+F27+F30</f>
        <v>0</v>
      </c>
    </row>
    <row r="32" spans="1:6" s="68" customFormat="1" ht="12" customHeight="1" x14ac:dyDescent="0.2">
      <c r="A32" s="130"/>
      <c r="B32" s="130"/>
      <c r="C32" s="131"/>
      <c r="D32" s="262"/>
      <c r="E32" s="262"/>
      <c r="F32" s="262"/>
    </row>
    <row r="33" spans="1:6" ht="12" customHeight="1" thickBot="1" x14ac:dyDescent="0.25">
      <c r="A33" s="132"/>
      <c r="B33" s="133"/>
      <c r="C33" s="133"/>
      <c r="D33" s="263"/>
      <c r="E33" s="263"/>
      <c r="F33" s="263"/>
    </row>
    <row r="34" spans="1:6" ht="12" customHeight="1" thickBot="1" x14ac:dyDescent="0.25">
      <c r="A34" s="741" t="s">
        <v>107</v>
      </c>
      <c r="B34" s="742"/>
      <c r="C34" s="742"/>
      <c r="D34" s="742"/>
      <c r="E34" s="742"/>
      <c r="F34" s="743"/>
    </row>
    <row r="35" spans="1:6" ht="12" customHeight="1" thickBot="1" x14ac:dyDescent="0.25">
      <c r="A35" s="103" t="s">
        <v>65</v>
      </c>
      <c r="B35" s="23"/>
      <c r="C35" s="72" t="s">
        <v>41</v>
      </c>
      <c r="D35" s="201">
        <f>SUM(D36:D40)</f>
        <v>1000</v>
      </c>
      <c r="E35" s="201">
        <f>SUM(E36:E40)</f>
        <v>2211</v>
      </c>
      <c r="F35" s="206">
        <f>SUM(F36:F40)</f>
        <v>2196</v>
      </c>
    </row>
    <row r="36" spans="1:6" ht="12" customHeight="1" x14ac:dyDescent="0.2">
      <c r="A36" s="134"/>
      <c r="B36" s="91" t="s">
        <v>144</v>
      </c>
      <c r="C36" s="10" t="s">
        <v>95</v>
      </c>
      <c r="D36" s="351"/>
      <c r="E36" s="351"/>
      <c r="F36" s="58"/>
    </row>
    <row r="37" spans="1:6" ht="12" customHeight="1" x14ac:dyDescent="0.2">
      <c r="A37" s="135"/>
      <c r="B37" s="90" t="s">
        <v>145</v>
      </c>
      <c r="C37" s="8" t="s">
        <v>224</v>
      </c>
      <c r="D37" s="59"/>
      <c r="E37" s="59"/>
      <c r="F37" s="60"/>
    </row>
    <row r="38" spans="1:6" ht="12" customHeight="1" x14ac:dyDescent="0.2">
      <c r="A38" s="135"/>
      <c r="B38" s="90" t="s">
        <v>146</v>
      </c>
      <c r="C38" s="8" t="s">
        <v>164</v>
      </c>
      <c r="D38" s="59"/>
      <c r="E38" s="59"/>
      <c r="F38" s="60"/>
    </row>
    <row r="39" spans="1:6" s="68" customFormat="1" ht="12" customHeight="1" x14ac:dyDescent="0.2">
      <c r="A39" s="135"/>
      <c r="B39" s="90" t="s">
        <v>147</v>
      </c>
      <c r="C39" s="8" t="s">
        <v>225</v>
      </c>
      <c r="D39" s="59">
        <v>1000</v>
      </c>
      <c r="E39" s="59">
        <v>2211</v>
      </c>
      <c r="F39" s="60">
        <v>2196</v>
      </c>
    </row>
    <row r="40" spans="1:6" ht="12" customHeight="1" thickBot="1" x14ac:dyDescent="0.25">
      <c r="A40" s="135"/>
      <c r="B40" s="90" t="s">
        <v>155</v>
      </c>
      <c r="C40" s="8" t="s">
        <v>226</v>
      </c>
      <c r="D40" s="59"/>
      <c r="E40" s="59"/>
      <c r="F40" s="60"/>
    </row>
    <row r="41" spans="1:6" ht="12" customHeight="1" thickBot="1" x14ac:dyDescent="0.25">
      <c r="A41" s="103" t="s">
        <v>66</v>
      </c>
      <c r="B41" s="23"/>
      <c r="C41" s="72" t="s">
        <v>735</v>
      </c>
      <c r="D41" s="201">
        <f>SUM(D42:D44)</f>
        <v>0</v>
      </c>
      <c r="E41" s="201">
        <f>SUM(E42:E44)</f>
        <v>0</v>
      </c>
      <c r="F41" s="206">
        <f>SUM(F42:F44)</f>
        <v>0</v>
      </c>
    </row>
    <row r="42" spans="1:6" ht="12" customHeight="1" x14ac:dyDescent="0.2">
      <c r="A42" s="134"/>
      <c r="B42" s="91" t="s">
        <v>150</v>
      </c>
      <c r="C42" s="10" t="s">
        <v>302</v>
      </c>
      <c r="D42" s="351"/>
      <c r="E42" s="351"/>
      <c r="F42" s="58"/>
    </row>
    <row r="43" spans="1:6" ht="12" customHeight="1" x14ac:dyDescent="0.2">
      <c r="A43" s="135"/>
      <c r="B43" s="90" t="s">
        <v>151</v>
      </c>
      <c r="C43" s="8" t="s">
        <v>228</v>
      </c>
      <c r="D43" s="59"/>
      <c r="E43" s="59"/>
      <c r="F43" s="60"/>
    </row>
    <row r="44" spans="1:6" ht="15" customHeight="1" x14ac:dyDescent="0.2">
      <c r="A44" s="135"/>
      <c r="B44" s="90" t="s">
        <v>152</v>
      </c>
      <c r="C44" s="8" t="s">
        <v>108</v>
      </c>
      <c r="D44" s="59"/>
      <c r="E44" s="59"/>
      <c r="F44" s="60"/>
    </row>
    <row r="45" spans="1:6" ht="23.25" thickBot="1" x14ac:dyDescent="0.25">
      <c r="A45" s="135"/>
      <c r="B45" s="90" t="s">
        <v>153</v>
      </c>
      <c r="C45" s="8" t="s">
        <v>53</v>
      </c>
      <c r="D45" s="59"/>
      <c r="E45" s="59"/>
      <c r="F45" s="60"/>
    </row>
    <row r="46" spans="1:6" ht="15" customHeight="1" thickBot="1" x14ac:dyDescent="0.25">
      <c r="A46" s="103" t="s">
        <v>67</v>
      </c>
      <c r="B46" s="23"/>
      <c r="C46" s="23" t="s">
        <v>54</v>
      </c>
      <c r="D46" s="237"/>
      <c r="E46" s="237"/>
      <c r="F46" s="236"/>
    </row>
    <row r="47" spans="1:6" ht="14.25" customHeight="1" thickBot="1" x14ac:dyDescent="0.25">
      <c r="A47" s="127" t="s">
        <v>68</v>
      </c>
      <c r="B47" s="270"/>
      <c r="C47" s="271" t="s">
        <v>56</v>
      </c>
      <c r="D47" s="237"/>
      <c r="E47" s="237"/>
      <c r="F47" s="236"/>
    </row>
    <row r="48" spans="1:6" ht="13.5" thickBot="1" x14ac:dyDescent="0.25">
      <c r="A48" s="103" t="s">
        <v>69</v>
      </c>
      <c r="B48" s="124"/>
      <c r="C48" s="137" t="s">
        <v>55</v>
      </c>
      <c r="D48" s="391">
        <f>+D35+D41+D46+D47</f>
        <v>1000</v>
      </c>
      <c r="E48" s="391">
        <f>+E35+E41+E46+E47</f>
        <v>2211</v>
      </c>
      <c r="F48" s="266">
        <f>+F35+F41+F46+F47</f>
        <v>2196</v>
      </c>
    </row>
    <row r="49" spans="1:6" ht="13.5" thickBot="1" x14ac:dyDescent="0.25">
      <c r="A49" s="138"/>
      <c r="B49" s="139"/>
      <c r="C49" s="139"/>
      <c r="D49" s="267"/>
      <c r="E49" s="267"/>
      <c r="F49" s="267"/>
    </row>
    <row r="50" spans="1:6" ht="13.5" thickBot="1" x14ac:dyDescent="0.25">
      <c r="A50" s="140" t="s">
        <v>256</v>
      </c>
      <c r="B50" s="141"/>
      <c r="C50" s="142"/>
      <c r="D50" s="395"/>
      <c r="E50" s="395"/>
      <c r="F50" s="70"/>
    </row>
    <row r="51" spans="1:6" ht="13.5" thickBot="1" x14ac:dyDescent="0.25">
      <c r="A51" s="140" t="s">
        <v>257</v>
      </c>
      <c r="B51" s="141"/>
      <c r="C51" s="142"/>
      <c r="D51" s="395"/>
      <c r="E51" s="395"/>
      <c r="F51" s="70"/>
    </row>
  </sheetData>
  <sheetProtection formatCells="0"/>
  <mergeCells count="6">
    <mergeCell ref="A34:F34"/>
    <mergeCell ref="A2:B2"/>
    <mergeCell ref="C2:E2"/>
    <mergeCell ref="C3:E3"/>
    <mergeCell ref="A5:B5"/>
    <mergeCell ref="A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0">
    <tabColor rgb="FF92D050"/>
  </sheetPr>
  <dimension ref="A1:F51"/>
  <sheetViews>
    <sheetView zoomScaleNormal="100" zoomScaleSheetLayoutView="115" workbookViewId="0">
      <selection activeCell="G6" sqref="G6"/>
    </sheetView>
  </sheetViews>
  <sheetFormatPr defaultRowHeight="12.75" x14ac:dyDescent="0.2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 x14ac:dyDescent="0.25">
      <c r="A1" s="104"/>
      <c r="B1" s="105"/>
      <c r="C1" s="145"/>
      <c r="F1" s="143" t="s">
        <v>903</v>
      </c>
    </row>
    <row r="2" spans="1:6" s="64" customFormat="1" ht="25.5" customHeight="1" x14ac:dyDescent="0.2">
      <c r="A2" s="744" t="s">
        <v>252</v>
      </c>
      <c r="B2" s="745"/>
      <c r="C2" s="753" t="s">
        <v>259</v>
      </c>
      <c r="D2" s="754"/>
      <c r="E2" s="755"/>
      <c r="F2" s="146" t="s">
        <v>111</v>
      </c>
    </row>
    <row r="3" spans="1:6" s="64" customFormat="1" ht="16.5" thickBot="1" x14ac:dyDescent="0.25">
      <c r="A3" s="107" t="s">
        <v>251</v>
      </c>
      <c r="B3" s="108"/>
      <c r="C3" s="756" t="s">
        <v>904</v>
      </c>
      <c r="D3" s="757"/>
      <c r="E3" s="758"/>
      <c r="F3" s="147" t="s">
        <v>113</v>
      </c>
    </row>
    <row r="4" spans="1:6" s="65" customFormat="1" ht="15.95" customHeight="1" thickBot="1" x14ac:dyDescent="0.3">
      <c r="A4" s="109"/>
      <c r="B4" s="109"/>
      <c r="C4" s="109"/>
      <c r="F4" s="110" t="s">
        <v>101</v>
      </c>
    </row>
    <row r="5" spans="1:6" ht="24.75" thickBot="1" x14ac:dyDescent="0.25">
      <c r="A5" s="741" t="s">
        <v>253</v>
      </c>
      <c r="B5" s="746"/>
      <c r="C5" s="555" t="s">
        <v>102</v>
      </c>
      <c r="D5" s="319" t="s">
        <v>398</v>
      </c>
      <c r="E5" s="319" t="s">
        <v>399</v>
      </c>
      <c r="F5" s="112" t="s">
        <v>400</v>
      </c>
    </row>
    <row r="6" spans="1:6" s="55" customFormat="1" ht="12.95" customHeight="1" thickBot="1" x14ac:dyDescent="0.25">
      <c r="A6" s="101" t="s">
        <v>738</v>
      </c>
      <c r="B6" s="102" t="s">
        <v>739</v>
      </c>
      <c r="C6" s="102" t="s">
        <v>740</v>
      </c>
      <c r="D6" s="102" t="s">
        <v>741</v>
      </c>
      <c r="E6" s="394" t="s">
        <v>742</v>
      </c>
      <c r="F6" s="392" t="s">
        <v>745</v>
      </c>
    </row>
    <row r="7" spans="1:6" s="55" customFormat="1" ht="15.95" customHeight="1" thickBot="1" x14ac:dyDescent="0.25">
      <c r="A7" s="741" t="s">
        <v>103</v>
      </c>
      <c r="B7" s="742"/>
      <c r="C7" s="742"/>
      <c r="D7" s="742"/>
      <c r="E7" s="742"/>
      <c r="F7" s="743"/>
    </row>
    <row r="8" spans="1:6" s="66" customFormat="1" ht="12" customHeight="1" thickBot="1" x14ac:dyDescent="0.25">
      <c r="A8" s="101" t="s">
        <v>65</v>
      </c>
      <c r="B8" s="113"/>
      <c r="C8" s="114" t="s">
        <v>258</v>
      </c>
      <c r="D8" s="201">
        <f>SUM(D9:D16)</f>
        <v>0</v>
      </c>
      <c r="E8" s="201">
        <f>SUM(E9:E16)</f>
        <v>0</v>
      </c>
      <c r="F8" s="206">
        <f>SUM(F9:F16)</f>
        <v>0</v>
      </c>
    </row>
    <row r="9" spans="1:6" s="66" customFormat="1" ht="12" customHeight="1" x14ac:dyDescent="0.2">
      <c r="A9" s="117"/>
      <c r="B9" s="116" t="s">
        <v>144</v>
      </c>
      <c r="C9" s="11" t="s">
        <v>192</v>
      </c>
      <c r="D9" s="378"/>
      <c r="E9" s="378"/>
      <c r="F9" s="258"/>
    </row>
    <row r="10" spans="1:6" s="66" customFormat="1" ht="12" customHeight="1" x14ac:dyDescent="0.2">
      <c r="A10" s="115"/>
      <c r="B10" s="116" t="s">
        <v>145</v>
      </c>
      <c r="C10" s="8" t="s">
        <v>193</v>
      </c>
      <c r="D10" s="198"/>
      <c r="E10" s="198"/>
      <c r="F10" s="204"/>
    </row>
    <row r="11" spans="1:6" s="66" customFormat="1" ht="12" customHeight="1" x14ac:dyDescent="0.2">
      <c r="A11" s="115"/>
      <c r="B11" s="116" t="s">
        <v>146</v>
      </c>
      <c r="C11" s="8" t="s">
        <v>194</v>
      </c>
      <c r="D11" s="198"/>
      <c r="E11" s="198"/>
      <c r="F11" s="204"/>
    </row>
    <row r="12" spans="1:6" s="66" customFormat="1" ht="12" customHeight="1" x14ac:dyDescent="0.2">
      <c r="A12" s="115"/>
      <c r="B12" s="116" t="s">
        <v>147</v>
      </c>
      <c r="C12" s="8" t="s">
        <v>195</v>
      </c>
      <c r="D12" s="198"/>
      <c r="E12" s="198"/>
      <c r="F12" s="204"/>
    </row>
    <row r="13" spans="1:6" s="66" customFormat="1" ht="12" customHeight="1" x14ac:dyDescent="0.2">
      <c r="A13" s="115"/>
      <c r="B13" s="116" t="s">
        <v>166</v>
      </c>
      <c r="C13" s="7" t="s">
        <v>196</v>
      </c>
      <c r="D13" s="198"/>
      <c r="E13" s="198"/>
      <c r="F13" s="204"/>
    </row>
    <row r="14" spans="1:6" s="66" customFormat="1" ht="12" customHeight="1" x14ac:dyDescent="0.2">
      <c r="A14" s="118"/>
      <c r="B14" s="116" t="s">
        <v>148</v>
      </c>
      <c r="C14" s="8" t="s">
        <v>197</v>
      </c>
      <c r="D14" s="379"/>
      <c r="E14" s="379"/>
      <c r="F14" s="259"/>
    </row>
    <row r="15" spans="1:6" s="67" customFormat="1" ht="12" customHeight="1" x14ac:dyDescent="0.2">
      <c r="A15" s="115"/>
      <c r="B15" s="116" t="s">
        <v>149</v>
      </c>
      <c r="C15" s="8" t="s">
        <v>45</v>
      </c>
      <c r="D15" s="198"/>
      <c r="E15" s="198"/>
      <c r="F15" s="204"/>
    </row>
    <row r="16" spans="1:6" s="67" customFormat="1" ht="12" customHeight="1" thickBot="1" x14ac:dyDescent="0.25">
      <c r="A16" s="119"/>
      <c r="B16" s="120" t="s">
        <v>156</v>
      </c>
      <c r="C16" s="7" t="s">
        <v>250</v>
      </c>
      <c r="D16" s="200"/>
      <c r="E16" s="200"/>
      <c r="F16" s="205"/>
    </row>
    <row r="17" spans="1:6" s="66" customFormat="1" ht="12" customHeight="1" thickBot="1" x14ac:dyDescent="0.25">
      <c r="A17" s="101" t="s">
        <v>66</v>
      </c>
      <c r="B17" s="113"/>
      <c r="C17" s="114" t="s">
        <v>734</v>
      </c>
      <c r="D17" s="201">
        <f>SUM(D18+D20)</f>
        <v>0</v>
      </c>
      <c r="E17" s="201">
        <f>SUM(E18+E20)</f>
        <v>0</v>
      </c>
      <c r="F17" s="206">
        <f>SUM(F18+F20)</f>
        <v>0</v>
      </c>
    </row>
    <row r="18" spans="1:6" s="67" customFormat="1" ht="12" customHeight="1" x14ac:dyDescent="0.2">
      <c r="A18" s="115"/>
      <c r="B18" s="116" t="s">
        <v>150</v>
      </c>
      <c r="C18" s="10" t="s">
        <v>42</v>
      </c>
      <c r="D18" s="198"/>
      <c r="E18" s="198"/>
      <c r="F18" s="204"/>
    </row>
    <row r="19" spans="1:6" s="67" customFormat="1" ht="12" customHeight="1" x14ac:dyDescent="0.2">
      <c r="A19" s="115"/>
      <c r="B19" s="116" t="s">
        <v>151</v>
      </c>
      <c r="C19" s="8" t="s">
        <v>43</v>
      </c>
      <c r="D19" s="198"/>
      <c r="E19" s="198"/>
      <c r="F19" s="204"/>
    </row>
    <row r="20" spans="1:6" s="67" customFormat="1" ht="12" customHeight="1" x14ac:dyDescent="0.2">
      <c r="A20" s="115"/>
      <c r="B20" s="116" t="s">
        <v>152</v>
      </c>
      <c r="C20" s="8" t="s">
        <v>44</v>
      </c>
      <c r="D20" s="198"/>
      <c r="E20" s="198"/>
      <c r="F20" s="204"/>
    </row>
    <row r="21" spans="1:6" s="67" customFormat="1" ht="12" customHeight="1" thickBot="1" x14ac:dyDescent="0.25">
      <c r="A21" s="115"/>
      <c r="B21" s="116" t="s">
        <v>153</v>
      </c>
      <c r="C21" s="8" t="s">
        <v>43</v>
      </c>
      <c r="D21" s="198"/>
      <c r="E21" s="198"/>
      <c r="F21" s="204"/>
    </row>
    <row r="22" spans="1:6" s="67" customFormat="1" ht="12" customHeight="1" thickBot="1" x14ac:dyDescent="0.25">
      <c r="A22" s="103" t="s">
        <v>67</v>
      </c>
      <c r="B22" s="72"/>
      <c r="C22" s="72" t="s">
        <v>46</v>
      </c>
      <c r="D22" s="201">
        <f>+D23+D24</f>
        <v>0</v>
      </c>
      <c r="E22" s="201">
        <f>+E23+E24</f>
        <v>0</v>
      </c>
      <c r="F22" s="206">
        <f>+F23+F24</f>
        <v>0</v>
      </c>
    </row>
    <row r="23" spans="1:6" s="66" customFormat="1" ht="12" customHeight="1" x14ac:dyDescent="0.2">
      <c r="A23" s="252"/>
      <c r="B23" s="277" t="s">
        <v>124</v>
      </c>
      <c r="C23" s="82" t="s">
        <v>274</v>
      </c>
      <c r="D23" s="388"/>
      <c r="E23" s="388"/>
      <c r="F23" s="282"/>
    </row>
    <row r="24" spans="1:6" s="66" customFormat="1" ht="12" customHeight="1" thickBot="1" x14ac:dyDescent="0.25">
      <c r="A24" s="275"/>
      <c r="B24" s="276" t="s">
        <v>125</v>
      </c>
      <c r="C24" s="83" t="s">
        <v>278</v>
      </c>
      <c r="D24" s="397"/>
      <c r="E24" s="397"/>
      <c r="F24" s="283"/>
    </row>
    <row r="25" spans="1:6" s="66" customFormat="1" ht="12" customHeight="1" thickBot="1" x14ac:dyDescent="0.25">
      <c r="A25" s="103" t="s">
        <v>68</v>
      </c>
      <c r="B25" s="113"/>
      <c r="C25" s="72" t="s">
        <v>61</v>
      </c>
      <c r="D25" s="237"/>
      <c r="E25" s="237"/>
      <c r="F25" s="236"/>
    </row>
    <row r="26" spans="1:6" s="66" customFormat="1" ht="12" customHeight="1" thickBot="1" x14ac:dyDescent="0.25">
      <c r="A26" s="101" t="s">
        <v>69</v>
      </c>
      <c r="B26" s="94"/>
      <c r="C26" s="72" t="s">
        <v>57</v>
      </c>
      <c r="D26" s="201"/>
      <c r="E26" s="201"/>
      <c r="F26" s="206"/>
    </row>
    <row r="27" spans="1:6" s="67" customFormat="1" ht="12" customHeight="1" thickBot="1" x14ac:dyDescent="0.25">
      <c r="A27" s="272" t="s">
        <v>70</v>
      </c>
      <c r="B27" s="280"/>
      <c r="C27" s="274" t="s">
        <v>59</v>
      </c>
      <c r="D27" s="387">
        <f>+D28+D29</f>
        <v>0</v>
      </c>
      <c r="E27" s="387">
        <f>+E28+E29</f>
        <v>0</v>
      </c>
      <c r="F27" s="264">
        <f>+F28+F29</f>
        <v>0</v>
      </c>
    </row>
    <row r="28" spans="1:6" s="67" customFormat="1" ht="15" customHeight="1" x14ac:dyDescent="0.2">
      <c r="A28" s="117"/>
      <c r="B28" s="92" t="s">
        <v>131</v>
      </c>
      <c r="C28" s="82" t="s">
        <v>367</v>
      </c>
      <c r="D28" s="388"/>
      <c r="E28" s="388"/>
      <c r="F28" s="282"/>
    </row>
    <row r="29" spans="1:6" s="67" customFormat="1" ht="15" customHeight="1" thickBot="1" x14ac:dyDescent="0.25">
      <c r="A29" s="281"/>
      <c r="B29" s="93" t="s">
        <v>132</v>
      </c>
      <c r="C29" s="273" t="s">
        <v>49</v>
      </c>
      <c r="D29" s="61"/>
      <c r="E29" s="61"/>
      <c r="F29" s="62"/>
    </row>
    <row r="30" spans="1:6" ht="13.5" thickBot="1" x14ac:dyDescent="0.25">
      <c r="A30" s="127" t="s">
        <v>71</v>
      </c>
      <c r="B30" s="270"/>
      <c r="C30" s="271" t="s">
        <v>60</v>
      </c>
      <c r="D30" s="237"/>
      <c r="E30" s="237"/>
      <c r="F30" s="236"/>
    </row>
    <row r="31" spans="1:6" s="55" customFormat="1" ht="16.5" customHeight="1" thickBot="1" x14ac:dyDescent="0.25">
      <c r="A31" s="127" t="s">
        <v>72</v>
      </c>
      <c r="B31" s="128"/>
      <c r="C31" s="129" t="s">
        <v>58</v>
      </c>
      <c r="D31" s="391">
        <f>+D26+D27+D30</f>
        <v>0</v>
      </c>
      <c r="E31" s="391">
        <f>+E26+E27+E30</f>
        <v>0</v>
      </c>
      <c r="F31" s="266">
        <f>+F26+F27+F30</f>
        <v>0</v>
      </c>
    </row>
    <row r="32" spans="1:6" s="68" customFormat="1" ht="12" customHeight="1" x14ac:dyDescent="0.2">
      <c r="A32" s="130"/>
      <c r="B32" s="130"/>
      <c r="C32" s="131"/>
      <c r="D32" s="262"/>
      <c r="E32" s="262"/>
      <c r="F32" s="262"/>
    </row>
    <row r="33" spans="1:6" ht="12" customHeight="1" thickBot="1" x14ac:dyDescent="0.25">
      <c r="A33" s="132"/>
      <c r="B33" s="133"/>
      <c r="C33" s="133"/>
      <c r="D33" s="263"/>
      <c r="E33" s="263"/>
      <c r="F33" s="263"/>
    </row>
    <row r="34" spans="1:6" ht="12" customHeight="1" thickBot="1" x14ac:dyDescent="0.25">
      <c r="A34" s="741" t="s">
        <v>107</v>
      </c>
      <c r="B34" s="742"/>
      <c r="C34" s="742"/>
      <c r="D34" s="742"/>
      <c r="E34" s="742"/>
      <c r="F34" s="743"/>
    </row>
    <row r="35" spans="1:6" ht="12" customHeight="1" thickBot="1" x14ac:dyDescent="0.25">
      <c r="A35" s="103" t="s">
        <v>65</v>
      </c>
      <c r="B35" s="23"/>
      <c r="C35" s="72" t="s">
        <v>41</v>
      </c>
      <c r="D35" s="201">
        <f>SUM(D36:D40)</f>
        <v>100</v>
      </c>
      <c r="E35" s="201">
        <f>SUM(E36:E40)</f>
        <v>100</v>
      </c>
      <c r="F35" s="206">
        <f>SUM(F36:F40)</f>
        <v>23</v>
      </c>
    </row>
    <row r="36" spans="1:6" ht="12" customHeight="1" x14ac:dyDescent="0.2">
      <c r="A36" s="134"/>
      <c r="B36" s="91" t="s">
        <v>144</v>
      </c>
      <c r="C36" s="10" t="s">
        <v>95</v>
      </c>
      <c r="D36" s="351"/>
      <c r="E36" s="351"/>
      <c r="F36" s="58"/>
    </row>
    <row r="37" spans="1:6" ht="12" customHeight="1" x14ac:dyDescent="0.2">
      <c r="A37" s="135"/>
      <c r="B37" s="90" t="s">
        <v>145</v>
      </c>
      <c r="C37" s="8" t="s">
        <v>224</v>
      </c>
      <c r="D37" s="59"/>
      <c r="E37" s="59"/>
      <c r="F37" s="60"/>
    </row>
    <row r="38" spans="1:6" ht="12" customHeight="1" x14ac:dyDescent="0.2">
      <c r="A38" s="135"/>
      <c r="B38" s="90" t="s">
        <v>146</v>
      </c>
      <c r="C38" s="8" t="s">
        <v>164</v>
      </c>
      <c r="D38" s="59"/>
      <c r="E38" s="59"/>
      <c r="F38" s="60"/>
    </row>
    <row r="39" spans="1:6" s="68" customFormat="1" ht="12" customHeight="1" x14ac:dyDescent="0.2">
      <c r="A39" s="135"/>
      <c r="B39" s="90" t="s">
        <v>147</v>
      </c>
      <c r="C39" s="8" t="s">
        <v>225</v>
      </c>
      <c r="D39" s="59">
        <v>100</v>
      </c>
      <c r="E39" s="59">
        <v>100</v>
      </c>
      <c r="F39" s="60">
        <v>23</v>
      </c>
    </row>
    <row r="40" spans="1:6" ht="12" customHeight="1" thickBot="1" x14ac:dyDescent="0.25">
      <c r="A40" s="135"/>
      <c r="B40" s="90" t="s">
        <v>155</v>
      </c>
      <c r="C40" s="8" t="s">
        <v>226</v>
      </c>
      <c r="D40" s="59"/>
      <c r="E40" s="59"/>
      <c r="F40" s="60"/>
    </row>
    <row r="41" spans="1:6" ht="12" customHeight="1" thickBot="1" x14ac:dyDescent="0.25">
      <c r="A41" s="103" t="s">
        <v>66</v>
      </c>
      <c r="B41" s="23"/>
      <c r="C41" s="72" t="s">
        <v>735</v>
      </c>
      <c r="D41" s="201">
        <f>SUM(D42:D44)</f>
        <v>0</v>
      </c>
      <c r="E41" s="201">
        <f>SUM(E42:E44)</f>
        <v>0</v>
      </c>
      <c r="F41" s="206">
        <f>SUM(F42:F44)</f>
        <v>0</v>
      </c>
    </row>
    <row r="42" spans="1:6" ht="12" customHeight="1" x14ac:dyDescent="0.2">
      <c r="A42" s="134"/>
      <c r="B42" s="91" t="s">
        <v>150</v>
      </c>
      <c r="C42" s="10" t="s">
        <v>302</v>
      </c>
      <c r="D42" s="351"/>
      <c r="E42" s="351"/>
      <c r="F42" s="58"/>
    </row>
    <row r="43" spans="1:6" ht="12" customHeight="1" x14ac:dyDescent="0.2">
      <c r="A43" s="135"/>
      <c r="B43" s="90" t="s">
        <v>151</v>
      </c>
      <c r="C43" s="8" t="s">
        <v>228</v>
      </c>
      <c r="D43" s="59"/>
      <c r="E43" s="59"/>
      <c r="F43" s="60"/>
    </row>
    <row r="44" spans="1:6" ht="15" customHeight="1" x14ac:dyDescent="0.2">
      <c r="A44" s="135"/>
      <c r="B44" s="90" t="s">
        <v>152</v>
      </c>
      <c r="C44" s="8" t="s">
        <v>108</v>
      </c>
      <c r="D44" s="59"/>
      <c r="E44" s="59"/>
      <c r="F44" s="60"/>
    </row>
    <row r="45" spans="1:6" ht="23.25" thickBot="1" x14ac:dyDescent="0.25">
      <c r="A45" s="135"/>
      <c r="B45" s="90" t="s">
        <v>153</v>
      </c>
      <c r="C45" s="8" t="s">
        <v>53</v>
      </c>
      <c r="D45" s="59"/>
      <c r="E45" s="59"/>
      <c r="F45" s="60"/>
    </row>
    <row r="46" spans="1:6" ht="15" customHeight="1" thickBot="1" x14ac:dyDescent="0.25">
      <c r="A46" s="103" t="s">
        <v>67</v>
      </c>
      <c r="B46" s="23"/>
      <c r="C46" s="23" t="s">
        <v>54</v>
      </c>
      <c r="D46" s="237"/>
      <c r="E46" s="237"/>
      <c r="F46" s="236"/>
    </row>
    <row r="47" spans="1:6" ht="14.25" customHeight="1" thickBot="1" x14ac:dyDescent="0.25">
      <c r="A47" s="127" t="s">
        <v>68</v>
      </c>
      <c r="B47" s="270"/>
      <c r="C47" s="271" t="s">
        <v>56</v>
      </c>
      <c r="D47" s="237"/>
      <c r="E47" s="237"/>
      <c r="F47" s="236"/>
    </row>
    <row r="48" spans="1:6" ht="13.5" thickBot="1" x14ac:dyDescent="0.25">
      <c r="A48" s="103" t="s">
        <v>69</v>
      </c>
      <c r="B48" s="124"/>
      <c r="C48" s="137" t="s">
        <v>55</v>
      </c>
      <c r="D48" s="391">
        <f>+D35+D41+D46+D47</f>
        <v>100</v>
      </c>
      <c r="E48" s="391">
        <f>+E35+E41+E46+E47</f>
        <v>100</v>
      </c>
      <c r="F48" s="266">
        <f>+F35+F41+F46+F47</f>
        <v>23</v>
      </c>
    </row>
    <row r="49" spans="1:6" ht="13.5" thickBot="1" x14ac:dyDescent="0.25">
      <c r="A49" s="138"/>
      <c r="B49" s="139"/>
      <c r="C49" s="139"/>
      <c r="D49" s="267"/>
      <c r="E49" s="267"/>
      <c r="F49" s="267"/>
    </row>
    <row r="50" spans="1:6" ht="13.5" thickBot="1" x14ac:dyDescent="0.25">
      <c r="A50" s="140" t="s">
        <v>256</v>
      </c>
      <c r="B50" s="141"/>
      <c r="C50" s="142"/>
      <c r="D50" s="395"/>
      <c r="E50" s="395"/>
      <c r="F50" s="70"/>
    </row>
    <row r="51" spans="1:6" ht="13.5" thickBot="1" x14ac:dyDescent="0.25">
      <c r="A51" s="140" t="s">
        <v>257</v>
      </c>
      <c r="B51" s="141"/>
      <c r="C51" s="142"/>
      <c r="D51" s="395"/>
      <c r="E51" s="395"/>
      <c r="F51" s="70"/>
    </row>
  </sheetData>
  <sheetProtection formatCells="0"/>
  <mergeCells count="6">
    <mergeCell ref="A34:F34"/>
    <mergeCell ref="A2:B2"/>
    <mergeCell ref="C2:E2"/>
    <mergeCell ref="C3:E3"/>
    <mergeCell ref="A5:B5"/>
    <mergeCell ref="A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1">
    <tabColor rgb="FF92D050"/>
  </sheetPr>
  <dimension ref="A1:F51"/>
  <sheetViews>
    <sheetView zoomScaleNormal="100" zoomScaleSheetLayoutView="115" workbookViewId="0">
      <selection activeCell="G6" sqref="G6"/>
    </sheetView>
  </sheetViews>
  <sheetFormatPr defaultRowHeight="12.75" x14ac:dyDescent="0.2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 x14ac:dyDescent="0.25">
      <c r="A1" s="104"/>
      <c r="B1" s="105"/>
      <c r="C1" s="145"/>
      <c r="F1" s="143" t="s">
        <v>905</v>
      </c>
    </row>
    <row r="2" spans="1:6" s="64" customFormat="1" ht="25.5" customHeight="1" x14ac:dyDescent="0.2">
      <c r="A2" s="744" t="s">
        <v>252</v>
      </c>
      <c r="B2" s="745"/>
      <c r="C2" s="753" t="s">
        <v>259</v>
      </c>
      <c r="D2" s="754"/>
      <c r="E2" s="755"/>
      <c r="F2" s="146" t="s">
        <v>111</v>
      </c>
    </row>
    <row r="3" spans="1:6" s="64" customFormat="1" ht="16.5" thickBot="1" x14ac:dyDescent="0.25">
      <c r="A3" s="107" t="s">
        <v>251</v>
      </c>
      <c r="B3" s="108"/>
      <c r="C3" s="756" t="s">
        <v>906</v>
      </c>
      <c r="D3" s="757"/>
      <c r="E3" s="758"/>
      <c r="F3" s="147" t="s">
        <v>113</v>
      </c>
    </row>
    <row r="4" spans="1:6" s="65" customFormat="1" ht="15.95" customHeight="1" thickBot="1" x14ac:dyDescent="0.3">
      <c r="A4" s="109"/>
      <c r="B4" s="109"/>
      <c r="C4" s="109"/>
      <c r="F4" s="110" t="s">
        <v>101</v>
      </c>
    </row>
    <row r="5" spans="1:6" ht="24.75" thickBot="1" x14ac:dyDescent="0.25">
      <c r="A5" s="741" t="s">
        <v>253</v>
      </c>
      <c r="B5" s="746"/>
      <c r="C5" s="555" t="s">
        <v>102</v>
      </c>
      <c r="D5" s="319" t="s">
        <v>398</v>
      </c>
      <c r="E5" s="319" t="s">
        <v>399</v>
      </c>
      <c r="F5" s="112" t="s">
        <v>400</v>
      </c>
    </row>
    <row r="6" spans="1:6" s="55" customFormat="1" ht="12.95" customHeight="1" thickBot="1" x14ac:dyDescent="0.25">
      <c r="A6" s="101" t="s">
        <v>738</v>
      </c>
      <c r="B6" s="102" t="s">
        <v>739</v>
      </c>
      <c r="C6" s="102" t="s">
        <v>740</v>
      </c>
      <c r="D6" s="102" t="s">
        <v>741</v>
      </c>
      <c r="E6" s="394" t="s">
        <v>742</v>
      </c>
      <c r="F6" s="392" t="s">
        <v>745</v>
      </c>
    </row>
    <row r="7" spans="1:6" s="55" customFormat="1" ht="15.95" customHeight="1" thickBot="1" x14ac:dyDescent="0.25">
      <c r="A7" s="741" t="s">
        <v>103</v>
      </c>
      <c r="B7" s="742"/>
      <c r="C7" s="742"/>
      <c r="D7" s="742"/>
      <c r="E7" s="742"/>
      <c r="F7" s="743"/>
    </row>
    <row r="8" spans="1:6" s="66" customFormat="1" ht="12" customHeight="1" thickBot="1" x14ac:dyDescent="0.25">
      <c r="A8" s="101" t="s">
        <v>65</v>
      </c>
      <c r="B8" s="113"/>
      <c r="C8" s="114" t="s">
        <v>258</v>
      </c>
      <c r="D8" s="201">
        <f>SUM(D9:D16)</f>
        <v>0</v>
      </c>
      <c r="E8" s="201">
        <f>SUM(E9:E16)</f>
        <v>0</v>
      </c>
      <c r="F8" s="206">
        <f>SUM(F9:F16)</f>
        <v>0</v>
      </c>
    </row>
    <row r="9" spans="1:6" s="66" customFormat="1" ht="12" customHeight="1" x14ac:dyDescent="0.2">
      <c r="A9" s="117"/>
      <c r="B9" s="116" t="s">
        <v>144</v>
      </c>
      <c r="C9" s="11" t="s">
        <v>192</v>
      </c>
      <c r="D9" s="378"/>
      <c r="E9" s="378"/>
      <c r="F9" s="258"/>
    </row>
    <row r="10" spans="1:6" s="66" customFormat="1" ht="12" customHeight="1" x14ac:dyDescent="0.2">
      <c r="A10" s="115"/>
      <c r="B10" s="116" t="s">
        <v>145</v>
      </c>
      <c r="C10" s="8" t="s">
        <v>193</v>
      </c>
      <c r="D10" s="198"/>
      <c r="E10" s="198"/>
      <c r="F10" s="204"/>
    </row>
    <row r="11" spans="1:6" s="66" customFormat="1" ht="12" customHeight="1" x14ac:dyDescent="0.2">
      <c r="A11" s="115"/>
      <c r="B11" s="116" t="s">
        <v>146</v>
      </c>
      <c r="C11" s="8" t="s">
        <v>194</v>
      </c>
      <c r="D11" s="198"/>
      <c r="E11" s="198"/>
      <c r="F11" s="204"/>
    </row>
    <row r="12" spans="1:6" s="66" customFormat="1" ht="12" customHeight="1" x14ac:dyDescent="0.2">
      <c r="A12" s="115"/>
      <c r="B12" s="116" t="s">
        <v>147</v>
      </c>
      <c r="C12" s="8" t="s">
        <v>195</v>
      </c>
      <c r="D12" s="198"/>
      <c r="E12" s="198"/>
      <c r="F12" s="204"/>
    </row>
    <row r="13" spans="1:6" s="66" customFormat="1" ht="12" customHeight="1" x14ac:dyDescent="0.2">
      <c r="A13" s="115"/>
      <c r="B13" s="116" t="s">
        <v>166</v>
      </c>
      <c r="C13" s="7" t="s">
        <v>196</v>
      </c>
      <c r="D13" s="198"/>
      <c r="E13" s="198"/>
      <c r="F13" s="204"/>
    </row>
    <row r="14" spans="1:6" s="66" customFormat="1" ht="12" customHeight="1" x14ac:dyDescent="0.2">
      <c r="A14" s="118"/>
      <c r="B14" s="116" t="s">
        <v>148</v>
      </c>
      <c r="C14" s="8" t="s">
        <v>197</v>
      </c>
      <c r="D14" s="379"/>
      <c r="E14" s="379"/>
      <c r="F14" s="259"/>
    </row>
    <row r="15" spans="1:6" s="67" customFormat="1" ht="12" customHeight="1" x14ac:dyDescent="0.2">
      <c r="A15" s="115"/>
      <c r="B15" s="116" t="s">
        <v>149</v>
      </c>
      <c r="C15" s="8" t="s">
        <v>45</v>
      </c>
      <c r="D15" s="198"/>
      <c r="E15" s="198"/>
      <c r="F15" s="204"/>
    </row>
    <row r="16" spans="1:6" s="67" customFormat="1" ht="12" customHeight="1" thickBot="1" x14ac:dyDescent="0.25">
      <c r="A16" s="119"/>
      <c r="B16" s="120" t="s">
        <v>156</v>
      </c>
      <c r="C16" s="7" t="s">
        <v>250</v>
      </c>
      <c r="D16" s="200"/>
      <c r="E16" s="200"/>
      <c r="F16" s="205"/>
    </row>
    <row r="17" spans="1:6" s="66" customFormat="1" ht="12" customHeight="1" thickBot="1" x14ac:dyDescent="0.25">
      <c r="A17" s="101" t="s">
        <v>66</v>
      </c>
      <c r="B17" s="113"/>
      <c r="C17" s="114" t="s">
        <v>734</v>
      </c>
      <c r="D17" s="201">
        <f>SUM(D18+D20)</f>
        <v>0</v>
      </c>
      <c r="E17" s="201">
        <f>SUM(E18+E20)</f>
        <v>0</v>
      </c>
      <c r="F17" s="206">
        <f>SUM(F18+F20)</f>
        <v>0</v>
      </c>
    </row>
    <row r="18" spans="1:6" s="67" customFormat="1" ht="12" customHeight="1" x14ac:dyDescent="0.2">
      <c r="A18" s="115"/>
      <c r="B18" s="116" t="s">
        <v>150</v>
      </c>
      <c r="C18" s="10" t="s">
        <v>42</v>
      </c>
      <c r="D18" s="198"/>
      <c r="E18" s="198"/>
      <c r="F18" s="204"/>
    </row>
    <row r="19" spans="1:6" s="67" customFormat="1" ht="12" customHeight="1" x14ac:dyDescent="0.2">
      <c r="A19" s="115"/>
      <c r="B19" s="116" t="s">
        <v>151</v>
      </c>
      <c r="C19" s="8" t="s">
        <v>43</v>
      </c>
      <c r="D19" s="198"/>
      <c r="E19" s="198"/>
      <c r="F19" s="204"/>
    </row>
    <row r="20" spans="1:6" s="67" customFormat="1" ht="12" customHeight="1" x14ac:dyDescent="0.2">
      <c r="A20" s="115"/>
      <c r="B20" s="116" t="s">
        <v>152</v>
      </c>
      <c r="C20" s="8" t="s">
        <v>44</v>
      </c>
      <c r="D20" s="198"/>
      <c r="E20" s="198"/>
      <c r="F20" s="204"/>
    </row>
    <row r="21" spans="1:6" s="67" customFormat="1" ht="12" customHeight="1" thickBot="1" x14ac:dyDescent="0.25">
      <c r="A21" s="115"/>
      <c r="B21" s="116" t="s">
        <v>153</v>
      </c>
      <c r="C21" s="8" t="s">
        <v>43</v>
      </c>
      <c r="D21" s="198"/>
      <c r="E21" s="198"/>
      <c r="F21" s="204"/>
    </row>
    <row r="22" spans="1:6" s="67" customFormat="1" ht="12" customHeight="1" thickBot="1" x14ac:dyDescent="0.25">
      <c r="A22" s="103" t="s">
        <v>67</v>
      </c>
      <c r="B22" s="72"/>
      <c r="C22" s="72" t="s">
        <v>46</v>
      </c>
      <c r="D22" s="201">
        <f>+D23+D24</f>
        <v>0</v>
      </c>
      <c r="E22" s="201">
        <f>+E23+E24</f>
        <v>0</v>
      </c>
      <c r="F22" s="206">
        <f>+F23+F24</f>
        <v>0</v>
      </c>
    </row>
    <row r="23" spans="1:6" s="66" customFormat="1" ht="12" customHeight="1" x14ac:dyDescent="0.2">
      <c r="A23" s="252"/>
      <c r="B23" s="277" t="s">
        <v>124</v>
      </c>
      <c r="C23" s="82" t="s">
        <v>274</v>
      </c>
      <c r="D23" s="388"/>
      <c r="E23" s="388"/>
      <c r="F23" s="282"/>
    </row>
    <row r="24" spans="1:6" s="66" customFormat="1" ht="12" customHeight="1" thickBot="1" x14ac:dyDescent="0.25">
      <c r="A24" s="275"/>
      <c r="B24" s="276" t="s">
        <v>125</v>
      </c>
      <c r="C24" s="83" t="s">
        <v>278</v>
      </c>
      <c r="D24" s="397"/>
      <c r="E24" s="397"/>
      <c r="F24" s="283"/>
    </row>
    <row r="25" spans="1:6" s="66" customFormat="1" ht="12" customHeight="1" thickBot="1" x14ac:dyDescent="0.25">
      <c r="A25" s="103" t="s">
        <v>68</v>
      </c>
      <c r="B25" s="113"/>
      <c r="C25" s="72" t="s">
        <v>61</v>
      </c>
      <c r="D25" s="237"/>
      <c r="E25" s="237"/>
      <c r="F25" s="236"/>
    </row>
    <row r="26" spans="1:6" s="66" customFormat="1" ht="12" customHeight="1" thickBot="1" x14ac:dyDescent="0.25">
      <c r="A26" s="101" t="s">
        <v>69</v>
      </c>
      <c r="B26" s="94"/>
      <c r="C26" s="72" t="s">
        <v>57</v>
      </c>
      <c r="D26" s="201"/>
      <c r="E26" s="201"/>
      <c r="F26" s="206"/>
    </row>
    <row r="27" spans="1:6" s="67" customFormat="1" ht="12" customHeight="1" thickBot="1" x14ac:dyDescent="0.25">
      <c r="A27" s="272" t="s">
        <v>70</v>
      </c>
      <c r="B27" s="280"/>
      <c r="C27" s="274" t="s">
        <v>59</v>
      </c>
      <c r="D27" s="387">
        <f>+D28+D29</f>
        <v>0</v>
      </c>
      <c r="E27" s="387">
        <f>+E28+E29</f>
        <v>0</v>
      </c>
      <c r="F27" s="264">
        <f>+F28+F29</f>
        <v>0</v>
      </c>
    </row>
    <row r="28" spans="1:6" s="67" customFormat="1" ht="15" customHeight="1" x14ac:dyDescent="0.2">
      <c r="A28" s="117"/>
      <c r="B28" s="92" t="s">
        <v>131</v>
      </c>
      <c r="C28" s="82" t="s">
        <v>367</v>
      </c>
      <c r="D28" s="388"/>
      <c r="E28" s="388"/>
      <c r="F28" s="282"/>
    </row>
    <row r="29" spans="1:6" s="67" customFormat="1" ht="15" customHeight="1" thickBot="1" x14ac:dyDescent="0.25">
      <c r="A29" s="281"/>
      <c r="B29" s="93" t="s">
        <v>132</v>
      </c>
      <c r="C29" s="273" t="s">
        <v>49</v>
      </c>
      <c r="D29" s="61"/>
      <c r="E29" s="61"/>
      <c r="F29" s="62"/>
    </row>
    <row r="30" spans="1:6" ht="13.5" thickBot="1" x14ac:dyDescent="0.25">
      <c r="A30" s="127" t="s">
        <v>71</v>
      </c>
      <c r="B30" s="270"/>
      <c r="C30" s="271" t="s">
        <v>60</v>
      </c>
      <c r="D30" s="237"/>
      <c r="E30" s="237"/>
      <c r="F30" s="236"/>
    </row>
    <row r="31" spans="1:6" s="55" customFormat="1" ht="16.5" customHeight="1" thickBot="1" x14ac:dyDescent="0.25">
      <c r="A31" s="127" t="s">
        <v>72</v>
      </c>
      <c r="B31" s="128"/>
      <c r="C31" s="129" t="s">
        <v>58</v>
      </c>
      <c r="D31" s="391">
        <f>+D26+D27+D30</f>
        <v>0</v>
      </c>
      <c r="E31" s="391">
        <f>+E26+E27+E30</f>
        <v>0</v>
      </c>
      <c r="F31" s="266">
        <f>+F26+F27+F30</f>
        <v>0</v>
      </c>
    </row>
    <row r="32" spans="1:6" s="68" customFormat="1" ht="12" customHeight="1" x14ac:dyDescent="0.2">
      <c r="A32" s="130"/>
      <c r="B32" s="130"/>
      <c r="C32" s="131"/>
      <c r="D32" s="262"/>
      <c r="E32" s="262"/>
      <c r="F32" s="262"/>
    </row>
    <row r="33" spans="1:6" ht="12" customHeight="1" thickBot="1" x14ac:dyDescent="0.25">
      <c r="A33" s="132"/>
      <c r="B33" s="133"/>
      <c r="C33" s="133"/>
      <c r="D33" s="263"/>
      <c r="E33" s="263"/>
      <c r="F33" s="263"/>
    </row>
    <row r="34" spans="1:6" ht="12" customHeight="1" thickBot="1" x14ac:dyDescent="0.25">
      <c r="A34" s="741" t="s">
        <v>107</v>
      </c>
      <c r="B34" s="742"/>
      <c r="C34" s="742"/>
      <c r="D34" s="742"/>
      <c r="E34" s="742"/>
      <c r="F34" s="743"/>
    </row>
    <row r="35" spans="1:6" ht="12" customHeight="1" thickBot="1" x14ac:dyDescent="0.25">
      <c r="A35" s="103" t="s">
        <v>65</v>
      </c>
      <c r="B35" s="23"/>
      <c r="C35" s="72" t="s">
        <v>41</v>
      </c>
      <c r="D35" s="201">
        <f>SUM(D36:D40)</f>
        <v>0</v>
      </c>
      <c r="E35" s="201">
        <f>SUM(E36:E40)</f>
        <v>126</v>
      </c>
      <c r="F35" s="206">
        <f>SUM(F36:F40)</f>
        <v>126</v>
      </c>
    </row>
    <row r="36" spans="1:6" ht="12" customHeight="1" x14ac:dyDescent="0.2">
      <c r="A36" s="134"/>
      <c r="B36" s="91" t="s">
        <v>144</v>
      </c>
      <c r="C36" s="10" t="s">
        <v>95</v>
      </c>
      <c r="D36" s="351"/>
      <c r="E36" s="351"/>
      <c r="F36" s="58"/>
    </row>
    <row r="37" spans="1:6" ht="12" customHeight="1" x14ac:dyDescent="0.2">
      <c r="A37" s="135"/>
      <c r="B37" s="90" t="s">
        <v>145</v>
      </c>
      <c r="C37" s="8" t="s">
        <v>224</v>
      </c>
      <c r="D37" s="59"/>
      <c r="E37" s="59"/>
      <c r="F37" s="60"/>
    </row>
    <row r="38" spans="1:6" ht="12" customHeight="1" x14ac:dyDescent="0.2">
      <c r="A38" s="135"/>
      <c r="B38" s="90" t="s">
        <v>146</v>
      </c>
      <c r="C38" s="8" t="s">
        <v>164</v>
      </c>
      <c r="D38" s="59"/>
      <c r="E38" s="59"/>
      <c r="F38" s="60"/>
    </row>
    <row r="39" spans="1:6" s="68" customFormat="1" ht="12" customHeight="1" x14ac:dyDescent="0.2">
      <c r="A39" s="135"/>
      <c r="B39" s="90" t="s">
        <v>147</v>
      </c>
      <c r="C39" s="8" t="s">
        <v>225</v>
      </c>
      <c r="D39" s="59"/>
      <c r="E39" s="59">
        <v>126</v>
      </c>
      <c r="F39" s="60">
        <v>126</v>
      </c>
    </row>
    <row r="40" spans="1:6" ht="12" customHeight="1" thickBot="1" x14ac:dyDescent="0.25">
      <c r="A40" s="135"/>
      <c r="B40" s="90" t="s">
        <v>155</v>
      </c>
      <c r="C40" s="8" t="s">
        <v>226</v>
      </c>
      <c r="D40" s="59"/>
      <c r="E40" s="59"/>
      <c r="F40" s="60"/>
    </row>
    <row r="41" spans="1:6" ht="12" customHeight="1" thickBot="1" x14ac:dyDescent="0.25">
      <c r="A41" s="103" t="s">
        <v>66</v>
      </c>
      <c r="B41" s="23"/>
      <c r="C41" s="72" t="s">
        <v>735</v>
      </c>
      <c r="D41" s="201">
        <f>SUM(D42:D44)</f>
        <v>0</v>
      </c>
      <c r="E41" s="201">
        <f>SUM(E42:E44)</f>
        <v>0</v>
      </c>
      <c r="F41" s="206">
        <f>SUM(F42:F44)</f>
        <v>0</v>
      </c>
    </row>
    <row r="42" spans="1:6" ht="12" customHeight="1" x14ac:dyDescent="0.2">
      <c r="A42" s="134"/>
      <c r="B42" s="91" t="s">
        <v>150</v>
      </c>
      <c r="C42" s="10" t="s">
        <v>302</v>
      </c>
      <c r="D42" s="351"/>
      <c r="E42" s="351"/>
      <c r="F42" s="58"/>
    </row>
    <row r="43" spans="1:6" ht="12" customHeight="1" x14ac:dyDescent="0.2">
      <c r="A43" s="135"/>
      <c r="B43" s="90" t="s">
        <v>151</v>
      </c>
      <c r="C43" s="8" t="s">
        <v>228</v>
      </c>
      <c r="D43" s="59"/>
      <c r="E43" s="59"/>
      <c r="F43" s="60"/>
    </row>
    <row r="44" spans="1:6" ht="15" customHeight="1" x14ac:dyDescent="0.2">
      <c r="A44" s="135"/>
      <c r="B44" s="90" t="s">
        <v>152</v>
      </c>
      <c r="C44" s="8" t="s">
        <v>108</v>
      </c>
      <c r="D44" s="59"/>
      <c r="E44" s="59"/>
      <c r="F44" s="60"/>
    </row>
    <row r="45" spans="1:6" ht="23.25" thickBot="1" x14ac:dyDescent="0.25">
      <c r="A45" s="135"/>
      <c r="B45" s="90" t="s">
        <v>153</v>
      </c>
      <c r="C45" s="8" t="s">
        <v>53</v>
      </c>
      <c r="D45" s="59"/>
      <c r="E45" s="59"/>
      <c r="F45" s="60"/>
    </row>
    <row r="46" spans="1:6" ht="15" customHeight="1" thickBot="1" x14ac:dyDescent="0.25">
      <c r="A46" s="103" t="s">
        <v>67</v>
      </c>
      <c r="B46" s="23"/>
      <c r="C46" s="23" t="s">
        <v>54</v>
      </c>
      <c r="D46" s="237"/>
      <c r="E46" s="237"/>
      <c r="F46" s="236"/>
    </row>
    <row r="47" spans="1:6" ht="14.25" customHeight="1" thickBot="1" x14ac:dyDescent="0.25">
      <c r="A47" s="127" t="s">
        <v>68</v>
      </c>
      <c r="B47" s="270"/>
      <c r="C47" s="271" t="s">
        <v>56</v>
      </c>
      <c r="D47" s="237"/>
      <c r="E47" s="237"/>
      <c r="F47" s="236"/>
    </row>
    <row r="48" spans="1:6" ht="13.5" thickBot="1" x14ac:dyDescent="0.25">
      <c r="A48" s="103" t="s">
        <v>69</v>
      </c>
      <c r="B48" s="124"/>
      <c r="C48" s="137" t="s">
        <v>55</v>
      </c>
      <c r="D48" s="391">
        <f>+D35+D41+D46+D47</f>
        <v>0</v>
      </c>
      <c r="E48" s="391">
        <f>+E35+E41+E46+E47</f>
        <v>126</v>
      </c>
      <c r="F48" s="266">
        <f>+F35+F41+F46+F47</f>
        <v>126</v>
      </c>
    </row>
    <row r="49" spans="1:6" ht="13.5" thickBot="1" x14ac:dyDescent="0.25">
      <c r="A49" s="138"/>
      <c r="B49" s="139"/>
      <c r="C49" s="139"/>
      <c r="D49" s="267"/>
      <c r="E49" s="267"/>
      <c r="F49" s="267"/>
    </row>
    <row r="50" spans="1:6" ht="13.5" thickBot="1" x14ac:dyDescent="0.25">
      <c r="A50" s="140" t="s">
        <v>256</v>
      </c>
      <c r="B50" s="141"/>
      <c r="C50" s="142"/>
      <c r="D50" s="395"/>
      <c r="E50" s="395"/>
      <c r="F50" s="70"/>
    </row>
    <row r="51" spans="1:6" ht="13.5" thickBot="1" x14ac:dyDescent="0.25">
      <c r="A51" s="140" t="s">
        <v>257</v>
      </c>
      <c r="B51" s="141"/>
      <c r="C51" s="142"/>
      <c r="D51" s="395"/>
      <c r="E51" s="395"/>
      <c r="F51" s="70"/>
    </row>
  </sheetData>
  <sheetProtection formatCells="0"/>
  <mergeCells count="6">
    <mergeCell ref="A34:F34"/>
    <mergeCell ref="A2:B2"/>
    <mergeCell ref="C2:E2"/>
    <mergeCell ref="C3:E3"/>
    <mergeCell ref="A5:B5"/>
    <mergeCell ref="A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2">
    <tabColor rgb="FF92D050"/>
  </sheetPr>
  <dimension ref="A1:F51"/>
  <sheetViews>
    <sheetView zoomScaleNormal="100" zoomScaleSheetLayoutView="115" workbookViewId="0">
      <selection activeCell="D39" sqref="D39"/>
    </sheetView>
  </sheetViews>
  <sheetFormatPr defaultRowHeight="12.75" x14ac:dyDescent="0.2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 x14ac:dyDescent="0.25">
      <c r="A1" s="104"/>
      <c r="B1" s="105"/>
      <c r="C1" s="145"/>
      <c r="F1" s="143" t="s">
        <v>907</v>
      </c>
    </row>
    <row r="2" spans="1:6" s="64" customFormat="1" ht="25.5" customHeight="1" x14ac:dyDescent="0.2">
      <c r="A2" s="744" t="s">
        <v>252</v>
      </c>
      <c r="B2" s="745"/>
      <c r="C2" s="753" t="s">
        <v>259</v>
      </c>
      <c r="D2" s="754"/>
      <c r="E2" s="755"/>
      <c r="F2" s="146" t="s">
        <v>111</v>
      </c>
    </row>
    <row r="3" spans="1:6" s="64" customFormat="1" ht="16.5" thickBot="1" x14ac:dyDescent="0.25">
      <c r="A3" s="107" t="s">
        <v>251</v>
      </c>
      <c r="B3" s="108"/>
      <c r="C3" s="756" t="s">
        <v>867</v>
      </c>
      <c r="D3" s="757"/>
      <c r="E3" s="758"/>
      <c r="F3" s="147" t="s">
        <v>113</v>
      </c>
    </row>
    <row r="4" spans="1:6" s="65" customFormat="1" ht="15.95" customHeight="1" thickBot="1" x14ac:dyDescent="0.3">
      <c r="A4" s="109"/>
      <c r="B4" s="109"/>
      <c r="C4" s="109"/>
      <c r="F4" s="110" t="s">
        <v>101</v>
      </c>
    </row>
    <row r="5" spans="1:6" ht="24.75" thickBot="1" x14ac:dyDescent="0.25">
      <c r="A5" s="741" t="s">
        <v>253</v>
      </c>
      <c r="B5" s="746"/>
      <c r="C5" s="555" t="s">
        <v>102</v>
      </c>
      <c r="D5" s="319" t="s">
        <v>398</v>
      </c>
      <c r="E5" s="319" t="s">
        <v>399</v>
      </c>
      <c r="F5" s="112" t="s">
        <v>400</v>
      </c>
    </row>
    <row r="6" spans="1:6" s="55" customFormat="1" ht="12.95" customHeight="1" thickBot="1" x14ac:dyDescent="0.25">
      <c r="A6" s="101" t="s">
        <v>738</v>
      </c>
      <c r="B6" s="102" t="s">
        <v>739</v>
      </c>
      <c r="C6" s="102" t="s">
        <v>740</v>
      </c>
      <c r="D6" s="102" t="s">
        <v>741</v>
      </c>
      <c r="E6" s="394" t="s">
        <v>742</v>
      </c>
      <c r="F6" s="392" t="s">
        <v>745</v>
      </c>
    </row>
    <row r="7" spans="1:6" s="55" customFormat="1" ht="15.95" customHeight="1" thickBot="1" x14ac:dyDescent="0.25">
      <c r="A7" s="741" t="s">
        <v>103</v>
      </c>
      <c r="B7" s="742"/>
      <c r="C7" s="742"/>
      <c r="D7" s="742"/>
      <c r="E7" s="742"/>
      <c r="F7" s="743"/>
    </row>
    <row r="8" spans="1:6" s="66" customFormat="1" ht="12" customHeight="1" thickBot="1" x14ac:dyDescent="0.25">
      <c r="A8" s="101" t="s">
        <v>65</v>
      </c>
      <c r="B8" s="113"/>
      <c r="C8" s="114" t="s">
        <v>258</v>
      </c>
      <c r="D8" s="201">
        <f>SUM(D9:D16)</f>
        <v>1864</v>
      </c>
      <c r="E8" s="201">
        <f>SUM(E9:E16)</f>
        <v>1864</v>
      </c>
      <c r="F8" s="206">
        <f>SUM(F9:F16)</f>
        <v>1340</v>
      </c>
    </row>
    <row r="9" spans="1:6" s="66" customFormat="1" ht="12" customHeight="1" x14ac:dyDescent="0.2">
      <c r="A9" s="117"/>
      <c r="B9" s="116" t="s">
        <v>144</v>
      </c>
      <c r="C9" s="11" t="s">
        <v>192</v>
      </c>
      <c r="D9" s="378"/>
      <c r="E9" s="378"/>
      <c r="F9" s="258"/>
    </row>
    <row r="10" spans="1:6" s="66" customFormat="1" ht="12" customHeight="1" x14ac:dyDescent="0.2">
      <c r="A10" s="115"/>
      <c r="B10" s="116" t="s">
        <v>145</v>
      </c>
      <c r="C10" s="8" t="s">
        <v>193</v>
      </c>
      <c r="D10" s="198"/>
      <c r="E10" s="198"/>
      <c r="F10" s="204"/>
    </row>
    <row r="11" spans="1:6" s="66" customFormat="1" ht="12" customHeight="1" x14ac:dyDescent="0.2">
      <c r="A11" s="115"/>
      <c r="B11" s="116" t="s">
        <v>146</v>
      </c>
      <c r="C11" s="8" t="s">
        <v>194</v>
      </c>
      <c r="D11" s="198"/>
      <c r="E11" s="198"/>
      <c r="F11" s="204"/>
    </row>
    <row r="12" spans="1:6" s="66" customFormat="1" ht="12" customHeight="1" x14ac:dyDescent="0.2">
      <c r="A12" s="115"/>
      <c r="B12" s="116" t="s">
        <v>147</v>
      </c>
      <c r="C12" s="8" t="s">
        <v>195</v>
      </c>
      <c r="D12" s="198">
        <v>1468</v>
      </c>
      <c r="E12" s="198">
        <v>1468</v>
      </c>
      <c r="F12" s="204">
        <v>1055</v>
      </c>
    </row>
    <row r="13" spans="1:6" s="66" customFormat="1" ht="12" customHeight="1" x14ac:dyDescent="0.2">
      <c r="A13" s="115"/>
      <c r="B13" s="116" t="s">
        <v>166</v>
      </c>
      <c r="C13" s="7" t="s">
        <v>196</v>
      </c>
      <c r="D13" s="198"/>
      <c r="E13" s="198"/>
      <c r="F13" s="204"/>
    </row>
    <row r="14" spans="1:6" s="66" customFormat="1" ht="12" customHeight="1" x14ac:dyDescent="0.2">
      <c r="A14" s="118"/>
      <c r="B14" s="116" t="s">
        <v>148</v>
      </c>
      <c r="C14" s="8" t="s">
        <v>197</v>
      </c>
      <c r="D14" s="379">
        <v>396</v>
      </c>
      <c r="E14" s="379">
        <v>396</v>
      </c>
      <c r="F14" s="259">
        <v>285</v>
      </c>
    </row>
    <row r="15" spans="1:6" s="67" customFormat="1" ht="12" customHeight="1" x14ac:dyDescent="0.2">
      <c r="A15" s="115"/>
      <c r="B15" s="116" t="s">
        <v>149</v>
      </c>
      <c r="C15" s="8" t="s">
        <v>45</v>
      </c>
      <c r="D15" s="198"/>
      <c r="E15" s="198"/>
      <c r="F15" s="204"/>
    </row>
    <row r="16" spans="1:6" s="67" customFormat="1" ht="12" customHeight="1" thickBot="1" x14ac:dyDescent="0.25">
      <c r="A16" s="119"/>
      <c r="B16" s="120" t="s">
        <v>156</v>
      </c>
      <c r="C16" s="7" t="s">
        <v>250</v>
      </c>
      <c r="D16" s="200"/>
      <c r="E16" s="200"/>
      <c r="F16" s="205"/>
    </row>
    <row r="17" spans="1:6" s="66" customFormat="1" ht="12" customHeight="1" thickBot="1" x14ac:dyDescent="0.25">
      <c r="A17" s="101" t="s">
        <v>66</v>
      </c>
      <c r="B17" s="113"/>
      <c r="C17" s="114" t="s">
        <v>734</v>
      </c>
      <c r="D17" s="201">
        <f>SUM(D18+D20)</f>
        <v>0</v>
      </c>
      <c r="E17" s="201">
        <f>SUM(E18+E20)</f>
        <v>0</v>
      </c>
      <c r="F17" s="206">
        <f>SUM(F18+F20)</f>
        <v>0</v>
      </c>
    </row>
    <row r="18" spans="1:6" s="67" customFormat="1" ht="12" customHeight="1" x14ac:dyDescent="0.2">
      <c r="A18" s="115"/>
      <c r="B18" s="116" t="s">
        <v>150</v>
      </c>
      <c r="C18" s="10" t="s">
        <v>42</v>
      </c>
      <c r="D18" s="198"/>
      <c r="E18" s="198"/>
      <c r="F18" s="204"/>
    </row>
    <row r="19" spans="1:6" s="67" customFormat="1" ht="12" customHeight="1" x14ac:dyDescent="0.2">
      <c r="A19" s="115"/>
      <c r="B19" s="116" t="s">
        <v>151</v>
      </c>
      <c r="C19" s="8" t="s">
        <v>43</v>
      </c>
      <c r="D19" s="198"/>
      <c r="E19" s="198"/>
      <c r="F19" s="204"/>
    </row>
    <row r="20" spans="1:6" s="67" customFormat="1" ht="12" customHeight="1" x14ac:dyDescent="0.2">
      <c r="A20" s="115"/>
      <c r="B20" s="116" t="s">
        <v>152</v>
      </c>
      <c r="C20" s="8" t="s">
        <v>44</v>
      </c>
      <c r="D20" s="198"/>
      <c r="E20" s="198"/>
      <c r="F20" s="204"/>
    </row>
    <row r="21" spans="1:6" s="67" customFormat="1" ht="12" customHeight="1" thickBot="1" x14ac:dyDescent="0.25">
      <c r="A21" s="115"/>
      <c r="B21" s="116" t="s">
        <v>153</v>
      </c>
      <c r="C21" s="8" t="s">
        <v>43</v>
      </c>
      <c r="D21" s="198"/>
      <c r="E21" s="198"/>
      <c r="F21" s="204"/>
    </row>
    <row r="22" spans="1:6" s="67" customFormat="1" ht="12" customHeight="1" thickBot="1" x14ac:dyDescent="0.25">
      <c r="A22" s="103" t="s">
        <v>67</v>
      </c>
      <c r="B22" s="72"/>
      <c r="C22" s="72" t="s">
        <v>46</v>
      </c>
      <c r="D22" s="201">
        <f>+D23+D24</f>
        <v>0</v>
      </c>
      <c r="E22" s="201">
        <f>+E23+E24</f>
        <v>0</v>
      </c>
      <c r="F22" s="206">
        <f>+F23+F24</f>
        <v>0</v>
      </c>
    </row>
    <row r="23" spans="1:6" s="66" customFormat="1" ht="12" customHeight="1" x14ac:dyDescent="0.2">
      <c r="A23" s="252"/>
      <c r="B23" s="277" t="s">
        <v>124</v>
      </c>
      <c r="C23" s="82" t="s">
        <v>274</v>
      </c>
      <c r="D23" s="388"/>
      <c r="E23" s="388"/>
      <c r="F23" s="282"/>
    </row>
    <row r="24" spans="1:6" s="66" customFormat="1" ht="12" customHeight="1" thickBot="1" x14ac:dyDescent="0.25">
      <c r="A24" s="275"/>
      <c r="B24" s="276" t="s">
        <v>125</v>
      </c>
      <c r="C24" s="83" t="s">
        <v>278</v>
      </c>
      <c r="D24" s="397"/>
      <c r="E24" s="397"/>
      <c r="F24" s="283"/>
    </row>
    <row r="25" spans="1:6" s="66" customFormat="1" ht="12" customHeight="1" thickBot="1" x14ac:dyDescent="0.25">
      <c r="A25" s="103" t="s">
        <v>68</v>
      </c>
      <c r="B25" s="113"/>
      <c r="C25" s="72" t="s">
        <v>61</v>
      </c>
      <c r="D25" s="237"/>
      <c r="E25" s="237"/>
      <c r="F25" s="236"/>
    </row>
    <row r="26" spans="1:6" s="66" customFormat="1" ht="12" customHeight="1" thickBot="1" x14ac:dyDescent="0.25">
      <c r="A26" s="101" t="s">
        <v>69</v>
      </c>
      <c r="B26" s="94"/>
      <c r="C26" s="72" t="s">
        <v>57</v>
      </c>
      <c r="D26" s="201">
        <f>SUM(D8,D17,D22)</f>
        <v>1864</v>
      </c>
      <c r="E26" s="201">
        <f>SUM(E8,E17,E22)</f>
        <v>1864</v>
      </c>
      <c r="F26" s="201">
        <f>SUM(F8,F17,F22)</f>
        <v>1340</v>
      </c>
    </row>
    <row r="27" spans="1:6" s="67" customFormat="1" ht="12" customHeight="1" thickBot="1" x14ac:dyDescent="0.25">
      <c r="A27" s="272" t="s">
        <v>70</v>
      </c>
      <c r="B27" s="280"/>
      <c r="C27" s="274" t="s">
        <v>59</v>
      </c>
      <c r="D27" s="387">
        <f>+D28+D29</f>
        <v>0</v>
      </c>
      <c r="E27" s="387">
        <f>+E28+E29</f>
        <v>0</v>
      </c>
      <c r="F27" s="264">
        <f>+F28+F29</f>
        <v>0</v>
      </c>
    </row>
    <row r="28" spans="1:6" s="67" customFormat="1" ht="15" customHeight="1" x14ac:dyDescent="0.2">
      <c r="A28" s="117"/>
      <c r="B28" s="92" t="s">
        <v>131</v>
      </c>
      <c r="C28" s="82" t="s">
        <v>367</v>
      </c>
      <c r="D28" s="388"/>
      <c r="E28" s="388"/>
      <c r="F28" s="282"/>
    </row>
    <row r="29" spans="1:6" s="67" customFormat="1" ht="15" customHeight="1" thickBot="1" x14ac:dyDescent="0.25">
      <c r="A29" s="281"/>
      <c r="B29" s="93" t="s">
        <v>132</v>
      </c>
      <c r="C29" s="273" t="s">
        <v>49</v>
      </c>
      <c r="D29" s="61"/>
      <c r="E29" s="61"/>
      <c r="F29" s="62"/>
    </row>
    <row r="30" spans="1:6" ht="13.5" thickBot="1" x14ac:dyDescent="0.25">
      <c r="A30" s="127" t="s">
        <v>71</v>
      </c>
      <c r="B30" s="270"/>
      <c r="C30" s="271" t="s">
        <v>60</v>
      </c>
      <c r="D30" s="237"/>
      <c r="E30" s="237"/>
      <c r="F30" s="236"/>
    </row>
    <row r="31" spans="1:6" s="55" customFormat="1" ht="16.5" customHeight="1" thickBot="1" x14ac:dyDescent="0.25">
      <c r="A31" s="127" t="s">
        <v>72</v>
      </c>
      <c r="B31" s="128"/>
      <c r="C31" s="129" t="s">
        <v>58</v>
      </c>
      <c r="D31" s="391">
        <f>+D26+D27+D30</f>
        <v>1864</v>
      </c>
      <c r="E31" s="391">
        <f>+E26+E27+E30</f>
        <v>1864</v>
      </c>
      <c r="F31" s="266">
        <f>+F26+F27+F30</f>
        <v>1340</v>
      </c>
    </row>
    <row r="32" spans="1:6" s="68" customFormat="1" ht="12" customHeight="1" x14ac:dyDescent="0.2">
      <c r="A32" s="130"/>
      <c r="B32" s="130"/>
      <c r="C32" s="131"/>
      <c r="D32" s="262"/>
      <c r="E32" s="262"/>
      <c r="F32" s="262"/>
    </row>
    <row r="33" spans="1:6" ht="12" customHeight="1" thickBot="1" x14ac:dyDescent="0.25">
      <c r="A33" s="132"/>
      <c r="B33" s="133"/>
      <c r="C33" s="133"/>
      <c r="D33" s="263"/>
      <c r="E33" s="263"/>
      <c r="F33" s="263"/>
    </row>
    <row r="34" spans="1:6" ht="12" customHeight="1" thickBot="1" x14ac:dyDescent="0.25">
      <c r="A34" s="741" t="s">
        <v>107</v>
      </c>
      <c r="B34" s="742"/>
      <c r="C34" s="742"/>
      <c r="D34" s="742"/>
      <c r="E34" s="742"/>
      <c r="F34" s="743"/>
    </row>
    <row r="35" spans="1:6" ht="12" customHeight="1" thickBot="1" x14ac:dyDescent="0.25">
      <c r="A35" s="103" t="s">
        <v>65</v>
      </c>
      <c r="B35" s="23"/>
      <c r="C35" s="72" t="s">
        <v>41</v>
      </c>
      <c r="D35" s="201">
        <f>SUM(D36:D40)</f>
        <v>3060</v>
      </c>
      <c r="E35" s="201">
        <f>SUM(E36:E40)</f>
        <v>3108</v>
      </c>
      <c r="F35" s="206">
        <f>SUM(F36:F40)</f>
        <v>2132</v>
      </c>
    </row>
    <row r="36" spans="1:6" ht="12" customHeight="1" x14ac:dyDescent="0.2">
      <c r="A36" s="134"/>
      <c r="B36" s="91" t="s">
        <v>144</v>
      </c>
      <c r="C36" s="10" t="s">
        <v>95</v>
      </c>
      <c r="D36" s="351">
        <v>798</v>
      </c>
      <c r="E36" s="351">
        <v>842</v>
      </c>
      <c r="F36" s="58">
        <v>841</v>
      </c>
    </row>
    <row r="37" spans="1:6" ht="12" customHeight="1" x14ac:dyDescent="0.2">
      <c r="A37" s="135"/>
      <c r="B37" s="90" t="s">
        <v>145</v>
      </c>
      <c r="C37" s="8" t="s">
        <v>224</v>
      </c>
      <c r="D37" s="59">
        <v>222</v>
      </c>
      <c r="E37" s="59">
        <v>221</v>
      </c>
      <c r="F37" s="60">
        <v>216</v>
      </c>
    </row>
    <row r="38" spans="1:6" ht="12" customHeight="1" x14ac:dyDescent="0.2">
      <c r="A38" s="135"/>
      <c r="B38" s="90" t="s">
        <v>146</v>
      </c>
      <c r="C38" s="8" t="s">
        <v>164</v>
      </c>
      <c r="D38" s="59">
        <v>2040</v>
      </c>
      <c r="E38" s="59">
        <v>2045</v>
      </c>
      <c r="F38" s="60">
        <v>1075</v>
      </c>
    </row>
    <row r="39" spans="1:6" s="68" customFormat="1" ht="12" customHeight="1" x14ac:dyDescent="0.2">
      <c r="A39" s="135"/>
      <c r="B39" s="90" t="s">
        <v>147</v>
      </c>
      <c r="C39" s="8" t="s">
        <v>225</v>
      </c>
      <c r="D39" s="59"/>
      <c r="E39" s="59"/>
      <c r="F39" s="60"/>
    </row>
    <row r="40" spans="1:6" ht="12" customHeight="1" thickBot="1" x14ac:dyDescent="0.25">
      <c r="A40" s="135"/>
      <c r="B40" s="90" t="s">
        <v>155</v>
      </c>
      <c r="C40" s="8" t="s">
        <v>226</v>
      </c>
      <c r="D40" s="59"/>
      <c r="E40" s="59"/>
      <c r="F40" s="60"/>
    </row>
    <row r="41" spans="1:6" ht="12" customHeight="1" thickBot="1" x14ac:dyDescent="0.25">
      <c r="A41" s="103" t="s">
        <v>66</v>
      </c>
      <c r="B41" s="23"/>
      <c r="C41" s="72" t="s">
        <v>735</v>
      </c>
      <c r="D41" s="201">
        <f>SUM(D42:D44)</f>
        <v>0</v>
      </c>
      <c r="E41" s="201">
        <f>SUM(E42:E44)</f>
        <v>0</v>
      </c>
      <c r="F41" s="206">
        <f>SUM(F42:F44)</f>
        <v>0</v>
      </c>
    </row>
    <row r="42" spans="1:6" ht="12" customHeight="1" x14ac:dyDescent="0.2">
      <c r="A42" s="134"/>
      <c r="B42" s="91" t="s">
        <v>150</v>
      </c>
      <c r="C42" s="10" t="s">
        <v>302</v>
      </c>
      <c r="D42" s="351"/>
      <c r="E42" s="351"/>
      <c r="F42" s="58"/>
    </row>
    <row r="43" spans="1:6" ht="12" customHeight="1" x14ac:dyDescent="0.2">
      <c r="A43" s="135"/>
      <c r="B43" s="90" t="s">
        <v>151</v>
      </c>
      <c r="C43" s="8" t="s">
        <v>228</v>
      </c>
      <c r="D43" s="59"/>
      <c r="E43" s="59"/>
      <c r="F43" s="60"/>
    </row>
    <row r="44" spans="1:6" ht="15" customHeight="1" x14ac:dyDescent="0.2">
      <c r="A44" s="135"/>
      <c r="B44" s="90" t="s">
        <v>152</v>
      </c>
      <c r="C44" s="8" t="s">
        <v>108</v>
      </c>
      <c r="D44" s="59"/>
      <c r="E44" s="59"/>
      <c r="F44" s="60"/>
    </row>
    <row r="45" spans="1:6" ht="23.25" thickBot="1" x14ac:dyDescent="0.25">
      <c r="A45" s="135"/>
      <c r="B45" s="90" t="s">
        <v>153</v>
      </c>
      <c r="C45" s="8" t="s">
        <v>53</v>
      </c>
      <c r="D45" s="59"/>
      <c r="E45" s="59"/>
      <c r="F45" s="60"/>
    </row>
    <row r="46" spans="1:6" ht="15" customHeight="1" thickBot="1" x14ac:dyDescent="0.25">
      <c r="A46" s="103" t="s">
        <v>67</v>
      </c>
      <c r="B46" s="23"/>
      <c r="C46" s="23" t="s">
        <v>54</v>
      </c>
      <c r="D46" s="237"/>
      <c r="E46" s="237"/>
      <c r="F46" s="236"/>
    </row>
    <row r="47" spans="1:6" ht="14.25" customHeight="1" thickBot="1" x14ac:dyDescent="0.25">
      <c r="A47" s="127" t="s">
        <v>68</v>
      </c>
      <c r="B47" s="270"/>
      <c r="C47" s="271" t="s">
        <v>56</v>
      </c>
      <c r="D47" s="237"/>
      <c r="E47" s="237"/>
      <c r="F47" s="236"/>
    </row>
    <row r="48" spans="1:6" ht="13.5" thickBot="1" x14ac:dyDescent="0.25">
      <c r="A48" s="103" t="s">
        <v>69</v>
      </c>
      <c r="B48" s="124"/>
      <c r="C48" s="137" t="s">
        <v>55</v>
      </c>
      <c r="D48" s="391">
        <f>+D35+D41+D46+D47</f>
        <v>3060</v>
      </c>
      <c r="E48" s="391">
        <f>+E35+E41+E46+E47</f>
        <v>3108</v>
      </c>
      <c r="F48" s="266">
        <f>+F35+F41+F46+F47</f>
        <v>2132</v>
      </c>
    </row>
    <row r="49" spans="1:6" ht="13.5" thickBot="1" x14ac:dyDescent="0.25">
      <c r="A49" s="138"/>
      <c r="B49" s="139"/>
      <c r="C49" s="139"/>
      <c r="D49" s="267"/>
      <c r="E49" s="267"/>
      <c r="F49" s="267"/>
    </row>
    <row r="50" spans="1:6" ht="13.5" thickBot="1" x14ac:dyDescent="0.25">
      <c r="A50" s="140" t="s">
        <v>256</v>
      </c>
      <c r="B50" s="141"/>
      <c r="C50" s="142"/>
      <c r="D50" s="395">
        <v>1</v>
      </c>
      <c r="E50" s="395">
        <v>1</v>
      </c>
      <c r="F50" s="70">
        <v>1</v>
      </c>
    </row>
    <row r="51" spans="1:6" ht="13.5" thickBot="1" x14ac:dyDescent="0.25">
      <c r="A51" s="140" t="s">
        <v>257</v>
      </c>
      <c r="B51" s="141"/>
      <c r="C51" s="142"/>
      <c r="D51" s="395"/>
      <c r="E51" s="395"/>
      <c r="F51" s="70"/>
    </row>
  </sheetData>
  <sheetProtection formatCells="0"/>
  <mergeCells count="6">
    <mergeCell ref="A34:F34"/>
    <mergeCell ref="A2:B2"/>
    <mergeCell ref="C2:E2"/>
    <mergeCell ref="C3:E3"/>
    <mergeCell ref="A5:B5"/>
    <mergeCell ref="A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3">
    <tabColor rgb="FF92D050"/>
  </sheetPr>
  <dimension ref="A1:F51"/>
  <sheetViews>
    <sheetView zoomScaleNormal="100" zoomScaleSheetLayoutView="115" workbookViewId="0">
      <selection activeCell="D39" sqref="D39"/>
    </sheetView>
  </sheetViews>
  <sheetFormatPr defaultRowHeight="12.75" x14ac:dyDescent="0.2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 x14ac:dyDescent="0.25">
      <c r="A1" s="104"/>
      <c r="B1" s="105"/>
      <c r="C1" s="145"/>
      <c r="F1" s="143" t="s">
        <v>908</v>
      </c>
    </row>
    <row r="2" spans="1:6" s="64" customFormat="1" ht="25.5" customHeight="1" x14ac:dyDescent="0.2">
      <c r="A2" s="744" t="s">
        <v>252</v>
      </c>
      <c r="B2" s="745"/>
      <c r="C2" s="753" t="s">
        <v>259</v>
      </c>
      <c r="D2" s="754"/>
      <c r="E2" s="755"/>
      <c r="F2" s="146" t="s">
        <v>111</v>
      </c>
    </row>
    <row r="3" spans="1:6" s="64" customFormat="1" ht="16.5" thickBot="1" x14ac:dyDescent="0.25">
      <c r="A3" s="107" t="s">
        <v>251</v>
      </c>
      <c r="B3" s="108"/>
      <c r="C3" s="756" t="s">
        <v>909</v>
      </c>
      <c r="D3" s="757"/>
      <c r="E3" s="758"/>
      <c r="F3" s="147" t="s">
        <v>113</v>
      </c>
    </row>
    <row r="4" spans="1:6" s="65" customFormat="1" ht="15.95" customHeight="1" thickBot="1" x14ac:dyDescent="0.3">
      <c r="A4" s="109"/>
      <c r="B4" s="109"/>
      <c r="C4" s="109"/>
      <c r="F4" s="110" t="s">
        <v>101</v>
      </c>
    </row>
    <row r="5" spans="1:6" ht="24.75" thickBot="1" x14ac:dyDescent="0.25">
      <c r="A5" s="741" t="s">
        <v>253</v>
      </c>
      <c r="B5" s="746"/>
      <c r="C5" s="555" t="s">
        <v>102</v>
      </c>
      <c r="D5" s="319" t="s">
        <v>398</v>
      </c>
      <c r="E5" s="319" t="s">
        <v>399</v>
      </c>
      <c r="F5" s="112" t="s">
        <v>400</v>
      </c>
    </row>
    <row r="6" spans="1:6" s="55" customFormat="1" ht="12.95" customHeight="1" thickBot="1" x14ac:dyDescent="0.25">
      <c r="A6" s="101" t="s">
        <v>738</v>
      </c>
      <c r="B6" s="102" t="s">
        <v>739</v>
      </c>
      <c r="C6" s="102" t="s">
        <v>740</v>
      </c>
      <c r="D6" s="102" t="s">
        <v>741</v>
      </c>
      <c r="E6" s="394" t="s">
        <v>742</v>
      </c>
      <c r="F6" s="392" t="s">
        <v>745</v>
      </c>
    </row>
    <row r="7" spans="1:6" s="55" customFormat="1" ht="15.95" customHeight="1" thickBot="1" x14ac:dyDescent="0.25">
      <c r="A7" s="741" t="s">
        <v>103</v>
      </c>
      <c r="B7" s="742"/>
      <c r="C7" s="742"/>
      <c r="D7" s="742"/>
      <c r="E7" s="742"/>
      <c r="F7" s="743"/>
    </row>
    <row r="8" spans="1:6" s="66" customFormat="1" ht="12" customHeight="1" thickBot="1" x14ac:dyDescent="0.25">
      <c r="A8" s="101" t="s">
        <v>65</v>
      </c>
      <c r="B8" s="113"/>
      <c r="C8" s="114" t="s">
        <v>258</v>
      </c>
      <c r="D8" s="201">
        <f>SUM(D9:D16)</f>
        <v>0</v>
      </c>
      <c r="E8" s="201">
        <f>SUM(E9:E16)</f>
        <v>0</v>
      </c>
      <c r="F8" s="206">
        <f>SUM(F9:F16)</f>
        <v>0</v>
      </c>
    </row>
    <row r="9" spans="1:6" s="66" customFormat="1" ht="12" customHeight="1" x14ac:dyDescent="0.2">
      <c r="A9" s="117"/>
      <c r="B9" s="116" t="s">
        <v>144</v>
      </c>
      <c r="C9" s="11" t="s">
        <v>192</v>
      </c>
      <c r="D9" s="378"/>
      <c r="E9" s="378"/>
      <c r="F9" s="258"/>
    </row>
    <row r="10" spans="1:6" s="66" customFormat="1" ht="12" customHeight="1" x14ac:dyDescent="0.2">
      <c r="A10" s="115"/>
      <c r="B10" s="116" t="s">
        <v>145</v>
      </c>
      <c r="C10" s="8" t="s">
        <v>193</v>
      </c>
      <c r="D10" s="198"/>
      <c r="E10" s="198"/>
      <c r="F10" s="204"/>
    </row>
    <row r="11" spans="1:6" s="66" customFormat="1" ht="12" customHeight="1" x14ac:dyDescent="0.2">
      <c r="A11" s="115"/>
      <c r="B11" s="116" t="s">
        <v>146</v>
      </c>
      <c r="C11" s="8" t="s">
        <v>194</v>
      </c>
      <c r="D11" s="198"/>
      <c r="E11" s="198"/>
      <c r="F11" s="204"/>
    </row>
    <row r="12" spans="1:6" s="66" customFormat="1" ht="12" customHeight="1" x14ac:dyDescent="0.2">
      <c r="A12" s="115"/>
      <c r="B12" s="116" t="s">
        <v>147</v>
      </c>
      <c r="C12" s="8" t="s">
        <v>195</v>
      </c>
      <c r="D12" s="198"/>
      <c r="E12" s="198"/>
      <c r="F12" s="204"/>
    </row>
    <row r="13" spans="1:6" s="66" customFormat="1" ht="12" customHeight="1" x14ac:dyDescent="0.2">
      <c r="A13" s="115"/>
      <c r="B13" s="116" t="s">
        <v>166</v>
      </c>
      <c r="C13" s="7" t="s">
        <v>196</v>
      </c>
      <c r="D13" s="198"/>
      <c r="E13" s="198"/>
      <c r="F13" s="204"/>
    </row>
    <row r="14" spans="1:6" s="66" customFormat="1" ht="12" customHeight="1" x14ac:dyDescent="0.2">
      <c r="A14" s="118"/>
      <c r="B14" s="116" t="s">
        <v>148</v>
      </c>
      <c r="C14" s="8" t="s">
        <v>197</v>
      </c>
      <c r="D14" s="379"/>
      <c r="E14" s="379"/>
      <c r="F14" s="259"/>
    </row>
    <row r="15" spans="1:6" s="67" customFormat="1" ht="12" customHeight="1" x14ac:dyDescent="0.2">
      <c r="A15" s="115"/>
      <c r="B15" s="116" t="s">
        <v>149</v>
      </c>
      <c r="C15" s="8" t="s">
        <v>45</v>
      </c>
      <c r="D15" s="198"/>
      <c r="E15" s="198"/>
      <c r="F15" s="204"/>
    </row>
    <row r="16" spans="1:6" s="67" customFormat="1" ht="12" customHeight="1" thickBot="1" x14ac:dyDescent="0.25">
      <c r="A16" s="119"/>
      <c r="B16" s="120" t="s">
        <v>156</v>
      </c>
      <c r="C16" s="7" t="s">
        <v>250</v>
      </c>
      <c r="D16" s="200"/>
      <c r="E16" s="200"/>
      <c r="F16" s="205"/>
    </row>
    <row r="17" spans="1:6" s="66" customFormat="1" ht="12" customHeight="1" thickBot="1" x14ac:dyDescent="0.25">
      <c r="A17" s="101" t="s">
        <v>66</v>
      </c>
      <c r="B17" s="113"/>
      <c r="C17" s="114" t="s">
        <v>734</v>
      </c>
      <c r="D17" s="201">
        <f>SUM(D18+D20)</f>
        <v>0</v>
      </c>
      <c r="E17" s="201">
        <f>SUM(E18+E20)</f>
        <v>0</v>
      </c>
      <c r="F17" s="206">
        <f>SUM(F18+F20)</f>
        <v>0</v>
      </c>
    </row>
    <row r="18" spans="1:6" s="67" customFormat="1" ht="12" customHeight="1" x14ac:dyDescent="0.2">
      <c r="A18" s="115"/>
      <c r="B18" s="116" t="s">
        <v>150</v>
      </c>
      <c r="C18" s="10" t="s">
        <v>42</v>
      </c>
      <c r="D18" s="198"/>
      <c r="E18" s="198"/>
      <c r="F18" s="204"/>
    </row>
    <row r="19" spans="1:6" s="67" customFormat="1" ht="12" customHeight="1" x14ac:dyDescent="0.2">
      <c r="A19" s="115"/>
      <c r="B19" s="116" t="s">
        <v>151</v>
      </c>
      <c r="C19" s="8" t="s">
        <v>43</v>
      </c>
      <c r="D19" s="198"/>
      <c r="E19" s="198"/>
      <c r="F19" s="204"/>
    </row>
    <row r="20" spans="1:6" s="67" customFormat="1" ht="12" customHeight="1" x14ac:dyDescent="0.2">
      <c r="A20" s="115"/>
      <c r="B20" s="116" t="s">
        <v>152</v>
      </c>
      <c r="C20" s="8" t="s">
        <v>44</v>
      </c>
      <c r="D20" s="198"/>
      <c r="E20" s="198"/>
      <c r="F20" s="204"/>
    </row>
    <row r="21" spans="1:6" s="67" customFormat="1" ht="12" customHeight="1" thickBot="1" x14ac:dyDescent="0.25">
      <c r="A21" s="115"/>
      <c r="B21" s="116" t="s">
        <v>153</v>
      </c>
      <c r="C21" s="8" t="s">
        <v>43</v>
      </c>
      <c r="D21" s="198"/>
      <c r="E21" s="198"/>
      <c r="F21" s="204"/>
    </row>
    <row r="22" spans="1:6" s="67" customFormat="1" ht="12" customHeight="1" thickBot="1" x14ac:dyDescent="0.25">
      <c r="A22" s="103" t="s">
        <v>67</v>
      </c>
      <c r="B22" s="72"/>
      <c r="C22" s="72" t="s">
        <v>46</v>
      </c>
      <c r="D22" s="201">
        <f>+D23+D24</f>
        <v>0</v>
      </c>
      <c r="E22" s="201">
        <f>+E23+E24</f>
        <v>0</v>
      </c>
      <c r="F22" s="206">
        <f>+F23+F24</f>
        <v>0</v>
      </c>
    </row>
    <row r="23" spans="1:6" s="66" customFormat="1" ht="12" customHeight="1" x14ac:dyDescent="0.2">
      <c r="A23" s="252"/>
      <c r="B23" s="277" t="s">
        <v>124</v>
      </c>
      <c r="C23" s="82" t="s">
        <v>274</v>
      </c>
      <c r="D23" s="388"/>
      <c r="E23" s="388"/>
      <c r="F23" s="282"/>
    </row>
    <row r="24" spans="1:6" s="66" customFormat="1" ht="12" customHeight="1" thickBot="1" x14ac:dyDescent="0.25">
      <c r="A24" s="275"/>
      <c r="B24" s="276" t="s">
        <v>125</v>
      </c>
      <c r="C24" s="83" t="s">
        <v>278</v>
      </c>
      <c r="D24" s="397"/>
      <c r="E24" s="397"/>
      <c r="F24" s="283"/>
    </row>
    <row r="25" spans="1:6" s="66" customFormat="1" ht="12" customHeight="1" thickBot="1" x14ac:dyDescent="0.25">
      <c r="A25" s="103" t="s">
        <v>68</v>
      </c>
      <c r="B25" s="113"/>
      <c r="C25" s="72" t="s">
        <v>61</v>
      </c>
      <c r="D25" s="237"/>
      <c r="E25" s="237"/>
      <c r="F25" s="236"/>
    </row>
    <row r="26" spans="1:6" s="66" customFormat="1" ht="12" customHeight="1" thickBot="1" x14ac:dyDescent="0.25">
      <c r="A26" s="101" t="s">
        <v>69</v>
      </c>
      <c r="B26" s="94"/>
      <c r="C26" s="72" t="s">
        <v>57</v>
      </c>
      <c r="D26" s="201"/>
      <c r="E26" s="201"/>
      <c r="F26" s="206"/>
    </row>
    <row r="27" spans="1:6" s="67" customFormat="1" ht="12" customHeight="1" thickBot="1" x14ac:dyDescent="0.25">
      <c r="A27" s="272" t="s">
        <v>70</v>
      </c>
      <c r="B27" s="280"/>
      <c r="C27" s="274" t="s">
        <v>59</v>
      </c>
      <c r="D27" s="387">
        <f>+D28+D29</f>
        <v>0</v>
      </c>
      <c r="E27" s="387">
        <f>+E28+E29</f>
        <v>0</v>
      </c>
      <c r="F27" s="264">
        <f>+F28+F29</f>
        <v>0</v>
      </c>
    </row>
    <row r="28" spans="1:6" s="67" customFormat="1" ht="15" customHeight="1" x14ac:dyDescent="0.2">
      <c r="A28" s="117"/>
      <c r="B28" s="92" t="s">
        <v>131</v>
      </c>
      <c r="C28" s="82" t="s">
        <v>367</v>
      </c>
      <c r="D28" s="388"/>
      <c r="E28" s="388"/>
      <c r="F28" s="282"/>
    </row>
    <row r="29" spans="1:6" s="67" customFormat="1" ht="15" customHeight="1" thickBot="1" x14ac:dyDescent="0.25">
      <c r="A29" s="281"/>
      <c r="B29" s="93" t="s">
        <v>132</v>
      </c>
      <c r="C29" s="273" t="s">
        <v>49</v>
      </c>
      <c r="D29" s="61"/>
      <c r="E29" s="61"/>
      <c r="F29" s="62"/>
    </row>
    <row r="30" spans="1:6" ht="13.5" thickBot="1" x14ac:dyDescent="0.25">
      <c r="A30" s="127" t="s">
        <v>71</v>
      </c>
      <c r="B30" s="270"/>
      <c r="C30" s="271" t="s">
        <v>60</v>
      </c>
      <c r="D30" s="237"/>
      <c r="E30" s="237"/>
      <c r="F30" s="236"/>
    </row>
    <row r="31" spans="1:6" s="55" customFormat="1" ht="16.5" customHeight="1" thickBot="1" x14ac:dyDescent="0.25">
      <c r="A31" s="127" t="s">
        <v>72</v>
      </c>
      <c r="B31" s="128"/>
      <c r="C31" s="129" t="s">
        <v>58</v>
      </c>
      <c r="D31" s="391">
        <f>+D26+D27+D30</f>
        <v>0</v>
      </c>
      <c r="E31" s="391">
        <f>+E26+E27+E30</f>
        <v>0</v>
      </c>
      <c r="F31" s="266">
        <f>+F26+F27+F30</f>
        <v>0</v>
      </c>
    </row>
    <row r="32" spans="1:6" s="68" customFormat="1" ht="12" customHeight="1" x14ac:dyDescent="0.2">
      <c r="A32" s="130"/>
      <c r="B32" s="130"/>
      <c r="C32" s="131"/>
      <c r="D32" s="262"/>
      <c r="E32" s="262"/>
      <c r="F32" s="262"/>
    </row>
    <row r="33" spans="1:6" ht="12" customHeight="1" thickBot="1" x14ac:dyDescent="0.25">
      <c r="A33" s="132"/>
      <c r="B33" s="133"/>
      <c r="C33" s="133"/>
      <c r="D33" s="263"/>
      <c r="E33" s="263"/>
      <c r="F33" s="263"/>
    </row>
    <row r="34" spans="1:6" ht="12" customHeight="1" thickBot="1" x14ac:dyDescent="0.25">
      <c r="A34" s="741" t="s">
        <v>107</v>
      </c>
      <c r="B34" s="742"/>
      <c r="C34" s="742"/>
      <c r="D34" s="742"/>
      <c r="E34" s="742"/>
      <c r="F34" s="743"/>
    </row>
    <row r="35" spans="1:6" ht="12" customHeight="1" thickBot="1" x14ac:dyDescent="0.25">
      <c r="A35" s="103" t="s">
        <v>65</v>
      </c>
      <c r="B35" s="23"/>
      <c r="C35" s="72" t="s">
        <v>41</v>
      </c>
      <c r="D35" s="201">
        <f>SUM(D36:D40)</f>
        <v>3602</v>
      </c>
      <c r="E35" s="201">
        <f>SUM(E36:E40)</f>
        <v>3840</v>
      </c>
      <c r="F35" s="206">
        <f>SUM(F36:F40)</f>
        <v>2758</v>
      </c>
    </row>
    <row r="36" spans="1:6" ht="12" customHeight="1" x14ac:dyDescent="0.2">
      <c r="A36" s="134"/>
      <c r="B36" s="91" t="s">
        <v>144</v>
      </c>
      <c r="C36" s="10" t="s">
        <v>95</v>
      </c>
      <c r="D36" s="351">
        <v>1334</v>
      </c>
      <c r="E36" s="351">
        <v>1598</v>
      </c>
      <c r="F36" s="58">
        <v>1598</v>
      </c>
    </row>
    <row r="37" spans="1:6" ht="12" customHeight="1" x14ac:dyDescent="0.2">
      <c r="A37" s="135"/>
      <c r="B37" s="90" t="s">
        <v>145</v>
      </c>
      <c r="C37" s="8" t="s">
        <v>224</v>
      </c>
      <c r="D37" s="59">
        <v>373</v>
      </c>
      <c r="E37" s="59">
        <v>379</v>
      </c>
      <c r="F37" s="60">
        <v>304</v>
      </c>
    </row>
    <row r="38" spans="1:6" ht="12" customHeight="1" x14ac:dyDescent="0.2">
      <c r="A38" s="135"/>
      <c r="B38" s="90" t="s">
        <v>146</v>
      </c>
      <c r="C38" s="8" t="s">
        <v>164</v>
      </c>
      <c r="D38" s="59">
        <v>1895</v>
      </c>
      <c r="E38" s="59">
        <v>1863</v>
      </c>
      <c r="F38" s="60">
        <v>856</v>
      </c>
    </row>
    <row r="39" spans="1:6" s="68" customFormat="1" ht="12" customHeight="1" x14ac:dyDescent="0.2">
      <c r="A39" s="135"/>
      <c r="B39" s="90" t="s">
        <v>147</v>
      </c>
      <c r="C39" s="8" t="s">
        <v>225</v>
      </c>
      <c r="D39" s="59"/>
      <c r="E39" s="59"/>
      <c r="F39" s="60"/>
    </row>
    <row r="40" spans="1:6" ht="12" customHeight="1" thickBot="1" x14ac:dyDescent="0.25">
      <c r="A40" s="135"/>
      <c r="B40" s="90" t="s">
        <v>155</v>
      </c>
      <c r="C40" s="8" t="s">
        <v>226</v>
      </c>
      <c r="D40" s="59"/>
      <c r="E40" s="59"/>
      <c r="F40" s="60"/>
    </row>
    <row r="41" spans="1:6" ht="12" customHeight="1" thickBot="1" x14ac:dyDescent="0.25">
      <c r="A41" s="103" t="s">
        <v>66</v>
      </c>
      <c r="B41" s="23"/>
      <c r="C41" s="72" t="s">
        <v>735</v>
      </c>
      <c r="D41" s="201">
        <f>SUM(D42:D44)</f>
        <v>0</v>
      </c>
      <c r="E41" s="201">
        <f>SUM(E42:E44)</f>
        <v>0</v>
      </c>
      <c r="F41" s="206">
        <f>SUM(F42:F44)</f>
        <v>0</v>
      </c>
    </row>
    <row r="42" spans="1:6" ht="12" customHeight="1" x14ac:dyDescent="0.2">
      <c r="A42" s="134"/>
      <c r="B42" s="91" t="s">
        <v>150</v>
      </c>
      <c r="C42" s="10" t="s">
        <v>302</v>
      </c>
      <c r="D42" s="351"/>
      <c r="E42" s="351"/>
      <c r="F42" s="58"/>
    </row>
    <row r="43" spans="1:6" ht="12" customHeight="1" x14ac:dyDescent="0.2">
      <c r="A43" s="135"/>
      <c r="B43" s="90" t="s">
        <v>151</v>
      </c>
      <c r="C43" s="8" t="s">
        <v>228</v>
      </c>
      <c r="D43" s="59"/>
      <c r="E43" s="59"/>
      <c r="F43" s="60"/>
    </row>
    <row r="44" spans="1:6" ht="15" customHeight="1" x14ac:dyDescent="0.2">
      <c r="A44" s="135"/>
      <c r="B44" s="90" t="s">
        <v>152</v>
      </c>
      <c r="C44" s="8" t="s">
        <v>108</v>
      </c>
      <c r="D44" s="59"/>
      <c r="E44" s="59"/>
      <c r="F44" s="60"/>
    </row>
    <row r="45" spans="1:6" ht="23.25" thickBot="1" x14ac:dyDescent="0.25">
      <c r="A45" s="135"/>
      <c r="B45" s="90" t="s">
        <v>153</v>
      </c>
      <c r="C45" s="8" t="s">
        <v>53</v>
      </c>
      <c r="D45" s="59"/>
      <c r="E45" s="59"/>
      <c r="F45" s="60"/>
    </row>
    <row r="46" spans="1:6" ht="15" customHeight="1" thickBot="1" x14ac:dyDescent="0.25">
      <c r="A46" s="103" t="s">
        <v>67</v>
      </c>
      <c r="B46" s="23"/>
      <c r="C46" s="23" t="s">
        <v>54</v>
      </c>
      <c r="D46" s="237"/>
      <c r="E46" s="237"/>
      <c r="F46" s="236"/>
    </row>
    <row r="47" spans="1:6" ht="14.25" customHeight="1" thickBot="1" x14ac:dyDescent="0.25">
      <c r="A47" s="127" t="s">
        <v>68</v>
      </c>
      <c r="B47" s="270"/>
      <c r="C47" s="271" t="s">
        <v>56</v>
      </c>
      <c r="D47" s="237"/>
      <c r="E47" s="237"/>
      <c r="F47" s="236"/>
    </row>
    <row r="48" spans="1:6" ht="13.5" thickBot="1" x14ac:dyDescent="0.25">
      <c r="A48" s="103" t="s">
        <v>69</v>
      </c>
      <c r="B48" s="124"/>
      <c r="C48" s="137" t="s">
        <v>55</v>
      </c>
      <c r="D48" s="391">
        <f>+D35+D41+D46+D47</f>
        <v>3602</v>
      </c>
      <c r="E48" s="391">
        <f>+E35+E41+E46+E47</f>
        <v>3840</v>
      </c>
      <c r="F48" s="266">
        <f>+F35+F41+F46+F47</f>
        <v>2758</v>
      </c>
    </row>
    <row r="49" spans="1:6" ht="13.5" thickBot="1" x14ac:dyDescent="0.25">
      <c r="A49" s="138"/>
      <c r="B49" s="139"/>
      <c r="C49" s="139"/>
      <c r="D49" s="267"/>
      <c r="E49" s="267"/>
      <c r="F49" s="267"/>
    </row>
    <row r="50" spans="1:6" ht="13.5" thickBot="1" x14ac:dyDescent="0.25">
      <c r="A50" s="140" t="s">
        <v>256</v>
      </c>
      <c r="B50" s="141"/>
      <c r="C50" s="142"/>
      <c r="D50" s="395">
        <v>1</v>
      </c>
      <c r="E50" s="395">
        <v>1</v>
      </c>
      <c r="F50" s="70">
        <v>1</v>
      </c>
    </row>
    <row r="51" spans="1:6" ht="13.5" thickBot="1" x14ac:dyDescent="0.25">
      <c r="A51" s="140" t="s">
        <v>257</v>
      </c>
      <c r="B51" s="141"/>
      <c r="C51" s="142"/>
      <c r="D51" s="395"/>
      <c r="E51" s="395"/>
      <c r="F51" s="70"/>
    </row>
  </sheetData>
  <sheetProtection formatCells="0"/>
  <mergeCells count="6">
    <mergeCell ref="A34:F34"/>
    <mergeCell ref="A2:B2"/>
    <mergeCell ref="C2:E2"/>
    <mergeCell ref="C3:E3"/>
    <mergeCell ref="A5:B5"/>
    <mergeCell ref="A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4">
    <tabColor rgb="FF92D050"/>
  </sheetPr>
  <dimension ref="A1:F51"/>
  <sheetViews>
    <sheetView zoomScaleNormal="100" zoomScaleSheetLayoutView="115" workbookViewId="0">
      <selection activeCell="G50" sqref="G50"/>
    </sheetView>
  </sheetViews>
  <sheetFormatPr defaultRowHeight="12.75" x14ac:dyDescent="0.2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 x14ac:dyDescent="0.25">
      <c r="A1" s="104"/>
      <c r="B1" s="105"/>
      <c r="C1" s="145"/>
      <c r="F1" s="143" t="s">
        <v>910</v>
      </c>
    </row>
    <row r="2" spans="1:6" s="64" customFormat="1" ht="25.5" customHeight="1" x14ac:dyDescent="0.2">
      <c r="A2" s="744" t="s">
        <v>252</v>
      </c>
      <c r="B2" s="745"/>
      <c r="C2" s="753" t="s">
        <v>259</v>
      </c>
      <c r="D2" s="754"/>
      <c r="E2" s="755"/>
      <c r="F2" s="146" t="s">
        <v>111</v>
      </c>
    </row>
    <row r="3" spans="1:6" s="64" customFormat="1" ht="16.5" thickBot="1" x14ac:dyDescent="0.25">
      <c r="A3" s="107" t="s">
        <v>251</v>
      </c>
      <c r="B3" s="108"/>
      <c r="C3" s="756" t="s">
        <v>911</v>
      </c>
      <c r="D3" s="757"/>
      <c r="E3" s="758"/>
      <c r="F3" s="147" t="s">
        <v>113</v>
      </c>
    </row>
    <row r="4" spans="1:6" s="65" customFormat="1" ht="15.95" customHeight="1" thickBot="1" x14ac:dyDescent="0.3">
      <c r="A4" s="109"/>
      <c r="B4" s="109"/>
      <c r="C4" s="109"/>
      <c r="F4" s="110" t="s">
        <v>101</v>
      </c>
    </row>
    <row r="5" spans="1:6" ht="24.75" thickBot="1" x14ac:dyDescent="0.25">
      <c r="A5" s="741" t="s">
        <v>253</v>
      </c>
      <c r="B5" s="746"/>
      <c r="C5" s="555" t="s">
        <v>102</v>
      </c>
      <c r="D5" s="319" t="s">
        <v>398</v>
      </c>
      <c r="E5" s="319" t="s">
        <v>399</v>
      </c>
      <c r="F5" s="112" t="s">
        <v>400</v>
      </c>
    </row>
    <row r="6" spans="1:6" s="55" customFormat="1" ht="12.95" customHeight="1" thickBot="1" x14ac:dyDescent="0.25">
      <c r="A6" s="101" t="s">
        <v>738</v>
      </c>
      <c r="B6" s="102" t="s">
        <v>739</v>
      </c>
      <c r="C6" s="102" t="s">
        <v>740</v>
      </c>
      <c r="D6" s="102" t="s">
        <v>741</v>
      </c>
      <c r="E6" s="394" t="s">
        <v>742</v>
      </c>
      <c r="F6" s="392" t="s">
        <v>745</v>
      </c>
    </row>
    <row r="7" spans="1:6" s="55" customFormat="1" ht="15.95" customHeight="1" thickBot="1" x14ac:dyDescent="0.25">
      <c r="A7" s="741" t="s">
        <v>103</v>
      </c>
      <c r="B7" s="742"/>
      <c r="C7" s="742"/>
      <c r="D7" s="742"/>
      <c r="E7" s="742"/>
      <c r="F7" s="743"/>
    </row>
    <row r="8" spans="1:6" s="66" customFormat="1" ht="12" customHeight="1" thickBot="1" x14ac:dyDescent="0.25">
      <c r="A8" s="101" t="s">
        <v>65</v>
      </c>
      <c r="B8" s="113"/>
      <c r="C8" s="114" t="s">
        <v>258</v>
      </c>
      <c r="D8" s="201">
        <f>SUM(D9:D16)</f>
        <v>0</v>
      </c>
      <c r="E8" s="201">
        <f>SUM(E9:E16)</f>
        <v>0</v>
      </c>
      <c r="F8" s="206">
        <f>SUM(F9:F16)</f>
        <v>0</v>
      </c>
    </row>
    <row r="9" spans="1:6" s="66" customFormat="1" ht="12" customHeight="1" x14ac:dyDescent="0.2">
      <c r="A9" s="117"/>
      <c r="B9" s="116" t="s">
        <v>144</v>
      </c>
      <c r="C9" s="11" t="s">
        <v>192</v>
      </c>
      <c r="D9" s="378"/>
      <c r="E9" s="378"/>
      <c r="F9" s="258"/>
    </row>
    <row r="10" spans="1:6" s="66" customFormat="1" ht="12" customHeight="1" x14ac:dyDescent="0.2">
      <c r="A10" s="115"/>
      <c r="B10" s="116" t="s">
        <v>145</v>
      </c>
      <c r="C10" s="8" t="s">
        <v>193</v>
      </c>
      <c r="D10" s="198"/>
      <c r="E10" s="198"/>
      <c r="F10" s="204"/>
    </row>
    <row r="11" spans="1:6" s="66" customFormat="1" ht="12" customHeight="1" x14ac:dyDescent="0.2">
      <c r="A11" s="115"/>
      <c r="B11" s="116" t="s">
        <v>146</v>
      </c>
      <c r="C11" s="8" t="s">
        <v>194</v>
      </c>
      <c r="D11" s="198"/>
      <c r="E11" s="198"/>
      <c r="F11" s="204"/>
    </row>
    <row r="12" spans="1:6" s="66" customFormat="1" ht="12" customHeight="1" x14ac:dyDescent="0.2">
      <c r="A12" s="115"/>
      <c r="B12" s="116" t="s">
        <v>147</v>
      </c>
      <c r="C12" s="8" t="s">
        <v>195</v>
      </c>
      <c r="D12" s="198"/>
      <c r="E12" s="198"/>
      <c r="F12" s="204"/>
    </row>
    <row r="13" spans="1:6" s="66" customFormat="1" ht="12" customHeight="1" x14ac:dyDescent="0.2">
      <c r="A13" s="115"/>
      <c r="B13" s="116" t="s">
        <v>166</v>
      </c>
      <c r="C13" s="7" t="s">
        <v>196</v>
      </c>
      <c r="D13" s="198"/>
      <c r="E13" s="198"/>
      <c r="F13" s="204"/>
    </row>
    <row r="14" spans="1:6" s="66" customFormat="1" ht="12" customHeight="1" x14ac:dyDescent="0.2">
      <c r="A14" s="118"/>
      <c r="B14" s="116" t="s">
        <v>148</v>
      </c>
      <c r="C14" s="8" t="s">
        <v>197</v>
      </c>
      <c r="D14" s="379"/>
      <c r="E14" s="379"/>
      <c r="F14" s="259"/>
    </row>
    <row r="15" spans="1:6" s="67" customFormat="1" ht="12" customHeight="1" x14ac:dyDescent="0.2">
      <c r="A15" s="115"/>
      <c r="B15" s="116" t="s">
        <v>149</v>
      </c>
      <c r="C15" s="8" t="s">
        <v>45</v>
      </c>
      <c r="D15" s="198"/>
      <c r="E15" s="198"/>
      <c r="F15" s="204"/>
    </row>
    <row r="16" spans="1:6" s="67" customFormat="1" ht="12" customHeight="1" thickBot="1" x14ac:dyDescent="0.25">
      <c r="A16" s="119"/>
      <c r="B16" s="120" t="s">
        <v>156</v>
      </c>
      <c r="C16" s="7" t="s">
        <v>250</v>
      </c>
      <c r="D16" s="200"/>
      <c r="E16" s="200"/>
      <c r="F16" s="205"/>
    </row>
    <row r="17" spans="1:6" s="66" customFormat="1" ht="12" customHeight="1" thickBot="1" x14ac:dyDescent="0.25">
      <c r="A17" s="101" t="s">
        <v>66</v>
      </c>
      <c r="B17" s="113"/>
      <c r="C17" s="114" t="s">
        <v>734</v>
      </c>
      <c r="D17" s="201">
        <f>SUM(D18+D20)</f>
        <v>6341</v>
      </c>
      <c r="E17" s="201">
        <f>SUM(E18+E20)</f>
        <v>6341</v>
      </c>
      <c r="F17" s="206">
        <f>SUM(F18+F20)</f>
        <v>4196</v>
      </c>
    </row>
    <row r="18" spans="1:6" s="67" customFormat="1" ht="12" customHeight="1" x14ac:dyDescent="0.2">
      <c r="A18" s="115"/>
      <c r="B18" s="116" t="s">
        <v>150</v>
      </c>
      <c r="C18" s="10" t="s">
        <v>42</v>
      </c>
      <c r="D18" s="198">
        <v>6341</v>
      </c>
      <c r="E18" s="198">
        <v>6341</v>
      </c>
      <c r="F18" s="204">
        <v>4196</v>
      </c>
    </row>
    <row r="19" spans="1:6" s="67" customFormat="1" ht="12" customHeight="1" x14ac:dyDescent="0.2">
      <c r="A19" s="115"/>
      <c r="B19" s="116" t="s">
        <v>151</v>
      </c>
      <c r="C19" s="8" t="s">
        <v>43</v>
      </c>
      <c r="D19" s="198"/>
      <c r="E19" s="198"/>
      <c r="F19" s="204"/>
    </row>
    <row r="20" spans="1:6" s="67" customFormat="1" ht="12" customHeight="1" x14ac:dyDescent="0.2">
      <c r="A20" s="115"/>
      <c r="B20" s="116" t="s">
        <v>152</v>
      </c>
      <c r="C20" s="8" t="s">
        <v>44</v>
      </c>
      <c r="D20" s="198"/>
      <c r="E20" s="198"/>
      <c r="F20" s="204"/>
    </row>
    <row r="21" spans="1:6" s="67" customFormat="1" ht="12" customHeight="1" thickBot="1" x14ac:dyDescent="0.25">
      <c r="A21" s="115"/>
      <c r="B21" s="116" t="s">
        <v>153</v>
      </c>
      <c r="C21" s="8" t="s">
        <v>43</v>
      </c>
      <c r="D21" s="198"/>
      <c r="E21" s="198"/>
      <c r="F21" s="204"/>
    </row>
    <row r="22" spans="1:6" s="67" customFormat="1" ht="12" customHeight="1" thickBot="1" x14ac:dyDescent="0.25">
      <c r="A22" s="103" t="s">
        <v>67</v>
      </c>
      <c r="B22" s="72"/>
      <c r="C22" s="72" t="s">
        <v>46</v>
      </c>
      <c r="D22" s="201">
        <f>+D23+D24</f>
        <v>0</v>
      </c>
      <c r="E22" s="201">
        <f>+E23+E24</f>
        <v>0</v>
      </c>
      <c r="F22" s="206">
        <f>+F23+F24</f>
        <v>0</v>
      </c>
    </row>
    <row r="23" spans="1:6" s="66" customFormat="1" ht="12" customHeight="1" x14ac:dyDescent="0.2">
      <c r="A23" s="252"/>
      <c r="B23" s="277" t="s">
        <v>124</v>
      </c>
      <c r="C23" s="82" t="s">
        <v>274</v>
      </c>
      <c r="D23" s="388"/>
      <c r="E23" s="388"/>
      <c r="F23" s="282"/>
    </row>
    <row r="24" spans="1:6" s="66" customFormat="1" ht="12" customHeight="1" thickBot="1" x14ac:dyDescent="0.25">
      <c r="A24" s="275"/>
      <c r="B24" s="276" t="s">
        <v>125</v>
      </c>
      <c r="C24" s="83" t="s">
        <v>278</v>
      </c>
      <c r="D24" s="397"/>
      <c r="E24" s="397"/>
      <c r="F24" s="283"/>
    </row>
    <row r="25" spans="1:6" s="66" customFormat="1" ht="12" customHeight="1" thickBot="1" x14ac:dyDescent="0.25">
      <c r="A25" s="103" t="s">
        <v>68</v>
      </c>
      <c r="B25" s="113"/>
      <c r="C25" s="72" t="s">
        <v>61</v>
      </c>
      <c r="D25" s="237"/>
      <c r="E25" s="237"/>
      <c r="F25" s="236"/>
    </row>
    <row r="26" spans="1:6" s="66" customFormat="1" ht="12" customHeight="1" thickBot="1" x14ac:dyDescent="0.25">
      <c r="A26" s="101" t="s">
        <v>69</v>
      </c>
      <c r="B26" s="94"/>
      <c r="C26" s="72" t="s">
        <v>57</v>
      </c>
      <c r="D26" s="201">
        <f>SUM(D8,D17,D22)</f>
        <v>6341</v>
      </c>
      <c r="E26" s="201">
        <f>SUM(E8,E17,E22)</f>
        <v>6341</v>
      </c>
      <c r="F26" s="201">
        <f>SUM(F8,F17,F22)</f>
        <v>4196</v>
      </c>
    </row>
    <row r="27" spans="1:6" s="67" customFormat="1" ht="12" customHeight="1" thickBot="1" x14ac:dyDescent="0.25">
      <c r="A27" s="272" t="s">
        <v>70</v>
      </c>
      <c r="B27" s="280"/>
      <c r="C27" s="274" t="s">
        <v>59</v>
      </c>
      <c r="D27" s="387">
        <f>+D28+D29</f>
        <v>0</v>
      </c>
      <c r="E27" s="387">
        <f>+E28+E29</f>
        <v>0</v>
      </c>
      <c r="F27" s="264">
        <f>+F28+F29</f>
        <v>0</v>
      </c>
    </row>
    <row r="28" spans="1:6" s="67" customFormat="1" ht="15" customHeight="1" x14ac:dyDescent="0.2">
      <c r="A28" s="117"/>
      <c r="B28" s="92" t="s">
        <v>131</v>
      </c>
      <c r="C28" s="82" t="s">
        <v>367</v>
      </c>
      <c r="D28" s="388"/>
      <c r="E28" s="388"/>
      <c r="F28" s="282"/>
    </row>
    <row r="29" spans="1:6" s="67" customFormat="1" ht="15" customHeight="1" thickBot="1" x14ac:dyDescent="0.25">
      <c r="A29" s="281"/>
      <c r="B29" s="93" t="s">
        <v>132</v>
      </c>
      <c r="C29" s="273" t="s">
        <v>49</v>
      </c>
      <c r="D29" s="61"/>
      <c r="E29" s="61"/>
      <c r="F29" s="62"/>
    </row>
    <row r="30" spans="1:6" ht="13.5" thickBot="1" x14ac:dyDescent="0.25">
      <c r="A30" s="127" t="s">
        <v>71</v>
      </c>
      <c r="B30" s="270"/>
      <c r="C30" s="271" t="s">
        <v>60</v>
      </c>
      <c r="D30" s="237"/>
      <c r="E30" s="237"/>
      <c r="F30" s="236"/>
    </row>
    <row r="31" spans="1:6" s="55" customFormat="1" ht="16.5" customHeight="1" thickBot="1" x14ac:dyDescent="0.25">
      <c r="A31" s="127" t="s">
        <v>72</v>
      </c>
      <c r="B31" s="128"/>
      <c r="C31" s="129" t="s">
        <v>58</v>
      </c>
      <c r="D31" s="391">
        <f>+D26+D27+D30</f>
        <v>6341</v>
      </c>
      <c r="E31" s="391">
        <f>+E26+E27+E30</f>
        <v>6341</v>
      </c>
      <c r="F31" s="266">
        <f>+F26+F27+F30</f>
        <v>4196</v>
      </c>
    </row>
    <row r="32" spans="1:6" s="68" customFormat="1" ht="12" customHeight="1" x14ac:dyDescent="0.2">
      <c r="A32" s="130"/>
      <c r="B32" s="130"/>
      <c r="C32" s="131"/>
      <c r="D32" s="262"/>
      <c r="E32" s="262"/>
      <c r="F32" s="262"/>
    </row>
    <row r="33" spans="1:6" ht="12" customHeight="1" thickBot="1" x14ac:dyDescent="0.25">
      <c r="A33" s="132"/>
      <c r="B33" s="133"/>
      <c r="C33" s="133"/>
      <c r="D33" s="263"/>
      <c r="E33" s="263"/>
      <c r="F33" s="263"/>
    </row>
    <row r="34" spans="1:6" ht="12" customHeight="1" thickBot="1" x14ac:dyDescent="0.25">
      <c r="A34" s="741" t="s">
        <v>107</v>
      </c>
      <c r="B34" s="742"/>
      <c r="C34" s="742"/>
      <c r="D34" s="742"/>
      <c r="E34" s="742"/>
      <c r="F34" s="743"/>
    </row>
    <row r="35" spans="1:6" ht="12" customHeight="1" thickBot="1" x14ac:dyDescent="0.25">
      <c r="A35" s="103" t="s">
        <v>65</v>
      </c>
      <c r="B35" s="23"/>
      <c r="C35" s="72" t="s">
        <v>41</v>
      </c>
      <c r="D35" s="201">
        <f>SUM(D36:D40)</f>
        <v>9548</v>
      </c>
      <c r="E35" s="201">
        <f>SUM(E36:E40)</f>
        <v>8595</v>
      </c>
      <c r="F35" s="206">
        <f>SUM(F36:F40)</f>
        <v>5999</v>
      </c>
    </row>
    <row r="36" spans="1:6" ht="12" customHeight="1" x14ac:dyDescent="0.2">
      <c r="A36" s="134"/>
      <c r="B36" s="91" t="s">
        <v>144</v>
      </c>
      <c r="C36" s="10" t="s">
        <v>95</v>
      </c>
      <c r="D36" s="351">
        <v>7493</v>
      </c>
      <c r="E36" s="351">
        <v>6540</v>
      </c>
      <c r="F36" s="58">
        <v>5228</v>
      </c>
    </row>
    <row r="37" spans="1:6" ht="12" customHeight="1" x14ac:dyDescent="0.2">
      <c r="A37" s="135"/>
      <c r="B37" s="90" t="s">
        <v>145</v>
      </c>
      <c r="C37" s="8" t="s">
        <v>224</v>
      </c>
      <c r="D37" s="59">
        <v>2055</v>
      </c>
      <c r="E37" s="59">
        <v>1986</v>
      </c>
      <c r="F37" s="60">
        <v>709</v>
      </c>
    </row>
    <row r="38" spans="1:6" ht="12" customHeight="1" x14ac:dyDescent="0.2">
      <c r="A38" s="135"/>
      <c r="B38" s="90" t="s">
        <v>146</v>
      </c>
      <c r="C38" s="8" t="s">
        <v>164</v>
      </c>
      <c r="D38" s="59"/>
      <c r="E38" s="59">
        <v>69</v>
      </c>
      <c r="F38" s="60">
        <v>62</v>
      </c>
    </row>
    <row r="39" spans="1:6" s="68" customFormat="1" ht="12" customHeight="1" x14ac:dyDescent="0.2">
      <c r="A39" s="135"/>
      <c r="B39" s="90" t="s">
        <v>147</v>
      </c>
      <c r="C39" s="8" t="s">
        <v>225</v>
      </c>
      <c r="D39" s="59"/>
      <c r="E39" s="59"/>
      <c r="F39" s="60"/>
    </row>
    <row r="40" spans="1:6" ht="12" customHeight="1" thickBot="1" x14ac:dyDescent="0.25">
      <c r="A40" s="135"/>
      <c r="B40" s="90" t="s">
        <v>155</v>
      </c>
      <c r="C40" s="8" t="s">
        <v>226</v>
      </c>
      <c r="D40" s="59"/>
      <c r="E40" s="59"/>
      <c r="F40" s="60"/>
    </row>
    <row r="41" spans="1:6" ht="12" customHeight="1" thickBot="1" x14ac:dyDescent="0.25">
      <c r="A41" s="103" t="s">
        <v>66</v>
      </c>
      <c r="B41" s="23"/>
      <c r="C41" s="72" t="s">
        <v>735</v>
      </c>
      <c r="D41" s="201">
        <f>SUM(D42:D44)</f>
        <v>0</v>
      </c>
      <c r="E41" s="201">
        <f>SUM(E42:E44)</f>
        <v>0</v>
      </c>
      <c r="F41" s="206">
        <f>SUM(F42:F44)</f>
        <v>0</v>
      </c>
    </row>
    <row r="42" spans="1:6" ht="12" customHeight="1" x14ac:dyDescent="0.2">
      <c r="A42" s="134"/>
      <c r="B42" s="91" t="s">
        <v>150</v>
      </c>
      <c r="C42" s="10" t="s">
        <v>302</v>
      </c>
      <c r="D42" s="351"/>
      <c r="E42" s="351"/>
      <c r="F42" s="58"/>
    </row>
    <row r="43" spans="1:6" ht="12" customHeight="1" x14ac:dyDescent="0.2">
      <c r="A43" s="135"/>
      <c r="B43" s="90" t="s">
        <v>151</v>
      </c>
      <c r="C43" s="8" t="s">
        <v>228</v>
      </c>
      <c r="D43" s="59"/>
      <c r="E43" s="59"/>
      <c r="F43" s="60"/>
    </row>
    <row r="44" spans="1:6" ht="15" customHeight="1" x14ac:dyDescent="0.2">
      <c r="A44" s="135"/>
      <c r="B44" s="90" t="s">
        <v>152</v>
      </c>
      <c r="C44" s="8" t="s">
        <v>108</v>
      </c>
      <c r="D44" s="59"/>
      <c r="E44" s="59"/>
      <c r="F44" s="60"/>
    </row>
    <row r="45" spans="1:6" ht="23.25" thickBot="1" x14ac:dyDescent="0.25">
      <c r="A45" s="135"/>
      <c r="B45" s="90" t="s">
        <v>153</v>
      </c>
      <c r="C45" s="8" t="s">
        <v>53</v>
      </c>
      <c r="D45" s="59"/>
      <c r="E45" s="59"/>
      <c r="F45" s="60"/>
    </row>
    <row r="46" spans="1:6" ht="15" customHeight="1" thickBot="1" x14ac:dyDescent="0.25">
      <c r="A46" s="103" t="s">
        <v>67</v>
      </c>
      <c r="B46" s="23"/>
      <c r="C46" s="23" t="s">
        <v>54</v>
      </c>
      <c r="D46" s="237"/>
      <c r="E46" s="237"/>
      <c r="F46" s="236"/>
    </row>
    <row r="47" spans="1:6" ht="14.25" customHeight="1" thickBot="1" x14ac:dyDescent="0.25">
      <c r="A47" s="127" t="s">
        <v>68</v>
      </c>
      <c r="B47" s="270"/>
      <c r="C47" s="271" t="s">
        <v>56</v>
      </c>
      <c r="D47" s="237"/>
      <c r="E47" s="237"/>
      <c r="F47" s="236"/>
    </row>
    <row r="48" spans="1:6" ht="13.5" thickBot="1" x14ac:dyDescent="0.25">
      <c r="A48" s="103" t="s">
        <v>69</v>
      </c>
      <c r="B48" s="124"/>
      <c r="C48" s="137" t="s">
        <v>55</v>
      </c>
      <c r="D48" s="391">
        <f>+D35+D41+D46+D47</f>
        <v>9548</v>
      </c>
      <c r="E48" s="391">
        <f>+E35+E41+E46+E47</f>
        <v>8595</v>
      </c>
      <c r="F48" s="266">
        <f>+F35+F41+F46+F47</f>
        <v>5999</v>
      </c>
    </row>
    <row r="49" spans="1:6" ht="13.5" thickBot="1" x14ac:dyDescent="0.25">
      <c r="A49" s="138"/>
      <c r="B49" s="139"/>
      <c r="C49" s="139"/>
      <c r="D49" s="267"/>
      <c r="E49" s="267"/>
      <c r="F49" s="267"/>
    </row>
    <row r="50" spans="1:6" ht="13.5" thickBot="1" x14ac:dyDescent="0.25">
      <c r="A50" s="140" t="s">
        <v>256</v>
      </c>
      <c r="B50" s="141"/>
      <c r="C50" s="142"/>
      <c r="D50" s="395">
        <v>8</v>
      </c>
      <c r="E50" s="395"/>
      <c r="F50" s="70"/>
    </row>
    <row r="51" spans="1:6" ht="13.5" thickBot="1" x14ac:dyDescent="0.25">
      <c r="A51" s="140" t="s">
        <v>257</v>
      </c>
      <c r="B51" s="141"/>
      <c r="C51" s="142"/>
      <c r="D51" s="395"/>
      <c r="E51" s="395">
        <v>7</v>
      </c>
      <c r="F51" s="70">
        <v>5</v>
      </c>
    </row>
  </sheetData>
  <sheetProtection formatCells="0"/>
  <mergeCells count="6">
    <mergeCell ref="A34:F34"/>
    <mergeCell ref="A2:B2"/>
    <mergeCell ref="C2:E2"/>
    <mergeCell ref="C3:E3"/>
    <mergeCell ref="A5:B5"/>
    <mergeCell ref="A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5">
    <tabColor rgb="FF92D050"/>
  </sheetPr>
  <dimension ref="A1:F51"/>
  <sheetViews>
    <sheetView zoomScaleNormal="100" zoomScaleSheetLayoutView="115" workbookViewId="0">
      <selection activeCell="E50" sqref="E50"/>
    </sheetView>
  </sheetViews>
  <sheetFormatPr defaultRowHeight="12.75" x14ac:dyDescent="0.2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 x14ac:dyDescent="0.25">
      <c r="A1" s="104"/>
      <c r="B1" s="105"/>
      <c r="C1" s="145"/>
      <c r="F1" s="143" t="s">
        <v>912</v>
      </c>
    </row>
    <row r="2" spans="1:6" s="64" customFormat="1" ht="25.5" customHeight="1" x14ac:dyDescent="0.2">
      <c r="A2" s="744" t="s">
        <v>252</v>
      </c>
      <c r="B2" s="745"/>
      <c r="C2" s="753" t="s">
        <v>259</v>
      </c>
      <c r="D2" s="754"/>
      <c r="E2" s="755"/>
      <c r="F2" s="146" t="s">
        <v>111</v>
      </c>
    </row>
    <row r="3" spans="1:6" s="64" customFormat="1" ht="16.5" thickBot="1" x14ac:dyDescent="0.25">
      <c r="A3" s="107" t="s">
        <v>251</v>
      </c>
      <c r="B3" s="108"/>
      <c r="C3" s="756" t="s">
        <v>913</v>
      </c>
      <c r="D3" s="757"/>
      <c r="E3" s="758"/>
      <c r="F3" s="147" t="s">
        <v>113</v>
      </c>
    </row>
    <row r="4" spans="1:6" s="65" customFormat="1" ht="15.95" customHeight="1" thickBot="1" x14ac:dyDescent="0.3">
      <c r="A4" s="109"/>
      <c r="B4" s="109"/>
      <c r="C4" s="109"/>
      <c r="F4" s="110" t="s">
        <v>101</v>
      </c>
    </row>
    <row r="5" spans="1:6" ht="24.75" thickBot="1" x14ac:dyDescent="0.25">
      <c r="A5" s="741" t="s">
        <v>253</v>
      </c>
      <c r="B5" s="746"/>
      <c r="C5" s="555" t="s">
        <v>102</v>
      </c>
      <c r="D5" s="319" t="s">
        <v>398</v>
      </c>
      <c r="E5" s="319" t="s">
        <v>399</v>
      </c>
      <c r="F5" s="112" t="s">
        <v>400</v>
      </c>
    </row>
    <row r="6" spans="1:6" s="55" customFormat="1" ht="12.95" customHeight="1" thickBot="1" x14ac:dyDescent="0.25">
      <c r="A6" s="101" t="s">
        <v>738</v>
      </c>
      <c r="B6" s="102" t="s">
        <v>739</v>
      </c>
      <c r="C6" s="102" t="s">
        <v>740</v>
      </c>
      <c r="D6" s="102" t="s">
        <v>741</v>
      </c>
      <c r="E6" s="394" t="s">
        <v>742</v>
      </c>
      <c r="F6" s="392" t="s">
        <v>745</v>
      </c>
    </row>
    <row r="7" spans="1:6" s="55" customFormat="1" ht="15.95" customHeight="1" thickBot="1" x14ac:dyDescent="0.25">
      <c r="A7" s="741" t="s">
        <v>103</v>
      </c>
      <c r="B7" s="742"/>
      <c r="C7" s="742"/>
      <c r="D7" s="742"/>
      <c r="E7" s="742"/>
      <c r="F7" s="743"/>
    </row>
    <row r="8" spans="1:6" s="66" customFormat="1" ht="12" customHeight="1" thickBot="1" x14ac:dyDescent="0.25">
      <c r="A8" s="101" t="s">
        <v>65</v>
      </c>
      <c r="B8" s="113"/>
      <c r="C8" s="114" t="s">
        <v>258</v>
      </c>
      <c r="D8" s="201">
        <f>SUM(D9:D16)</f>
        <v>0</v>
      </c>
      <c r="E8" s="201">
        <f>SUM(E9:E16)</f>
        <v>0</v>
      </c>
      <c r="F8" s="206">
        <f>SUM(F9:F16)</f>
        <v>0</v>
      </c>
    </row>
    <row r="9" spans="1:6" s="66" customFormat="1" ht="12" customHeight="1" x14ac:dyDescent="0.2">
      <c r="A9" s="117"/>
      <c r="B9" s="116" t="s">
        <v>144</v>
      </c>
      <c r="C9" s="11" t="s">
        <v>192</v>
      </c>
      <c r="D9" s="378"/>
      <c r="E9" s="378"/>
      <c r="F9" s="258"/>
    </row>
    <row r="10" spans="1:6" s="66" customFormat="1" ht="12" customHeight="1" x14ac:dyDescent="0.2">
      <c r="A10" s="115"/>
      <c r="B10" s="116" t="s">
        <v>145</v>
      </c>
      <c r="C10" s="8" t="s">
        <v>193</v>
      </c>
      <c r="D10" s="198"/>
      <c r="E10" s="198"/>
      <c r="F10" s="204"/>
    </row>
    <row r="11" spans="1:6" s="66" customFormat="1" ht="12" customHeight="1" x14ac:dyDescent="0.2">
      <c r="A11" s="115"/>
      <c r="B11" s="116" t="s">
        <v>146</v>
      </c>
      <c r="C11" s="8" t="s">
        <v>194</v>
      </c>
      <c r="D11" s="198"/>
      <c r="E11" s="198"/>
      <c r="F11" s="204"/>
    </row>
    <row r="12" spans="1:6" s="66" customFormat="1" ht="12" customHeight="1" x14ac:dyDescent="0.2">
      <c r="A12" s="115"/>
      <c r="B12" s="116" t="s">
        <v>147</v>
      </c>
      <c r="C12" s="8" t="s">
        <v>195</v>
      </c>
      <c r="D12" s="198"/>
      <c r="E12" s="198"/>
      <c r="F12" s="204"/>
    </row>
    <row r="13" spans="1:6" s="66" customFormat="1" ht="12" customHeight="1" x14ac:dyDescent="0.2">
      <c r="A13" s="115"/>
      <c r="B13" s="116" t="s">
        <v>166</v>
      </c>
      <c r="C13" s="7" t="s">
        <v>196</v>
      </c>
      <c r="D13" s="198"/>
      <c r="E13" s="198"/>
      <c r="F13" s="204"/>
    </row>
    <row r="14" spans="1:6" s="66" customFormat="1" ht="12" customHeight="1" x14ac:dyDescent="0.2">
      <c r="A14" s="118"/>
      <c r="B14" s="116" t="s">
        <v>148</v>
      </c>
      <c r="C14" s="8" t="s">
        <v>197</v>
      </c>
      <c r="D14" s="379"/>
      <c r="E14" s="379"/>
      <c r="F14" s="259"/>
    </row>
    <row r="15" spans="1:6" s="67" customFormat="1" ht="12" customHeight="1" x14ac:dyDescent="0.2">
      <c r="A15" s="115"/>
      <c r="B15" s="116" t="s">
        <v>149</v>
      </c>
      <c r="C15" s="8" t="s">
        <v>45</v>
      </c>
      <c r="D15" s="198"/>
      <c r="E15" s="198"/>
      <c r="F15" s="204"/>
    </row>
    <row r="16" spans="1:6" s="67" customFormat="1" ht="12" customHeight="1" thickBot="1" x14ac:dyDescent="0.25">
      <c r="A16" s="119"/>
      <c r="B16" s="120" t="s">
        <v>156</v>
      </c>
      <c r="C16" s="7" t="s">
        <v>250</v>
      </c>
      <c r="D16" s="200"/>
      <c r="E16" s="200"/>
      <c r="F16" s="205"/>
    </row>
    <row r="17" spans="1:6" s="66" customFormat="1" ht="12" customHeight="1" thickBot="1" x14ac:dyDescent="0.25">
      <c r="A17" s="101" t="s">
        <v>66</v>
      </c>
      <c r="B17" s="113"/>
      <c r="C17" s="114" t="s">
        <v>734</v>
      </c>
      <c r="D17" s="201">
        <f>SUM(D18+D20)</f>
        <v>0</v>
      </c>
      <c r="E17" s="201">
        <f>SUM(E18+E20)</f>
        <v>0</v>
      </c>
      <c r="F17" s="206">
        <f>SUM(F18+F20)</f>
        <v>1415</v>
      </c>
    </row>
    <row r="18" spans="1:6" s="67" customFormat="1" ht="12" customHeight="1" x14ac:dyDescent="0.2">
      <c r="A18" s="115"/>
      <c r="B18" s="116" t="s">
        <v>150</v>
      </c>
      <c r="C18" s="10" t="s">
        <v>42</v>
      </c>
      <c r="D18" s="198"/>
      <c r="E18" s="198"/>
      <c r="F18" s="204">
        <v>1415</v>
      </c>
    </row>
    <row r="19" spans="1:6" s="67" customFormat="1" ht="12" customHeight="1" x14ac:dyDescent="0.2">
      <c r="A19" s="115"/>
      <c r="B19" s="116" t="s">
        <v>151</v>
      </c>
      <c r="C19" s="8" t="s">
        <v>43</v>
      </c>
      <c r="D19" s="198"/>
      <c r="E19" s="198"/>
      <c r="F19" s="204"/>
    </row>
    <row r="20" spans="1:6" s="67" customFormat="1" ht="12" customHeight="1" x14ac:dyDescent="0.2">
      <c r="A20" s="115"/>
      <c r="B20" s="116" t="s">
        <v>152</v>
      </c>
      <c r="C20" s="8" t="s">
        <v>44</v>
      </c>
      <c r="D20" s="198"/>
      <c r="E20" s="198"/>
      <c r="F20" s="204"/>
    </row>
    <row r="21" spans="1:6" s="67" customFormat="1" ht="12" customHeight="1" thickBot="1" x14ac:dyDescent="0.25">
      <c r="A21" s="115"/>
      <c r="B21" s="116" t="s">
        <v>153</v>
      </c>
      <c r="C21" s="8" t="s">
        <v>43</v>
      </c>
      <c r="D21" s="198"/>
      <c r="E21" s="198"/>
      <c r="F21" s="204"/>
    </row>
    <row r="22" spans="1:6" s="67" customFormat="1" ht="12" customHeight="1" thickBot="1" x14ac:dyDescent="0.25">
      <c r="A22" s="103" t="s">
        <v>67</v>
      </c>
      <c r="B22" s="72"/>
      <c r="C22" s="72" t="s">
        <v>46</v>
      </c>
      <c r="D22" s="201">
        <f>+D23+D24</f>
        <v>0</v>
      </c>
      <c r="E22" s="201">
        <f>+E23+E24</f>
        <v>0</v>
      </c>
      <c r="F22" s="206">
        <f>+F23+F24</f>
        <v>0</v>
      </c>
    </row>
    <row r="23" spans="1:6" s="66" customFormat="1" ht="12" customHeight="1" x14ac:dyDescent="0.2">
      <c r="A23" s="252"/>
      <c r="B23" s="277" t="s">
        <v>124</v>
      </c>
      <c r="C23" s="82" t="s">
        <v>274</v>
      </c>
      <c r="D23" s="388"/>
      <c r="E23" s="388"/>
      <c r="F23" s="282"/>
    </row>
    <row r="24" spans="1:6" s="66" customFormat="1" ht="12" customHeight="1" thickBot="1" x14ac:dyDescent="0.25">
      <c r="A24" s="275"/>
      <c r="B24" s="276" t="s">
        <v>125</v>
      </c>
      <c r="C24" s="83" t="s">
        <v>278</v>
      </c>
      <c r="D24" s="397"/>
      <c r="E24" s="397"/>
      <c r="F24" s="283"/>
    </row>
    <row r="25" spans="1:6" s="66" customFormat="1" ht="12" customHeight="1" thickBot="1" x14ac:dyDescent="0.25">
      <c r="A25" s="103" t="s">
        <v>68</v>
      </c>
      <c r="B25" s="113"/>
      <c r="C25" s="72" t="s">
        <v>61</v>
      </c>
      <c r="D25" s="237"/>
      <c r="E25" s="237"/>
      <c r="F25" s="236"/>
    </row>
    <row r="26" spans="1:6" s="66" customFormat="1" ht="12" customHeight="1" thickBot="1" x14ac:dyDescent="0.25">
      <c r="A26" s="101" t="s">
        <v>69</v>
      </c>
      <c r="B26" s="94"/>
      <c r="C26" s="72" t="s">
        <v>57</v>
      </c>
      <c r="D26" s="201">
        <f>SUM(D8,D17,D22)</f>
        <v>0</v>
      </c>
      <c r="E26" s="201">
        <f>SUM(E8,E17,E22)</f>
        <v>0</v>
      </c>
      <c r="F26" s="201">
        <f>SUM(F8,F17,F22)</f>
        <v>1415</v>
      </c>
    </row>
    <row r="27" spans="1:6" s="67" customFormat="1" ht="12" customHeight="1" thickBot="1" x14ac:dyDescent="0.25">
      <c r="A27" s="272" t="s">
        <v>70</v>
      </c>
      <c r="B27" s="280"/>
      <c r="C27" s="274" t="s">
        <v>59</v>
      </c>
      <c r="D27" s="387">
        <f>+D28+D29</f>
        <v>0</v>
      </c>
      <c r="E27" s="387">
        <f>+E28+E29</f>
        <v>0</v>
      </c>
      <c r="F27" s="264">
        <f>+F28+F29</f>
        <v>0</v>
      </c>
    </row>
    <row r="28" spans="1:6" s="67" customFormat="1" ht="15" customHeight="1" x14ac:dyDescent="0.2">
      <c r="A28" s="117"/>
      <c r="B28" s="92" t="s">
        <v>131</v>
      </c>
      <c r="C28" s="82" t="s">
        <v>367</v>
      </c>
      <c r="D28" s="388"/>
      <c r="E28" s="388"/>
      <c r="F28" s="282"/>
    </row>
    <row r="29" spans="1:6" s="67" customFormat="1" ht="15" customHeight="1" thickBot="1" x14ac:dyDescent="0.25">
      <c r="A29" s="281"/>
      <c r="B29" s="93" t="s">
        <v>132</v>
      </c>
      <c r="C29" s="273" t="s">
        <v>49</v>
      </c>
      <c r="D29" s="61"/>
      <c r="E29" s="61"/>
      <c r="F29" s="62"/>
    </row>
    <row r="30" spans="1:6" ht="13.5" thickBot="1" x14ac:dyDescent="0.25">
      <c r="A30" s="127" t="s">
        <v>71</v>
      </c>
      <c r="B30" s="270"/>
      <c r="C30" s="271" t="s">
        <v>60</v>
      </c>
      <c r="D30" s="237"/>
      <c r="E30" s="237"/>
      <c r="F30" s="236"/>
    </row>
    <row r="31" spans="1:6" s="55" customFormat="1" ht="16.5" customHeight="1" thickBot="1" x14ac:dyDescent="0.25">
      <c r="A31" s="127" t="s">
        <v>72</v>
      </c>
      <c r="B31" s="128"/>
      <c r="C31" s="129" t="s">
        <v>58</v>
      </c>
      <c r="D31" s="391">
        <f>+D26+D27+D30</f>
        <v>0</v>
      </c>
      <c r="E31" s="391">
        <f>+E26+E27+E30</f>
        <v>0</v>
      </c>
      <c r="F31" s="266">
        <f>+F26+F27+F30</f>
        <v>1415</v>
      </c>
    </row>
    <row r="32" spans="1:6" s="68" customFormat="1" ht="12" customHeight="1" x14ac:dyDescent="0.2">
      <c r="A32" s="130"/>
      <c r="B32" s="130"/>
      <c r="C32" s="131"/>
      <c r="D32" s="262"/>
      <c r="E32" s="262"/>
      <c r="F32" s="262"/>
    </row>
    <row r="33" spans="1:6" ht="12" customHeight="1" thickBot="1" x14ac:dyDescent="0.25">
      <c r="A33" s="132"/>
      <c r="B33" s="133"/>
      <c r="C33" s="133"/>
      <c r="D33" s="263"/>
      <c r="E33" s="263"/>
      <c r="F33" s="263"/>
    </row>
    <row r="34" spans="1:6" ht="12" customHeight="1" thickBot="1" x14ac:dyDescent="0.25">
      <c r="A34" s="741" t="s">
        <v>107</v>
      </c>
      <c r="B34" s="742"/>
      <c r="C34" s="742"/>
      <c r="D34" s="742"/>
      <c r="E34" s="742"/>
      <c r="F34" s="743"/>
    </row>
    <row r="35" spans="1:6" ht="12" customHeight="1" thickBot="1" x14ac:dyDescent="0.25">
      <c r="A35" s="103" t="s">
        <v>65</v>
      </c>
      <c r="B35" s="23"/>
      <c r="C35" s="72" t="s">
        <v>41</v>
      </c>
      <c r="D35" s="201">
        <f>SUM(D36:D40)</f>
        <v>0</v>
      </c>
      <c r="E35" s="201">
        <f>SUM(E36:E40)</f>
        <v>792</v>
      </c>
      <c r="F35" s="206">
        <f>SUM(F36:F40)</f>
        <v>790</v>
      </c>
    </row>
    <row r="36" spans="1:6" ht="12" customHeight="1" x14ac:dyDescent="0.2">
      <c r="A36" s="134"/>
      <c r="B36" s="91" t="s">
        <v>144</v>
      </c>
      <c r="C36" s="10" t="s">
        <v>95</v>
      </c>
      <c r="D36" s="351"/>
      <c r="E36" s="351">
        <v>529</v>
      </c>
      <c r="F36" s="58">
        <v>528</v>
      </c>
    </row>
    <row r="37" spans="1:6" ht="12" customHeight="1" x14ac:dyDescent="0.2">
      <c r="A37" s="135"/>
      <c r="B37" s="90" t="s">
        <v>145</v>
      </c>
      <c r="C37" s="8" t="s">
        <v>224</v>
      </c>
      <c r="D37" s="59"/>
      <c r="E37" s="59">
        <v>71</v>
      </c>
      <c r="F37" s="60">
        <v>71</v>
      </c>
    </row>
    <row r="38" spans="1:6" ht="12" customHeight="1" x14ac:dyDescent="0.2">
      <c r="A38" s="135"/>
      <c r="B38" s="90" t="s">
        <v>146</v>
      </c>
      <c r="C38" s="8" t="s">
        <v>164</v>
      </c>
      <c r="D38" s="59"/>
      <c r="E38" s="59">
        <v>192</v>
      </c>
      <c r="F38" s="60">
        <v>191</v>
      </c>
    </row>
    <row r="39" spans="1:6" s="68" customFormat="1" ht="12" customHeight="1" x14ac:dyDescent="0.2">
      <c r="A39" s="135"/>
      <c r="B39" s="90" t="s">
        <v>147</v>
      </c>
      <c r="C39" s="8" t="s">
        <v>225</v>
      </c>
      <c r="D39" s="59"/>
      <c r="E39" s="59"/>
      <c r="F39" s="60"/>
    </row>
    <row r="40" spans="1:6" ht="12" customHeight="1" thickBot="1" x14ac:dyDescent="0.25">
      <c r="A40" s="135"/>
      <c r="B40" s="90" t="s">
        <v>155</v>
      </c>
      <c r="C40" s="8" t="s">
        <v>226</v>
      </c>
      <c r="D40" s="59"/>
      <c r="E40" s="59"/>
      <c r="F40" s="60"/>
    </row>
    <row r="41" spans="1:6" ht="12" customHeight="1" thickBot="1" x14ac:dyDescent="0.25">
      <c r="A41" s="103" t="s">
        <v>66</v>
      </c>
      <c r="B41" s="23"/>
      <c r="C41" s="72" t="s">
        <v>735</v>
      </c>
      <c r="D41" s="201">
        <f>SUM(D42:D44)</f>
        <v>0</v>
      </c>
      <c r="E41" s="201">
        <f>SUM(E42:E44)</f>
        <v>161</v>
      </c>
      <c r="F41" s="206">
        <f>SUM(F42:F44)</f>
        <v>161</v>
      </c>
    </row>
    <row r="42" spans="1:6" ht="12" customHeight="1" x14ac:dyDescent="0.2">
      <c r="A42" s="134"/>
      <c r="B42" s="91" t="s">
        <v>150</v>
      </c>
      <c r="C42" s="10" t="s">
        <v>302</v>
      </c>
      <c r="D42" s="351"/>
      <c r="E42" s="351">
        <v>161</v>
      </c>
      <c r="F42" s="58">
        <v>161</v>
      </c>
    </row>
    <row r="43" spans="1:6" ht="12" customHeight="1" x14ac:dyDescent="0.2">
      <c r="A43" s="135"/>
      <c r="B43" s="90" t="s">
        <v>151</v>
      </c>
      <c r="C43" s="8" t="s">
        <v>228</v>
      </c>
      <c r="D43" s="59"/>
      <c r="E43" s="59"/>
      <c r="F43" s="60"/>
    </row>
    <row r="44" spans="1:6" ht="15" customHeight="1" x14ac:dyDescent="0.2">
      <c r="A44" s="135"/>
      <c r="B44" s="90" t="s">
        <v>152</v>
      </c>
      <c r="C44" s="8" t="s">
        <v>108</v>
      </c>
      <c r="D44" s="59"/>
      <c r="E44" s="59"/>
      <c r="F44" s="60"/>
    </row>
    <row r="45" spans="1:6" ht="23.25" thickBot="1" x14ac:dyDescent="0.25">
      <c r="A45" s="135"/>
      <c r="B45" s="90" t="s">
        <v>153</v>
      </c>
      <c r="C45" s="8" t="s">
        <v>53</v>
      </c>
      <c r="D45" s="59"/>
      <c r="E45" s="59"/>
      <c r="F45" s="60"/>
    </row>
    <row r="46" spans="1:6" ht="15" customHeight="1" thickBot="1" x14ac:dyDescent="0.25">
      <c r="A46" s="103" t="s">
        <v>67</v>
      </c>
      <c r="B46" s="23"/>
      <c r="C46" s="23" t="s">
        <v>54</v>
      </c>
      <c r="D46" s="237"/>
      <c r="E46" s="237"/>
      <c r="F46" s="236"/>
    </row>
    <row r="47" spans="1:6" ht="14.25" customHeight="1" thickBot="1" x14ac:dyDescent="0.25">
      <c r="A47" s="127" t="s">
        <v>68</v>
      </c>
      <c r="B47" s="270"/>
      <c r="C47" s="271" t="s">
        <v>56</v>
      </c>
      <c r="D47" s="237"/>
      <c r="E47" s="237"/>
      <c r="F47" s="236"/>
    </row>
    <row r="48" spans="1:6" ht="13.5" thickBot="1" x14ac:dyDescent="0.25">
      <c r="A48" s="103" t="s">
        <v>69</v>
      </c>
      <c r="B48" s="124"/>
      <c r="C48" s="137" t="s">
        <v>55</v>
      </c>
      <c r="D48" s="391">
        <f>+D35+D41+D46+D47</f>
        <v>0</v>
      </c>
      <c r="E48" s="391">
        <f>+E35+E41+E46+E47</f>
        <v>953</v>
      </c>
      <c r="F48" s="266">
        <f>+F35+F41+F46+F47</f>
        <v>951</v>
      </c>
    </row>
    <row r="49" spans="1:6" ht="13.5" thickBot="1" x14ac:dyDescent="0.25">
      <c r="A49" s="138"/>
      <c r="B49" s="139"/>
      <c r="C49" s="139"/>
      <c r="D49" s="267"/>
      <c r="E49" s="267"/>
      <c r="F49" s="267"/>
    </row>
    <row r="50" spans="1:6" ht="13.5" thickBot="1" x14ac:dyDescent="0.25">
      <c r="A50" s="140" t="s">
        <v>256</v>
      </c>
      <c r="B50" s="141"/>
      <c r="C50" s="142"/>
      <c r="D50" s="395"/>
      <c r="E50" s="395"/>
      <c r="F50" s="70"/>
    </row>
    <row r="51" spans="1:6" ht="13.5" thickBot="1" x14ac:dyDescent="0.25">
      <c r="A51" s="140" t="s">
        <v>257</v>
      </c>
      <c r="B51" s="141"/>
      <c r="C51" s="142"/>
      <c r="D51" s="395"/>
      <c r="E51" s="395">
        <v>1</v>
      </c>
      <c r="F51" s="70">
        <v>1</v>
      </c>
    </row>
  </sheetData>
  <sheetProtection formatCells="0"/>
  <mergeCells count="6">
    <mergeCell ref="A34:F34"/>
    <mergeCell ref="A2:B2"/>
    <mergeCell ref="C2:E2"/>
    <mergeCell ref="C3:E3"/>
    <mergeCell ref="A5:B5"/>
    <mergeCell ref="A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6">
    <tabColor rgb="FF92D050"/>
  </sheetPr>
  <dimension ref="A1:F51"/>
  <sheetViews>
    <sheetView zoomScaleNormal="100" zoomScaleSheetLayoutView="115" workbookViewId="0">
      <selection activeCell="G6" sqref="G6"/>
    </sheetView>
  </sheetViews>
  <sheetFormatPr defaultRowHeight="12.75" x14ac:dyDescent="0.2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 x14ac:dyDescent="0.25">
      <c r="A1" s="104"/>
      <c r="B1" s="105"/>
      <c r="C1" s="145"/>
      <c r="F1" s="143" t="s">
        <v>914</v>
      </c>
    </row>
    <row r="2" spans="1:6" s="64" customFormat="1" ht="25.5" customHeight="1" x14ac:dyDescent="0.2">
      <c r="A2" s="744" t="s">
        <v>252</v>
      </c>
      <c r="B2" s="745"/>
      <c r="C2" s="753" t="s">
        <v>259</v>
      </c>
      <c r="D2" s="754"/>
      <c r="E2" s="755"/>
      <c r="F2" s="146" t="s">
        <v>111</v>
      </c>
    </row>
    <row r="3" spans="1:6" s="64" customFormat="1" ht="16.5" thickBot="1" x14ac:dyDescent="0.25">
      <c r="A3" s="107" t="s">
        <v>251</v>
      </c>
      <c r="B3" s="108"/>
      <c r="C3" s="756" t="s">
        <v>915</v>
      </c>
      <c r="D3" s="757"/>
      <c r="E3" s="758"/>
      <c r="F3" s="147" t="s">
        <v>113</v>
      </c>
    </row>
    <row r="4" spans="1:6" s="65" customFormat="1" ht="15.95" customHeight="1" thickBot="1" x14ac:dyDescent="0.3">
      <c r="A4" s="109"/>
      <c r="B4" s="109"/>
      <c r="C4" s="109"/>
      <c r="F4" s="110" t="s">
        <v>101</v>
      </c>
    </row>
    <row r="5" spans="1:6" ht="24.75" thickBot="1" x14ac:dyDescent="0.25">
      <c r="A5" s="741" t="s">
        <v>253</v>
      </c>
      <c r="B5" s="746"/>
      <c r="C5" s="555" t="s">
        <v>102</v>
      </c>
      <c r="D5" s="319" t="s">
        <v>398</v>
      </c>
      <c r="E5" s="319" t="s">
        <v>399</v>
      </c>
      <c r="F5" s="112" t="s">
        <v>400</v>
      </c>
    </row>
    <row r="6" spans="1:6" s="55" customFormat="1" ht="12.95" customHeight="1" thickBot="1" x14ac:dyDescent="0.25">
      <c r="A6" s="101" t="s">
        <v>738</v>
      </c>
      <c r="B6" s="102" t="s">
        <v>739</v>
      </c>
      <c r="C6" s="102" t="s">
        <v>740</v>
      </c>
      <c r="D6" s="102" t="s">
        <v>741</v>
      </c>
      <c r="E6" s="394" t="s">
        <v>742</v>
      </c>
      <c r="F6" s="392" t="s">
        <v>745</v>
      </c>
    </row>
    <row r="7" spans="1:6" s="55" customFormat="1" ht="15.95" customHeight="1" thickBot="1" x14ac:dyDescent="0.25">
      <c r="A7" s="741" t="s">
        <v>103</v>
      </c>
      <c r="B7" s="742"/>
      <c r="C7" s="742"/>
      <c r="D7" s="742"/>
      <c r="E7" s="742"/>
      <c r="F7" s="743"/>
    </row>
    <row r="8" spans="1:6" s="66" customFormat="1" ht="12" customHeight="1" thickBot="1" x14ac:dyDescent="0.25">
      <c r="A8" s="101" t="s">
        <v>65</v>
      </c>
      <c r="B8" s="113"/>
      <c r="C8" s="114" t="s">
        <v>258</v>
      </c>
      <c r="D8" s="201">
        <f>SUM(D9:D16)</f>
        <v>0</v>
      </c>
      <c r="E8" s="201">
        <f>SUM(E9:E16)</f>
        <v>0</v>
      </c>
      <c r="F8" s="206">
        <f>SUM(F9:F16)</f>
        <v>0</v>
      </c>
    </row>
    <row r="9" spans="1:6" s="66" customFormat="1" ht="12" customHeight="1" x14ac:dyDescent="0.2">
      <c r="A9" s="117"/>
      <c r="B9" s="116" t="s">
        <v>144</v>
      </c>
      <c r="C9" s="11" t="s">
        <v>192</v>
      </c>
      <c r="D9" s="378"/>
      <c r="E9" s="378"/>
      <c r="F9" s="258"/>
    </row>
    <row r="10" spans="1:6" s="66" customFormat="1" ht="12" customHeight="1" x14ac:dyDescent="0.2">
      <c r="A10" s="115"/>
      <c r="B10" s="116" t="s">
        <v>145</v>
      </c>
      <c r="C10" s="8" t="s">
        <v>193</v>
      </c>
      <c r="D10" s="198"/>
      <c r="E10" s="198"/>
      <c r="F10" s="204"/>
    </row>
    <row r="11" spans="1:6" s="66" customFormat="1" ht="12" customHeight="1" x14ac:dyDescent="0.2">
      <c r="A11" s="115"/>
      <c r="B11" s="116" t="s">
        <v>146</v>
      </c>
      <c r="C11" s="8" t="s">
        <v>194</v>
      </c>
      <c r="D11" s="198"/>
      <c r="E11" s="198"/>
      <c r="F11" s="204"/>
    </row>
    <row r="12" spans="1:6" s="66" customFormat="1" ht="12" customHeight="1" x14ac:dyDescent="0.2">
      <c r="A12" s="115"/>
      <c r="B12" s="116" t="s">
        <v>147</v>
      </c>
      <c r="C12" s="8" t="s">
        <v>195</v>
      </c>
      <c r="D12" s="198"/>
      <c r="E12" s="198"/>
      <c r="F12" s="204"/>
    </row>
    <row r="13" spans="1:6" s="66" customFormat="1" ht="12" customHeight="1" x14ac:dyDescent="0.2">
      <c r="A13" s="115"/>
      <c r="B13" s="116" t="s">
        <v>166</v>
      </c>
      <c r="C13" s="7" t="s">
        <v>196</v>
      </c>
      <c r="D13" s="198"/>
      <c r="E13" s="198"/>
      <c r="F13" s="204"/>
    </row>
    <row r="14" spans="1:6" s="66" customFormat="1" ht="12" customHeight="1" x14ac:dyDescent="0.2">
      <c r="A14" s="118"/>
      <c r="B14" s="116" t="s">
        <v>148</v>
      </c>
      <c r="C14" s="8" t="s">
        <v>197</v>
      </c>
      <c r="D14" s="379"/>
      <c r="E14" s="379"/>
      <c r="F14" s="259"/>
    </row>
    <row r="15" spans="1:6" s="67" customFormat="1" ht="12" customHeight="1" x14ac:dyDescent="0.2">
      <c r="A15" s="115"/>
      <c r="B15" s="116" t="s">
        <v>149</v>
      </c>
      <c r="C15" s="8" t="s">
        <v>45</v>
      </c>
      <c r="D15" s="198"/>
      <c r="E15" s="198"/>
      <c r="F15" s="204"/>
    </row>
    <row r="16" spans="1:6" s="67" customFormat="1" ht="12" customHeight="1" thickBot="1" x14ac:dyDescent="0.25">
      <c r="A16" s="119"/>
      <c r="B16" s="120" t="s">
        <v>156</v>
      </c>
      <c r="C16" s="7" t="s">
        <v>250</v>
      </c>
      <c r="D16" s="200"/>
      <c r="E16" s="200"/>
      <c r="F16" s="205"/>
    </row>
    <row r="17" spans="1:6" s="66" customFormat="1" ht="12" customHeight="1" thickBot="1" x14ac:dyDescent="0.25">
      <c r="A17" s="101" t="s">
        <v>66</v>
      </c>
      <c r="B17" s="113"/>
      <c r="C17" s="114" t="s">
        <v>734</v>
      </c>
      <c r="D17" s="201">
        <f>SUM(D18+D20)</f>
        <v>0</v>
      </c>
      <c r="E17" s="201">
        <f>SUM(E18+E20)</f>
        <v>0</v>
      </c>
      <c r="F17" s="206">
        <f>SUM(F18+F20)</f>
        <v>0</v>
      </c>
    </row>
    <row r="18" spans="1:6" s="67" customFormat="1" ht="12" customHeight="1" x14ac:dyDescent="0.2">
      <c r="A18" s="115"/>
      <c r="B18" s="116" t="s">
        <v>150</v>
      </c>
      <c r="C18" s="10" t="s">
        <v>42</v>
      </c>
      <c r="D18" s="198"/>
      <c r="E18" s="198"/>
      <c r="F18" s="204"/>
    </row>
    <row r="19" spans="1:6" s="67" customFormat="1" ht="12" customHeight="1" x14ac:dyDescent="0.2">
      <c r="A19" s="115"/>
      <c r="B19" s="116" t="s">
        <v>151</v>
      </c>
      <c r="C19" s="8" t="s">
        <v>43</v>
      </c>
      <c r="D19" s="198"/>
      <c r="E19" s="198"/>
      <c r="F19" s="204"/>
    </row>
    <row r="20" spans="1:6" s="67" customFormat="1" ht="12" customHeight="1" x14ac:dyDescent="0.2">
      <c r="A20" s="115"/>
      <c r="B20" s="116" t="s">
        <v>152</v>
      </c>
      <c r="C20" s="8" t="s">
        <v>44</v>
      </c>
      <c r="D20" s="198"/>
      <c r="E20" s="198"/>
      <c r="F20" s="204"/>
    </row>
    <row r="21" spans="1:6" s="67" customFormat="1" ht="12" customHeight="1" thickBot="1" x14ac:dyDescent="0.25">
      <c r="A21" s="115"/>
      <c r="B21" s="116" t="s">
        <v>153</v>
      </c>
      <c r="C21" s="8" t="s">
        <v>43</v>
      </c>
      <c r="D21" s="198"/>
      <c r="E21" s="198"/>
      <c r="F21" s="204"/>
    </row>
    <row r="22" spans="1:6" s="67" customFormat="1" ht="12" customHeight="1" thickBot="1" x14ac:dyDescent="0.25">
      <c r="A22" s="103" t="s">
        <v>67</v>
      </c>
      <c r="B22" s="72"/>
      <c r="C22" s="72" t="s">
        <v>46</v>
      </c>
      <c r="D22" s="201">
        <f>+D23+D24</f>
        <v>0</v>
      </c>
      <c r="E22" s="201">
        <f>+E23+E24</f>
        <v>0</v>
      </c>
      <c r="F22" s="206">
        <f>+F23+F24</f>
        <v>0</v>
      </c>
    </row>
    <row r="23" spans="1:6" s="66" customFormat="1" ht="12" customHeight="1" x14ac:dyDescent="0.2">
      <c r="A23" s="252"/>
      <c r="B23" s="277" t="s">
        <v>124</v>
      </c>
      <c r="C23" s="82" t="s">
        <v>274</v>
      </c>
      <c r="D23" s="388"/>
      <c r="E23" s="388"/>
      <c r="F23" s="282"/>
    </row>
    <row r="24" spans="1:6" s="66" customFormat="1" ht="12" customHeight="1" thickBot="1" x14ac:dyDescent="0.25">
      <c r="A24" s="275"/>
      <c r="B24" s="276" t="s">
        <v>125</v>
      </c>
      <c r="C24" s="83" t="s">
        <v>278</v>
      </c>
      <c r="D24" s="397"/>
      <c r="E24" s="397"/>
      <c r="F24" s="283"/>
    </row>
    <row r="25" spans="1:6" s="66" customFormat="1" ht="12" customHeight="1" thickBot="1" x14ac:dyDescent="0.25">
      <c r="A25" s="103" t="s">
        <v>68</v>
      </c>
      <c r="B25" s="113"/>
      <c r="C25" s="72" t="s">
        <v>61</v>
      </c>
      <c r="D25" s="237"/>
      <c r="E25" s="237"/>
      <c r="F25" s="236"/>
    </row>
    <row r="26" spans="1:6" s="66" customFormat="1" ht="12" customHeight="1" thickBot="1" x14ac:dyDescent="0.25">
      <c r="A26" s="101" t="s">
        <v>69</v>
      </c>
      <c r="B26" s="94"/>
      <c r="C26" s="72" t="s">
        <v>57</v>
      </c>
      <c r="D26" s="201"/>
      <c r="E26" s="201"/>
      <c r="F26" s="206"/>
    </row>
    <row r="27" spans="1:6" s="67" customFormat="1" ht="12" customHeight="1" thickBot="1" x14ac:dyDescent="0.25">
      <c r="A27" s="272" t="s">
        <v>70</v>
      </c>
      <c r="B27" s="280"/>
      <c r="C27" s="274" t="s">
        <v>59</v>
      </c>
      <c r="D27" s="387">
        <f>+D28+D29</f>
        <v>0</v>
      </c>
      <c r="E27" s="387">
        <f>+E28+E29</f>
        <v>0</v>
      </c>
      <c r="F27" s="264">
        <f>+F28+F29</f>
        <v>0</v>
      </c>
    </row>
    <row r="28" spans="1:6" s="67" customFormat="1" ht="15" customHeight="1" x14ac:dyDescent="0.2">
      <c r="A28" s="117"/>
      <c r="B28" s="92" t="s">
        <v>131</v>
      </c>
      <c r="C28" s="82" t="s">
        <v>367</v>
      </c>
      <c r="D28" s="388"/>
      <c r="E28" s="388"/>
      <c r="F28" s="282"/>
    </row>
    <row r="29" spans="1:6" s="67" customFormat="1" ht="15" customHeight="1" thickBot="1" x14ac:dyDescent="0.25">
      <c r="A29" s="281"/>
      <c r="B29" s="93" t="s">
        <v>132</v>
      </c>
      <c r="C29" s="273" t="s">
        <v>49</v>
      </c>
      <c r="D29" s="61"/>
      <c r="E29" s="61"/>
      <c r="F29" s="62"/>
    </row>
    <row r="30" spans="1:6" ht="13.5" thickBot="1" x14ac:dyDescent="0.25">
      <c r="A30" s="127" t="s">
        <v>71</v>
      </c>
      <c r="B30" s="270"/>
      <c r="C30" s="271" t="s">
        <v>60</v>
      </c>
      <c r="D30" s="237"/>
      <c r="E30" s="237"/>
      <c r="F30" s="236"/>
    </row>
    <row r="31" spans="1:6" s="55" customFormat="1" ht="16.5" customHeight="1" thickBot="1" x14ac:dyDescent="0.25">
      <c r="A31" s="127" t="s">
        <v>72</v>
      </c>
      <c r="B31" s="128"/>
      <c r="C31" s="129" t="s">
        <v>58</v>
      </c>
      <c r="D31" s="391">
        <f>+D26+D27+D30</f>
        <v>0</v>
      </c>
      <c r="E31" s="391">
        <f>+E26+E27+E30</f>
        <v>0</v>
      </c>
      <c r="F31" s="266">
        <f>+F26+F27+F30</f>
        <v>0</v>
      </c>
    </row>
    <row r="32" spans="1:6" s="68" customFormat="1" ht="12" customHeight="1" x14ac:dyDescent="0.2">
      <c r="A32" s="130"/>
      <c r="B32" s="130"/>
      <c r="C32" s="131"/>
      <c r="D32" s="262"/>
      <c r="E32" s="262"/>
      <c r="F32" s="262"/>
    </row>
    <row r="33" spans="1:6" ht="12" customHeight="1" thickBot="1" x14ac:dyDescent="0.25">
      <c r="A33" s="132"/>
      <c r="B33" s="133"/>
      <c r="C33" s="133"/>
      <c r="D33" s="263"/>
      <c r="E33" s="263"/>
      <c r="F33" s="263"/>
    </row>
    <row r="34" spans="1:6" ht="12" customHeight="1" thickBot="1" x14ac:dyDescent="0.25">
      <c r="A34" s="741" t="s">
        <v>107</v>
      </c>
      <c r="B34" s="742"/>
      <c r="C34" s="742"/>
      <c r="D34" s="742"/>
      <c r="E34" s="742"/>
      <c r="F34" s="743"/>
    </row>
    <row r="35" spans="1:6" ht="12" customHeight="1" thickBot="1" x14ac:dyDescent="0.25">
      <c r="A35" s="103" t="s">
        <v>65</v>
      </c>
      <c r="B35" s="23"/>
      <c r="C35" s="72" t="s">
        <v>41</v>
      </c>
      <c r="D35" s="201">
        <f>SUM(D36:D40)</f>
        <v>2500</v>
      </c>
      <c r="E35" s="201">
        <f>SUM(E36:E40)</f>
        <v>2650</v>
      </c>
      <c r="F35" s="206">
        <f>SUM(F36:F40)</f>
        <v>979</v>
      </c>
    </row>
    <row r="36" spans="1:6" ht="12" customHeight="1" x14ac:dyDescent="0.2">
      <c r="A36" s="134"/>
      <c r="B36" s="91" t="s">
        <v>144</v>
      </c>
      <c r="C36" s="10" t="s">
        <v>95</v>
      </c>
      <c r="D36" s="351"/>
      <c r="E36" s="351"/>
      <c r="F36" s="58"/>
    </row>
    <row r="37" spans="1:6" ht="12" customHeight="1" x14ac:dyDescent="0.2">
      <c r="A37" s="135"/>
      <c r="B37" s="90" t="s">
        <v>145</v>
      </c>
      <c r="C37" s="8" t="s">
        <v>224</v>
      </c>
      <c r="D37" s="59"/>
      <c r="E37" s="59"/>
      <c r="F37" s="60"/>
    </row>
    <row r="38" spans="1:6" ht="12" customHeight="1" x14ac:dyDescent="0.2">
      <c r="A38" s="135"/>
      <c r="B38" s="90" t="s">
        <v>146</v>
      </c>
      <c r="C38" s="8" t="s">
        <v>164</v>
      </c>
      <c r="D38" s="59">
        <v>2500</v>
      </c>
      <c r="E38" s="59">
        <v>2650</v>
      </c>
      <c r="F38" s="60">
        <v>979</v>
      </c>
    </row>
    <row r="39" spans="1:6" s="68" customFormat="1" ht="12" customHeight="1" x14ac:dyDescent="0.2">
      <c r="A39" s="135"/>
      <c r="B39" s="90" t="s">
        <v>147</v>
      </c>
      <c r="C39" s="8" t="s">
        <v>225</v>
      </c>
      <c r="D39" s="59"/>
      <c r="E39" s="59"/>
      <c r="F39" s="60"/>
    </row>
    <row r="40" spans="1:6" ht="12" customHeight="1" thickBot="1" x14ac:dyDescent="0.25">
      <c r="A40" s="135"/>
      <c r="B40" s="90" t="s">
        <v>155</v>
      </c>
      <c r="C40" s="8" t="s">
        <v>226</v>
      </c>
      <c r="D40" s="59"/>
      <c r="E40" s="59"/>
      <c r="F40" s="60"/>
    </row>
    <row r="41" spans="1:6" ht="12" customHeight="1" thickBot="1" x14ac:dyDescent="0.25">
      <c r="A41" s="103" t="s">
        <v>66</v>
      </c>
      <c r="B41" s="23"/>
      <c r="C41" s="72" t="s">
        <v>735</v>
      </c>
      <c r="D41" s="201">
        <f>SUM(D42:D44)</f>
        <v>0</v>
      </c>
      <c r="E41" s="201">
        <f>SUM(E42:E44)</f>
        <v>0</v>
      </c>
      <c r="F41" s="206">
        <f>SUM(F42:F44)</f>
        <v>0</v>
      </c>
    </row>
    <row r="42" spans="1:6" ht="12" customHeight="1" x14ac:dyDescent="0.2">
      <c r="A42" s="134"/>
      <c r="B42" s="91" t="s">
        <v>150</v>
      </c>
      <c r="C42" s="10" t="s">
        <v>302</v>
      </c>
      <c r="D42" s="351"/>
      <c r="E42" s="351"/>
      <c r="F42" s="58"/>
    </row>
    <row r="43" spans="1:6" ht="12" customHeight="1" x14ac:dyDescent="0.2">
      <c r="A43" s="135"/>
      <c r="B43" s="90" t="s">
        <v>151</v>
      </c>
      <c r="C43" s="8" t="s">
        <v>228</v>
      </c>
      <c r="D43" s="59"/>
      <c r="E43" s="59"/>
      <c r="F43" s="60"/>
    </row>
    <row r="44" spans="1:6" ht="15" customHeight="1" x14ac:dyDescent="0.2">
      <c r="A44" s="135"/>
      <c r="B44" s="90" t="s">
        <v>152</v>
      </c>
      <c r="C44" s="8" t="s">
        <v>108</v>
      </c>
      <c r="D44" s="59"/>
      <c r="E44" s="59"/>
      <c r="F44" s="60"/>
    </row>
    <row r="45" spans="1:6" ht="23.25" thickBot="1" x14ac:dyDescent="0.25">
      <c r="A45" s="135"/>
      <c r="B45" s="90" t="s">
        <v>153</v>
      </c>
      <c r="C45" s="8" t="s">
        <v>53</v>
      </c>
      <c r="D45" s="59"/>
      <c r="E45" s="59"/>
      <c r="F45" s="60"/>
    </row>
    <row r="46" spans="1:6" ht="15" customHeight="1" thickBot="1" x14ac:dyDescent="0.25">
      <c r="A46" s="103" t="s">
        <v>67</v>
      </c>
      <c r="B46" s="23"/>
      <c r="C46" s="23" t="s">
        <v>54</v>
      </c>
      <c r="D46" s="237"/>
      <c r="E46" s="237"/>
      <c r="F46" s="236"/>
    </row>
    <row r="47" spans="1:6" ht="14.25" customHeight="1" thickBot="1" x14ac:dyDescent="0.25">
      <c r="A47" s="127" t="s">
        <v>68</v>
      </c>
      <c r="B47" s="270"/>
      <c r="C47" s="271" t="s">
        <v>56</v>
      </c>
      <c r="D47" s="237"/>
      <c r="E47" s="237"/>
      <c r="F47" s="236"/>
    </row>
    <row r="48" spans="1:6" ht="13.5" thickBot="1" x14ac:dyDescent="0.25">
      <c r="A48" s="103" t="s">
        <v>69</v>
      </c>
      <c r="B48" s="124"/>
      <c r="C48" s="137" t="s">
        <v>55</v>
      </c>
      <c r="D48" s="391">
        <f>+D35+D41+D46+D47</f>
        <v>2500</v>
      </c>
      <c r="E48" s="391">
        <f>+E35+E41+E46+E47</f>
        <v>2650</v>
      </c>
      <c r="F48" s="266">
        <f>+F35+F41+F46+F47</f>
        <v>979</v>
      </c>
    </row>
    <row r="49" spans="1:6" ht="13.5" thickBot="1" x14ac:dyDescent="0.25">
      <c r="A49" s="138"/>
      <c r="B49" s="139"/>
      <c r="C49" s="139"/>
      <c r="D49" s="267"/>
      <c r="E49" s="267"/>
      <c r="F49" s="267"/>
    </row>
    <row r="50" spans="1:6" ht="13.5" thickBot="1" x14ac:dyDescent="0.25">
      <c r="A50" s="140" t="s">
        <v>256</v>
      </c>
      <c r="B50" s="141"/>
      <c r="C50" s="142"/>
      <c r="D50" s="395"/>
      <c r="E50" s="395"/>
      <c r="F50" s="70"/>
    </row>
    <row r="51" spans="1:6" ht="13.5" thickBot="1" x14ac:dyDescent="0.25">
      <c r="A51" s="140" t="s">
        <v>257</v>
      </c>
      <c r="B51" s="141"/>
      <c r="C51" s="142"/>
      <c r="D51" s="395"/>
      <c r="E51" s="395"/>
      <c r="F51" s="70"/>
    </row>
  </sheetData>
  <sheetProtection formatCells="0"/>
  <mergeCells count="6">
    <mergeCell ref="A34:F34"/>
    <mergeCell ref="A2:B2"/>
    <mergeCell ref="C2:E2"/>
    <mergeCell ref="C3:E3"/>
    <mergeCell ref="A5:B5"/>
    <mergeCell ref="A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</sheetPr>
  <dimension ref="A1:J32"/>
  <sheetViews>
    <sheetView view="pageBreakPreview" zoomScale="90" zoomScaleNormal="100" zoomScaleSheetLayoutView="90" workbookViewId="0">
      <selection activeCell="G32" sqref="G32"/>
    </sheetView>
  </sheetViews>
  <sheetFormatPr defaultRowHeight="12.75" x14ac:dyDescent="0.2"/>
  <cols>
    <col min="1" max="1" width="6.83203125" style="45" customWidth="1"/>
    <col min="2" max="2" width="55.1640625" style="97" customWidth="1"/>
    <col min="3" max="5" width="16.33203125" style="45" customWidth="1"/>
    <col min="6" max="6" width="55.1640625" style="45" customWidth="1"/>
    <col min="7" max="9" width="16.33203125" style="45" customWidth="1"/>
    <col min="10" max="10" width="4.83203125" style="45" customWidth="1"/>
    <col min="11" max="16384" width="9.33203125" style="45"/>
  </cols>
  <sheetData>
    <row r="1" spans="1:10" ht="39.75" customHeight="1" x14ac:dyDescent="0.2">
      <c r="B1" s="208" t="s">
        <v>179</v>
      </c>
      <c r="C1" s="209"/>
      <c r="D1" s="209"/>
      <c r="E1" s="209"/>
      <c r="F1" s="209"/>
      <c r="G1" s="209"/>
      <c r="H1" s="209"/>
      <c r="I1" s="209"/>
      <c r="J1" s="737" t="s">
        <v>744</v>
      </c>
    </row>
    <row r="2" spans="1:10" ht="14.25" thickBot="1" x14ac:dyDescent="0.25">
      <c r="G2" s="210"/>
      <c r="H2" s="210"/>
      <c r="I2" s="210" t="s">
        <v>114</v>
      </c>
      <c r="J2" s="737"/>
    </row>
    <row r="3" spans="1:10" ht="18" customHeight="1" thickBot="1" x14ac:dyDescent="0.25">
      <c r="A3" s="735" t="s">
        <v>122</v>
      </c>
      <c r="B3" s="211" t="s">
        <v>103</v>
      </c>
      <c r="C3" s="212"/>
      <c r="D3" s="212"/>
      <c r="E3" s="212"/>
      <c r="F3" s="211" t="s">
        <v>107</v>
      </c>
      <c r="G3" s="213"/>
      <c r="H3" s="213"/>
      <c r="I3" s="213"/>
      <c r="J3" s="737"/>
    </row>
    <row r="4" spans="1:10" s="214" customFormat="1" ht="35.25" customHeight="1" thickBot="1" x14ac:dyDescent="0.25">
      <c r="A4" s="736"/>
      <c r="B4" s="98" t="s">
        <v>115</v>
      </c>
      <c r="C4" s="311" t="s">
        <v>1</v>
      </c>
      <c r="D4" s="312" t="s">
        <v>2</v>
      </c>
      <c r="E4" s="311" t="s">
        <v>441</v>
      </c>
      <c r="F4" s="98" t="s">
        <v>115</v>
      </c>
      <c r="G4" s="311" t="s">
        <v>1</v>
      </c>
      <c r="H4" s="312" t="s">
        <v>2</v>
      </c>
      <c r="I4" s="311" t="s">
        <v>441</v>
      </c>
      <c r="J4" s="737"/>
    </row>
    <row r="5" spans="1:10" s="219" customFormat="1" ht="12" customHeight="1" thickBot="1" x14ac:dyDescent="0.25">
      <c r="A5" s="215" t="s">
        <v>738</v>
      </c>
      <c r="B5" s="216" t="s">
        <v>739</v>
      </c>
      <c r="C5" s="217" t="s">
        <v>740</v>
      </c>
      <c r="D5" s="217" t="s">
        <v>741</v>
      </c>
      <c r="E5" s="217" t="s">
        <v>742</v>
      </c>
      <c r="F5" s="216" t="s">
        <v>745</v>
      </c>
      <c r="G5" s="217" t="s">
        <v>746</v>
      </c>
      <c r="H5" s="217" t="s">
        <v>747</v>
      </c>
      <c r="I5" s="218" t="s">
        <v>748</v>
      </c>
      <c r="J5" s="737"/>
    </row>
    <row r="6" spans="1:10" ht="12.95" customHeight="1" x14ac:dyDescent="0.2">
      <c r="A6" s="220" t="s">
        <v>65</v>
      </c>
      <c r="B6" s="221" t="s">
        <v>201</v>
      </c>
      <c r="C6" s="197">
        <v>768</v>
      </c>
      <c r="D6" s="197">
        <v>2717</v>
      </c>
      <c r="E6" s="197">
        <v>3548</v>
      </c>
      <c r="F6" s="221" t="s">
        <v>116</v>
      </c>
      <c r="G6" s="197">
        <v>17917</v>
      </c>
      <c r="H6" s="197">
        <v>18037</v>
      </c>
      <c r="I6" s="203">
        <v>16753</v>
      </c>
      <c r="J6" s="737"/>
    </row>
    <row r="7" spans="1:10" ht="12.95" customHeight="1" x14ac:dyDescent="0.2">
      <c r="A7" s="222" t="s">
        <v>66</v>
      </c>
      <c r="B7" s="223" t="s">
        <v>104</v>
      </c>
      <c r="C7" s="198">
        <v>4486</v>
      </c>
      <c r="D7" s="198">
        <v>4486</v>
      </c>
      <c r="E7" s="198">
        <v>7641</v>
      </c>
      <c r="F7" s="223" t="s">
        <v>224</v>
      </c>
      <c r="G7" s="198">
        <v>4890</v>
      </c>
      <c r="H7" s="198">
        <v>4844</v>
      </c>
      <c r="I7" s="204">
        <v>3468</v>
      </c>
      <c r="J7" s="737"/>
    </row>
    <row r="8" spans="1:10" ht="12.95" customHeight="1" x14ac:dyDescent="0.2">
      <c r="A8" s="222" t="s">
        <v>67</v>
      </c>
      <c r="B8" s="223" t="s">
        <v>106</v>
      </c>
      <c r="C8" s="198">
        <v>2717</v>
      </c>
      <c r="D8" s="198">
        <v>768</v>
      </c>
      <c r="E8" s="198">
        <v>655</v>
      </c>
      <c r="F8" s="223" t="s">
        <v>340</v>
      </c>
      <c r="G8" s="198">
        <v>35378</v>
      </c>
      <c r="H8" s="198">
        <v>36105</v>
      </c>
      <c r="I8" s="204">
        <v>17324</v>
      </c>
      <c r="J8" s="737"/>
    </row>
    <row r="9" spans="1:10" ht="12.95" customHeight="1" x14ac:dyDescent="0.2">
      <c r="A9" s="222" t="s">
        <v>68</v>
      </c>
      <c r="B9" s="224" t="s">
        <v>327</v>
      </c>
      <c r="C9" s="198">
        <v>33055</v>
      </c>
      <c r="D9" s="198">
        <v>36481</v>
      </c>
      <c r="E9" s="198">
        <v>36481</v>
      </c>
      <c r="F9" s="223" t="s">
        <v>225</v>
      </c>
      <c r="G9" s="198">
        <v>16038</v>
      </c>
      <c r="H9" s="198">
        <v>16797</v>
      </c>
      <c r="I9" s="204">
        <v>16317</v>
      </c>
      <c r="J9" s="737"/>
    </row>
    <row r="10" spans="1:10" ht="12.95" customHeight="1" x14ac:dyDescent="0.2">
      <c r="A10" s="222" t="s">
        <v>69</v>
      </c>
      <c r="B10" s="223" t="s">
        <v>328</v>
      </c>
      <c r="C10" s="198">
        <v>18034</v>
      </c>
      <c r="D10" s="198">
        <v>18041</v>
      </c>
      <c r="E10" s="198">
        <v>16674</v>
      </c>
      <c r="F10" s="223" t="s">
        <v>226</v>
      </c>
      <c r="G10" s="198">
        <v>10289</v>
      </c>
      <c r="H10" s="198">
        <v>11161</v>
      </c>
      <c r="I10" s="204">
        <v>10630</v>
      </c>
      <c r="J10" s="737"/>
    </row>
    <row r="11" spans="1:10" ht="12.95" customHeight="1" x14ac:dyDescent="0.2">
      <c r="A11" s="222" t="s">
        <v>70</v>
      </c>
      <c r="B11" s="223" t="s">
        <v>361</v>
      </c>
      <c r="C11" s="199"/>
      <c r="D11" s="199"/>
      <c r="E11" s="199"/>
      <c r="F11" s="223" t="s">
        <v>96</v>
      </c>
      <c r="G11" s="198"/>
      <c r="H11" s="198"/>
      <c r="I11" s="204"/>
      <c r="J11" s="737"/>
    </row>
    <row r="12" spans="1:10" ht="12.95" customHeight="1" x14ac:dyDescent="0.2">
      <c r="A12" s="222" t="s">
        <v>71</v>
      </c>
      <c r="B12" s="223" t="s">
        <v>329</v>
      </c>
      <c r="C12" s="198"/>
      <c r="D12" s="198"/>
      <c r="E12" s="198">
        <v>10</v>
      </c>
      <c r="F12" s="40" t="s">
        <v>419</v>
      </c>
      <c r="G12" s="198"/>
      <c r="H12" s="198"/>
      <c r="I12" s="204"/>
      <c r="J12" s="737"/>
    </row>
    <row r="13" spans="1:10" ht="12.95" customHeight="1" x14ac:dyDescent="0.2">
      <c r="A13" s="222" t="s">
        <v>72</v>
      </c>
      <c r="B13" s="223" t="s">
        <v>330</v>
      </c>
      <c r="C13" s="198"/>
      <c r="D13" s="198"/>
      <c r="E13" s="198"/>
      <c r="F13" s="40"/>
      <c r="G13" s="198"/>
      <c r="H13" s="198"/>
      <c r="I13" s="204"/>
      <c r="J13" s="737"/>
    </row>
    <row r="14" spans="1:10" ht="12.95" customHeight="1" x14ac:dyDescent="0.2">
      <c r="A14" s="222" t="s">
        <v>73</v>
      </c>
      <c r="B14" s="225" t="s">
        <v>331</v>
      </c>
      <c r="C14" s="199"/>
      <c r="D14" s="199"/>
      <c r="E14" s="199"/>
      <c r="F14" s="40"/>
      <c r="G14" s="198"/>
      <c r="H14" s="198"/>
      <c r="I14" s="204"/>
      <c r="J14" s="737"/>
    </row>
    <row r="15" spans="1:10" ht="12.95" customHeight="1" x14ac:dyDescent="0.2">
      <c r="A15" s="222" t="s">
        <v>74</v>
      </c>
      <c r="B15" s="40"/>
      <c r="C15" s="198"/>
      <c r="D15" s="198"/>
      <c r="E15" s="198"/>
      <c r="F15" s="40"/>
      <c r="G15" s="198"/>
      <c r="H15" s="198"/>
      <c r="I15" s="204"/>
      <c r="J15" s="737"/>
    </row>
    <row r="16" spans="1:10" ht="12.95" customHeight="1" x14ac:dyDescent="0.2">
      <c r="A16" s="222" t="s">
        <v>75</v>
      </c>
      <c r="B16" s="40"/>
      <c r="C16" s="198"/>
      <c r="D16" s="198"/>
      <c r="E16" s="198"/>
      <c r="F16" s="40"/>
      <c r="G16" s="198"/>
      <c r="H16" s="198"/>
      <c r="I16" s="204"/>
      <c r="J16" s="737"/>
    </row>
    <row r="17" spans="1:10" ht="12.95" customHeight="1" thickBot="1" x14ac:dyDescent="0.25">
      <c r="A17" s="222" t="s">
        <v>76</v>
      </c>
      <c r="B17" s="48"/>
      <c r="C17" s="200"/>
      <c r="D17" s="200"/>
      <c r="E17" s="200"/>
      <c r="F17" s="40"/>
      <c r="G17" s="200"/>
      <c r="H17" s="200"/>
      <c r="I17" s="205"/>
      <c r="J17" s="737"/>
    </row>
    <row r="18" spans="1:10" ht="15.95" customHeight="1" thickBot="1" x14ac:dyDescent="0.25">
      <c r="A18" s="226" t="s">
        <v>77</v>
      </c>
      <c r="B18" s="74" t="s">
        <v>354</v>
      </c>
      <c r="C18" s="201">
        <f>+C6+C7+C8+C9+C10+C12+C13+C14+C15+C16+C17</f>
        <v>59060</v>
      </c>
      <c r="D18" s="201">
        <f>+D6+D7+D8+D9+D10+D12+D13+D14+D15+D16+D17</f>
        <v>62493</v>
      </c>
      <c r="E18" s="201">
        <f>+E6+E7+E8+E9+E10+E12+E13+E14+E15+E16+E17</f>
        <v>65009</v>
      </c>
      <c r="F18" s="74" t="s">
        <v>353</v>
      </c>
      <c r="G18" s="201">
        <f>SUM(G6:G17)</f>
        <v>84512</v>
      </c>
      <c r="H18" s="201">
        <f>SUM(H6:H17)</f>
        <v>86944</v>
      </c>
      <c r="I18" s="206">
        <f>SUM(I6:I17)</f>
        <v>64492</v>
      </c>
      <c r="J18" s="737"/>
    </row>
    <row r="19" spans="1:10" ht="12.95" customHeight="1" x14ac:dyDescent="0.2">
      <c r="A19" s="227" t="s">
        <v>78</v>
      </c>
      <c r="B19" s="228" t="s">
        <v>332</v>
      </c>
      <c r="C19" s="229">
        <f>+C20+C21+C22+C23</f>
        <v>30100</v>
      </c>
      <c r="D19" s="229">
        <f>+D20+D21+D22+D23</f>
        <v>41812</v>
      </c>
      <c r="E19" s="229">
        <f>+E20+E21+E22+E23</f>
        <v>41812</v>
      </c>
      <c r="F19" s="230" t="s">
        <v>237</v>
      </c>
      <c r="G19" s="202"/>
      <c r="H19" s="202"/>
      <c r="I19" s="207"/>
      <c r="J19" s="737"/>
    </row>
    <row r="20" spans="1:10" ht="12.95" customHeight="1" x14ac:dyDescent="0.2">
      <c r="A20" s="231" t="s">
        <v>79</v>
      </c>
      <c r="B20" s="230" t="s">
        <v>280</v>
      </c>
      <c r="C20" s="59">
        <v>30100</v>
      </c>
      <c r="D20" s="59">
        <v>41812</v>
      </c>
      <c r="E20" s="59">
        <v>41812</v>
      </c>
      <c r="F20" s="230" t="s">
        <v>238</v>
      </c>
      <c r="G20" s="59"/>
      <c r="H20" s="59"/>
      <c r="I20" s="60"/>
      <c r="J20" s="737"/>
    </row>
    <row r="21" spans="1:10" ht="12.95" customHeight="1" x14ac:dyDescent="0.2">
      <c r="A21" s="231" t="s">
        <v>80</v>
      </c>
      <c r="B21" s="230" t="s">
        <v>281</v>
      </c>
      <c r="C21" s="59"/>
      <c r="D21" s="59"/>
      <c r="E21" s="59"/>
      <c r="F21" s="230" t="s">
        <v>177</v>
      </c>
      <c r="G21" s="59"/>
      <c r="H21" s="59"/>
      <c r="I21" s="60"/>
      <c r="J21" s="737"/>
    </row>
    <row r="22" spans="1:10" ht="12.95" customHeight="1" x14ac:dyDescent="0.2">
      <c r="A22" s="231" t="s">
        <v>81</v>
      </c>
      <c r="B22" s="230" t="s">
        <v>333</v>
      </c>
      <c r="C22" s="59"/>
      <c r="D22" s="59"/>
      <c r="E22" s="59"/>
      <c r="F22" s="230" t="s">
        <v>178</v>
      </c>
      <c r="G22" s="59"/>
      <c r="H22" s="59"/>
      <c r="I22" s="60"/>
      <c r="J22" s="737"/>
    </row>
    <row r="23" spans="1:10" ht="12.95" customHeight="1" x14ac:dyDescent="0.2">
      <c r="A23" s="231" t="s">
        <v>82</v>
      </c>
      <c r="B23" s="230" t="s">
        <v>334</v>
      </c>
      <c r="C23" s="59"/>
      <c r="D23" s="59"/>
      <c r="E23" s="59"/>
      <c r="F23" s="228" t="s">
        <v>341</v>
      </c>
      <c r="G23" s="59"/>
      <c r="H23" s="59"/>
      <c r="I23" s="60"/>
      <c r="J23" s="737"/>
    </row>
    <row r="24" spans="1:10" ht="12.95" customHeight="1" x14ac:dyDescent="0.2">
      <c r="A24" s="231" t="s">
        <v>83</v>
      </c>
      <c r="B24" s="230" t="s">
        <v>335</v>
      </c>
      <c r="C24" s="232">
        <f>+C25+C26</f>
        <v>0</v>
      </c>
      <c r="D24" s="232">
        <f>+D25+D26</f>
        <v>0</v>
      </c>
      <c r="E24" s="232">
        <f>+E25+E26</f>
        <v>0</v>
      </c>
      <c r="F24" s="230" t="s">
        <v>239</v>
      </c>
      <c r="G24" s="59"/>
      <c r="H24" s="59"/>
      <c r="I24" s="60"/>
      <c r="J24" s="737"/>
    </row>
    <row r="25" spans="1:10" ht="12.95" customHeight="1" x14ac:dyDescent="0.2">
      <c r="A25" s="227" t="s">
        <v>84</v>
      </c>
      <c r="B25" s="228" t="s">
        <v>336</v>
      </c>
      <c r="C25" s="202"/>
      <c r="D25" s="202"/>
      <c r="E25" s="202"/>
      <c r="F25" s="221" t="s">
        <v>240</v>
      </c>
      <c r="G25" s="202"/>
      <c r="H25" s="202"/>
      <c r="I25" s="207"/>
      <c r="J25" s="737"/>
    </row>
    <row r="26" spans="1:10" ht="12.95" customHeight="1" thickBot="1" x14ac:dyDescent="0.25">
      <c r="A26" s="231" t="s">
        <v>85</v>
      </c>
      <c r="B26" s="230" t="s">
        <v>289</v>
      </c>
      <c r="C26" s="59"/>
      <c r="D26" s="59"/>
      <c r="E26" s="59"/>
      <c r="F26" s="40"/>
      <c r="G26" s="59"/>
      <c r="H26" s="59"/>
      <c r="I26" s="60"/>
      <c r="J26" s="737"/>
    </row>
    <row r="27" spans="1:10" ht="15.95" customHeight="1" thickBot="1" x14ac:dyDescent="0.25">
      <c r="A27" s="226" t="s">
        <v>86</v>
      </c>
      <c r="B27" s="74" t="s">
        <v>351</v>
      </c>
      <c r="C27" s="201">
        <f>+C19+C24</f>
        <v>30100</v>
      </c>
      <c r="D27" s="201">
        <f>+D19+D24</f>
        <v>41812</v>
      </c>
      <c r="E27" s="201">
        <f>+E19+E24</f>
        <v>41812</v>
      </c>
      <c r="F27" s="74" t="s">
        <v>352</v>
      </c>
      <c r="G27" s="201">
        <f>SUM(G19:G26)</f>
        <v>0</v>
      </c>
      <c r="H27" s="201">
        <f>SUM(H19:H26)</f>
        <v>0</v>
      </c>
      <c r="I27" s="206">
        <f>SUM(I19:I26)</f>
        <v>0</v>
      </c>
      <c r="J27" s="737"/>
    </row>
    <row r="28" spans="1:10" ht="18" customHeight="1" thickBot="1" x14ac:dyDescent="0.25">
      <c r="A28" s="226" t="s">
        <v>87</v>
      </c>
      <c r="B28" s="233" t="s">
        <v>339</v>
      </c>
      <c r="C28" s="201">
        <f>+C18+C27</f>
        <v>89160</v>
      </c>
      <c r="D28" s="201">
        <f>+D18+D27</f>
        <v>104305</v>
      </c>
      <c r="E28" s="201">
        <f>+E18+E27</f>
        <v>106821</v>
      </c>
      <c r="F28" s="233" t="s">
        <v>342</v>
      </c>
      <c r="G28" s="201">
        <f>+G18+G27</f>
        <v>84512</v>
      </c>
      <c r="H28" s="201">
        <f>+H18+H27</f>
        <v>86944</v>
      </c>
      <c r="I28" s="206">
        <f>+I18+I27</f>
        <v>64492</v>
      </c>
      <c r="J28" s="737"/>
    </row>
    <row r="29" spans="1:10" ht="18" customHeight="1" thickBot="1" x14ac:dyDescent="0.25">
      <c r="A29" s="226" t="s">
        <v>88</v>
      </c>
      <c r="B29" s="74" t="s">
        <v>337</v>
      </c>
      <c r="C29" s="237"/>
      <c r="D29" s="237"/>
      <c r="E29" s="237">
        <v>-54</v>
      </c>
      <c r="F29" s="74" t="s">
        <v>343</v>
      </c>
      <c r="G29" s="237"/>
      <c r="H29" s="237"/>
      <c r="I29" s="236"/>
      <c r="J29" s="737"/>
    </row>
    <row r="30" spans="1:10" ht="13.5" thickBot="1" x14ac:dyDescent="0.25">
      <c r="A30" s="226" t="s">
        <v>89</v>
      </c>
      <c r="B30" s="234" t="s">
        <v>338</v>
      </c>
      <c r="C30" s="349">
        <f>+C28+C29</f>
        <v>89160</v>
      </c>
      <c r="D30" s="349">
        <f>+D28+D29</f>
        <v>104305</v>
      </c>
      <c r="E30" s="235">
        <f>+E28+E29</f>
        <v>106767</v>
      </c>
      <c r="F30" s="234" t="s">
        <v>344</v>
      </c>
      <c r="G30" s="349">
        <f>+G28+G29</f>
        <v>84512</v>
      </c>
      <c r="H30" s="349">
        <f>+H28+H29</f>
        <v>86944</v>
      </c>
      <c r="I30" s="350">
        <f>+I28+I29</f>
        <v>64492</v>
      </c>
      <c r="J30" s="737"/>
    </row>
    <row r="31" spans="1:10" ht="13.5" thickBot="1" x14ac:dyDescent="0.25">
      <c r="A31" s="226" t="s">
        <v>90</v>
      </c>
      <c r="B31" s="234" t="s">
        <v>182</v>
      </c>
      <c r="C31" s="349">
        <f>IF(C18-G18&lt;0,G18-C18,"-")</f>
        <v>25452</v>
      </c>
      <c r="D31" s="349">
        <f>IF(D18-G18&lt;0,H18-D18,"-")</f>
        <v>24451</v>
      </c>
      <c r="E31" s="235" t="str">
        <f>IF(E18-I18&lt;0,I18-E18,"-")</f>
        <v>-</v>
      </c>
      <c r="F31" s="234" t="s">
        <v>183</v>
      </c>
      <c r="G31" s="349" t="str">
        <f>IF(C18-G18&gt;0,C18-G18,"-")</f>
        <v>-</v>
      </c>
      <c r="H31" s="349" t="str">
        <f>IF(D18-H18&gt;0,D18-H18,"-")</f>
        <v>-</v>
      </c>
      <c r="I31" s="350"/>
      <c r="J31" s="737"/>
    </row>
    <row r="32" spans="1:10" ht="13.5" thickBot="1" x14ac:dyDescent="0.25">
      <c r="A32" s="226" t="s">
        <v>91</v>
      </c>
      <c r="B32" s="234" t="s">
        <v>345</v>
      </c>
      <c r="C32" s="349" t="str">
        <f>IF(C18+C19-G28&lt;0,G28-(C18+C19),"-")</f>
        <v>-</v>
      </c>
      <c r="D32" s="349" t="str">
        <f>IF(D18+D19-H28&lt;0,H28-(D18+D19),"-")</f>
        <v>-</v>
      </c>
      <c r="E32" s="235" t="str">
        <f>IF(E18+E19-I28&lt;0,I28-(E18+E19),"-")</f>
        <v>-</v>
      </c>
      <c r="F32" s="234" t="s">
        <v>346</v>
      </c>
      <c r="G32" s="349"/>
      <c r="H32" s="349"/>
      <c r="I32" s="350"/>
      <c r="J32" s="737"/>
    </row>
  </sheetData>
  <mergeCells count="2">
    <mergeCell ref="A3:A4"/>
    <mergeCell ref="J1:J32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7">
    <tabColor rgb="FF92D050"/>
  </sheetPr>
  <dimension ref="A1:F51"/>
  <sheetViews>
    <sheetView zoomScaleNormal="100" zoomScaleSheetLayoutView="115" workbookViewId="0">
      <selection activeCell="G6" sqref="G6"/>
    </sheetView>
  </sheetViews>
  <sheetFormatPr defaultRowHeight="12.75" x14ac:dyDescent="0.2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 x14ac:dyDescent="0.25">
      <c r="A1" s="104"/>
      <c r="B1" s="105"/>
      <c r="C1" s="145"/>
      <c r="F1" s="143" t="s">
        <v>916</v>
      </c>
    </row>
    <row r="2" spans="1:6" s="64" customFormat="1" ht="25.5" customHeight="1" x14ac:dyDescent="0.2">
      <c r="A2" s="744" t="s">
        <v>252</v>
      </c>
      <c r="B2" s="745"/>
      <c r="C2" s="753" t="s">
        <v>259</v>
      </c>
      <c r="D2" s="754"/>
      <c r="E2" s="755"/>
      <c r="F2" s="146" t="s">
        <v>111</v>
      </c>
    </row>
    <row r="3" spans="1:6" s="64" customFormat="1" ht="16.5" thickBot="1" x14ac:dyDescent="0.25">
      <c r="A3" s="107" t="s">
        <v>251</v>
      </c>
      <c r="B3" s="108"/>
      <c r="C3" s="756" t="s">
        <v>917</v>
      </c>
      <c r="D3" s="757"/>
      <c r="E3" s="758"/>
      <c r="F3" s="147" t="s">
        <v>113</v>
      </c>
    </row>
    <row r="4" spans="1:6" s="65" customFormat="1" ht="15.95" customHeight="1" thickBot="1" x14ac:dyDescent="0.3">
      <c r="A4" s="109"/>
      <c r="B4" s="109"/>
      <c r="C4" s="109"/>
      <c r="F4" s="110" t="s">
        <v>101</v>
      </c>
    </row>
    <row r="5" spans="1:6" ht="24.75" thickBot="1" x14ac:dyDescent="0.25">
      <c r="A5" s="741" t="s">
        <v>253</v>
      </c>
      <c r="B5" s="746"/>
      <c r="C5" s="555" t="s">
        <v>102</v>
      </c>
      <c r="D5" s="319" t="s">
        <v>398</v>
      </c>
      <c r="E5" s="319" t="s">
        <v>399</v>
      </c>
      <c r="F5" s="112" t="s">
        <v>400</v>
      </c>
    </row>
    <row r="6" spans="1:6" s="55" customFormat="1" ht="12.95" customHeight="1" thickBot="1" x14ac:dyDescent="0.25">
      <c r="A6" s="101" t="s">
        <v>738</v>
      </c>
      <c r="B6" s="102" t="s">
        <v>739</v>
      </c>
      <c r="C6" s="102" t="s">
        <v>740</v>
      </c>
      <c r="D6" s="102" t="s">
        <v>741</v>
      </c>
      <c r="E6" s="394" t="s">
        <v>742</v>
      </c>
      <c r="F6" s="392" t="s">
        <v>745</v>
      </c>
    </row>
    <row r="7" spans="1:6" s="55" customFormat="1" ht="15.95" customHeight="1" thickBot="1" x14ac:dyDescent="0.25">
      <c r="A7" s="741" t="s">
        <v>103</v>
      </c>
      <c r="B7" s="742"/>
      <c r="C7" s="742"/>
      <c r="D7" s="742"/>
      <c r="E7" s="742"/>
      <c r="F7" s="743"/>
    </row>
    <row r="8" spans="1:6" s="66" customFormat="1" ht="12" customHeight="1" thickBot="1" x14ac:dyDescent="0.25">
      <c r="A8" s="101" t="s">
        <v>65</v>
      </c>
      <c r="B8" s="113"/>
      <c r="C8" s="114" t="s">
        <v>258</v>
      </c>
      <c r="D8" s="201">
        <f>SUM(D9:D16)</f>
        <v>0</v>
      </c>
      <c r="E8" s="201">
        <f>SUM(E9:E16)</f>
        <v>0</v>
      </c>
      <c r="F8" s="206">
        <f>SUM(F9:F16)</f>
        <v>0</v>
      </c>
    </row>
    <row r="9" spans="1:6" s="66" customFormat="1" ht="12" customHeight="1" x14ac:dyDescent="0.2">
      <c r="A9" s="117"/>
      <c r="B9" s="116" t="s">
        <v>144</v>
      </c>
      <c r="C9" s="11" t="s">
        <v>192</v>
      </c>
      <c r="D9" s="378"/>
      <c r="E9" s="378"/>
      <c r="F9" s="258"/>
    </row>
    <row r="10" spans="1:6" s="66" customFormat="1" ht="12" customHeight="1" x14ac:dyDescent="0.2">
      <c r="A10" s="115"/>
      <c r="B10" s="116" t="s">
        <v>145</v>
      </c>
      <c r="C10" s="8" t="s">
        <v>193</v>
      </c>
      <c r="D10" s="198"/>
      <c r="E10" s="198"/>
      <c r="F10" s="204"/>
    </row>
    <row r="11" spans="1:6" s="66" customFormat="1" ht="12" customHeight="1" x14ac:dyDescent="0.2">
      <c r="A11" s="115"/>
      <c r="B11" s="116" t="s">
        <v>146</v>
      </c>
      <c r="C11" s="8" t="s">
        <v>194</v>
      </c>
      <c r="D11" s="198"/>
      <c r="E11" s="198"/>
      <c r="F11" s="204"/>
    </row>
    <row r="12" spans="1:6" s="66" customFormat="1" ht="12" customHeight="1" x14ac:dyDescent="0.2">
      <c r="A12" s="115"/>
      <c r="B12" s="116" t="s">
        <v>147</v>
      </c>
      <c r="C12" s="8" t="s">
        <v>195</v>
      </c>
      <c r="D12" s="198"/>
      <c r="E12" s="198"/>
      <c r="F12" s="204"/>
    </row>
    <row r="13" spans="1:6" s="66" customFormat="1" ht="12" customHeight="1" x14ac:dyDescent="0.2">
      <c r="A13" s="115"/>
      <c r="B13" s="116" t="s">
        <v>166</v>
      </c>
      <c r="C13" s="7" t="s">
        <v>196</v>
      </c>
      <c r="D13" s="198"/>
      <c r="E13" s="198"/>
      <c r="F13" s="204"/>
    </row>
    <row r="14" spans="1:6" s="66" customFormat="1" ht="12" customHeight="1" x14ac:dyDescent="0.2">
      <c r="A14" s="118"/>
      <c r="B14" s="116" t="s">
        <v>148</v>
      </c>
      <c r="C14" s="8" t="s">
        <v>197</v>
      </c>
      <c r="D14" s="379"/>
      <c r="E14" s="379"/>
      <c r="F14" s="259"/>
    </row>
    <row r="15" spans="1:6" s="67" customFormat="1" ht="12" customHeight="1" x14ac:dyDescent="0.2">
      <c r="A15" s="115"/>
      <c r="B15" s="116" t="s">
        <v>149</v>
      </c>
      <c r="C15" s="8" t="s">
        <v>45</v>
      </c>
      <c r="D15" s="198"/>
      <c r="E15" s="198"/>
      <c r="F15" s="204"/>
    </row>
    <row r="16" spans="1:6" s="67" customFormat="1" ht="12" customHeight="1" thickBot="1" x14ac:dyDescent="0.25">
      <c r="A16" s="119"/>
      <c r="B16" s="120" t="s">
        <v>156</v>
      </c>
      <c r="C16" s="7" t="s">
        <v>250</v>
      </c>
      <c r="D16" s="200"/>
      <c r="E16" s="200"/>
      <c r="F16" s="205"/>
    </row>
    <row r="17" spans="1:6" s="66" customFormat="1" ht="12" customHeight="1" thickBot="1" x14ac:dyDescent="0.25">
      <c r="A17" s="101" t="s">
        <v>66</v>
      </c>
      <c r="B17" s="113"/>
      <c r="C17" s="114" t="s">
        <v>734</v>
      </c>
      <c r="D17" s="201">
        <f>SUM(D18+D20)</f>
        <v>0</v>
      </c>
      <c r="E17" s="201">
        <f>SUM(E18+E20)</f>
        <v>0</v>
      </c>
      <c r="F17" s="206">
        <f>SUM(F18+F20)</f>
        <v>0</v>
      </c>
    </row>
    <row r="18" spans="1:6" s="67" customFormat="1" ht="12" customHeight="1" x14ac:dyDescent="0.2">
      <c r="A18" s="115"/>
      <c r="B18" s="116" t="s">
        <v>150</v>
      </c>
      <c r="C18" s="10" t="s">
        <v>42</v>
      </c>
      <c r="D18" s="198"/>
      <c r="E18" s="198"/>
      <c r="F18" s="204"/>
    </row>
    <row r="19" spans="1:6" s="67" customFormat="1" ht="12" customHeight="1" x14ac:dyDescent="0.2">
      <c r="A19" s="115"/>
      <c r="B19" s="116" t="s">
        <v>151</v>
      </c>
      <c r="C19" s="8" t="s">
        <v>43</v>
      </c>
      <c r="D19" s="198"/>
      <c r="E19" s="198"/>
      <c r="F19" s="204"/>
    </row>
    <row r="20" spans="1:6" s="67" customFormat="1" ht="12" customHeight="1" x14ac:dyDescent="0.2">
      <c r="A20" s="115"/>
      <c r="B20" s="116" t="s">
        <v>152</v>
      </c>
      <c r="C20" s="8" t="s">
        <v>44</v>
      </c>
      <c r="D20" s="198"/>
      <c r="E20" s="198"/>
      <c r="F20" s="204"/>
    </row>
    <row r="21" spans="1:6" s="67" customFormat="1" ht="12" customHeight="1" thickBot="1" x14ac:dyDescent="0.25">
      <c r="A21" s="115"/>
      <c r="B21" s="116" t="s">
        <v>153</v>
      </c>
      <c r="C21" s="8" t="s">
        <v>43</v>
      </c>
      <c r="D21" s="198"/>
      <c r="E21" s="198"/>
      <c r="F21" s="204"/>
    </row>
    <row r="22" spans="1:6" s="67" customFormat="1" ht="12" customHeight="1" thickBot="1" x14ac:dyDescent="0.25">
      <c r="A22" s="103" t="s">
        <v>67</v>
      </c>
      <c r="B22" s="72"/>
      <c r="C22" s="72" t="s">
        <v>46</v>
      </c>
      <c r="D22" s="201">
        <f>+D23+D24</f>
        <v>0</v>
      </c>
      <c r="E22" s="201">
        <f>+E23+E24</f>
        <v>0</v>
      </c>
      <c r="F22" s="206">
        <f>+F23+F24</f>
        <v>0</v>
      </c>
    </row>
    <row r="23" spans="1:6" s="66" customFormat="1" ht="12" customHeight="1" x14ac:dyDescent="0.2">
      <c r="A23" s="252"/>
      <c r="B23" s="277" t="s">
        <v>124</v>
      </c>
      <c r="C23" s="82" t="s">
        <v>274</v>
      </c>
      <c r="D23" s="388"/>
      <c r="E23" s="388"/>
      <c r="F23" s="282"/>
    </row>
    <row r="24" spans="1:6" s="66" customFormat="1" ht="12" customHeight="1" thickBot="1" x14ac:dyDescent="0.25">
      <c r="A24" s="275"/>
      <c r="B24" s="276" t="s">
        <v>125</v>
      </c>
      <c r="C24" s="83" t="s">
        <v>278</v>
      </c>
      <c r="D24" s="397"/>
      <c r="E24" s="397"/>
      <c r="F24" s="283"/>
    </row>
    <row r="25" spans="1:6" s="66" customFormat="1" ht="12" customHeight="1" thickBot="1" x14ac:dyDescent="0.25">
      <c r="A25" s="103" t="s">
        <v>68</v>
      </c>
      <c r="B25" s="113"/>
      <c r="C25" s="72" t="s">
        <v>61</v>
      </c>
      <c r="D25" s="237"/>
      <c r="E25" s="237"/>
      <c r="F25" s="236"/>
    </row>
    <row r="26" spans="1:6" s="66" customFormat="1" ht="12" customHeight="1" thickBot="1" x14ac:dyDescent="0.25">
      <c r="A26" s="101" t="s">
        <v>69</v>
      </c>
      <c r="B26" s="94"/>
      <c r="C26" s="72" t="s">
        <v>57</v>
      </c>
      <c r="D26" s="201"/>
      <c r="E26" s="201"/>
      <c r="F26" s="206"/>
    </row>
    <row r="27" spans="1:6" s="67" customFormat="1" ht="12" customHeight="1" thickBot="1" x14ac:dyDescent="0.25">
      <c r="A27" s="272" t="s">
        <v>70</v>
      </c>
      <c r="B27" s="280"/>
      <c r="C27" s="274" t="s">
        <v>59</v>
      </c>
      <c r="D27" s="387">
        <f>+D28+D29</f>
        <v>0</v>
      </c>
      <c r="E27" s="387">
        <f>+E28+E29</f>
        <v>0</v>
      </c>
      <c r="F27" s="264">
        <f>+F28+F29</f>
        <v>0</v>
      </c>
    </row>
    <row r="28" spans="1:6" s="67" customFormat="1" ht="15" customHeight="1" x14ac:dyDescent="0.2">
      <c r="A28" s="117"/>
      <c r="B28" s="92" t="s">
        <v>131</v>
      </c>
      <c r="C28" s="82" t="s">
        <v>367</v>
      </c>
      <c r="D28" s="388"/>
      <c r="E28" s="388"/>
      <c r="F28" s="282"/>
    </row>
    <row r="29" spans="1:6" s="67" customFormat="1" ht="15" customHeight="1" thickBot="1" x14ac:dyDescent="0.25">
      <c r="A29" s="281"/>
      <c r="B29" s="93" t="s">
        <v>132</v>
      </c>
      <c r="C29" s="273" t="s">
        <v>49</v>
      </c>
      <c r="D29" s="61"/>
      <c r="E29" s="61"/>
      <c r="F29" s="62"/>
    </row>
    <row r="30" spans="1:6" ht="13.5" thickBot="1" x14ac:dyDescent="0.25">
      <c r="A30" s="127" t="s">
        <v>71</v>
      </c>
      <c r="B30" s="270"/>
      <c r="C30" s="271" t="s">
        <v>60</v>
      </c>
      <c r="D30" s="237"/>
      <c r="E30" s="237"/>
      <c r="F30" s="236"/>
    </row>
    <row r="31" spans="1:6" s="55" customFormat="1" ht="16.5" customHeight="1" thickBot="1" x14ac:dyDescent="0.25">
      <c r="A31" s="127" t="s">
        <v>72</v>
      </c>
      <c r="B31" s="128"/>
      <c r="C31" s="129" t="s">
        <v>58</v>
      </c>
      <c r="D31" s="391">
        <f>+D26+D27+D30</f>
        <v>0</v>
      </c>
      <c r="E31" s="391">
        <f>+E26+E27+E30</f>
        <v>0</v>
      </c>
      <c r="F31" s="266">
        <f>+F26+F27+F30</f>
        <v>0</v>
      </c>
    </row>
    <row r="32" spans="1:6" s="68" customFormat="1" ht="12" customHeight="1" x14ac:dyDescent="0.2">
      <c r="A32" s="130"/>
      <c r="B32" s="130"/>
      <c r="C32" s="131"/>
      <c r="D32" s="262"/>
      <c r="E32" s="262"/>
      <c r="F32" s="262"/>
    </row>
    <row r="33" spans="1:6" ht="12" customHeight="1" thickBot="1" x14ac:dyDescent="0.25">
      <c r="A33" s="132"/>
      <c r="B33" s="133"/>
      <c r="C33" s="133"/>
      <c r="D33" s="263"/>
      <c r="E33" s="263"/>
      <c r="F33" s="263"/>
    </row>
    <row r="34" spans="1:6" ht="12" customHeight="1" thickBot="1" x14ac:dyDescent="0.25">
      <c r="A34" s="741" t="s">
        <v>107</v>
      </c>
      <c r="B34" s="742"/>
      <c r="C34" s="742"/>
      <c r="D34" s="742"/>
      <c r="E34" s="742"/>
      <c r="F34" s="743"/>
    </row>
    <row r="35" spans="1:6" ht="12" customHeight="1" thickBot="1" x14ac:dyDescent="0.25">
      <c r="A35" s="103" t="s">
        <v>65</v>
      </c>
      <c r="B35" s="23"/>
      <c r="C35" s="72" t="s">
        <v>41</v>
      </c>
      <c r="D35" s="201">
        <f>SUM(D36:D40)</f>
        <v>687</v>
      </c>
      <c r="E35" s="201">
        <f>SUM(E36:E40)</f>
        <v>697</v>
      </c>
      <c r="F35" s="206">
        <f>SUM(F36:F40)</f>
        <v>697</v>
      </c>
    </row>
    <row r="36" spans="1:6" ht="12" customHeight="1" x14ac:dyDescent="0.2">
      <c r="A36" s="134"/>
      <c r="B36" s="91" t="s">
        <v>144</v>
      </c>
      <c r="C36" s="10" t="s">
        <v>95</v>
      </c>
      <c r="D36" s="351">
        <v>166</v>
      </c>
      <c r="E36" s="351">
        <v>172</v>
      </c>
      <c r="F36" s="58">
        <v>172</v>
      </c>
    </row>
    <row r="37" spans="1:6" ht="12" customHeight="1" x14ac:dyDescent="0.2">
      <c r="A37" s="135"/>
      <c r="B37" s="90" t="s">
        <v>145</v>
      </c>
      <c r="C37" s="8" t="s">
        <v>224</v>
      </c>
      <c r="D37" s="59">
        <v>41</v>
      </c>
      <c r="E37" s="59">
        <v>39</v>
      </c>
      <c r="F37" s="60">
        <v>39</v>
      </c>
    </row>
    <row r="38" spans="1:6" ht="12" customHeight="1" x14ac:dyDescent="0.2">
      <c r="A38" s="135"/>
      <c r="B38" s="90" t="s">
        <v>146</v>
      </c>
      <c r="C38" s="8" t="s">
        <v>164</v>
      </c>
      <c r="D38" s="59">
        <v>480</v>
      </c>
      <c r="E38" s="59">
        <v>486</v>
      </c>
      <c r="F38" s="60">
        <v>486</v>
      </c>
    </row>
    <row r="39" spans="1:6" s="68" customFormat="1" ht="12" customHeight="1" x14ac:dyDescent="0.2">
      <c r="A39" s="135"/>
      <c r="B39" s="90" t="s">
        <v>147</v>
      </c>
      <c r="C39" s="8" t="s">
        <v>225</v>
      </c>
      <c r="D39" s="59"/>
      <c r="E39" s="59"/>
      <c r="F39" s="60"/>
    </row>
    <row r="40" spans="1:6" ht="12" customHeight="1" thickBot="1" x14ac:dyDescent="0.25">
      <c r="A40" s="135"/>
      <c r="B40" s="90" t="s">
        <v>155</v>
      </c>
      <c r="C40" s="8" t="s">
        <v>226</v>
      </c>
      <c r="D40" s="59"/>
      <c r="E40" s="59"/>
      <c r="F40" s="60"/>
    </row>
    <row r="41" spans="1:6" ht="12" customHeight="1" thickBot="1" x14ac:dyDescent="0.25">
      <c r="A41" s="103" t="s">
        <v>66</v>
      </c>
      <c r="B41" s="23"/>
      <c r="C41" s="72" t="s">
        <v>735</v>
      </c>
      <c r="D41" s="201">
        <f>SUM(D42:D44)</f>
        <v>0</v>
      </c>
      <c r="E41" s="201">
        <f>SUM(E42:E44)</f>
        <v>0</v>
      </c>
      <c r="F41" s="206">
        <f>SUM(F42:F44)</f>
        <v>0</v>
      </c>
    </row>
    <row r="42" spans="1:6" ht="12" customHeight="1" x14ac:dyDescent="0.2">
      <c r="A42" s="134"/>
      <c r="B42" s="91" t="s">
        <v>150</v>
      </c>
      <c r="C42" s="10" t="s">
        <v>302</v>
      </c>
      <c r="D42" s="351"/>
      <c r="E42" s="351"/>
      <c r="F42" s="58"/>
    </row>
    <row r="43" spans="1:6" ht="12" customHeight="1" x14ac:dyDescent="0.2">
      <c r="A43" s="135"/>
      <c r="B43" s="90" t="s">
        <v>151</v>
      </c>
      <c r="C43" s="8" t="s">
        <v>228</v>
      </c>
      <c r="D43" s="59"/>
      <c r="E43" s="59"/>
      <c r="F43" s="60"/>
    </row>
    <row r="44" spans="1:6" ht="15" customHeight="1" x14ac:dyDescent="0.2">
      <c r="A44" s="135"/>
      <c r="B44" s="90" t="s">
        <v>152</v>
      </c>
      <c r="C44" s="8" t="s">
        <v>108</v>
      </c>
      <c r="D44" s="59"/>
      <c r="E44" s="59"/>
      <c r="F44" s="60"/>
    </row>
    <row r="45" spans="1:6" ht="23.25" thickBot="1" x14ac:dyDescent="0.25">
      <c r="A45" s="135"/>
      <c r="B45" s="90" t="s">
        <v>153</v>
      </c>
      <c r="C45" s="8" t="s">
        <v>53</v>
      </c>
      <c r="D45" s="59"/>
      <c r="E45" s="59"/>
      <c r="F45" s="60"/>
    </row>
    <row r="46" spans="1:6" ht="15" customHeight="1" thickBot="1" x14ac:dyDescent="0.25">
      <c r="A46" s="103" t="s">
        <v>67</v>
      </c>
      <c r="B46" s="23"/>
      <c r="C46" s="23" t="s">
        <v>54</v>
      </c>
      <c r="D46" s="237"/>
      <c r="E46" s="237"/>
      <c r="F46" s="236"/>
    </row>
    <row r="47" spans="1:6" ht="14.25" customHeight="1" thickBot="1" x14ac:dyDescent="0.25">
      <c r="A47" s="127" t="s">
        <v>68</v>
      </c>
      <c r="B47" s="270"/>
      <c r="C47" s="271" t="s">
        <v>56</v>
      </c>
      <c r="D47" s="237"/>
      <c r="E47" s="237"/>
      <c r="F47" s="236"/>
    </row>
    <row r="48" spans="1:6" ht="13.5" thickBot="1" x14ac:dyDescent="0.25">
      <c r="A48" s="103" t="s">
        <v>69</v>
      </c>
      <c r="B48" s="124"/>
      <c r="C48" s="137" t="s">
        <v>55</v>
      </c>
      <c r="D48" s="391">
        <f>+D35+D41+D46+D47</f>
        <v>687</v>
      </c>
      <c r="E48" s="391">
        <f>+E35+E41+E46+E47</f>
        <v>697</v>
      </c>
      <c r="F48" s="266">
        <f>+F35+F41+F46+F47</f>
        <v>697</v>
      </c>
    </row>
    <row r="49" spans="1:6" ht="13.5" thickBot="1" x14ac:dyDescent="0.25">
      <c r="A49" s="138"/>
      <c r="B49" s="139"/>
      <c r="C49" s="139"/>
      <c r="D49" s="267"/>
      <c r="E49" s="267"/>
      <c r="F49" s="267"/>
    </row>
    <row r="50" spans="1:6" ht="13.5" thickBot="1" x14ac:dyDescent="0.25">
      <c r="A50" s="140" t="s">
        <v>256</v>
      </c>
      <c r="B50" s="141"/>
      <c r="C50" s="142"/>
      <c r="D50" s="395"/>
      <c r="E50" s="395"/>
      <c r="F50" s="70"/>
    </row>
    <row r="51" spans="1:6" ht="13.5" thickBot="1" x14ac:dyDescent="0.25">
      <c r="A51" s="140" t="s">
        <v>257</v>
      </c>
      <c r="B51" s="141"/>
      <c r="C51" s="142"/>
      <c r="D51" s="395"/>
      <c r="E51" s="395"/>
      <c r="F51" s="70"/>
    </row>
  </sheetData>
  <sheetProtection formatCells="0"/>
  <mergeCells count="6">
    <mergeCell ref="A34:F34"/>
    <mergeCell ref="A2:B2"/>
    <mergeCell ref="C2:E2"/>
    <mergeCell ref="C3:E3"/>
    <mergeCell ref="A5:B5"/>
    <mergeCell ref="A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8">
    <tabColor rgb="FF92D050"/>
  </sheetPr>
  <dimension ref="A1:F51"/>
  <sheetViews>
    <sheetView zoomScaleNormal="100" zoomScaleSheetLayoutView="115" workbookViewId="0">
      <selection activeCell="G6" sqref="G6"/>
    </sheetView>
  </sheetViews>
  <sheetFormatPr defaultRowHeight="12.75" x14ac:dyDescent="0.2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 x14ac:dyDescent="0.25">
      <c r="A1" s="104"/>
      <c r="B1" s="105"/>
      <c r="C1" s="145"/>
      <c r="F1" s="143" t="s">
        <v>918</v>
      </c>
    </row>
    <row r="2" spans="1:6" s="64" customFormat="1" ht="25.5" customHeight="1" x14ac:dyDescent="0.2">
      <c r="A2" s="744" t="s">
        <v>252</v>
      </c>
      <c r="B2" s="745"/>
      <c r="C2" s="753" t="s">
        <v>259</v>
      </c>
      <c r="D2" s="754"/>
      <c r="E2" s="755"/>
      <c r="F2" s="146" t="s">
        <v>111</v>
      </c>
    </row>
    <row r="3" spans="1:6" s="64" customFormat="1" ht="16.5" thickBot="1" x14ac:dyDescent="0.25">
      <c r="A3" s="107" t="s">
        <v>251</v>
      </c>
      <c r="B3" s="108"/>
      <c r="C3" s="756" t="s">
        <v>919</v>
      </c>
      <c r="D3" s="757"/>
      <c r="E3" s="758"/>
      <c r="F3" s="147" t="s">
        <v>113</v>
      </c>
    </row>
    <row r="4" spans="1:6" s="65" customFormat="1" ht="15.95" customHeight="1" thickBot="1" x14ac:dyDescent="0.3">
      <c r="A4" s="109"/>
      <c r="B4" s="109"/>
      <c r="C4" s="109"/>
      <c r="F4" s="110" t="s">
        <v>101</v>
      </c>
    </row>
    <row r="5" spans="1:6" ht="24.75" thickBot="1" x14ac:dyDescent="0.25">
      <c r="A5" s="741" t="s">
        <v>253</v>
      </c>
      <c r="B5" s="746"/>
      <c r="C5" s="555" t="s">
        <v>102</v>
      </c>
      <c r="D5" s="319" t="s">
        <v>398</v>
      </c>
      <c r="E5" s="319" t="s">
        <v>399</v>
      </c>
      <c r="F5" s="112" t="s">
        <v>400</v>
      </c>
    </row>
    <row r="6" spans="1:6" s="55" customFormat="1" ht="12.95" customHeight="1" thickBot="1" x14ac:dyDescent="0.25">
      <c r="A6" s="101" t="s">
        <v>738</v>
      </c>
      <c r="B6" s="102" t="s">
        <v>739</v>
      </c>
      <c r="C6" s="102" t="s">
        <v>740</v>
      </c>
      <c r="D6" s="102" t="s">
        <v>741</v>
      </c>
      <c r="E6" s="394" t="s">
        <v>742</v>
      </c>
      <c r="F6" s="392" t="s">
        <v>745</v>
      </c>
    </row>
    <row r="7" spans="1:6" s="55" customFormat="1" ht="15.95" customHeight="1" thickBot="1" x14ac:dyDescent="0.25">
      <c r="A7" s="741" t="s">
        <v>103</v>
      </c>
      <c r="B7" s="742"/>
      <c r="C7" s="742"/>
      <c r="D7" s="742"/>
      <c r="E7" s="742"/>
      <c r="F7" s="743"/>
    </row>
    <row r="8" spans="1:6" s="66" customFormat="1" ht="12" customHeight="1" thickBot="1" x14ac:dyDescent="0.25">
      <c r="A8" s="101" t="s">
        <v>65</v>
      </c>
      <c r="B8" s="113"/>
      <c r="C8" s="114" t="s">
        <v>258</v>
      </c>
      <c r="D8" s="201">
        <f>SUM(D9:D16)</f>
        <v>0</v>
      </c>
      <c r="E8" s="201">
        <f>SUM(E9:E16)</f>
        <v>0</v>
      </c>
      <c r="F8" s="206">
        <f>SUM(F9:F16)</f>
        <v>0</v>
      </c>
    </row>
    <row r="9" spans="1:6" s="66" customFormat="1" ht="12" customHeight="1" x14ac:dyDescent="0.2">
      <c r="A9" s="117"/>
      <c r="B9" s="116" t="s">
        <v>144</v>
      </c>
      <c r="C9" s="11" t="s">
        <v>192</v>
      </c>
      <c r="D9" s="378"/>
      <c r="E9" s="378"/>
      <c r="F9" s="258"/>
    </row>
    <row r="10" spans="1:6" s="66" customFormat="1" ht="12" customHeight="1" x14ac:dyDescent="0.2">
      <c r="A10" s="115"/>
      <c r="B10" s="116" t="s">
        <v>145</v>
      </c>
      <c r="C10" s="8" t="s">
        <v>193</v>
      </c>
      <c r="D10" s="198"/>
      <c r="E10" s="198"/>
      <c r="F10" s="204"/>
    </row>
    <row r="11" spans="1:6" s="66" customFormat="1" ht="12" customHeight="1" x14ac:dyDescent="0.2">
      <c r="A11" s="115"/>
      <c r="B11" s="116" t="s">
        <v>146</v>
      </c>
      <c r="C11" s="8" t="s">
        <v>194</v>
      </c>
      <c r="D11" s="198"/>
      <c r="E11" s="198"/>
      <c r="F11" s="204"/>
    </row>
    <row r="12" spans="1:6" s="66" customFormat="1" ht="12" customHeight="1" x14ac:dyDescent="0.2">
      <c r="A12" s="115"/>
      <c r="B12" s="116" t="s">
        <v>147</v>
      </c>
      <c r="C12" s="8" t="s">
        <v>195</v>
      </c>
      <c r="D12" s="198"/>
      <c r="E12" s="198"/>
      <c r="F12" s="204"/>
    </row>
    <row r="13" spans="1:6" s="66" customFormat="1" ht="12" customHeight="1" x14ac:dyDescent="0.2">
      <c r="A13" s="115"/>
      <c r="B13" s="116" t="s">
        <v>166</v>
      </c>
      <c r="C13" s="7" t="s">
        <v>196</v>
      </c>
      <c r="D13" s="198"/>
      <c r="E13" s="198"/>
      <c r="F13" s="204"/>
    </row>
    <row r="14" spans="1:6" s="66" customFormat="1" ht="12" customHeight="1" x14ac:dyDescent="0.2">
      <c r="A14" s="118"/>
      <c r="B14" s="116" t="s">
        <v>148</v>
      </c>
      <c r="C14" s="8" t="s">
        <v>197</v>
      </c>
      <c r="D14" s="379"/>
      <c r="E14" s="379"/>
      <c r="F14" s="259"/>
    </row>
    <row r="15" spans="1:6" s="67" customFormat="1" ht="12" customHeight="1" x14ac:dyDescent="0.2">
      <c r="A15" s="115"/>
      <c r="B15" s="116" t="s">
        <v>149</v>
      </c>
      <c r="C15" s="8" t="s">
        <v>45</v>
      </c>
      <c r="D15" s="198"/>
      <c r="E15" s="198"/>
      <c r="F15" s="204"/>
    </row>
    <row r="16" spans="1:6" s="67" customFormat="1" ht="12" customHeight="1" thickBot="1" x14ac:dyDescent="0.25">
      <c r="A16" s="119"/>
      <c r="B16" s="120" t="s">
        <v>156</v>
      </c>
      <c r="C16" s="7" t="s">
        <v>250</v>
      </c>
      <c r="D16" s="200"/>
      <c r="E16" s="200"/>
      <c r="F16" s="205"/>
    </row>
    <row r="17" spans="1:6" s="66" customFormat="1" ht="12" customHeight="1" thickBot="1" x14ac:dyDescent="0.25">
      <c r="A17" s="101" t="s">
        <v>66</v>
      </c>
      <c r="B17" s="113"/>
      <c r="C17" s="114" t="s">
        <v>734</v>
      </c>
      <c r="D17" s="201">
        <f>SUM(D18+D20)</f>
        <v>0</v>
      </c>
      <c r="E17" s="201">
        <f>SUM(E18+E20)</f>
        <v>0</v>
      </c>
      <c r="F17" s="206">
        <f>SUM(F18+F20)</f>
        <v>0</v>
      </c>
    </row>
    <row r="18" spans="1:6" s="67" customFormat="1" ht="12" customHeight="1" x14ac:dyDescent="0.2">
      <c r="A18" s="115"/>
      <c r="B18" s="116" t="s">
        <v>150</v>
      </c>
      <c r="C18" s="10" t="s">
        <v>42</v>
      </c>
      <c r="D18" s="198"/>
      <c r="E18" s="198"/>
      <c r="F18" s="204"/>
    </row>
    <row r="19" spans="1:6" s="67" customFormat="1" ht="12" customHeight="1" x14ac:dyDescent="0.2">
      <c r="A19" s="115"/>
      <c r="B19" s="116" t="s">
        <v>151</v>
      </c>
      <c r="C19" s="8" t="s">
        <v>43</v>
      </c>
      <c r="D19" s="198"/>
      <c r="E19" s="198"/>
      <c r="F19" s="204"/>
    </row>
    <row r="20" spans="1:6" s="67" customFormat="1" ht="12" customHeight="1" x14ac:dyDescent="0.2">
      <c r="A20" s="115"/>
      <c r="B20" s="116" t="s">
        <v>152</v>
      </c>
      <c r="C20" s="8" t="s">
        <v>44</v>
      </c>
      <c r="D20" s="198"/>
      <c r="E20" s="198"/>
      <c r="F20" s="204"/>
    </row>
    <row r="21" spans="1:6" s="67" customFormat="1" ht="12" customHeight="1" thickBot="1" x14ac:dyDescent="0.25">
      <c r="A21" s="115"/>
      <c r="B21" s="116" t="s">
        <v>153</v>
      </c>
      <c r="C21" s="8" t="s">
        <v>43</v>
      </c>
      <c r="D21" s="198"/>
      <c r="E21" s="198"/>
      <c r="F21" s="204"/>
    </row>
    <row r="22" spans="1:6" s="67" customFormat="1" ht="12" customHeight="1" thickBot="1" x14ac:dyDescent="0.25">
      <c r="A22" s="103" t="s">
        <v>67</v>
      </c>
      <c r="B22" s="72"/>
      <c r="C22" s="72" t="s">
        <v>46</v>
      </c>
      <c r="D22" s="201">
        <f>+D23+D24</f>
        <v>0</v>
      </c>
      <c r="E22" s="201">
        <f>+E23+E24</f>
        <v>0</v>
      </c>
      <c r="F22" s="206">
        <f>+F23+F24</f>
        <v>0</v>
      </c>
    </row>
    <row r="23" spans="1:6" s="66" customFormat="1" ht="12" customHeight="1" x14ac:dyDescent="0.2">
      <c r="A23" s="252"/>
      <c r="B23" s="277" t="s">
        <v>124</v>
      </c>
      <c r="C23" s="82" t="s">
        <v>274</v>
      </c>
      <c r="D23" s="388"/>
      <c r="E23" s="388"/>
      <c r="F23" s="282"/>
    </row>
    <row r="24" spans="1:6" s="66" customFormat="1" ht="12" customHeight="1" thickBot="1" x14ac:dyDescent="0.25">
      <c r="A24" s="275"/>
      <c r="B24" s="276" t="s">
        <v>125</v>
      </c>
      <c r="C24" s="83" t="s">
        <v>278</v>
      </c>
      <c r="D24" s="397"/>
      <c r="E24" s="397"/>
      <c r="F24" s="283"/>
    </row>
    <row r="25" spans="1:6" s="66" customFormat="1" ht="12" customHeight="1" thickBot="1" x14ac:dyDescent="0.25">
      <c r="A25" s="103" t="s">
        <v>68</v>
      </c>
      <c r="B25" s="113"/>
      <c r="C25" s="72" t="s">
        <v>61</v>
      </c>
      <c r="D25" s="237"/>
      <c r="E25" s="237"/>
      <c r="F25" s="236"/>
    </row>
    <row r="26" spans="1:6" s="66" customFormat="1" ht="12" customHeight="1" thickBot="1" x14ac:dyDescent="0.25">
      <c r="A26" s="101" t="s">
        <v>69</v>
      </c>
      <c r="B26" s="94"/>
      <c r="C26" s="72" t="s">
        <v>57</v>
      </c>
      <c r="D26" s="201">
        <f>SUM(D8,D17,D22)</f>
        <v>0</v>
      </c>
      <c r="E26" s="201">
        <f>SUM(E8,E17,E22)</f>
        <v>0</v>
      </c>
      <c r="F26" s="201">
        <f>SUM(F8,F17,F22)</f>
        <v>0</v>
      </c>
    </row>
    <row r="27" spans="1:6" s="67" customFormat="1" ht="12" customHeight="1" thickBot="1" x14ac:dyDescent="0.25">
      <c r="A27" s="272" t="s">
        <v>70</v>
      </c>
      <c r="B27" s="280"/>
      <c r="C27" s="274" t="s">
        <v>59</v>
      </c>
      <c r="D27" s="387">
        <f>+D28+D29</f>
        <v>0</v>
      </c>
      <c r="E27" s="387">
        <f>+E28+E29</f>
        <v>0</v>
      </c>
      <c r="F27" s="264">
        <f>+F28+F29</f>
        <v>0</v>
      </c>
    </row>
    <row r="28" spans="1:6" s="67" customFormat="1" ht="15" customHeight="1" x14ac:dyDescent="0.2">
      <c r="A28" s="117"/>
      <c r="B28" s="92" t="s">
        <v>131</v>
      </c>
      <c r="C28" s="82" t="s">
        <v>367</v>
      </c>
      <c r="D28" s="388"/>
      <c r="E28" s="388"/>
      <c r="F28" s="282"/>
    </row>
    <row r="29" spans="1:6" s="67" customFormat="1" ht="15" customHeight="1" thickBot="1" x14ac:dyDescent="0.25">
      <c r="A29" s="281"/>
      <c r="B29" s="93" t="s">
        <v>132</v>
      </c>
      <c r="C29" s="273" t="s">
        <v>49</v>
      </c>
      <c r="D29" s="61"/>
      <c r="E29" s="61"/>
      <c r="F29" s="62"/>
    </row>
    <row r="30" spans="1:6" ht="13.5" thickBot="1" x14ac:dyDescent="0.25">
      <c r="A30" s="127" t="s">
        <v>71</v>
      </c>
      <c r="B30" s="270"/>
      <c r="C30" s="271" t="s">
        <v>60</v>
      </c>
      <c r="D30" s="237"/>
      <c r="E30" s="237"/>
      <c r="F30" s="236"/>
    </row>
    <row r="31" spans="1:6" s="55" customFormat="1" ht="16.5" customHeight="1" thickBot="1" x14ac:dyDescent="0.25">
      <c r="A31" s="127" t="s">
        <v>72</v>
      </c>
      <c r="B31" s="128"/>
      <c r="C31" s="129" t="s">
        <v>58</v>
      </c>
      <c r="D31" s="391">
        <f>+D26+D27+D30</f>
        <v>0</v>
      </c>
      <c r="E31" s="391">
        <f>+E26+E27+E30</f>
        <v>0</v>
      </c>
      <c r="F31" s="266">
        <f>+F26+F27+F30</f>
        <v>0</v>
      </c>
    </row>
    <row r="32" spans="1:6" s="68" customFormat="1" ht="12" customHeight="1" x14ac:dyDescent="0.2">
      <c r="A32" s="130"/>
      <c r="B32" s="130"/>
      <c r="C32" s="131"/>
      <c r="D32" s="262"/>
      <c r="E32" s="262"/>
      <c r="F32" s="262"/>
    </row>
    <row r="33" spans="1:6" ht="12" customHeight="1" thickBot="1" x14ac:dyDescent="0.25">
      <c r="A33" s="132"/>
      <c r="B33" s="133"/>
      <c r="C33" s="133"/>
      <c r="D33" s="263"/>
      <c r="E33" s="263"/>
      <c r="F33" s="263"/>
    </row>
    <row r="34" spans="1:6" ht="12" customHeight="1" thickBot="1" x14ac:dyDescent="0.25">
      <c r="A34" s="741" t="s">
        <v>107</v>
      </c>
      <c r="B34" s="742"/>
      <c r="C34" s="742"/>
      <c r="D34" s="742"/>
      <c r="E34" s="742"/>
      <c r="F34" s="743"/>
    </row>
    <row r="35" spans="1:6" ht="12" customHeight="1" thickBot="1" x14ac:dyDescent="0.25">
      <c r="A35" s="103" t="s">
        <v>65</v>
      </c>
      <c r="B35" s="23"/>
      <c r="C35" s="72" t="s">
        <v>41</v>
      </c>
      <c r="D35" s="201">
        <f>SUM(D36:D40)</f>
        <v>1410</v>
      </c>
      <c r="E35" s="201">
        <f>SUM(E36:E40)</f>
        <v>1410</v>
      </c>
      <c r="F35" s="206">
        <f>SUM(F36:F40)</f>
        <v>315</v>
      </c>
    </row>
    <row r="36" spans="1:6" ht="12" customHeight="1" x14ac:dyDescent="0.2">
      <c r="A36" s="134"/>
      <c r="B36" s="91" t="s">
        <v>144</v>
      </c>
      <c r="C36" s="10" t="s">
        <v>95</v>
      </c>
      <c r="D36" s="351"/>
      <c r="E36" s="351"/>
      <c r="F36" s="58"/>
    </row>
    <row r="37" spans="1:6" ht="12" customHeight="1" x14ac:dyDescent="0.2">
      <c r="A37" s="135"/>
      <c r="B37" s="90" t="s">
        <v>145</v>
      </c>
      <c r="C37" s="8" t="s">
        <v>224</v>
      </c>
      <c r="D37" s="59"/>
      <c r="E37" s="59"/>
      <c r="F37" s="60"/>
    </row>
    <row r="38" spans="1:6" ht="12" customHeight="1" x14ac:dyDescent="0.2">
      <c r="A38" s="135"/>
      <c r="B38" s="90" t="s">
        <v>146</v>
      </c>
      <c r="C38" s="8" t="s">
        <v>164</v>
      </c>
      <c r="D38" s="59">
        <v>1410</v>
      </c>
      <c r="E38" s="59">
        <v>1410</v>
      </c>
      <c r="F38" s="60">
        <v>315</v>
      </c>
    </row>
    <row r="39" spans="1:6" s="68" customFormat="1" ht="12" customHeight="1" x14ac:dyDescent="0.2">
      <c r="A39" s="135"/>
      <c r="B39" s="90" t="s">
        <v>147</v>
      </c>
      <c r="C39" s="8" t="s">
        <v>225</v>
      </c>
      <c r="D39" s="59"/>
      <c r="E39" s="59"/>
      <c r="F39" s="60"/>
    </row>
    <row r="40" spans="1:6" ht="12" customHeight="1" thickBot="1" x14ac:dyDescent="0.25">
      <c r="A40" s="135"/>
      <c r="B40" s="90" t="s">
        <v>155</v>
      </c>
      <c r="C40" s="8" t="s">
        <v>226</v>
      </c>
      <c r="D40" s="59"/>
      <c r="E40" s="59"/>
      <c r="F40" s="60"/>
    </row>
    <row r="41" spans="1:6" ht="12" customHeight="1" thickBot="1" x14ac:dyDescent="0.25">
      <c r="A41" s="103" t="s">
        <v>66</v>
      </c>
      <c r="B41" s="23"/>
      <c r="C41" s="72" t="s">
        <v>735</v>
      </c>
      <c r="D41" s="201">
        <f>SUM(D42:D44)</f>
        <v>0</v>
      </c>
      <c r="E41" s="201">
        <f>SUM(E42:E44)</f>
        <v>0</v>
      </c>
      <c r="F41" s="206">
        <f>SUM(F42:F44)</f>
        <v>0</v>
      </c>
    </row>
    <row r="42" spans="1:6" ht="12" customHeight="1" x14ac:dyDescent="0.2">
      <c r="A42" s="134"/>
      <c r="B42" s="91" t="s">
        <v>150</v>
      </c>
      <c r="C42" s="10" t="s">
        <v>302</v>
      </c>
      <c r="D42" s="351"/>
      <c r="E42" s="351"/>
      <c r="F42" s="58"/>
    </row>
    <row r="43" spans="1:6" ht="12" customHeight="1" x14ac:dyDescent="0.2">
      <c r="A43" s="135"/>
      <c r="B43" s="90" t="s">
        <v>151</v>
      </c>
      <c r="C43" s="8" t="s">
        <v>228</v>
      </c>
      <c r="D43" s="59"/>
      <c r="E43" s="59"/>
      <c r="F43" s="60"/>
    </row>
    <row r="44" spans="1:6" ht="15" customHeight="1" x14ac:dyDescent="0.2">
      <c r="A44" s="135"/>
      <c r="B44" s="90" t="s">
        <v>152</v>
      </c>
      <c r="C44" s="8" t="s">
        <v>108</v>
      </c>
      <c r="D44" s="59"/>
      <c r="E44" s="59"/>
      <c r="F44" s="60"/>
    </row>
    <row r="45" spans="1:6" ht="23.25" thickBot="1" x14ac:dyDescent="0.25">
      <c r="A45" s="135"/>
      <c r="B45" s="90" t="s">
        <v>153</v>
      </c>
      <c r="C45" s="8" t="s">
        <v>53</v>
      </c>
      <c r="D45" s="59"/>
      <c r="E45" s="59"/>
      <c r="F45" s="60"/>
    </row>
    <row r="46" spans="1:6" ht="15" customHeight="1" thickBot="1" x14ac:dyDescent="0.25">
      <c r="A46" s="103" t="s">
        <v>67</v>
      </c>
      <c r="B46" s="23"/>
      <c r="C46" s="23" t="s">
        <v>54</v>
      </c>
      <c r="D46" s="237"/>
      <c r="E46" s="237"/>
      <c r="F46" s="236"/>
    </row>
    <row r="47" spans="1:6" ht="14.25" customHeight="1" thickBot="1" x14ac:dyDescent="0.25">
      <c r="A47" s="127" t="s">
        <v>68</v>
      </c>
      <c r="B47" s="270"/>
      <c r="C47" s="271" t="s">
        <v>56</v>
      </c>
      <c r="D47" s="237"/>
      <c r="E47" s="237"/>
      <c r="F47" s="236"/>
    </row>
    <row r="48" spans="1:6" ht="13.5" thickBot="1" x14ac:dyDescent="0.25">
      <c r="A48" s="103" t="s">
        <v>69</v>
      </c>
      <c r="B48" s="124"/>
      <c r="C48" s="137" t="s">
        <v>55</v>
      </c>
      <c r="D48" s="391">
        <f>+D35+D41+D46+D47</f>
        <v>1410</v>
      </c>
      <c r="E48" s="391">
        <f>+E35+E41+E46+E47</f>
        <v>1410</v>
      </c>
      <c r="F48" s="266">
        <f>+F35+F41+F46+F47</f>
        <v>315</v>
      </c>
    </row>
    <row r="49" spans="1:6" ht="13.5" thickBot="1" x14ac:dyDescent="0.25">
      <c r="A49" s="138"/>
      <c r="B49" s="139"/>
      <c r="C49" s="139"/>
      <c r="D49" s="267"/>
      <c r="E49" s="267"/>
      <c r="F49" s="267"/>
    </row>
    <row r="50" spans="1:6" ht="13.5" thickBot="1" x14ac:dyDescent="0.25">
      <c r="A50" s="140" t="s">
        <v>256</v>
      </c>
      <c r="B50" s="141"/>
      <c r="C50" s="142"/>
      <c r="D50" s="395"/>
      <c r="E50" s="395"/>
      <c r="F50" s="70"/>
    </row>
    <row r="51" spans="1:6" ht="13.5" thickBot="1" x14ac:dyDescent="0.25">
      <c r="A51" s="140" t="s">
        <v>257</v>
      </c>
      <c r="B51" s="141"/>
      <c r="C51" s="142"/>
      <c r="D51" s="395"/>
      <c r="E51" s="395"/>
      <c r="F51" s="70"/>
    </row>
  </sheetData>
  <sheetProtection formatCells="0"/>
  <mergeCells count="6">
    <mergeCell ref="A34:F34"/>
    <mergeCell ref="A2:B2"/>
    <mergeCell ref="C2:E2"/>
    <mergeCell ref="C3:E3"/>
    <mergeCell ref="A5:B5"/>
    <mergeCell ref="A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9">
    <tabColor rgb="FF92D050"/>
  </sheetPr>
  <dimension ref="A1:F51"/>
  <sheetViews>
    <sheetView zoomScaleNormal="100" zoomScaleSheetLayoutView="115" workbookViewId="0">
      <selection activeCell="G6" sqref="G6"/>
    </sheetView>
  </sheetViews>
  <sheetFormatPr defaultRowHeight="12.75" x14ac:dyDescent="0.2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 x14ac:dyDescent="0.25">
      <c r="A1" s="104"/>
      <c r="B1" s="105"/>
      <c r="C1" s="145"/>
      <c r="F1" s="143" t="s">
        <v>920</v>
      </c>
    </row>
    <row r="2" spans="1:6" s="64" customFormat="1" ht="25.5" customHeight="1" x14ac:dyDescent="0.2">
      <c r="A2" s="744" t="s">
        <v>252</v>
      </c>
      <c r="B2" s="745"/>
      <c r="C2" s="753" t="s">
        <v>259</v>
      </c>
      <c r="D2" s="754"/>
      <c r="E2" s="755"/>
      <c r="F2" s="146" t="s">
        <v>111</v>
      </c>
    </row>
    <row r="3" spans="1:6" s="64" customFormat="1" ht="16.5" thickBot="1" x14ac:dyDescent="0.25">
      <c r="A3" s="107" t="s">
        <v>251</v>
      </c>
      <c r="B3" s="108"/>
      <c r="C3" s="756" t="s">
        <v>921</v>
      </c>
      <c r="D3" s="757"/>
      <c r="E3" s="758"/>
      <c r="F3" s="147" t="s">
        <v>113</v>
      </c>
    </row>
    <row r="4" spans="1:6" s="65" customFormat="1" ht="15.95" customHeight="1" thickBot="1" x14ac:dyDescent="0.3">
      <c r="A4" s="109"/>
      <c r="B4" s="109"/>
      <c r="C4" s="109"/>
      <c r="F4" s="110" t="s">
        <v>101</v>
      </c>
    </row>
    <row r="5" spans="1:6" ht="24.75" thickBot="1" x14ac:dyDescent="0.25">
      <c r="A5" s="741" t="s">
        <v>253</v>
      </c>
      <c r="B5" s="746"/>
      <c r="C5" s="555" t="s">
        <v>102</v>
      </c>
      <c r="D5" s="319" t="s">
        <v>398</v>
      </c>
      <c r="E5" s="319" t="s">
        <v>399</v>
      </c>
      <c r="F5" s="112" t="s">
        <v>400</v>
      </c>
    </row>
    <row r="6" spans="1:6" s="55" customFormat="1" ht="12.95" customHeight="1" thickBot="1" x14ac:dyDescent="0.25">
      <c r="A6" s="101" t="s">
        <v>738</v>
      </c>
      <c r="B6" s="102" t="s">
        <v>739</v>
      </c>
      <c r="C6" s="102" t="s">
        <v>740</v>
      </c>
      <c r="D6" s="102" t="s">
        <v>741</v>
      </c>
      <c r="E6" s="394" t="s">
        <v>742</v>
      </c>
      <c r="F6" s="392" t="s">
        <v>745</v>
      </c>
    </row>
    <row r="7" spans="1:6" s="55" customFormat="1" ht="15.95" customHeight="1" thickBot="1" x14ac:dyDescent="0.25">
      <c r="A7" s="741" t="s">
        <v>103</v>
      </c>
      <c r="B7" s="742"/>
      <c r="C7" s="742"/>
      <c r="D7" s="742"/>
      <c r="E7" s="742"/>
      <c r="F7" s="743"/>
    </row>
    <row r="8" spans="1:6" s="66" customFormat="1" ht="12" customHeight="1" thickBot="1" x14ac:dyDescent="0.25">
      <c r="A8" s="101" t="s">
        <v>65</v>
      </c>
      <c r="B8" s="113"/>
      <c r="C8" s="114" t="s">
        <v>258</v>
      </c>
      <c r="D8" s="201">
        <f>SUM(D9:D16)</f>
        <v>0</v>
      </c>
      <c r="E8" s="201">
        <f>SUM(E9:E16)</f>
        <v>0</v>
      </c>
      <c r="F8" s="206">
        <f>SUM(F9:F16)</f>
        <v>1080</v>
      </c>
    </row>
    <row r="9" spans="1:6" s="66" customFormat="1" ht="12" customHeight="1" x14ac:dyDescent="0.2">
      <c r="A9" s="117"/>
      <c r="B9" s="116" t="s">
        <v>144</v>
      </c>
      <c r="C9" s="11" t="s">
        <v>192</v>
      </c>
      <c r="D9" s="378"/>
      <c r="E9" s="378"/>
      <c r="F9" s="258"/>
    </row>
    <row r="10" spans="1:6" s="66" customFormat="1" ht="12" customHeight="1" x14ac:dyDescent="0.2">
      <c r="A10" s="115"/>
      <c r="B10" s="116" t="s">
        <v>145</v>
      </c>
      <c r="C10" s="8" t="s">
        <v>193</v>
      </c>
      <c r="D10" s="198"/>
      <c r="E10" s="198"/>
      <c r="F10" s="204"/>
    </row>
    <row r="11" spans="1:6" s="66" customFormat="1" ht="12" customHeight="1" x14ac:dyDescent="0.2">
      <c r="A11" s="115"/>
      <c r="B11" s="116" t="s">
        <v>146</v>
      </c>
      <c r="C11" s="8" t="s">
        <v>194</v>
      </c>
      <c r="D11" s="198"/>
      <c r="E11" s="198"/>
      <c r="F11" s="204"/>
    </row>
    <row r="12" spans="1:6" s="66" customFormat="1" ht="12" customHeight="1" x14ac:dyDescent="0.2">
      <c r="A12" s="115"/>
      <c r="B12" s="116" t="s">
        <v>147</v>
      </c>
      <c r="C12" s="8" t="s">
        <v>195</v>
      </c>
      <c r="D12" s="198"/>
      <c r="E12" s="198"/>
      <c r="F12" s="204"/>
    </row>
    <row r="13" spans="1:6" s="66" customFormat="1" ht="12" customHeight="1" x14ac:dyDescent="0.2">
      <c r="A13" s="115"/>
      <c r="B13" s="116" t="s">
        <v>166</v>
      </c>
      <c r="C13" s="7" t="s">
        <v>196</v>
      </c>
      <c r="D13" s="198"/>
      <c r="E13" s="198"/>
      <c r="F13" s="204"/>
    </row>
    <row r="14" spans="1:6" s="66" customFormat="1" ht="12" customHeight="1" x14ac:dyDescent="0.2">
      <c r="A14" s="118"/>
      <c r="B14" s="116" t="s">
        <v>148</v>
      </c>
      <c r="C14" s="8" t="s">
        <v>197</v>
      </c>
      <c r="D14" s="379"/>
      <c r="E14" s="379"/>
      <c r="F14" s="259">
        <v>1080</v>
      </c>
    </row>
    <row r="15" spans="1:6" s="67" customFormat="1" ht="12" customHeight="1" x14ac:dyDescent="0.2">
      <c r="A15" s="115"/>
      <c r="B15" s="116" t="s">
        <v>149</v>
      </c>
      <c r="C15" s="8" t="s">
        <v>45</v>
      </c>
      <c r="D15" s="198"/>
      <c r="E15" s="198"/>
      <c r="F15" s="204"/>
    </row>
    <row r="16" spans="1:6" s="67" customFormat="1" ht="12" customHeight="1" thickBot="1" x14ac:dyDescent="0.25">
      <c r="A16" s="119"/>
      <c r="B16" s="120" t="s">
        <v>156</v>
      </c>
      <c r="C16" s="7" t="s">
        <v>250</v>
      </c>
      <c r="D16" s="200"/>
      <c r="E16" s="200"/>
      <c r="F16" s="205"/>
    </row>
    <row r="17" spans="1:6" s="66" customFormat="1" ht="12" customHeight="1" thickBot="1" x14ac:dyDescent="0.25">
      <c r="A17" s="101" t="s">
        <v>66</v>
      </c>
      <c r="B17" s="113"/>
      <c r="C17" s="114" t="s">
        <v>734</v>
      </c>
      <c r="D17" s="201">
        <f>SUM(D18+D20)</f>
        <v>0</v>
      </c>
      <c r="E17" s="201">
        <f>SUM(E18+E20)</f>
        <v>0</v>
      </c>
      <c r="F17" s="206">
        <f>SUM(F18+F20)</f>
        <v>0</v>
      </c>
    </row>
    <row r="18" spans="1:6" s="67" customFormat="1" ht="12" customHeight="1" x14ac:dyDescent="0.2">
      <c r="A18" s="115"/>
      <c r="B18" s="116" t="s">
        <v>150</v>
      </c>
      <c r="C18" s="10" t="s">
        <v>42</v>
      </c>
      <c r="D18" s="198"/>
      <c r="E18" s="198"/>
      <c r="F18" s="204"/>
    </row>
    <row r="19" spans="1:6" s="67" customFormat="1" ht="12" customHeight="1" x14ac:dyDescent="0.2">
      <c r="A19" s="115"/>
      <c r="B19" s="116" t="s">
        <v>151</v>
      </c>
      <c r="C19" s="8" t="s">
        <v>43</v>
      </c>
      <c r="D19" s="198"/>
      <c r="E19" s="198"/>
      <c r="F19" s="204"/>
    </row>
    <row r="20" spans="1:6" s="67" customFormat="1" ht="12" customHeight="1" x14ac:dyDescent="0.2">
      <c r="A20" s="115"/>
      <c r="B20" s="116" t="s">
        <v>152</v>
      </c>
      <c r="C20" s="8" t="s">
        <v>44</v>
      </c>
      <c r="D20" s="198"/>
      <c r="E20" s="198"/>
      <c r="F20" s="204"/>
    </row>
    <row r="21" spans="1:6" s="67" customFormat="1" ht="12" customHeight="1" thickBot="1" x14ac:dyDescent="0.25">
      <c r="A21" s="115"/>
      <c r="B21" s="116" t="s">
        <v>153</v>
      </c>
      <c r="C21" s="8" t="s">
        <v>43</v>
      </c>
      <c r="D21" s="198"/>
      <c r="E21" s="198"/>
      <c r="F21" s="204"/>
    </row>
    <row r="22" spans="1:6" s="67" customFormat="1" ht="12" customHeight="1" thickBot="1" x14ac:dyDescent="0.25">
      <c r="A22" s="103" t="s">
        <v>67</v>
      </c>
      <c r="B22" s="72"/>
      <c r="C22" s="72" t="s">
        <v>46</v>
      </c>
      <c r="D22" s="201">
        <f>+D23+D24</f>
        <v>0</v>
      </c>
      <c r="E22" s="201">
        <f>+E23+E24</f>
        <v>0</v>
      </c>
      <c r="F22" s="206">
        <f>+F23+F24</f>
        <v>0</v>
      </c>
    </row>
    <row r="23" spans="1:6" s="66" customFormat="1" ht="12" customHeight="1" x14ac:dyDescent="0.2">
      <c r="A23" s="252"/>
      <c r="B23" s="277" t="s">
        <v>124</v>
      </c>
      <c r="C23" s="82" t="s">
        <v>274</v>
      </c>
      <c r="D23" s="388"/>
      <c r="E23" s="388"/>
      <c r="F23" s="282"/>
    </row>
    <row r="24" spans="1:6" s="66" customFormat="1" ht="12" customHeight="1" thickBot="1" x14ac:dyDescent="0.25">
      <c r="A24" s="275"/>
      <c r="B24" s="276" t="s">
        <v>125</v>
      </c>
      <c r="C24" s="83" t="s">
        <v>278</v>
      </c>
      <c r="D24" s="397"/>
      <c r="E24" s="397"/>
      <c r="F24" s="283"/>
    </row>
    <row r="25" spans="1:6" s="66" customFormat="1" ht="12" customHeight="1" thickBot="1" x14ac:dyDescent="0.25">
      <c r="A25" s="103" t="s">
        <v>68</v>
      </c>
      <c r="B25" s="113"/>
      <c r="C25" s="72" t="s">
        <v>61</v>
      </c>
      <c r="D25" s="237"/>
      <c r="E25" s="237"/>
      <c r="F25" s="236"/>
    </row>
    <row r="26" spans="1:6" s="66" customFormat="1" ht="12" customHeight="1" thickBot="1" x14ac:dyDescent="0.25">
      <c r="A26" s="101" t="s">
        <v>69</v>
      </c>
      <c r="B26" s="94"/>
      <c r="C26" s="72" t="s">
        <v>57</v>
      </c>
      <c r="D26" s="201">
        <f>SUM(D8,D17,D22)</f>
        <v>0</v>
      </c>
      <c r="E26" s="201">
        <f>SUM(E8,E17,E22)</f>
        <v>0</v>
      </c>
      <c r="F26" s="201">
        <f>SUM(F8,F17,F22)</f>
        <v>1080</v>
      </c>
    </row>
    <row r="27" spans="1:6" s="67" customFormat="1" ht="12" customHeight="1" thickBot="1" x14ac:dyDescent="0.25">
      <c r="A27" s="272" t="s">
        <v>70</v>
      </c>
      <c r="B27" s="280"/>
      <c r="C27" s="274" t="s">
        <v>59</v>
      </c>
      <c r="D27" s="387">
        <f>+D28+D29</f>
        <v>0</v>
      </c>
      <c r="E27" s="387">
        <f>+E28+E29</f>
        <v>0</v>
      </c>
      <c r="F27" s="264">
        <f>+F28+F29</f>
        <v>0</v>
      </c>
    </row>
    <row r="28" spans="1:6" s="67" customFormat="1" ht="15" customHeight="1" x14ac:dyDescent="0.2">
      <c r="A28" s="117"/>
      <c r="B28" s="92" t="s">
        <v>131</v>
      </c>
      <c r="C28" s="82" t="s">
        <v>367</v>
      </c>
      <c r="D28" s="388"/>
      <c r="E28" s="388"/>
      <c r="F28" s="282"/>
    </row>
    <row r="29" spans="1:6" s="67" customFormat="1" ht="15" customHeight="1" thickBot="1" x14ac:dyDescent="0.25">
      <c r="A29" s="281"/>
      <c r="B29" s="93" t="s">
        <v>132</v>
      </c>
      <c r="C29" s="273" t="s">
        <v>49</v>
      </c>
      <c r="D29" s="61"/>
      <c r="E29" s="61"/>
      <c r="F29" s="62"/>
    </row>
    <row r="30" spans="1:6" ht="13.5" thickBot="1" x14ac:dyDescent="0.25">
      <c r="A30" s="127" t="s">
        <v>71</v>
      </c>
      <c r="B30" s="270"/>
      <c r="C30" s="271" t="s">
        <v>60</v>
      </c>
      <c r="D30" s="237"/>
      <c r="E30" s="237"/>
      <c r="F30" s="236"/>
    </row>
    <row r="31" spans="1:6" s="55" customFormat="1" ht="16.5" customHeight="1" thickBot="1" x14ac:dyDescent="0.25">
      <c r="A31" s="127" t="s">
        <v>72</v>
      </c>
      <c r="B31" s="128"/>
      <c r="C31" s="129" t="s">
        <v>58</v>
      </c>
      <c r="D31" s="391">
        <f>+D26+D27+D30</f>
        <v>0</v>
      </c>
      <c r="E31" s="391">
        <f>+E26+E27+E30</f>
        <v>0</v>
      </c>
      <c r="F31" s="266">
        <f>+F26+F27+F30</f>
        <v>1080</v>
      </c>
    </row>
    <row r="32" spans="1:6" s="68" customFormat="1" ht="12" customHeight="1" x14ac:dyDescent="0.2">
      <c r="A32" s="130"/>
      <c r="B32" s="130"/>
      <c r="C32" s="131"/>
      <c r="D32" s="262"/>
      <c r="E32" s="262"/>
      <c r="F32" s="262"/>
    </row>
    <row r="33" spans="1:6" ht="12" customHeight="1" thickBot="1" x14ac:dyDescent="0.25">
      <c r="A33" s="132"/>
      <c r="B33" s="133"/>
      <c r="C33" s="133"/>
      <c r="D33" s="263"/>
      <c r="E33" s="263"/>
      <c r="F33" s="263"/>
    </row>
    <row r="34" spans="1:6" ht="12" customHeight="1" thickBot="1" x14ac:dyDescent="0.25">
      <c r="A34" s="741" t="s">
        <v>107</v>
      </c>
      <c r="B34" s="742"/>
      <c r="C34" s="742"/>
      <c r="D34" s="742"/>
      <c r="E34" s="742"/>
      <c r="F34" s="743"/>
    </row>
    <row r="35" spans="1:6" ht="12" customHeight="1" thickBot="1" x14ac:dyDescent="0.25">
      <c r="A35" s="103" t="s">
        <v>65</v>
      </c>
      <c r="B35" s="23"/>
      <c r="C35" s="72" t="s">
        <v>41</v>
      </c>
      <c r="D35" s="201">
        <f>SUM(D36:D40)</f>
        <v>1162</v>
      </c>
      <c r="E35" s="201">
        <f>SUM(E36:E40)</f>
        <v>1162</v>
      </c>
      <c r="F35" s="206">
        <f>SUM(F36:F40)</f>
        <v>294</v>
      </c>
    </row>
    <row r="36" spans="1:6" ht="12" customHeight="1" x14ac:dyDescent="0.2">
      <c r="A36" s="134"/>
      <c r="B36" s="91" t="s">
        <v>144</v>
      </c>
      <c r="C36" s="10" t="s">
        <v>95</v>
      </c>
      <c r="D36" s="351">
        <v>82</v>
      </c>
      <c r="E36" s="351">
        <v>87</v>
      </c>
      <c r="F36" s="58">
        <v>87</v>
      </c>
    </row>
    <row r="37" spans="1:6" ht="12" customHeight="1" x14ac:dyDescent="0.2">
      <c r="A37" s="135"/>
      <c r="B37" s="90" t="s">
        <v>145</v>
      </c>
      <c r="C37" s="8" t="s">
        <v>224</v>
      </c>
      <c r="D37" s="59">
        <v>20</v>
      </c>
      <c r="E37" s="59">
        <v>21</v>
      </c>
      <c r="F37" s="60">
        <v>21</v>
      </c>
    </row>
    <row r="38" spans="1:6" ht="12" customHeight="1" x14ac:dyDescent="0.2">
      <c r="A38" s="135"/>
      <c r="B38" s="90" t="s">
        <v>146</v>
      </c>
      <c r="C38" s="8" t="s">
        <v>164</v>
      </c>
      <c r="D38" s="59">
        <v>1060</v>
      </c>
      <c r="E38" s="59">
        <v>1054</v>
      </c>
      <c r="F38" s="60">
        <v>186</v>
      </c>
    </row>
    <row r="39" spans="1:6" s="68" customFormat="1" ht="12" customHeight="1" x14ac:dyDescent="0.2">
      <c r="A39" s="135"/>
      <c r="B39" s="90" t="s">
        <v>147</v>
      </c>
      <c r="C39" s="8" t="s">
        <v>225</v>
      </c>
      <c r="D39" s="59"/>
      <c r="E39" s="59"/>
      <c r="F39" s="60"/>
    </row>
    <row r="40" spans="1:6" ht="12" customHeight="1" thickBot="1" x14ac:dyDescent="0.25">
      <c r="A40" s="135"/>
      <c r="B40" s="90" t="s">
        <v>155</v>
      </c>
      <c r="C40" s="8" t="s">
        <v>226</v>
      </c>
      <c r="D40" s="59"/>
      <c r="E40" s="59"/>
      <c r="F40" s="60"/>
    </row>
    <row r="41" spans="1:6" ht="12" customHeight="1" thickBot="1" x14ac:dyDescent="0.25">
      <c r="A41" s="103" t="s">
        <v>66</v>
      </c>
      <c r="B41" s="23"/>
      <c r="C41" s="72" t="s">
        <v>735</v>
      </c>
      <c r="D41" s="201">
        <f>SUM(D42:D44)</f>
        <v>0</v>
      </c>
      <c r="E41" s="201">
        <f>SUM(E42:E44)</f>
        <v>5230</v>
      </c>
      <c r="F41" s="206">
        <f>SUM(F42:F44)</f>
        <v>5230</v>
      </c>
    </row>
    <row r="42" spans="1:6" ht="12" customHeight="1" x14ac:dyDescent="0.2">
      <c r="A42" s="134"/>
      <c r="B42" s="91" t="s">
        <v>150</v>
      </c>
      <c r="C42" s="10" t="s">
        <v>302</v>
      </c>
      <c r="D42" s="351"/>
      <c r="E42" s="351"/>
      <c r="F42" s="58"/>
    </row>
    <row r="43" spans="1:6" ht="12" customHeight="1" x14ac:dyDescent="0.2">
      <c r="A43" s="135"/>
      <c r="B43" s="90" t="s">
        <v>151</v>
      </c>
      <c r="C43" s="8" t="s">
        <v>228</v>
      </c>
      <c r="D43" s="59"/>
      <c r="E43" s="59">
        <v>5230</v>
      </c>
      <c r="F43" s="60">
        <v>5230</v>
      </c>
    </row>
    <row r="44" spans="1:6" ht="15" customHeight="1" x14ac:dyDescent="0.2">
      <c r="A44" s="135"/>
      <c r="B44" s="90" t="s">
        <v>152</v>
      </c>
      <c r="C44" s="8" t="s">
        <v>108</v>
      </c>
      <c r="D44" s="59"/>
      <c r="E44" s="59"/>
      <c r="F44" s="60"/>
    </row>
    <row r="45" spans="1:6" ht="23.25" thickBot="1" x14ac:dyDescent="0.25">
      <c r="A45" s="135"/>
      <c r="B45" s="90" t="s">
        <v>153</v>
      </c>
      <c r="C45" s="8" t="s">
        <v>53</v>
      </c>
      <c r="D45" s="59"/>
      <c r="E45" s="59"/>
      <c r="F45" s="60"/>
    </row>
    <row r="46" spans="1:6" ht="15" customHeight="1" thickBot="1" x14ac:dyDescent="0.25">
      <c r="A46" s="103" t="s">
        <v>67</v>
      </c>
      <c r="B46" s="23"/>
      <c r="C46" s="23" t="s">
        <v>54</v>
      </c>
      <c r="D46" s="237"/>
      <c r="E46" s="237"/>
      <c r="F46" s="236"/>
    </row>
    <row r="47" spans="1:6" ht="14.25" customHeight="1" thickBot="1" x14ac:dyDescent="0.25">
      <c r="A47" s="127" t="s">
        <v>68</v>
      </c>
      <c r="B47" s="270"/>
      <c r="C47" s="271" t="s">
        <v>56</v>
      </c>
      <c r="D47" s="237"/>
      <c r="E47" s="237"/>
      <c r="F47" s="236"/>
    </row>
    <row r="48" spans="1:6" ht="13.5" thickBot="1" x14ac:dyDescent="0.25">
      <c r="A48" s="103" t="s">
        <v>69</v>
      </c>
      <c r="B48" s="124"/>
      <c r="C48" s="137" t="s">
        <v>55</v>
      </c>
      <c r="D48" s="391">
        <f>+D35+D41+D46+D47</f>
        <v>1162</v>
      </c>
      <c r="E48" s="391">
        <f>+E35+E41+E46+E47</f>
        <v>6392</v>
      </c>
      <c r="F48" s="266">
        <f>+F35+F41+F46+F47</f>
        <v>5524</v>
      </c>
    </row>
    <row r="49" spans="1:6" ht="13.5" thickBot="1" x14ac:dyDescent="0.25">
      <c r="A49" s="138"/>
      <c r="B49" s="139"/>
      <c r="C49" s="139"/>
      <c r="D49" s="267"/>
      <c r="E49" s="267"/>
      <c r="F49" s="267"/>
    </row>
    <row r="50" spans="1:6" ht="13.5" thickBot="1" x14ac:dyDescent="0.25">
      <c r="A50" s="140" t="s">
        <v>256</v>
      </c>
      <c r="B50" s="141"/>
      <c r="C50" s="142"/>
      <c r="D50" s="395"/>
      <c r="E50" s="395"/>
      <c r="F50" s="70"/>
    </row>
    <row r="51" spans="1:6" ht="13.5" thickBot="1" x14ac:dyDescent="0.25">
      <c r="A51" s="140" t="s">
        <v>257</v>
      </c>
      <c r="B51" s="141"/>
      <c r="C51" s="142"/>
      <c r="D51" s="395"/>
      <c r="E51" s="395"/>
      <c r="F51" s="70"/>
    </row>
  </sheetData>
  <sheetProtection formatCells="0"/>
  <mergeCells count="6">
    <mergeCell ref="A34:F34"/>
    <mergeCell ref="A2:B2"/>
    <mergeCell ref="C2:E2"/>
    <mergeCell ref="C3:E3"/>
    <mergeCell ref="A5:B5"/>
    <mergeCell ref="A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0">
    <tabColor rgb="FF92D050"/>
  </sheetPr>
  <dimension ref="A1:F51"/>
  <sheetViews>
    <sheetView topLeftCell="A4" zoomScaleNormal="100" zoomScaleSheetLayoutView="115" workbookViewId="0">
      <selection activeCell="G6" sqref="G6"/>
    </sheetView>
  </sheetViews>
  <sheetFormatPr defaultRowHeight="12.75" x14ac:dyDescent="0.2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 x14ac:dyDescent="0.25">
      <c r="A1" s="104"/>
      <c r="B1" s="105"/>
      <c r="C1" s="145"/>
      <c r="F1" s="143" t="s">
        <v>922</v>
      </c>
    </row>
    <row r="2" spans="1:6" s="64" customFormat="1" ht="25.5" customHeight="1" x14ac:dyDescent="0.2">
      <c r="A2" s="744" t="s">
        <v>252</v>
      </c>
      <c r="B2" s="745"/>
      <c r="C2" s="753" t="s">
        <v>259</v>
      </c>
      <c r="D2" s="754"/>
      <c r="E2" s="755"/>
      <c r="F2" s="146" t="s">
        <v>111</v>
      </c>
    </row>
    <row r="3" spans="1:6" s="64" customFormat="1" ht="16.5" thickBot="1" x14ac:dyDescent="0.25">
      <c r="A3" s="107" t="s">
        <v>251</v>
      </c>
      <c r="B3" s="108"/>
      <c r="C3" s="756" t="s">
        <v>923</v>
      </c>
      <c r="D3" s="757"/>
      <c r="E3" s="758"/>
      <c r="F3" s="147" t="s">
        <v>113</v>
      </c>
    </row>
    <row r="4" spans="1:6" s="65" customFormat="1" ht="15.95" customHeight="1" thickBot="1" x14ac:dyDescent="0.3">
      <c r="A4" s="109"/>
      <c r="B4" s="109"/>
      <c r="C4" s="109"/>
      <c r="F4" s="110" t="s">
        <v>101</v>
      </c>
    </row>
    <row r="5" spans="1:6" ht="24.75" thickBot="1" x14ac:dyDescent="0.25">
      <c r="A5" s="741" t="s">
        <v>253</v>
      </c>
      <c r="B5" s="746"/>
      <c r="C5" s="555" t="s">
        <v>102</v>
      </c>
      <c r="D5" s="319" t="s">
        <v>398</v>
      </c>
      <c r="E5" s="319" t="s">
        <v>399</v>
      </c>
      <c r="F5" s="112" t="s">
        <v>400</v>
      </c>
    </row>
    <row r="6" spans="1:6" s="55" customFormat="1" ht="12.95" customHeight="1" thickBot="1" x14ac:dyDescent="0.25">
      <c r="A6" s="101" t="s">
        <v>738</v>
      </c>
      <c r="B6" s="102" t="s">
        <v>739</v>
      </c>
      <c r="C6" s="102" t="s">
        <v>740</v>
      </c>
      <c r="D6" s="102" t="s">
        <v>741</v>
      </c>
      <c r="E6" s="394" t="s">
        <v>742</v>
      </c>
      <c r="F6" s="392" t="s">
        <v>745</v>
      </c>
    </row>
    <row r="7" spans="1:6" s="55" customFormat="1" ht="15.95" customHeight="1" thickBot="1" x14ac:dyDescent="0.25">
      <c r="A7" s="741" t="s">
        <v>103</v>
      </c>
      <c r="B7" s="742"/>
      <c r="C7" s="742"/>
      <c r="D7" s="742"/>
      <c r="E7" s="742"/>
      <c r="F7" s="743"/>
    </row>
    <row r="8" spans="1:6" s="66" customFormat="1" ht="12" customHeight="1" thickBot="1" x14ac:dyDescent="0.25">
      <c r="A8" s="101" t="s">
        <v>65</v>
      </c>
      <c r="B8" s="113"/>
      <c r="C8" s="114" t="s">
        <v>258</v>
      </c>
      <c r="D8" s="201">
        <f>SUM(D9:D16)</f>
        <v>0</v>
      </c>
      <c r="E8" s="201">
        <f>SUM(E9:E16)</f>
        <v>0</v>
      </c>
      <c r="F8" s="206">
        <f>SUM(F9:F16)</f>
        <v>0</v>
      </c>
    </row>
    <row r="9" spans="1:6" s="66" customFormat="1" ht="12" customHeight="1" x14ac:dyDescent="0.2">
      <c r="A9" s="117"/>
      <c r="B9" s="116" t="s">
        <v>144</v>
      </c>
      <c r="C9" s="11" t="s">
        <v>192</v>
      </c>
      <c r="D9" s="378"/>
      <c r="E9" s="378"/>
      <c r="F9" s="258"/>
    </row>
    <row r="10" spans="1:6" s="66" customFormat="1" ht="12" customHeight="1" x14ac:dyDescent="0.2">
      <c r="A10" s="115"/>
      <c r="B10" s="116" t="s">
        <v>145</v>
      </c>
      <c r="C10" s="8" t="s">
        <v>193</v>
      </c>
      <c r="D10" s="198"/>
      <c r="E10" s="198"/>
      <c r="F10" s="204"/>
    </row>
    <row r="11" spans="1:6" s="66" customFormat="1" ht="12" customHeight="1" x14ac:dyDescent="0.2">
      <c r="A11" s="115"/>
      <c r="B11" s="116" t="s">
        <v>146</v>
      </c>
      <c r="C11" s="8" t="s">
        <v>194</v>
      </c>
      <c r="D11" s="198"/>
      <c r="E11" s="198"/>
      <c r="F11" s="204"/>
    </row>
    <row r="12" spans="1:6" s="66" customFormat="1" ht="12" customHeight="1" x14ac:dyDescent="0.2">
      <c r="A12" s="115"/>
      <c r="B12" s="116" t="s">
        <v>147</v>
      </c>
      <c r="C12" s="8" t="s">
        <v>195</v>
      </c>
      <c r="D12" s="198"/>
      <c r="E12" s="198"/>
      <c r="F12" s="204"/>
    </row>
    <row r="13" spans="1:6" s="66" customFormat="1" ht="12" customHeight="1" x14ac:dyDescent="0.2">
      <c r="A13" s="115"/>
      <c r="B13" s="116" t="s">
        <v>166</v>
      </c>
      <c r="C13" s="7" t="s">
        <v>196</v>
      </c>
      <c r="D13" s="198"/>
      <c r="E13" s="198"/>
      <c r="F13" s="204"/>
    </row>
    <row r="14" spans="1:6" s="66" customFormat="1" ht="12" customHeight="1" x14ac:dyDescent="0.2">
      <c r="A14" s="118"/>
      <c r="B14" s="116" t="s">
        <v>148</v>
      </c>
      <c r="C14" s="8" t="s">
        <v>197</v>
      </c>
      <c r="D14" s="379"/>
      <c r="E14" s="379"/>
      <c r="F14" s="259"/>
    </row>
    <row r="15" spans="1:6" s="67" customFormat="1" ht="12" customHeight="1" x14ac:dyDescent="0.2">
      <c r="A15" s="115"/>
      <c r="B15" s="116" t="s">
        <v>149</v>
      </c>
      <c r="C15" s="8" t="s">
        <v>45</v>
      </c>
      <c r="D15" s="198"/>
      <c r="E15" s="198"/>
      <c r="F15" s="204"/>
    </row>
    <row r="16" spans="1:6" s="67" customFormat="1" ht="12" customHeight="1" thickBot="1" x14ac:dyDescent="0.25">
      <c r="A16" s="119"/>
      <c r="B16" s="120" t="s">
        <v>156</v>
      </c>
      <c r="C16" s="7" t="s">
        <v>250</v>
      </c>
      <c r="D16" s="200"/>
      <c r="E16" s="200"/>
      <c r="F16" s="205"/>
    </row>
    <row r="17" spans="1:6" s="66" customFormat="1" ht="12" customHeight="1" thickBot="1" x14ac:dyDescent="0.25">
      <c r="A17" s="101" t="s">
        <v>66</v>
      </c>
      <c r="B17" s="113"/>
      <c r="C17" s="114" t="s">
        <v>734</v>
      </c>
      <c r="D17" s="201">
        <f>SUM(D18+D20)</f>
        <v>0</v>
      </c>
      <c r="E17" s="201">
        <f>SUM(E18+E20)</f>
        <v>0</v>
      </c>
      <c r="F17" s="206">
        <f>SUM(F18+F20)</f>
        <v>0</v>
      </c>
    </row>
    <row r="18" spans="1:6" s="67" customFormat="1" ht="12" customHeight="1" x14ac:dyDescent="0.2">
      <c r="A18" s="115"/>
      <c r="B18" s="116" t="s">
        <v>150</v>
      </c>
      <c r="C18" s="10" t="s">
        <v>42</v>
      </c>
      <c r="D18" s="198"/>
      <c r="E18" s="198"/>
      <c r="F18" s="204"/>
    </row>
    <row r="19" spans="1:6" s="67" customFormat="1" ht="12" customHeight="1" x14ac:dyDescent="0.2">
      <c r="A19" s="115"/>
      <c r="B19" s="116" t="s">
        <v>151</v>
      </c>
      <c r="C19" s="8" t="s">
        <v>43</v>
      </c>
      <c r="D19" s="198"/>
      <c r="E19" s="198"/>
      <c r="F19" s="204"/>
    </row>
    <row r="20" spans="1:6" s="67" customFormat="1" ht="12" customHeight="1" x14ac:dyDescent="0.2">
      <c r="A20" s="115"/>
      <c r="B20" s="116" t="s">
        <v>152</v>
      </c>
      <c r="C20" s="8" t="s">
        <v>44</v>
      </c>
      <c r="D20" s="198"/>
      <c r="E20" s="198"/>
      <c r="F20" s="204"/>
    </row>
    <row r="21" spans="1:6" s="67" customFormat="1" ht="12" customHeight="1" thickBot="1" x14ac:dyDescent="0.25">
      <c r="A21" s="115"/>
      <c r="B21" s="116" t="s">
        <v>153</v>
      </c>
      <c r="C21" s="8" t="s">
        <v>43</v>
      </c>
      <c r="D21" s="198"/>
      <c r="E21" s="198"/>
      <c r="F21" s="204"/>
    </row>
    <row r="22" spans="1:6" s="67" customFormat="1" ht="12" customHeight="1" thickBot="1" x14ac:dyDescent="0.25">
      <c r="A22" s="103" t="s">
        <v>67</v>
      </c>
      <c r="B22" s="72"/>
      <c r="C22" s="72" t="s">
        <v>46</v>
      </c>
      <c r="D22" s="201">
        <f>+D23+D24</f>
        <v>0</v>
      </c>
      <c r="E22" s="201">
        <f>+E23+E24</f>
        <v>0</v>
      </c>
      <c r="F22" s="206">
        <f>+F23+F24</f>
        <v>0</v>
      </c>
    </row>
    <row r="23" spans="1:6" s="66" customFormat="1" ht="12" customHeight="1" x14ac:dyDescent="0.2">
      <c r="A23" s="252"/>
      <c r="B23" s="277" t="s">
        <v>124</v>
      </c>
      <c r="C23" s="82" t="s">
        <v>274</v>
      </c>
      <c r="D23" s="388"/>
      <c r="E23" s="388"/>
      <c r="F23" s="282"/>
    </row>
    <row r="24" spans="1:6" s="66" customFormat="1" ht="12" customHeight="1" thickBot="1" x14ac:dyDescent="0.25">
      <c r="A24" s="275"/>
      <c r="B24" s="276" t="s">
        <v>125</v>
      </c>
      <c r="C24" s="83" t="s">
        <v>278</v>
      </c>
      <c r="D24" s="397"/>
      <c r="E24" s="397"/>
      <c r="F24" s="283"/>
    </row>
    <row r="25" spans="1:6" s="66" customFormat="1" ht="12" customHeight="1" thickBot="1" x14ac:dyDescent="0.25">
      <c r="A25" s="103" t="s">
        <v>68</v>
      </c>
      <c r="B25" s="113"/>
      <c r="C25" s="72" t="s">
        <v>61</v>
      </c>
      <c r="D25" s="237"/>
      <c r="E25" s="237"/>
      <c r="F25" s="236"/>
    </row>
    <row r="26" spans="1:6" s="66" customFormat="1" ht="12" customHeight="1" thickBot="1" x14ac:dyDescent="0.25">
      <c r="A26" s="101" t="s">
        <v>69</v>
      </c>
      <c r="B26" s="94"/>
      <c r="C26" s="72" t="s">
        <v>57</v>
      </c>
      <c r="D26" s="201"/>
      <c r="E26" s="201"/>
      <c r="F26" s="206"/>
    </row>
    <row r="27" spans="1:6" s="67" customFormat="1" ht="12" customHeight="1" thickBot="1" x14ac:dyDescent="0.25">
      <c r="A27" s="272" t="s">
        <v>70</v>
      </c>
      <c r="B27" s="280"/>
      <c r="C27" s="274" t="s">
        <v>59</v>
      </c>
      <c r="D27" s="387">
        <f>+D28+D29</f>
        <v>0</v>
      </c>
      <c r="E27" s="387">
        <f>+E28+E29</f>
        <v>0</v>
      </c>
      <c r="F27" s="264">
        <f>+F28+F29</f>
        <v>0</v>
      </c>
    </row>
    <row r="28" spans="1:6" s="67" customFormat="1" ht="15" customHeight="1" x14ac:dyDescent="0.2">
      <c r="A28" s="117"/>
      <c r="B28" s="92" t="s">
        <v>131</v>
      </c>
      <c r="C28" s="82" t="s">
        <v>367</v>
      </c>
      <c r="D28" s="388"/>
      <c r="E28" s="388"/>
      <c r="F28" s="282"/>
    </row>
    <row r="29" spans="1:6" s="67" customFormat="1" ht="15" customHeight="1" thickBot="1" x14ac:dyDescent="0.25">
      <c r="A29" s="281"/>
      <c r="B29" s="93" t="s">
        <v>132</v>
      </c>
      <c r="C29" s="273" t="s">
        <v>49</v>
      </c>
      <c r="D29" s="61"/>
      <c r="E29" s="61"/>
      <c r="F29" s="62"/>
    </row>
    <row r="30" spans="1:6" ht="13.5" thickBot="1" x14ac:dyDescent="0.25">
      <c r="A30" s="127" t="s">
        <v>71</v>
      </c>
      <c r="B30" s="270"/>
      <c r="C30" s="271" t="s">
        <v>60</v>
      </c>
      <c r="D30" s="237"/>
      <c r="E30" s="237"/>
      <c r="F30" s="236"/>
    </row>
    <row r="31" spans="1:6" s="55" customFormat="1" ht="16.5" customHeight="1" thickBot="1" x14ac:dyDescent="0.25">
      <c r="A31" s="127" t="s">
        <v>72</v>
      </c>
      <c r="B31" s="128"/>
      <c r="C31" s="129" t="s">
        <v>58</v>
      </c>
      <c r="D31" s="391">
        <f>+D26+D27+D30</f>
        <v>0</v>
      </c>
      <c r="E31" s="391">
        <f>+E26+E27+E30</f>
        <v>0</v>
      </c>
      <c r="F31" s="266">
        <f>+F26+F27+F30</f>
        <v>0</v>
      </c>
    </row>
    <row r="32" spans="1:6" s="68" customFormat="1" ht="12" customHeight="1" x14ac:dyDescent="0.2">
      <c r="A32" s="130"/>
      <c r="B32" s="130"/>
      <c r="C32" s="131"/>
      <c r="D32" s="262"/>
      <c r="E32" s="262"/>
      <c r="F32" s="262"/>
    </row>
    <row r="33" spans="1:6" ht="12" customHeight="1" thickBot="1" x14ac:dyDescent="0.25">
      <c r="A33" s="132"/>
      <c r="B33" s="133"/>
      <c r="C33" s="133"/>
      <c r="D33" s="263"/>
      <c r="E33" s="263"/>
      <c r="F33" s="263"/>
    </row>
    <row r="34" spans="1:6" ht="12" customHeight="1" thickBot="1" x14ac:dyDescent="0.25">
      <c r="A34" s="741" t="s">
        <v>107</v>
      </c>
      <c r="B34" s="742"/>
      <c r="C34" s="742"/>
      <c r="D34" s="742"/>
      <c r="E34" s="742"/>
      <c r="F34" s="743"/>
    </row>
    <row r="35" spans="1:6" ht="12" customHeight="1" thickBot="1" x14ac:dyDescent="0.25">
      <c r="A35" s="103" t="s">
        <v>65</v>
      </c>
      <c r="B35" s="23"/>
      <c r="C35" s="72" t="s">
        <v>41</v>
      </c>
      <c r="D35" s="201">
        <f>SUM(D36:D40)</f>
        <v>800</v>
      </c>
      <c r="E35" s="201">
        <f>SUM(E36:E40)</f>
        <v>800</v>
      </c>
      <c r="F35" s="206">
        <f>SUM(F36:F40)</f>
        <v>447</v>
      </c>
    </row>
    <row r="36" spans="1:6" ht="12" customHeight="1" x14ac:dyDescent="0.2">
      <c r="A36" s="134"/>
      <c r="B36" s="91" t="s">
        <v>144</v>
      </c>
      <c r="C36" s="10" t="s">
        <v>95</v>
      </c>
      <c r="D36" s="351"/>
      <c r="E36" s="351"/>
      <c r="F36" s="58"/>
    </row>
    <row r="37" spans="1:6" ht="12" customHeight="1" x14ac:dyDescent="0.2">
      <c r="A37" s="135"/>
      <c r="B37" s="90" t="s">
        <v>145</v>
      </c>
      <c r="C37" s="8" t="s">
        <v>224</v>
      </c>
      <c r="D37" s="59"/>
      <c r="E37" s="59"/>
      <c r="F37" s="60"/>
    </row>
    <row r="38" spans="1:6" ht="12" customHeight="1" x14ac:dyDescent="0.2">
      <c r="A38" s="135"/>
      <c r="B38" s="90" t="s">
        <v>146</v>
      </c>
      <c r="C38" s="8" t="s">
        <v>164</v>
      </c>
      <c r="D38" s="59"/>
      <c r="E38" s="59"/>
      <c r="F38" s="60"/>
    </row>
    <row r="39" spans="1:6" s="68" customFormat="1" ht="12" customHeight="1" x14ac:dyDescent="0.2">
      <c r="A39" s="135"/>
      <c r="B39" s="90" t="s">
        <v>147</v>
      </c>
      <c r="C39" s="8" t="s">
        <v>225</v>
      </c>
      <c r="D39" s="59"/>
      <c r="E39" s="59"/>
      <c r="F39" s="60"/>
    </row>
    <row r="40" spans="1:6" ht="12" customHeight="1" thickBot="1" x14ac:dyDescent="0.25">
      <c r="A40" s="135"/>
      <c r="B40" s="90" t="s">
        <v>155</v>
      </c>
      <c r="C40" s="8" t="s">
        <v>226</v>
      </c>
      <c r="D40" s="59">
        <v>800</v>
      </c>
      <c r="E40" s="59">
        <v>800</v>
      </c>
      <c r="F40" s="60">
        <v>447</v>
      </c>
    </row>
    <row r="41" spans="1:6" ht="12" customHeight="1" thickBot="1" x14ac:dyDescent="0.25">
      <c r="A41" s="103" t="s">
        <v>66</v>
      </c>
      <c r="B41" s="23"/>
      <c r="C41" s="72" t="s">
        <v>735</v>
      </c>
      <c r="D41" s="201">
        <f>SUM(D42:D44)</f>
        <v>0</v>
      </c>
      <c r="E41" s="201">
        <f>SUM(E42:E44)</f>
        <v>0</v>
      </c>
      <c r="F41" s="206">
        <f>SUM(F42:F44)</f>
        <v>0</v>
      </c>
    </row>
    <row r="42" spans="1:6" ht="12" customHeight="1" x14ac:dyDescent="0.2">
      <c r="A42" s="134"/>
      <c r="B42" s="91" t="s">
        <v>150</v>
      </c>
      <c r="C42" s="10" t="s">
        <v>302</v>
      </c>
      <c r="D42" s="351"/>
      <c r="E42" s="351"/>
      <c r="F42" s="58"/>
    </row>
    <row r="43" spans="1:6" ht="12" customHeight="1" x14ac:dyDescent="0.2">
      <c r="A43" s="135"/>
      <c r="B43" s="90" t="s">
        <v>151</v>
      </c>
      <c r="C43" s="8" t="s">
        <v>228</v>
      </c>
      <c r="D43" s="59"/>
      <c r="E43" s="59"/>
      <c r="F43" s="60"/>
    </row>
    <row r="44" spans="1:6" ht="15" customHeight="1" x14ac:dyDescent="0.2">
      <c r="A44" s="135"/>
      <c r="B44" s="90" t="s">
        <v>152</v>
      </c>
      <c r="C44" s="8" t="s">
        <v>108</v>
      </c>
      <c r="D44" s="59"/>
      <c r="E44" s="59"/>
      <c r="F44" s="60"/>
    </row>
    <row r="45" spans="1:6" ht="23.25" thickBot="1" x14ac:dyDescent="0.25">
      <c r="A45" s="135"/>
      <c r="B45" s="90" t="s">
        <v>153</v>
      </c>
      <c r="C45" s="8" t="s">
        <v>53</v>
      </c>
      <c r="D45" s="59"/>
      <c r="E45" s="59"/>
      <c r="F45" s="60"/>
    </row>
    <row r="46" spans="1:6" ht="15" customHeight="1" thickBot="1" x14ac:dyDescent="0.25">
      <c r="A46" s="103" t="s">
        <v>67</v>
      </c>
      <c r="B46" s="23"/>
      <c r="C46" s="23" t="s">
        <v>54</v>
      </c>
      <c r="D46" s="237"/>
      <c r="E46" s="237"/>
      <c r="F46" s="236"/>
    </row>
    <row r="47" spans="1:6" ht="14.25" customHeight="1" thickBot="1" x14ac:dyDescent="0.25">
      <c r="A47" s="127" t="s">
        <v>68</v>
      </c>
      <c r="B47" s="270"/>
      <c r="C47" s="271" t="s">
        <v>56</v>
      </c>
      <c r="D47" s="237"/>
      <c r="E47" s="237"/>
      <c r="F47" s="236"/>
    </row>
    <row r="48" spans="1:6" ht="13.5" thickBot="1" x14ac:dyDescent="0.25">
      <c r="A48" s="103" t="s">
        <v>69</v>
      </c>
      <c r="B48" s="124"/>
      <c r="C48" s="137" t="s">
        <v>55</v>
      </c>
      <c r="D48" s="391">
        <f>+D35+D41+D46+D47</f>
        <v>800</v>
      </c>
      <c r="E48" s="391">
        <f>+E35+E41+E46+E47</f>
        <v>800</v>
      </c>
      <c r="F48" s="266">
        <f>+F35+F41+F46+F47</f>
        <v>447</v>
      </c>
    </row>
    <row r="49" spans="1:6" ht="13.5" thickBot="1" x14ac:dyDescent="0.25">
      <c r="A49" s="138"/>
      <c r="B49" s="139"/>
      <c r="C49" s="139"/>
      <c r="D49" s="267"/>
      <c r="E49" s="267"/>
      <c r="F49" s="267"/>
    </row>
    <row r="50" spans="1:6" ht="13.5" thickBot="1" x14ac:dyDescent="0.25">
      <c r="A50" s="140" t="s">
        <v>256</v>
      </c>
      <c r="B50" s="141"/>
      <c r="C50" s="142"/>
      <c r="D50" s="395"/>
      <c r="E50" s="395"/>
      <c r="F50" s="70"/>
    </row>
    <row r="51" spans="1:6" ht="13.5" thickBot="1" x14ac:dyDescent="0.25">
      <c r="A51" s="140" t="s">
        <v>257</v>
      </c>
      <c r="B51" s="141"/>
      <c r="C51" s="142"/>
      <c r="D51" s="395"/>
      <c r="E51" s="395"/>
      <c r="F51" s="70"/>
    </row>
  </sheetData>
  <sheetProtection formatCells="0"/>
  <mergeCells count="6">
    <mergeCell ref="A34:F34"/>
    <mergeCell ref="A2:B2"/>
    <mergeCell ref="C2:E2"/>
    <mergeCell ref="C3:E3"/>
    <mergeCell ref="A5:B5"/>
    <mergeCell ref="A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1">
    <tabColor rgb="FF92D050"/>
  </sheetPr>
  <dimension ref="A1:F51"/>
  <sheetViews>
    <sheetView zoomScaleNormal="100" zoomScaleSheetLayoutView="115" workbookViewId="0">
      <selection activeCell="G6" sqref="G6"/>
    </sheetView>
  </sheetViews>
  <sheetFormatPr defaultRowHeight="12.75" x14ac:dyDescent="0.2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 x14ac:dyDescent="0.25">
      <c r="A1" s="104"/>
      <c r="B1" s="105"/>
      <c r="C1" s="145"/>
      <c r="F1" s="143" t="s">
        <v>924</v>
      </c>
    </row>
    <row r="2" spans="1:6" s="64" customFormat="1" ht="25.5" customHeight="1" x14ac:dyDescent="0.2">
      <c r="A2" s="744" t="s">
        <v>252</v>
      </c>
      <c r="B2" s="745"/>
      <c r="C2" s="753" t="s">
        <v>259</v>
      </c>
      <c r="D2" s="754"/>
      <c r="E2" s="755"/>
      <c r="F2" s="146" t="s">
        <v>111</v>
      </c>
    </row>
    <row r="3" spans="1:6" s="64" customFormat="1" ht="16.5" thickBot="1" x14ac:dyDescent="0.25">
      <c r="A3" s="107" t="s">
        <v>251</v>
      </c>
      <c r="B3" s="108"/>
      <c r="C3" s="756" t="s">
        <v>925</v>
      </c>
      <c r="D3" s="757"/>
      <c r="E3" s="758"/>
      <c r="F3" s="147" t="s">
        <v>113</v>
      </c>
    </row>
    <row r="4" spans="1:6" s="65" customFormat="1" ht="15.95" customHeight="1" thickBot="1" x14ac:dyDescent="0.3">
      <c r="A4" s="109"/>
      <c r="B4" s="109"/>
      <c r="C4" s="109"/>
      <c r="F4" s="110" t="s">
        <v>101</v>
      </c>
    </row>
    <row r="5" spans="1:6" ht="24.75" thickBot="1" x14ac:dyDescent="0.25">
      <c r="A5" s="741" t="s">
        <v>253</v>
      </c>
      <c r="B5" s="746"/>
      <c r="C5" s="555" t="s">
        <v>102</v>
      </c>
      <c r="D5" s="319" t="s">
        <v>398</v>
      </c>
      <c r="E5" s="319" t="s">
        <v>399</v>
      </c>
      <c r="F5" s="112" t="s">
        <v>400</v>
      </c>
    </row>
    <row r="6" spans="1:6" s="55" customFormat="1" ht="12.95" customHeight="1" thickBot="1" x14ac:dyDescent="0.25">
      <c r="A6" s="101" t="s">
        <v>738</v>
      </c>
      <c r="B6" s="102" t="s">
        <v>739</v>
      </c>
      <c r="C6" s="102" t="s">
        <v>740</v>
      </c>
      <c r="D6" s="102" t="s">
        <v>741</v>
      </c>
      <c r="E6" s="394" t="s">
        <v>742</v>
      </c>
      <c r="F6" s="392" t="s">
        <v>745</v>
      </c>
    </row>
    <row r="7" spans="1:6" s="55" customFormat="1" ht="15.95" customHeight="1" thickBot="1" x14ac:dyDescent="0.25">
      <c r="A7" s="741" t="s">
        <v>103</v>
      </c>
      <c r="B7" s="742"/>
      <c r="C7" s="742"/>
      <c r="D7" s="742"/>
      <c r="E7" s="742"/>
      <c r="F7" s="743"/>
    </row>
    <row r="8" spans="1:6" s="66" customFormat="1" ht="12" customHeight="1" thickBot="1" x14ac:dyDescent="0.25">
      <c r="A8" s="101" t="s">
        <v>65</v>
      </c>
      <c r="B8" s="113"/>
      <c r="C8" s="114" t="s">
        <v>258</v>
      </c>
      <c r="D8" s="201">
        <f>SUM(D9:D16)</f>
        <v>0</v>
      </c>
      <c r="E8" s="201">
        <f>SUM(E9:E16)</f>
        <v>0</v>
      </c>
      <c r="F8" s="206">
        <f>SUM(F9:F16)</f>
        <v>0</v>
      </c>
    </row>
    <row r="9" spans="1:6" s="66" customFormat="1" ht="12" customHeight="1" x14ac:dyDescent="0.2">
      <c r="A9" s="117"/>
      <c r="B9" s="116" t="s">
        <v>144</v>
      </c>
      <c r="C9" s="11" t="s">
        <v>192</v>
      </c>
      <c r="D9" s="378"/>
      <c r="E9" s="378"/>
      <c r="F9" s="258"/>
    </row>
    <row r="10" spans="1:6" s="66" customFormat="1" ht="12" customHeight="1" x14ac:dyDescent="0.2">
      <c r="A10" s="115"/>
      <c r="B10" s="116" t="s">
        <v>145</v>
      </c>
      <c r="C10" s="8" t="s">
        <v>193</v>
      </c>
      <c r="D10" s="198"/>
      <c r="E10" s="198"/>
      <c r="F10" s="204"/>
    </row>
    <row r="11" spans="1:6" s="66" customFormat="1" ht="12" customHeight="1" x14ac:dyDescent="0.2">
      <c r="A11" s="115"/>
      <c r="B11" s="116" t="s">
        <v>146</v>
      </c>
      <c r="C11" s="8" t="s">
        <v>194</v>
      </c>
      <c r="D11" s="198"/>
      <c r="E11" s="198"/>
      <c r="F11" s="204"/>
    </row>
    <row r="12" spans="1:6" s="66" customFormat="1" ht="12" customHeight="1" x14ac:dyDescent="0.2">
      <c r="A12" s="115"/>
      <c r="B12" s="116" t="s">
        <v>147</v>
      </c>
      <c r="C12" s="8" t="s">
        <v>195</v>
      </c>
      <c r="D12" s="198"/>
      <c r="E12" s="198"/>
      <c r="F12" s="204"/>
    </row>
    <row r="13" spans="1:6" s="66" customFormat="1" ht="12" customHeight="1" x14ac:dyDescent="0.2">
      <c r="A13" s="115"/>
      <c r="B13" s="116" t="s">
        <v>166</v>
      </c>
      <c r="C13" s="7" t="s">
        <v>196</v>
      </c>
      <c r="D13" s="198"/>
      <c r="E13" s="198"/>
      <c r="F13" s="204"/>
    </row>
    <row r="14" spans="1:6" s="66" customFormat="1" ht="12" customHeight="1" x14ac:dyDescent="0.2">
      <c r="A14" s="118"/>
      <c r="B14" s="116" t="s">
        <v>148</v>
      </c>
      <c r="C14" s="8" t="s">
        <v>197</v>
      </c>
      <c r="D14" s="379"/>
      <c r="E14" s="379"/>
      <c r="F14" s="259"/>
    </row>
    <row r="15" spans="1:6" s="67" customFormat="1" ht="12" customHeight="1" x14ac:dyDescent="0.2">
      <c r="A15" s="115"/>
      <c r="B15" s="116" t="s">
        <v>149</v>
      </c>
      <c r="C15" s="8" t="s">
        <v>45</v>
      </c>
      <c r="D15" s="198"/>
      <c r="E15" s="198"/>
      <c r="F15" s="204"/>
    </row>
    <row r="16" spans="1:6" s="67" customFormat="1" ht="12" customHeight="1" thickBot="1" x14ac:dyDescent="0.25">
      <c r="A16" s="119"/>
      <c r="B16" s="120" t="s">
        <v>156</v>
      </c>
      <c r="C16" s="7" t="s">
        <v>250</v>
      </c>
      <c r="D16" s="200"/>
      <c r="E16" s="200"/>
      <c r="F16" s="205"/>
    </row>
    <row r="17" spans="1:6" s="66" customFormat="1" ht="12" customHeight="1" thickBot="1" x14ac:dyDescent="0.25">
      <c r="A17" s="101" t="s">
        <v>66</v>
      </c>
      <c r="B17" s="113"/>
      <c r="C17" s="114" t="s">
        <v>734</v>
      </c>
      <c r="D17" s="201">
        <f>SUM(D18+D20)</f>
        <v>0</v>
      </c>
      <c r="E17" s="201">
        <f>SUM(E18+E20)</f>
        <v>0</v>
      </c>
      <c r="F17" s="206">
        <f>SUM(F18+F20)</f>
        <v>0</v>
      </c>
    </row>
    <row r="18" spans="1:6" s="67" customFormat="1" ht="12" customHeight="1" x14ac:dyDescent="0.2">
      <c r="A18" s="115"/>
      <c r="B18" s="116" t="s">
        <v>150</v>
      </c>
      <c r="C18" s="10" t="s">
        <v>42</v>
      </c>
      <c r="D18" s="198"/>
      <c r="E18" s="198"/>
      <c r="F18" s="204"/>
    </row>
    <row r="19" spans="1:6" s="67" customFormat="1" ht="12" customHeight="1" x14ac:dyDescent="0.2">
      <c r="A19" s="115"/>
      <c r="B19" s="116" t="s">
        <v>151</v>
      </c>
      <c r="C19" s="8" t="s">
        <v>43</v>
      </c>
      <c r="D19" s="198"/>
      <c r="E19" s="198"/>
      <c r="F19" s="204"/>
    </row>
    <row r="20" spans="1:6" s="67" customFormat="1" ht="12" customHeight="1" x14ac:dyDescent="0.2">
      <c r="A20" s="115"/>
      <c r="B20" s="116" t="s">
        <v>152</v>
      </c>
      <c r="C20" s="8" t="s">
        <v>44</v>
      </c>
      <c r="D20" s="198"/>
      <c r="E20" s="198"/>
      <c r="F20" s="204"/>
    </row>
    <row r="21" spans="1:6" s="67" customFormat="1" ht="12" customHeight="1" thickBot="1" x14ac:dyDescent="0.25">
      <c r="A21" s="115"/>
      <c r="B21" s="116" t="s">
        <v>153</v>
      </c>
      <c r="C21" s="8" t="s">
        <v>43</v>
      </c>
      <c r="D21" s="198"/>
      <c r="E21" s="198"/>
      <c r="F21" s="204"/>
    </row>
    <row r="22" spans="1:6" s="67" customFormat="1" ht="12" customHeight="1" thickBot="1" x14ac:dyDescent="0.25">
      <c r="A22" s="103" t="s">
        <v>67</v>
      </c>
      <c r="B22" s="72"/>
      <c r="C22" s="72" t="s">
        <v>46</v>
      </c>
      <c r="D22" s="201">
        <f>+D23+D24</f>
        <v>0</v>
      </c>
      <c r="E22" s="201">
        <f>+E23+E24</f>
        <v>0</v>
      </c>
      <c r="F22" s="206">
        <f>+F23+F24</f>
        <v>0</v>
      </c>
    </row>
    <row r="23" spans="1:6" s="66" customFormat="1" ht="12" customHeight="1" x14ac:dyDescent="0.2">
      <c r="A23" s="252"/>
      <c r="B23" s="277" t="s">
        <v>124</v>
      </c>
      <c r="C23" s="82" t="s">
        <v>274</v>
      </c>
      <c r="D23" s="388"/>
      <c r="E23" s="388"/>
      <c r="F23" s="282"/>
    </row>
    <row r="24" spans="1:6" s="66" customFormat="1" ht="12" customHeight="1" thickBot="1" x14ac:dyDescent="0.25">
      <c r="A24" s="275"/>
      <c r="B24" s="276" t="s">
        <v>125</v>
      </c>
      <c r="C24" s="83" t="s">
        <v>278</v>
      </c>
      <c r="D24" s="397"/>
      <c r="E24" s="397"/>
      <c r="F24" s="283"/>
    </row>
    <row r="25" spans="1:6" s="66" customFormat="1" ht="12" customHeight="1" thickBot="1" x14ac:dyDescent="0.25">
      <c r="A25" s="103" t="s">
        <v>68</v>
      </c>
      <c r="B25" s="113"/>
      <c r="C25" s="72" t="s">
        <v>61</v>
      </c>
      <c r="D25" s="237"/>
      <c r="E25" s="237"/>
      <c r="F25" s="236"/>
    </row>
    <row r="26" spans="1:6" s="66" customFormat="1" ht="12" customHeight="1" thickBot="1" x14ac:dyDescent="0.25">
      <c r="A26" s="101" t="s">
        <v>69</v>
      </c>
      <c r="B26" s="94"/>
      <c r="C26" s="72" t="s">
        <v>57</v>
      </c>
      <c r="D26" s="201"/>
      <c r="E26" s="201"/>
      <c r="F26" s="206"/>
    </row>
    <row r="27" spans="1:6" s="67" customFormat="1" ht="12" customHeight="1" thickBot="1" x14ac:dyDescent="0.25">
      <c r="A27" s="272" t="s">
        <v>70</v>
      </c>
      <c r="B27" s="280"/>
      <c r="C27" s="274" t="s">
        <v>59</v>
      </c>
      <c r="D27" s="387">
        <f>+D28+D29</f>
        <v>0</v>
      </c>
      <c r="E27" s="387">
        <f>+E28+E29</f>
        <v>0</v>
      </c>
      <c r="F27" s="264">
        <f>+F28+F29</f>
        <v>0</v>
      </c>
    </row>
    <row r="28" spans="1:6" s="67" customFormat="1" ht="15" customHeight="1" x14ac:dyDescent="0.2">
      <c r="A28" s="117"/>
      <c r="B28" s="92" t="s">
        <v>131</v>
      </c>
      <c r="C28" s="82" t="s">
        <v>367</v>
      </c>
      <c r="D28" s="388"/>
      <c r="E28" s="388"/>
      <c r="F28" s="282"/>
    </row>
    <row r="29" spans="1:6" s="67" customFormat="1" ht="15" customHeight="1" thickBot="1" x14ac:dyDescent="0.25">
      <c r="A29" s="281"/>
      <c r="B29" s="93" t="s">
        <v>132</v>
      </c>
      <c r="C29" s="273" t="s">
        <v>49</v>
      </c>
      <c r="D29" s="61"/>
      <c r="E29" s="61"/>
      <c r="F29" s="62"/>
    </row>
    <row r="30" spans="1:6" ht="13.5" thickBot="1" x14ac:dyDescent="0.25">
      <c r="A30" s="127" t="s">
        <v>71</v>
      </c>
      <c r="B30" s="270"/>
      <c r="C30" s="271" t="s">
        <v>60</v>
      </c>
      <c r="D30" s="237"/>
      <c r="E30" s="237"/>
      <c r="F30" s="236"/>
    </row>
    <row r="31" spans="1:6" s="55" customFormat="1" ht="16.5" customHeight="1" thickBot="1" x14ac:dyDescent="0.25">
      <c r="A31" s="127" t="s">
        <v>72</v>
      </c>
      <c r="B31" s="128"/>
      <c r="C31" s="129" t="s">
        <v>58</v>
      </c>
      <c r="D31" s="391">
        <f>+D26+D27+D30</f>
        <v>0</v>
      </c>
      <c r="E31" s="391">
        <f>+E26+E27+E30</f>
        <v>0</v>
      </c>
      <c r="F31" s="266">
        <f>+F26+F27+F30</f>
        <v>0</v>
      </c>
    </row>
    <row r="32" spans="1:6" s="68" customFormat="1" ht="12" customHeight="1" x14ac:dyDescent="0.2">
      <c r="A32" s="130"/>
      <c r="B32" s="130"/>
      <c r="C32" s="131"/>
      <c r="D32" s="262"/>
      <c r="E32" s="262"/>
      <c r="F32" s="262"/>
    </row>
    <row r="33" spans="1:6" ht="12" customHeight="1" thickBot="1" x14ac:dyDescent="0.25">
      <c r="A33" s="132"/>
      <c r="B33" s="133"/>
      <c r="C33" s="133"/>
      <c r="D33" s="263"/>
      <c r="E33" s="263"/>
      <c r="F33" s="263"/>
    </row>
    <row r="34" spans="1:6" ht="12" customHeight="1" thickBot="1" x14ac:dyDescent="0.25">
      <c r="A34" s="741" t="s">
        <v>107</v>
      </c>
      <c r="B34" s="742"/>
      <c r="C34" s="742"/>
      <c r="D34" s="742"/>
      <c r="E34" s="742"/>
      <c r="F34" s="743"/>
    </row>
    <row r="35" spans="1:6" ht="12" customHeight="1" thickBot="1" x14ac:dyDescent="0.25">
      <c r="A35" s="103" t="s">
        <v>65</v>
      </c>
      <c r="B35" s="23"/>
      <c r="C35" s="72" t="s">
        <v>41</v>
      </c>
      <c r="D35" s="201">
        <f>SUM(D36:D40)</f>
        <v>1210</v>
      </c>
      <c r="E35" s="201">
        <f>SUM(E36:E40)</f>
        <v>1210</v>
      </c>
      <c r="F35" s="206">
        <f>SUM(F36:F40)</f>
        <v>331</v>
      </c>
    </row>
    <row r="36" spans="1:6" ht="12" customHeight="1" x14ac:dyDescent="0.2">
      <c r="A36" s="134"/>
      <c r="B36" s="91" t="s">
        <v>144</v>
      </c>
      <c r="C36" s="10" t="s">
        <v>95</v>
      </c>
      <c r="D36" s="351"/>
      <c r="E36" s="351"/>
      <c r="F36" s="58"/>
    </row>
    <row r="37" spans="1:6" ht="12" customHeight="1" x14ac:dyDescent="0.2">
      <c r="A37" s="135"/>
      <c r="B37" s="90" t="s">
        <v>145</v>
      </c>
      <c r="C37" s="8" t="s">
        <v>224</v>
      </c>
      <c r="D37" s="59"/>
      <c r="E37" s="59"/>
      <c r="F37" s="60"/>
    </row>
    <row r="38" spans="1:6" ht="12" customHeight="1" x14ac:dyDescent="0.2">
      <c r="A38" s="135"/>
      <c r="B38" s="90" t="s">
        <v>146</v>
      </c>
      <c r="C38" s="8" t="s">
        <v>164</v>
      </c>
      <c r="D38" s="59">
        <v>1210</v>
      </c>
      <c r="E38" s="59">
        <v>1210</v>
      </c>
      <c r="F38" s="60">
        <v>331</v>
      </c>
    </row>
    <row r="39" spans="1:6" s="68" customFormat="1" ht="12" customHeight="1" x14ac:dyDescent="0.2">
      <c r="A39" s="135"/>
      <c r="B39" s="90" t="s">
        <v>147</v>
      </c>
      <c r="C39" s="8" t="s">
        <v>225</v>
      </c>
      <c r="D39" s="59"/>
      <c r="E39" s="59"/>
      <c r="F39" s="60"/>
    </row>
    <row r="40" spans="1:6" ht="12" customHeight="1" thickBot="1" x14ac:dyDescent="0.25">
      <c r="A40" s="135"/>
      <c r="B40" s="90" t="s">
        <v>155</v>
      </c>
      <c r="C40" s="8" t="s">
        <v>226</v>
      </c>
      <c r="D40" s="59"/>
      <c r="E40" s="59"/>
      <c r="F40" s="60"/>
    </row>
    <row r="41" spans="1:6" ht="12" customHeight="1" thickBot="1" x14ac:dyDescent="0.25">
      <c r="A41" s="103" t="s">
        <v>66</v>
      </c>
      <c r="B41" s="23"/>
      <c r="C41" s="72" t="s">
        <v>735</v>
      </c>
      <c r="D41" s="201">
        <f>SUM(D42:D44)</f>
        <v>0</v>
      </c>
      <c r="E41" s="201">
        <f>SUM(E42:E44)</f>
        <v>0</v>
      </c>
      <c r="F41" s="206">
        <f>SUM(F42:F44)</f>
        <v>0</v>
      </c>
    </row>
    <row r="42" spans="1:6" ht="12" customHeight="1" x14ac:dyDescent="0.2">
      <c r="A42" s="134"/>
      <c r="B42" s="91" t="s">
        <v>150</v>
      </c>
      <c r="C42" s="10" t="s">
        <v>302</v>
      </c>
      <c r="D42" s="351"/>
      <c r="E42" s="351"/>
      <c r="F42" s="58"/>
    </row>
    <row r="43" spans="1:6" ht="12" customHeight="1" x14ac:dyDescent="0.2">
      <c r="A43" s="135"/>
      <c r="B43" s="90" t="s">
        <v>151</v>
      </c>
      <c r="C43" s="8" t="s">
        <v>228</v>
      </c>
      <c r="D43" s="59"/>
      <c r="E43" s="59"/>
      <c r="F43" s="60"/>
    </row>
    <row r="44" spans="1:6" ht="15" customHeight="1" x14ac:dyDescent="0.2">
      <c r="A44" s="135"/>
      <c r="B44" s="90" t="s">
        <v>152</v>
      </c>
      <c r="C44" s="8" t="s">
        <v>108</v>
      </c>
      <c r="D44" s="59"/>
      <c r="E44" s="59"/>
      <c r="F44" s="60"/>
    </row>
    <row r="45" spans="1:6" ht="23.25" thickBot="1" x14ac:dyDescent="0.25">
      <c r="A45" s="135"/>
      <c r="B45" s="90" t="s">
        <v>153</v>
      </c>
      <c r="C45" s="8" t="s">
        <v>53</v>
      </c>
      <c r="D45" s="59"/>
      <c r="E45" s="59"/>
      <c r="F45" s="60"/>
    </row>
    <row r="46" spans="1:6" ht="15" customHeight="1" thickBot="1" x14ac:dyDescent="0.25">
      <c r="A46" s="103" t="s">
        <v>67</v>
      </c>
      <c r="B46" s="23"/>
      <c r="C46" s="23" t="s">
        <v>54</v>
      </c>
      <c r="D46" s="237"/>
      <c r="E46" s="237"/>
      <c r="F46" s="236"/>
    </row>
    <row r="47" spans="1:6" ht="14.25" customHeight="1" thickBot="1" x14ac:dyDescent="0.25">
      <c r="A47" s="127" t="s">
        <v>68</v>
      </c>
      <c r="B47" s="270"/>
      <c r="C47" s="271" t="s">
        <v>56</v>
      </c>
      <c r="D47" s="237"/>
      <c r="E47" s="237"/>
      <c r="F47" s="236"/>
    </row>
    <row r="48" spans="1:6" ht="13.5" thickBot="1" x14ac:dyDescent="0.25">
      <c r="A48" s="103" t="s">
        <v>69</v>
      </c>
      <c r="B48" s="124"/>
      <c r="C48" s="137" t="s">
        <v>55</v>
      </c>
      <c r="D48" s="391">
        <f>+D35+D41+D46+D47</f>
        <v>1210</v>
      </c>
      <c r="E48" s="391">
        <f>+E35+E41+E46+E47</f>
        <v>1210</v>
      </c>
      <c r="F48" s="266">
        <f>+F35+F41+F46+F47</f>
        <v>331</v>
      </c>
    </row>
    <row r="49" spans="1:6" ht="13.5" thickBot="1" x14ac:dyDescent="0.25">
      <c r="A49" s="138"/>
      <c r="B49" s="139"/>
      <c r="C49" s="139"/>
      <c r="D49" s="267"/>
      <c r="E49" s="267"/>
      <c r="F49" s="267"/>
    </row>
    <row r="50" spans="1:6" ht="13.5" thickBot="1" x14ac:dyDescent="0.25">
      <c r="A50" s="140" t="s">
        <v>256</v>
      </c>
      <c r="B50" s="141"/>
      <c r="C50" s="142"/>
      <c r="D50" s="395"/>
      <c r="E50" s="395"/>
      <c r="F50" s="70"/>
    </row>
    <row r="51" spans="1:6" ht="13.5" thickBot="1" x14ac:dyDescent="0.25">
      <c r="A51" s="140" t="s">
        <v>257</v>
      </c>
      <c r="B51" s="141"/>
      <c r="C51" s="142"/>
      <c r="D51" s="395"/>
      <c r="E51" s="395"/>
      <c r="F51" s="70"/>
    </row>
  </sheetData>
  <sheetProtection formatCells="0"/>
  <mergeCells count="6">
    <mergeCell ref="A34:F34"/>
    <mergeCell ref="A2:B2"/>
    <mergeCell ref="C2:E2"/>
    <mergeCell ref="C3:E3"/>
    <mergeCell ref="A5:B5"/>
    <mergeCell ref="A7:F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L99"/>
  <sheetViews>
    <sheetView zoomScaleNormal="100" zoomScaleSheetLayoutView="160" workbookViewId="0">
      <selection activeCell="E28" sqref="E28"/>
    </sheetView>
  </sheetViews>
  <sheetFormatPr defaultRowHeight="12.75" x14ac:dyDescent="0.2"/>
  <cols>
    <col min="1" max="1" width="9.6640625" style="303" customWidth="1"/>
    <col min="2" max="2" width="9.6640625" style="304" customWidth="1"/>
    <col min="3" max="3" width="59.33203125" style="304" customWidth="1"/>
    <col min="4" max="6" width="15.83203125" style="305" customWidth="1"/>
    <col min="7" max="16384" width="9.33203125" style="4"/>
  </cols>
  <sheetData>
    <row r="1" spans="1:6" s="2" customFormat="1" ht="16.5" customHeight="1" thickBot="1" x14ac:dyDescent="0.25">
      <c r="A1" s="104"/>
      <c r="B1" s="105"/>
      <c r="C1" s="106"/>
      <c r="D1" s="143"/>
      <c r="E1" s="143"/>
      <c r="F1" s="143" t="s">
        <v>759</v>
      </c>
    </row>
    <row r="2" spans="1:6" s="64" customFormat="1" ht="15.75" x14ac:dyDescent="0.2">
      <c r="A2" s="744" t="s">
        <v>260</v>
      </c>
      <c r="B2" s="745"/>
      <c r="C2" s="747" t="s">
        <v>259</v>
      </c>
      <c r="D2" s="748"/>
      <c r="E2" s="749"/>
      <c r="F2" s="256" t="s">
        <v>98</v>
      </c>
    </row>
    <row r="3" spans="1:6" s="64" customFormat="1" ht="16.5" thickBot="1" x14ac:dyDescent="0.25">
      <c r="A3" s="107" t="s">
        <v>251</v>
      </c>
      <c r="B3" s="108"/>
      <c r="C3" s="759" t="s">
        <v>99</v>
      </c>
      <c r="D3" s="760"/>
      <c r="E3" s="761"/>
      <c r="F3" s="257" t="s">
        <v>100</v>
      </c>
    </row>
    <row r="4" spans="1:6" s="65" customFormat="1" ht="15.95" customHeight="1" thickBot="1" x14ac:dyDescent="0.3">
      <c r="A4" s="109"/>
      <c r="B4" s="109"/>
      <c r="C4" s="109"/>
      <c r="D4" s="110"/>
      <c r="E4" s="110"/>
      <c r="F4" s="110" t="s">
        <v>101</v>
      </c>
    </row>
    <row r="5" spans="1:6" ht="24.75" thickBot="1" x14ac:dyDescent="0.25">
      <c r="A5" s="741" t="s">
        <v>253</v>
      </c>
      <c r="B5" s="746"/>
      <c r="C5" s="111" t="s">
        <v>102</v>
      </c>
      <c r="D5" s="319" t="s">
        <v>398</v>
      </c>
      <c r="E5" s="319" t="s">
        <v>399</v>
      </c>
      <c r="F5" s="112" t="s">
        <v>400</v>
      </c>
    </row>
    <row r="6" spans="1:6" s="55" customFormat="1" ht="12.95" customHeight="1" thickBot="1" x14ac:dyDescent="0.25">
      <c r="A6" s="101" t="s">
        <v>738</v>
      </c>
      <c r="B6" s="102" t="s">
        <v>739</v>
      </c>
      <c r="C6" s="102" t="s">
        <v>740</v>
      </c>
      <c r="D6" s="102" t="s">
        <v>741</v>
      </c>
      <c r="E6" s="394" t="s">
        <v>742</v>
      </c>
      <c r="F6" s="392" t="s">
        <v>745</v>
      </c>
    </row>
    <row r="7" spans="1:6" s="55" customFormat="1" ht="15.95" customHeight="1" thickBot="1" x14ac:dyDescent="0.25">
      <c r="A7" s="741" t="s">
        <v>103</v>
      </c>
      <c r="B7" s="742"/>
      <c r="C7" s="742"/>
      <c r="D7" s="742"/>
      <c r="E7" s="742"/>
      <c r="F7" s="743"/>
    </row>
    <row r="8" spans="1:6" s="55" customFormat="1" ht="12" customHeight="1" thickBot="1" x14ac:dyDescent="0.25">
      <c r="A8" s="101" t="s">
        <v>65</v>
      </c>
      <c r="B8" s="113"/>
      <c r="C8" s="354" t="s">
        <v>254</v>
      </c>
      <c r="D8" s="201">
        <f>+D9+D14</f>
        <v>0</v>
      </c>
      <c r="E8" s="201">
        <f>+E9+E14</f>
        <v>2717</v>
      </c>
      <c r="F8" s="206">
        <f>+F9+F14</f>
        <v>3501</v>
      </c>
    </row>
    <row r="9" spans="1:6" s="66" customFormat="1" ht="12" customHeight="1" thickBot="1" x14ac:dyDescent="0.25">
      <c r="A9" s="101" t="s">
        <v>66</v>
      </c>
      <c r="B9" s="113"/>
      <c r="C9" s="355" t="s">
        <v>14</v>
      </c>
      <c r="D9" s="201">
        <f>SUM(D10:D13)</f>
        <v>0</v>
      </c>
      <c r="E9" s="201">
        <f>SUM(E10:E13)</f>
        <v>2717</v>
      </c>
      <c r="F9" s="206">
        <f>SUM(F10:F13)</f>
        <v>3501</v>
      </c>
    </row>
    <row r="10" spans="1:6" s="67" customFormat="1" ht="12" customHeight="1" x14ac:dyDescent="0.2">
      <c r="A10" s="115"/>
      <c r="B10" s="116" t="s">
        <v>150</v>
      </c>
      <c r="C10" s="356" t="s">
        <v>105</v>
      </c>
      <c r="D10" s="198"/>
      <c r="E10" s="198">
        <v>2717</v>
      </c>
      <c r="F10" s="204">
        <v>3459</v>
      </c>
    </row>
    <row r="11" spans="1:6" s="67" customFormat="1" ht="12" customHeight="1" x14ac:dyDescent="0.2">
      <c r="A11" s="115"/>
      <c r="B11" s="116" t="s">
        <v>151</v>
      </c>
      <c r="C11" s="357" t="s">
        <v>123</v>
      </c>
      <c r="D11" s="198"/>
      <c r="E11" s="198"/>
      <c r="F11" s="204"/>
    </row>
    <row r="12" spans="1:6" s="67" customFormat="1" ht="12" customHeight="1" x14ac:dyDescent="0.2">
      <c r="A12" s="115"/>
      <c r="B12" s="116" t="s">
        <v>152</v>
      </c>
      <c r="C12" s="357" t="s">
        <v>185</v>
      </c>
      <c r="D12" s="198"/>
      <c r="E12" s="198"/>
      <c r="F12" s="204">
        <v>42</v>
      </c>
    </row>
    <row r="13" spans="1:6" s="67" customFormat="1" ht="12" customHeight="1" thickBot="1" x14ac:dyDescent="0.25">
      <c r="A13" s="115"/>
      <c r="B13" s="116" t="s">
        <v>153</v>
      </c>
      <c r="C13" s="358" t="s">
        <v>186</v>
      </c>
      <c r="D13" s="198"/>
      <c r="E13" s="198"/>
      <c r="F13" s="204"/>
    </row>
    <row r="14" spans="1:6" s="66" customFormat="1" ht="12" customHeight="1" thickBot="1" x14ac:dyDescent="0.25">
      <c r="A14" s="101" t="s">
        <v>67</v>
      </c>
      <c r="B14" s="113"/>
      <c r="C14" s="355" t="s">
        <v>187</v>
      </c>
      <c r="D14" s="201">
        <f>SUM(D15:D22)</f>
        <v>0</v>
      </c>
      <c r="E14" s="201">
        <f>SUM(E15:E22)</f>
        <v>0</v>
      </c>
      <c r="F14" s="206">
        <f>SUM(F15:F22)</f>
        <v>0</v>
      </c>
    </row>
    <row r="15" spans="1:6" s="66" customFormat="1" ht="12" customHeight="1" x14ac:dyDescent="0.2">
      <c r="A15" s="117"/>
      <c r="B15" s="116" t="s">
        <v>124</v>
      </c>
      <c r="C15" s="356" t="s">
        <v>192</v>
      </c>
      <c r="D15" s="378"/>
      <c r="E15" s="378"/>
      <c r="F15" s="258"/>
    </row>
    <row r="16" spans="1:6" s="66" customFormat="1" ht="12" customHeight="1" x14ac:dyDescent="0.2">
      <c r="A16" s="115"/>
      <c r="B16" s="116" t="s">
        <v>125</v>
      </c>
      <c r="C16" s="357" t="s">
        <v>193</v>
      </c>
      <c r="D16" s="198"/>
      <c r="E16" s="198"/>
      <c r="F16" s="204"/>
    </row>
    <row r="17" spans="1:6" s="66" customFormat="1" ht="12" customHeight="1" x14ac:dyDescent="0.2">
      <c r="A17" s="115"/>
      <c r="B17" s="116" t="s">
        <v>126</v>
      </c>
      <c r="C17" s="357" t="s">
        <v>194</v>
      </c>
      <c r="D17" s="198"/>
      <c r="E17" s="198"/>
      <c r="F17" s="204"/>
    </row>
    <row r="18" spans="1:6" s="66" customFormat="1" ht="12" customHeight="1" x14ac:dyDescent="0.2">
      <c r="A18" s="115"/>
      <c r="B18" s="116" t="s">
        <v>127</v>
      </c>
      <c r="C18" s="357" t="s">
        <v>195</v>
      </c>
      <c r="D18" s="198"/>
      <c r="E18" s="198"/>
      <c r="F18" s="204"/>
    </row>
    <row r="19" spans="1:6" s="66" customFormat="1" ht="12" customHeight="1" x14ac:dyDescent="0.2">
      <c r="A19" s="115"/>
      <c r="B19" s="116" t="s">
        <v>188</v>
      </c>
      <c r="C19" s="357" t="s">
        <v>196</v>
      </c>
      <c r="D19" s="198"/>
      <c r="E19" s="198"/>
      <c r="F19" s="204"/>
    </row>
    <row r="20" spans="1:6" s="66" customFormat="1" ht="12" customHeight="1" x14ac:dyDescent="0.2">
      <c r="A20" s="118"/>
      <c r="B20" s="116" t="s">
        <v>189</v>
      </c>
      <c r="C20" s="357" t="s">
        <v>266</v>
      </c>
      <c r="D20" s="379"/>
      <c r="E20" s="379"/>
      <c r="F20" s="259"/>
    </row>
    <row r="21" spans="1:6" s="67" customFormat="1" ht="12" customHeight="1" x14ac:dyDescent="0.2">
      <c r="A21" s="115"/>
      <c r="B21" s="116" t="s">
        <v>190</v>
      </c>
      <c r="C21" s="357" t="s">
        <v>198</v>
      </c>
      <c r="D21" s="198"/>
      <c r="E21" s="198"/>
      <c r="F21" s="204"/>
    </row>
    <row r="22" spans="1:6" s="67" customFormat="1" ht="12" customHeight="1" thickBot="1" x14ac:dyDescent="0.25">
      <c r="A22" s="119"/>
      <c r="B22" s="120" t="s">
        <v>191</v>
      </c>
      <c r="C22" s="358" t="s">
        <v>199</v>
      </c>
      <c r="D22" s="200"/>
      <c r="E22" s="200"/>
      <c r="F22" s="205"/>
    </row>
    <row r="23" spans="1:6" s="67" customFormat="1" ht="12" customHeight="1" thickBot="1" x14ac:dyDescent="0.25">
      <c r="A23" s="101" t="s">
        <v>68</v>
      </c>
      <c r="B23" s="121"/>
      <c r="C23" s="355" t="s">
        <v>267</v>
      </c>
      <c r="D23" s="237"/>
      <c r="E23" s="237">
        <v>768</v>
      </c>
      <c r="F23" s="236">
        <v>655</v>
      </c>
    </row>
    <row r="24" spans="1:6" s="66" customFormat="1" ht="12" customHeight="1" thickBot="1" x14ac:dyDescent="0.25">
      <c r="A24" s="101" t="s">
        <v>69</v>
      </c>
      <c r="B24" s="113"/>
      <c r="C24" s="355" t="s">
        <v>15</v>
      </c>
      <c r="D24" s="201">
        <f>SUM(D25:D32)</f>
        <v>0</v>
      </c>
      <c r="E24" s="201">
        <f>SUM(E25:E32)</f>
        <v>36481</v>
      </c>
      <c r="F24" s="206">
        <f>SUM(F25:F32)</f>
        <v>36481</v>
      </c>
    </row>
    <row r="25" spans="1:6" s="67" customFormat="1" ht="12" customHeight="1" x14ac:dyDescent="0.2">
      <c r="A25" s="115"/>
      <c r="B25" s="116" t="s">
        <v>128</v>
      </c>
      <c r="C25" s="356" t="s">
        <v>16</v>
      </c>
      <c r="D25" s="59"/>
      <c r="E25" s="59">
        <v>21986</v>
      </c>
      <c r="F25" s="60">
        <v>21986</v>
      </c>
    </row>
    <row r="26" spans="1:6" s="67" customFormat="1" ht="12" customHeight="1" x14ac:dyDescent="0.2">
      <c r="A26" s="115"/>
      <c r="B26" s="116" t="s">
        <v>129</v>
      </c>
      <c r="C26" s="357" t="s">
        <v>209</v>
      </c>
      <c r="D26" s="59"/>
      <c r="E26" s="59">
        <v>3170</v>
      </c>
      <c r="F26" s="60">
        <v>3170</v>
      </c>
    </row>
    <row r="27" spans="1:6" s="67" customFormat="1" ht="12" customHeight="1" x14ac:dyDescent="0.2">
      <c r="A27" s="115"/>
      <c r="B27" s="116" t="s">
        <v>130</v>
      </c>
      <c r="C27" s="357" t="s">
        <v>926</v>
      </c>
      <c r="D27" s="59"/>
      <c r="E27" s="59">
        <v>11325</v>
      </c>
      <c r="F27" s="60">
        <v>11325</v>
      </c>
    </row>
    <row r="28" spans="1:6" s="67" customFormat="1" ht="12" customHeight="1" x14ac:dyDescent="0.2">
      <c r="A28" s="115"/>
      <c r="B28" s="116" t="s">
        <v>203</v>
      </c>
      <c r="C28" s="357" t="s">
        <v>210</v>
      </c>
      <c r="D28" s="59"/>
      <c r="E28" s="59"/>
      <c r="F28" s="60"/>
    </row>
    <row r="29" spans="1:6" s="67" customFormat="1" ht="12" customHeight="1" x14ac:dyDescent="0.2">
      <c r="A29" s="115"/>
      <c r="B29" s="116" t="s">
        <v>204</v>
      </c>
      <c r="C29" s="357" t="s">
        <v>211</v>
      </c>
      <c r="D29" s="59"/>
      <c r="E29" s="59"/>
      <c r="F29" s="60"/>
    </row>
    <row r="30" spans="1:6" s="67" customFormat="1" ht="12" customHeight="1" x14ac:dyDescent="0.2">
      <c r="A30" s="115"/>
      <c r="B30" s="116" t="s">
        <v>205</v>
      </c>
      <c r="C30" s="357" t="s">
        <v>212</v>
      </c>
      <c r="D30" s="59"/>
      <c r="E30" s="59"/>
      <c r="F30" s="60"/>
    </row>
    <row r="31" spans="1:6" s="67" customFormat="1" ht="12" customHeight="1" x14ac:dyDescent="0.2">
      <c r="A31" s="115"/>
      <c r="B31" s="116" t="s">
        <v>206</v>
      </c>
      <c r="C31" s="357" t="s">
        <v>268</v>
      </c>
      <c r="D31" s="59"/>
      <c r="E31" s="59"/>
      <c r="F31" s="60"/>
    </row>
    <row r="32" spans="1:6" s="67" customFormat="1" ht="12" customHeight="1" thickBot="1" x14ac:dyDescent="0.25">
      <c r="A32" s="119"/>
      <c r="B32" s="120" t="s">
        <v>207</v>
      </c>
      <c r="C32" s="359" t="s">
        <v>255</v>
      </c>
      <c r="D32" s="380"/>
      <c r="E32" s="380"/>
      <c r="F32" s="260"/>
    </row>
    <row r="33" spans="1:6" s="67" customFormat="1" ht="12" customHeight="1" thickBot="1" x14ac:dyDescent="0.25">
      <c r="A33" s="103" t="s">
        <v>70</v>
      </c>
      <c r="B33" s="72"/>
      <c r="C33" s="354" t="s">
        <v>391</v>
      </c>
      <c r="D33" s="201">
        <f>+D34+D40</f>
        <v>0</v>
      </c>
      <c r="E33" s="201">
        <f>+E34+E40</f>
        <v>0</v>
      </c>
      <c r="F33" s="206">
        <f>+F34+F40</f>
        <v>332</v>
      </c>
    </row>
    <row r="34" spans="1:6" s="67" customFormat="1" ht="12" customHeight="1" x14ac:dyDescent="0.2">
      <c r="A34" s="117"/>
      <c r="B34" s="92" t="s">
        <v>131</v>
      </c>
      <c r="C34" s="360" t="s">
        <v>384</v>
      </c>
      <c r="D34" s="381">
        <f>SUM(D35:D39)</f>
        <v>0</v>
      </c>
      <c r="E34" s="381">
        <f>SUM(E35:E39)</f>
        <v>0</v>
      </c>
      <c r="F34" s="269">
        <f>SUM(F35:F39)</f>
        <v>332</v>
      </c>
    </row>
    <row r="35" spans="1:6" s="67" customFormat="1" ht="12" customHeight="1" x14ac:dyDescent="0.2">
      <c r="A35" s="115"/>
      <c r="B35" s="90" t="s">
        <v>134</v>
      </c>
      <c r="C35" s="357" t="s">
        <v>269</v>
      </c>
      <c r="D35" s="198"/>
      <c r="E35" s="198"/>
      <c r="F35" s="204"/>
    </row>
    <row r="36" spans="1:6" s="67" customFormat="1" ht="12" customHeight="1" x14ac:dyDescent="0.2">
      <c r="A36" s="115"/>
      <c r="B36" s="90" t="s">
        <v>135</v>
      </c>
      <c r="C36" s="357" t="s">
        <v>270</v>
      </c>
      <c r="D36" s="198"/>
      <c r="E36" s="198"/>
      <c r="F36" s="204"/>
    </row>
    <row r="37" spans="1:6" s="67" customFormat="1" ht="12" customHeight="1" x14ac:dyDescent="0.2">
      <c r="A37" s="115"/>
      <c r="B37" s="90" t="s">
        <v>136</v>
      </c>
      <c r="C37" s="357" t="s">
        <v>271</v>
      </c>
      <c r="D37" s="198"/>
      <c r="E37" s="198"/>
      <c r="F37" s="204"/>
    </row>
    <row r="38" spans="1:6" s="67" customFormat="1" ht="12" customHeight="1" x14ac:dyDescent="0.2">
      <c r="A38" s="115"/>
      <c r="B38" s="90" t="s">
        <v>137</v>
      </c>
      <c r="C38" s="357" t="s">
        <v>272</v>
      </c>
      <c r="D38" s="198"/>
      <c r="E38" s="198"/>
      <c r="F38" s="204"/>
    </row>
    <row r="39" spans="1:6" s="67" customFormat="1" ht="12" customHeight="1" x14ac:dyDescent="0.2">
      <c r="A39" s="115"/>
      <c r="B39" s="90" t="s">
        <v>214</v>
      </c>
      <c r="C39" s="357" t="s">
        <v>385</v>
      </c>
      <c r="D39" s="198"/>
      <c r="E39" s="198"/>
      <c r="F39" s="204">
        <v>332</v>
      </c>
    </row>
    <row r="40" spans="1:6" s="67" customFormat="1" ht="12" customHeight="1" x14ac:dyDescent="0.2">
      <c r="A40" s="115"/>
      <c r="B40" s="90" t="s">
        <v>132</v>
      </c>
      <c r="C40" s="361" t="s">
        <v>386</v>
      </c>
      <c r="D40" s="232">
        <f>SUM(D41:D45)</f>
        <v>0</v>
      </c>
      <c r="E40" s="232">
        <f>SUM(E41:E45)</f>
        <v>0</v>
      </c>
      <c r="F40" s="268">
        <f>SUM(F41:F45)</f>
        <v>0</v>
      </c>
    </row>
    <row r="41" spans="1:6" s="67" customFormat="1" ht="12" customHeight="1" x14ac:dyDescent="0.2">
      <c r="A41" s="115"/>
      <c r="B41" s="90" t="s">
        <v>140</v>
      </c>
      <c r="C41" s="357" t="s">
        <v>269</v>
      </c>
      <c r="D41" s="198"/>
      <c r="E41" s="198"/>
      <c r="F41" s="204"/>
    </row>
    <row r="42" spans="1:6" s="67" customFormat="1" ht="12" customHeight="1" x14ac:dyDescent="0.2">
      <c r="A42" s="115"/>
      <c r="B42" s="90" t="s">
        <v>141</v>
      </c>
      <c r="C42" s="357" t="s">
        <v>270</v>
      </c>
      <c r="D42" s="198"/>
      <c r="E42" s="198"/>
      <c r="F42" s="204"/>
    </row>
    <row r="43" spans="1:6" s="67" customFormat="1" ht="12" customHeight="1" x14ac:dyDescent="0.2">
      <c r="A43" s="115"/>
      <c r="B43" s="90" t="s">
        <v>142</v>
      </c>
      <c r="C43" s="357" t="s">
        <v>271</v>
      </c>
      <c r="D43" s="198"/>
      <c r="E43" s="198"/>
      <c r="F43" s="204"/>
    </row>
    <row r="44" spans="1:6" s="67" customFormat="1" ht="12" customHeight="1" x14ac:dyDescent="0.2">
      <c r="A44" s="115"/>
      <c r="B44" s="90" t="s">
        <v>143</v>
      </c>
      <c r="C44" s="357" t="s">
        <v>272</v>
      </c>
      <c r="D44" s="198"/>
      <c r="E44" s="198"/>
      <c r="F44" s="204"/>
    </row>
    <row r="45" spans="1:6" s="67" customFormat="1" ht="12" customHeight="1" thickBot="1" x14ac:dyDescent="0.25">
      <c r="A45" s="122"/>
      <c r="B45" s="93" t="s">
        <v>215</v>
      </c>
      <c r="C45" s="358" t="s">
        <v>387</v>
      </c>
      <c r="D45" s="382"/>
      <c r="E45" s="382"/>
      <c r="F45" s="261"/>
    </row>
    <row r="46" spans="1:6" s="66" customFormat="1" ht="12" customHeight="1" thickBot="1" x14ac:dyDescent="0.25">
      <c r="A46" s="103" t="s">
        <v>71</v>
      </c>
      <c r="B46" s="113"/>
      <c r="C46" s="355" t="s">
        <v>273</v>
      </c>
      <c r="D46" s="201">
        <f>+D47+D48</f>
        <v>0</v>
      </c>
      <c r="E46" s="201">
        <f>+E47+E48</f>
        <v>0</v>
      </c>
      <c r="F46" s="206">
        <f>+F47+F48</f>
        <v>0</v>
      </c>
    </row>
    <row r="47" spans="1:6" s="67" customFormat="1" ht="12" customHeight="1" x14ac:dyDescent="0.2">
      <c r="A47" s="115"/>
      <c r="B47" s="90" t="s">
        <v>138</v>
      </c>
      <c r="C47" s="356" t="s">
        <v>165</v>
      </c>
      <c r="D47" s="198"/>
      <c r="E47" s="198"/>
      <c r="F47" s="204"/>
    </row>
    <row r="48" spans="1:6" s="67" customFormat="1" ht="12" customHeight="1" thickBot="1" x14ac:dyDescent="0.25">
      <c r="A48" s="115"/>
      <c r="B48" s="90" t="s">
        <v>139</v>
      </c>
      <c r="C48" s="358" t="s">
        <v>18</v>
      </c>
      <c r="D48" s="198"/>
      <c r="E48" s="198"/>
      <c r="F48" s="204"/>
    </row>
    <row r="49" spans="1:6" s="67" customFormat="1" ht="12" customHeight="1" thickBot="1" x14ac:dyDescent="0.25">
      <c r="A49" s="101" t="s">
        <v>72</v>
      </c>
      <c r="B49" s="113"/>
      <c r="C49" s="355" t="s">
        <v>17</v>
      </c>
      <c r="D49" s="201">
        <f>+D50+D51+D52</f>
        <v>0</v>
      </c>
      <c r="E49" s="201">
        <f>+E50+E51+E52</f>
        <v>0</v>
      </c>
      <c r="F49" s="206">
        <f>+F50+F51+F52</f>
        <v>0</v>
      </c>
    </row>
    <row r="50" spans="1:6" s="67" customFormat="1" ht="12" customHeight="1" x14ac:dyDescent="0.2">
      <c r="A50" s="123"/>
      <c r="B50" s="90" t="s">
        <v>219</v>
      </c>
      <c r="C50" s="356" t="s">
        <v>217</v>
      </c>
      <c r="D50" s="197"/>
      <c r="E50" s="197"/>
      <c r="F50" s="203"/>
    </row>
    <row r="51" spans="1:6" s="67" customFormat="1" ht="12" customHeight="1" x14ac:dyDescent="0.2">
      <c r="A51" s="123"/>
      <c r="B51" s="90" t="s">
        <v>220</v>
      </c>
      <c r="C51" s="357" t="s">
        <v>218</v>
      </c>
      <c r="D51" s="197"/>
      <c r="E51" s="197"/>
      <c r="F51" s="203"/>
    </row>
    <row r="52" spans="1:6" s="67" customFormat="1" ht="12" customHeight="1" thickBot="1" x14ac:dyDescent="0.25">
      <c r="A52" s="115"/>
      <c r="B52" s="90" t="s">
        <v>321</v>
      </c>
      <c r="C52" s="359" t="s">
        <v>275</v>
      </c>
      <c r="D52" s="198"/>
      <c r="E52" s="198"/>
      <c r="F52" s="204"/>
    </row>
    <row r="53" spans="1:6" s="67" customFormat="1" ht="12" customHeight="1" thickBot="1" x14ac:dyDescent="0.25">
      <c r="A53" s="103" t="s">
        <v>73</v>
      </c>
      <c r="B53" s="124"/>
      <c r="C53" s="354" t="s">
        <v>276</v>
      </c>
      <c r="D53" s="237"/>
      <c r="E53" s="237"/>
      <c r="F53" s="236"/>
    </row>
    <row r="54" spans="1:6" s="66" customFormat="1" ht="12" customHeight="1" thickBot="1" x14ac:dyDescent="0.25">
      <c r="A54" s="125" t="s">
        <v>74</v>
      </c>
      <c r="B54" s="126"/>
      <c r="C54" s="354" t="s">
        <v>392</v>
      </c>
      <c r="D54" s="383">
        <f>+D9+D14+D23+D24+D33+D46+D49+D53</f>
        <v>0</v>
      </c>
      <c r="E54" s="383">
        <f>+E9+E14+E23+E24+E33+E46+E49+E53</f>
        <v>39966</v>
      </c>
      <c r="F54" s="384">
        <f>+F9+F14+F23+F24+F33+F46+F49+F53</f>
        <v>40969</v>
      </c>
    </row>
    <row r="55" spans="1:6" s="66" customFormat="1" ht="12" customHeight="1" thickBot="1" x14ac:dyDescent="0.25">
      <c r="A55" s="101" t="s">
        <v>75</v>
      </c>
      <c r="B55" s="94"/>
      <c r="C55" s="354" t="s">
        <v>279</v>
      </c>
      <c r="D55" s="201">
        <f>+D56+D57</f>
        <v>0</v>
      </c>
      <c r="E55" s="201">
        <f>+E56+E57</f>
        <v>0</v>
      </c>
      <c r="F55" s="206">
        <f>+F56+F57</f>
        <v>0</v>
      </c>
    </row>
    <row r="56" spans="1:6" s="66" customFormat="1" ht="12" customHeight="1" x14ac:dyDescent="0.2">
      <c r="A56" s="117"/>
      <c r="B56" s="92" t="s">
        <v>167</v>
      </c>
      <c r="C56" s="362" t="s">
        <v>19</v>
      </c>
      <c r="D56" s="385"/>
      <c r="E56" s="385"/>
      <c r="F56" s="386"/>
    </row>
    <row r="57" spans="1:6" s="66" customFormat="1" ht="12" customHeight="1" thickBot="1" x14ac:dyDescent="0.25">
      <c r="A57" s="122"/>
      <c r="B57" s="93" t="s">
        <v>168</v>
      </c>
      <c r="C57" s="363" t="s">
        <v>20</v>
      </c>
      <c r="D57" s="61"/>
      <c r="E57" s="61"/>
      <c r="F57" s="62"/>
    </row>
    <row r="58" spans="1:6" s="67" customFormat="1" ht="12" customHeight="1" thickBot="1" x14ac:dyDescent="0.25">
      <c r="A58" s="127" t="s">
        <v>76</v>
      </c>
      <c r="B58" s="299"/>
      <c r="C58" s="364" t="s">
        <v>21</v>
      </c>
      <c r="D58" s="201">
        <f>+D54+D55</f>
        <v>0</v>
      </c>
      <c r="E58" s="201">
        <f>+E54+E55</f>
        <v>39966</v>
      </c>
      <c r="F58" s="206">
        <f>+F54+F55</f>
        <v>40969</v>
      </c>
    </row>
    <row r="59" spans="1:6" s="67" customFormat="1" ht="15" customHeight="1" x14ac:dyDescent="0.2">
      <c r="A59" s="130"/>
      <c r="B59" s="130"/>
      <c r="C59" s="131"/>
      <c r="D59" s="262"/>
      <c r="E59" s="262"/>
      <c r="F59" s="262"/>
    </row>
    <row r="60" spans="1:6" ht="13.5" thickBot="1" x14ac:dyDescent="0.25">
      <c r="A60" s="132"/>
      <c r="B60" s="133"/>
      <c r="C60" s="133"/>
      <c r="D60" s="263"/>
      <c r="E60" s="263"/>
      <c r="F60" s="263"/>
    </row>
    <row r="61" spans="1:6" s="55" customFormat="1" ht="16.5" customHeight="1" thickBot="1" x14ac:dyDescent="0.25">
      <c r="A61" s="741" t="s">
        <v>107</v>
      </c>
      <c r="B61" s="742"/>
      <c r="C61" s="742"/>
      <c r="D61" s="742"/>
      <c r="E61" s="742"/>
      <c r="F61" s="743"/>
    </row>
    <row r="62" spans="1:6" s="68" customFormat="1" ht="12" customHeight="1" thickBot="1" x14ac:dyDescent="0.25">
      <c r="A62" s="103" t="s">
        <v>65</v>
      </c>
      <c r="B62" s="23"/>
      <c r="C62" s="365" t="s">
        <v>41</v>
      </c>
      <c r="D62" s="201">
        <f>SUM(D63:D67)</f>
        <v>0</v>
      </c>
      <c r="E62" s="201">
        <f>SUM(E63:E67)</f>
        <v>0</v>
      </c>
      <c r="F62" s="206">
        <f>SUM(F63:F67)</f>
        <v>0</v>
      </c>
    </row>
    <row r="63" spans="1:6" ht="12" customHeight="1" x14ac:dyDescent="0.2">
      <c r="A63" s="134"/>
      <c r="B63" s="91" t="s">
        <v>144</v>
      </c>
      <c r="C63" s="366" t="s">
        <v>95</v>
      </c>
      <c r="D63" s="197"/>
      <c r="E63" s="197"/>
      <c r="F63" s="203"/>
    </row>
    <row r="64" spans="1:6" ht="12" customHeight="1" x14ac:dyDescent="0.2">
      <c r="A64" s="135"/>
      <c r="B64" s="90" t="s">
        <v>145</v>
      </c>
      <c r="C64" s="367" t="s">
        <v>224</v>
      </c>
      <c r="D64" s="59"/>
      <c r="E64" s="59"/>
      <c r="F64" s="60"/>
    </row>
    <row r="65" spans="1:6" ht="12" customHeight="1" x14ac:dyDescent="0.2">
      <c r="A65" s="135"/>
      <c r="B65" s="90" t="s">
        <v>146</v>
      </c>
      <c r="C65" s="367" t="s">
        <v>164</v>
      </c>
      <c r="D65" s="198"/>
      <c r="E65" s="198"/>
      <c r="F65" s="204"/>
    </row>
    <row r="66" spans="1:6" ht="12" customHeight="1" x14ac:dyDescent="0.2">
      <c r="A66" s="135"/>
      <c r="B66" s="90" t="s">
        <v>147</v>
      </c>
      <c r="C66" s="367" t="s">
        <v>225</v>
      </c>
      <c r="D66" s="198"/>
      <c r="E66" s="198"/>
      <c r="F66" s="204"/>
    </row>
    <row r="67" spans="1:6" ht="12" customHeight="1" x14ac:dyDescent="0.2">
      <c r="A67" s="135"/>
      <c r="B67" s="90" t="s">
        <v>155</v>
      </c>
      <c r="C67" s="367" t="s">
        <v>226</v>
      </c>
      <c r="D67" s="198"/>
      <c r="E67" s="198"/>
      <c r="F67" s="204"/>
    </row>
    <row r="68" spans="1:6" ht="12" customHeight="1" x14ac:dyDescent="0.2">
      <c r="A68" s="135"/>
      <c r="B68" s="90" t="s">
        <v>148</v>
      </c>
      <c r="C68" s="367" t="s">
        <v>243</v>
      </c>
      <c r="D68" s="59"/>
      <c r="E68" s="59"/>
      <c r="F68" s="60"/>
    </row>
    <row r="69" spans="1:6" ht="12" customHeight="1" x14ac:dyDescent="0.2">
      <c r="A69" s="135"/>
      <c r="B69" s="90" t="s">
        <v>149</v>
      </c>
      <c r="C69" s="368" t="s">
        <v>22</v>
      </c>
      <c r="D69" s="198"/>
      <c r="E69" s="198"/>
      <c r="F69" s="204"/>
    </row>
    <row r="70" spans="1:6" ht="12" customHeight="1" x14ac:dyDescent="0.2">
      <c r="A70" s="135"/>
      <c r="B70" s="90" t="s">
        <v>156</v>
      </c>
      <c r="C70" s="369" t="s">
        <v>393</v>
      </c>
      <c r="D70" s="198"/>
      <c r="E70" s="198"/>
      <c r="F70" s="204"/>
    </row>
    <row r="71" spans="1:6" ht="12" customHeight="1" x14ac:dyDescent="0.2">
      <c r="A71" s="135"/>
      <c r="B71" s="90" t="s">
        <v>157</v>
      </c>
      <c r="C71" s="369" t="s">
        <v>23</v>
      </c>
      <c r="D71" s="198"/>
      <c r="E71" s="198"/>
      <c r="F71" s="204"/>
    </row>
    <row r="72" spans="1:6" ht="12" customHeight="1" x14ac:dyDescent="0.2">
      <c r="A72" s="135"/>
      <c r="B72" s="90" t="s">
        <v>158</v>
      </c>
      <c r="C72" s="369" t="s">
        <v>394</v>
      </c>
      <c r="D72" s="198"/>
      <c r="E72" s="198"/>
      <c r="F72" s="204"/>
    </row>
    <row r="73" spans="1:6" ht="12" customHeight="1" x14ac:dyDescent="0.2">
      <c r="A73" s="135"/>
      <c r="B73" s="90" t="s">
        <v>159</v>
      </c>
      <c r="C73" s="370" t="s">
        <v>24</v>
      </c>
      <c r="D73" s="198"/>
      <c r="E73" s="198"/>
      <c r="F73" s="204"/>
    </row>
    <row r="74" spans="1:6" ht="12" customHeight="1" x14ac:dyDescent="0.2">
      <c r="A74" s="135"/>
      <c r="B74" s="90" t="s">
        <v>161</v>
      </c>
      <c r="C74" s="371" t="s">
        <v>25</v>
      </c>
      <c r="D74" s="198"/>
      <c r="E74" s="198"/>
      <c r="F74" s="204"/>
    </row>
    <row r="75" spans="1:6" ht="12" customHeight="1" thickBot="1" x14ac:dyDescent="0.25">
      <c r="A75" s="136"/>
      <c r="B75" s="95" t="s">
        <v>227</v>
      </c>
      <c r="C75" s="372" t="s">
        <v>26</v>
      </c>
      <c r="D75" s="200"/>
      <c r="E75" s="200"/>
      <c r="F75" s="205"/>
    </row>
    <row r="76" spans="1:6" ht="12" customHeight="1" thickBot="1" x14ac:dyDescent="0.25">
      <c r="A76" s="103" t="s">
        <v>66</v>
      </c>
      <c r="B76" s="23"/>
      <c r="C76" s="365" t="s">
        <v>40</v>
      </c>
      <c r="D76" s="201">
        <f>SUM(D77:D79)</f>
        <v>0</v>
      </c>
      <c r="E76" s="201">
        <f>SUM(E77:E79)</f>
        <v>0</v>
      </c>
      <c r="F76" s="206">
        <f>SUM(F77:F79)</f>
        <v>0</v>
      </c>
    </row>
    <row r="77" spans="1:6" s="68" customFormat="1" ht="12" customHeight="1" x14ac:dyDescent="0.2">
      <c r="A77" s="134"/>
      <c r="B77" s="91" t="s">
        <v>150</v>
      </c>
      <c r="C77" s="362" t="s">
        <v>27</v>
      </c>
      <c r="D77" s="351"/>
      <c r="E77" s="351"/>
      <c r="F77" s="58"/>
    </row>
    <row r="78" spans="1:6" ht="12" customHeight="1" x14ac:dyDescent="0.2">
      <c r="A78" s="135"/>
      <c r="B78" s="90" t="s">
        <v>151</v>
      </c>
      <c r="C78" s="357" t="s">
        <v>228</v>
      </c>
      <c r="D78" s="59"/>
      <c r="E78" s="59"/>
      <c r="F78" s="60"/>
    </row>
    <row r="79" spans="1:6" ht="12" customHeight="1" x14ac:dyDescent="0.2">
      <c r="A79" s="135"/>
      <c r="B79" s="90" t="s">
        <v>152</v>
      </c>
      <c r="C79" s="357" t="s">
        <v>303</v>
      </c>
      <c r="D79" s="59"/>
      <c r="E79" s="59"/>
      <c r="F79" s="60"/>
    </row>
    <row r="80" spans="1:6" ht="12" customHeight="1" x14ac:dyDescent="0.2">
      <c r="A80" s="135"/>
      <c r="B80" s="90" t="s">
        <v>153</v>
      </c>
      <c r="C80" s="357" t="s">
        <v>28</v>
      </c>
      <c r="D80" s="59"/>
      <c r="E80" s="59"/>
      <c r="F80" s="60"/>
    </row>
    <row r="81" spans="1:12" ht="12" customHeight="1" x14ac:dyDescent="0.2">
      <c r="A81" s="135"/>
      <c r="B81" s="90" t="s">
        <v>154</v>
      </c>
      <c r="C81" s="369" t="s">
        <v>33</v>
      </c>
      <c r="D81" s="59"/>
      <c r="E81" s="59"/>
      <c r="F81" s="60"/>
    </row>
    <row r="82" spans="1:12" ht="12" customHeight="1" x14ac:dyDescent="0.2">
      <c r="A82" s="135"/>
      <c r="B82" s="90" t="s">
        <v>160</v>
      </c>
      <c r="C82" s="369" t="s">
        <v>32</v>
      </c>
      <c r="D82" s="59"/>
      <c r="E82" s="59"/>
      <c r="F82" s="60"/>
    </row>
    <row r="83" spans="1:12" ht="12" customHeight="1" x14ac:dyDescent="0.2">
      <c r="A83" s="135"/>
      <c r="B83" s="90" t="s">
        <v>162</v>
      </c>
      <c r="C83" s="369" t="s">
        <v>31</v>
      </c>
      <c r="D83" s="59"/>
      <c r="E83" s="59"/>
      <c r="F83" s="60"/>
    </row>
    <row r="84" spans="1:12" s="68" customFormat="1" ht="12" customHeight="1" x14ac:dyDescent="0.2">
      <c r="A84" s="135"/>
      <c r="B84" s="90" t="s">
        <v>229</v>
      </c>
      <c r="C84" s="369" t="s">
        <v>30</v>
      </c>
      <c r="D84" s="59"/>
      <c r="E84" s="59"/>
      <c r="F84" s="60"/>
    </row>
    <row r="85" spans="1:12" ht="23.25" customHeight="1" x14ac:dyDescent="0.2">
      <c r="A85" s="135"/>
      <c r="B85" s="90" t="s">
        <v>230</v>
      </c>
      <c r="C85" s="369" t="s">
        <v>29</v>
      </c>
      <c r="D85" s="59"/>
      <c r="E85" s="59"/>
      <c r="F85" s="60"/>
      <c r="L85" s="144"/>
    </row>
    <row r="86" spans="1:12" ht="21" customHeight="1" thickBot="1" x14ac:dyDescent="0.25">
      <c r="A86" s="135"/>
      <c r="B86" s="90" t="s">
        <v>231</v>
      </c>
      <c r="C86" s="373" t="s">
        <v>34</v>
      </c>
      <c r="D86" s="59"/>
      <c r="E86" s="59"/>
      <c r="F86" s="60"/>
    </row>
    <row r="87" spans="1:12" ht="12" customHeight="1" thickBot="1" x14ac:dyDescent="0.25">
      <c r="A87" s="251" t="s">
        <v>67</v>
      </c>
      <c r="B87" s="25"/>
      <c r="C87" s="374" t="s">
        <v>35</v>
      </c>
      <c r="D87" s="387">
        <f>+D88+D89</f>
        <v>0</v>
      </c>
      <c r="E87" s="387">
        <f>+E88+E89</f>
        <v>0</v>
      </c>
      <c r="F87" s="264">
        <f>+F88+F89</f>
        <v>0</v>
      </c>
    </row>
    <row r="88" spans="1:12" s="68" customFormat="1" ht="12" customHeight="1" x14ac:dyDescent="0.2">
      <c r="A88" s="252"/>
      <c r="B88" s="92" t="s">
        <v>124</v>
      </c>
      <c r="C88" s="375" t="s">
        <v>109</v>
      </c>
      <c r="D88" s="388"/>
      <c r="E88" s="388"/>
      <c r="F88" s="282"/>
    </row>
    <row r="89" spans="1:12" s="68" customFormat="1" ht="12" customHeight="1" thickBot="1" x14ac:dyDescent="0.25">
      <c r="A89" s="253"/>
      <c r="B89" s="93" t="s">
        <v>125</v>
      </c>
      <c r="C89" s="376" t="s">
        <v>110</v>
      </c>
      <c r="D89" s="382"/>
      <c r="E89" s="382"/>
      <c r="F89" s="261"/>
    </row>
    <row r="90" spans="1:12" s="68" customFormat="1" ht="12" customHeight="1" thickBot="1" x14ac:dyDescent="0.25">
      <c r="A90" s="254" t="s">
        <v>68</v>
      </c>
      <c r="B90" s="255"/>
      <c r="C90" s="355" t="s">
        <v>307</v>
      </c>
      <c r="D90" s="389"/>
      <c r="E90" s="389"/>
      <c r="F90" s="306"/>
    </row>
    <row r="91" spans="1:12" s="68" customFormat="1" ht="12" customHeight="1" thickBot="1" x14ac:dyDescent="0.25">
      <c r="A91" s="103" t="s">
        <v>69</v>
      </c>
      <c r="B91" s="96"/>
      <c r="C91" s="377" t="s">
        <v>262</v>
      </c>
      <c r="D91" s="237"/>
      <c r="E91" s="237"/>
      <c r="F91" s="236"/>
    </row>
    <row r="92" spans="1:12" s="68" customFormat="1" ht="12" customHeight="1" thickBot="1" x14ac:dyDescent="0.25">
      <c r="A92" s="103" t="s">
        <v>70</v>
      </c>
      <c r="B92" s="23"/>
      <c r="C92" s="354" t="s">
        <v>36</v>
      </c>
      <c r="D92" s="390">
        <f>+D62+D76+D87+D90+D91</f>
        <v>0</v>
      </c>
      <c r="E92" s="390">
        <f>+E62+E76+E87+E90+E91</f>
        <v>0</v>
      </c>
      <c r="F92" s="265">
        <f>+F62+F76+F87+F90+F91</f>
        <v>0</v>
      </c>
    </row>
    <row r="93" spans="1:12" s="68" customFormat="1" ht="12" customHeight="1" thickBot="1" x14ac:dyDescent="0.25">
      <c r="A93" s="103" t="s">
        <v>71</v>
      </c>
      <c r="B93" s="23"/>
      <c r="C93" s="354" t="s">
        <v>39</v>
      </c>
      <c r="D93" s="201">
        <f>+D94+D95</f>
        <v>0</v>
      </c>
      <c r="E93" s="201">
        <f>+E94+E95</f>
        <v>0</v>
      </c>
      <c r="F93" s="206">
        <f>+F94+F95</f>
        <v>0</v>
      </c>
    </row>
    <row r="94" spans="1:12" ht="12.75" customHeight="1" x14ac:dyDescent="0.2">
      <c r="A94" s="134"/>
      <c r="B94" s="90" t="s">
        <v>261</v>
      </c>
      <c r="C94" s="362" t="s">
        <v>38</v>
      </c>
      <c r="D94" s="197"/>
      <c r="E94" s="197"/>
      <c r="F94" s="203"/>
    </row>
    <row r="95" spans="1:12" ht="12" customHeight="1" thickBot="1" x14ac:dyDescent="0.25">
      <c r="A95" s="136"/>
      <c r="B95" s="95" t="s">
        <v>139</v>
      </c>
      <c r="C95" s="363" t="s">
        <v>37</v>
      </c>
      <c r="D95" s="200"/>
      <c r="E95" s="200"/>
      <c r="F95" s="205"/>
    </row>
    <row r="96" spans="1:12" ht="15" customHeight="1" thickBot="1" x14ac:dyDescent="0.25">
      <c r="A96" s="103" t="s">
        <v>72</v>
      </c>
      <c r="B96" s="124"/>
      <c r="C96" s="354" t="s">
        <v>263</v>
      </c>
      <c r="D96" s="391">
        <f>+D92+D93</f>
        <v>0</v>
      </c>
      <c r="E96" s="391">
        <f>+E92+E93</f>
        <v>0</v>
      </c>
      <c r="F96" s="266">
        <f>+F92+F93</f>
        <v>0</v>
      </c>
    </row>
    <row r="97" spans="1:6" ht="13.5" thickBot="1" x14ac:dyDescent="0.25">
      <c r="A97" s="300"/>
      <c r="B97" s="301"/>
      <c r="C97" s="301"/>
      <c r="D97" s="302"/>
      <c r="E97" s="302"/>
      <c r="F97" s="302"/>
    </row>
    <row r="98" spans="1:6" ht="15" customHeight="1" thickBot="1" x14ac:dyDescent="0.25">
      <c r="A98" s="140" t="s">
        <v>256</v>
      </c>
      <c r="B98" s="141"/>
      <c r="C98" s="142"/>
      <c r="D98" s="395"/>
      <c r="E98" s="396"/>
      <c r="F98" s="393"/>
    </row>
    <row r="99" spans="1:6" ht="14.25" customHeight="1" thickBot="1" x14ac:dyDescent="0.25">
      <c r="A99" s="140" t="s">
        <v>257</v>
      </c>
      <c r="B99" s="141"/>
      <c r="C99" s="142"/>
      <c r="D99" s="395"/>
      <c r="E99" s="396"/>
      <c r="F99" s="393"/>
    </row>
  </sheetData>
  <sheetProtection formatCells="0"/>
  <mergeCells count="6">
    <mergeCell ref="A7:F7"/>
    <mergeCell ref="A61:F61"/>
    <mergeCell ref="A2:B2"/>
    <mergeCell ref="A5:B5"/>
    <mergeCell ref="C2:E2"/>
    <mergeCell ref="C3:E3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  <rowBreaks count="1" manualBreakCount="1">
    <brk id="58" max="16383" man="1"/>
  </row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7">
    <tabColor rgb="FF92D050"/>
  </sheetPr>
  <dimension ref="A1:G25"/>
  <sheetViews>
    <sheetView zoomScaleNormal="100" workbookViewId="0">
      <selection activeCell="H38" sqref="H38"/>
    </sheetView>
  </sheetViews>
  <sheetFormatPr defaultRowHeight="12.75" x14ac:dyDescent="0.2"/>
  <cols>
    <col min="1" max="1" width="42.33203125" style="38" customWidth="1"/>
    <col min="2" max="7" width="15.6640625" style="37" customWidth="1"/>
    <col min="8" max="8" width="13.83203125" style="37" customWidth="1"/>
    <col min="9" max="16384" width="9.33203125" style="37"/>
  </cols>
  <sheetData>
    <row r="1" spans="1:7" ht="18" customHeight="1" x14ac:dyDescent="0.2">
      <c r="A1" s="763" t="s">
        <v>12</v>
      </c>
      <c r="B1" s="763"/>
      <c r="C1" s="763"/>
      <c r="D1" s="763"/>
      <c r="E1" s="763"/>
      <c r="F1" s="763"/>
      <c r="G1" s="763"/>
    </row>
    <row r="2" spans="1:7" ht="22.5" customHeight="1" thickBot="1" x14ac:dyDescent="0.3">
      <c r="A2" s="97"/>
      <c r="B2" s="45"/>
      <c r="C2" s="45"/>
      <c r="D2" s="45"/>
      <c r="E2" s="45"/>
      <c r="F2" s="762" t="s">
        <v>114</v>
      </c>
      <c r="G2" s="762"/>
    </row>
    <row r="3" spans="1:7" s="39" customFormat="1" ht="50.25" customHeight="1" thickBot="1" x14ac:dyDescent="0.25">
      <c r="A3" s="98" t="s">
        <v>118</v>
      </c>
      <c r="B3" s="99" t="s">
        <v>119</v>
      </c>
      <c r="C3" s="99" t="s">
        <v>120</v>
      </c>
      <c r="D3" s="99" t="s">
        <v>11</v>
      </c>
      <c r="E3" s="99" t="s">
        <v>2</v>
      </c>
      <c r="F3" s="353" t="s">
        <v>443</v>
      </c>
      <c r="G3" s="352" t="s">
        <v>444</v>
      </c>
    </row>
    <row r="4" spans="1:7" s="45" customFormat="1" ht="12" customHeight="1" thickBot="1" x14ac:dyDescent="0.25">
      <c r="A4" s="42" t="s">
        <v>738</v>
      </c>
      <c r="B4" s="43" t="s">
        <v>739</v>
      </c>
      <c r="C4" s="43" t="s">
        <v>740</v>
      </c>
      <c r="D4" s="43" t="s">
        <v>741</v>
      </c>
      <c r="E4" s="43" t="s">
        <v>742</v>
      </c>
      <c r="F4" s="315" t="s">
        <v>745</v>
      </c>
      <c r="G4" s="44" t="s">
        <v>754</v>
      </c>
    </row>
    <row r="5" spans="1:7" ht="15.95" customHeight="1" x14ac:dyDescent="0.2">
      <c r="A5" s="556" t="s">
        <v>749</v>
      </c>
      <c r="B5" s="557">
        <v>130</v>
      </c>
      <c r="C5" s="558" t="s">
        <v>750</v>
      </c>
      <c r="D5" s="557"/>
      <c r="E5" s="557">
        <v>130</v>
      </c>
      <c r="F5" s="559">
        <v>130</v>
      </c>
      <c r="G5" s="560">
        <f>+D5+F5</f>
        <v>130</v>
      </c>
    </row>
    <row r="6" spans="1:7" ht="15.95" customHeight="1" x14ac:dyDescent="0.2">
      <c r="A6" s="556" t="s">
        <v>751</v>
      </c>
      <c r="B6" s="557">
        <v>400</v>
      </c>
      <c r="C6" s="558" t="s">
        <v>750</v>
      </c>
      <c r="D6" s="557"/>
      <c r="E6" s="557">
        <v>400</v>
      </c>
      <c r="F6" s="559">
        <v>400</v>
      </c>
      <c r="G6" s="560">
        <f t="shared" ref="G6:G23" si="0">+D6+F6</f>
        <v>400</v>
      </c>
    </row>
    <row r="7" spans="1:7" ht="15.95" customHeight="1" x14ac:dyDescent="0.2">
      <c r="A7" s="556" t="s">
        <v>752</v>
      </c>
      <c r="B7" s="557">
        <v>474</v>
      </c>
      <c r="C7" s="558" t="s">
        <v>750</v>
      </c>
      <c r="D7" s="557"/>
      <c r="E7" s="557">
        <v>478</v>
      </c>
      <c r="F7" s="559">
        <v>474</v>
      </c>
      <c r="G7" s="560">
        <f t="shared" si="0"/>
        <v>474</v>
      </c>
    </row>
    <row r="8" spans="1:7" ht="15.95" customHeight="1" x14ac:dyDescent="0.2">
      <c r="A8" s="561" t="s">
        <v>753</v>
      </c>
      <c r="B8" s="557">
        <v>161</v>
      </c>
      <c r="C8" s="558" t="s">
        <v>750</v>
      </c>
      <c r="D8" s="557"/>
      <c r="E8" s="557">
        <v>161</v>
      </c>
      <c r="F8" s="559">
        <v>161</v>
      </c>
      <c r="G8" s="560">
        <f t="shared" si="0"/>
        <v>161</v>
      </c>
    </row>
    <row r="9" spans="1:7" ht="15.95" customHeight="1" x14ac:dyDescent="0.2">
      <c r="A9" s="40"/>
      <c r="B9" s="27"/>
      <c r="C9" s="46"/>
      <c r="D9" s="27"/>
      <c r="E9" s="27"/>
      <c r="F9" s="316"/>
      <c r="G9" s="317">
        <f t="shared" si="0"/>
        <v>0</v>
      </c>
    </row>
    <row r="10" spans="1:7" ht="15.95" customHeight="1" x14ac:dyDescent="0.2">
      <c r="A10" s="47"/>
      <c r="B10" s="27"/>
      <c r="C10" s="46"/>
      <c r="D10" s="27"/>
      <c r="E10" s="27"/>
      <c r="F10" s="316"/>
      <c r="G10" s="317">
        <f t="shared" si="0"/>
        <v>0</v>
      </c>
    </row>
    <row r="11" spans="1:7" ht="15.95" customHeight="1" x14ac:dyDescent="0.2">
      <c r="A11" s="40"/>
      <c r="B11" s="27"/>
      <c r="C11" s="46"/>
      <c r="D11" s="27"/>
      <c r="E11" s="27"/>
      <c r="F11" s="316"/>
      <c r="G11" s="317">
        <f t="shared" si="0"/>
        <v>0</v>
      </c>
    </row>
    <row r="12" spans="1:7" ht="15.95" customHeight="1" x14ac:dyDescent="0.2">
      <c r="A12" s="40"/>
      <c r="B12" s="27"/>
      <c r="C12" s="46"/>
      <c r="D12" s="27"/>
      <c r="E12" s="27"/>
      <c r="F12" s="316"/>
      <c r="G12" s="317">
        <f t="shared" si="0"/>
        <v>0</v>
      </c>
    </row>
    <row r="13" spans="1:7" ht="15.95" customHeight="1" x14ac:dyDescent="0.2">
      <c r="A13" s="40"/>
      <c r="B13" s="27"/>
      <c r="C13" s="46"/>
      <c r="D13" s="27"/>
      <c r="E13" s="27"/>
      <c r="F13" s="316"/>
      <c r="G13" s="317">
        <f t="shared" si="0"/>
        <v>0</v>
      </c>
    </row>
    <row r="14" spans="1:7" ht="15.95" customHeight="1" x14ac:dyDescent="0.2">
      <c r="A14" s="40"/>
      <c r="B14" s="27"/>
      <c r="C14" s="46"/>
      <c r="D14" s="27"/>
      <c r="E14" s="27"/>
      <c r="F14" s="316"/>
      <c r="G14" s="317">
        <f t="shared" si="0"/>
        <v>0</v>
      </c>
    </row>
    <row r="15" spans="1:7" ht="15.95" customHeight="1" x14ac:dyDescent="0.2">
      <c r="A15" s="40"/>
      <c r="B15" s="27"/>
      <c r="C15" s="46"/>
      <c r="D15" s="27"/>
      <c r="E15" s="27"/>
      <c r="F15" s="316"/>
      <c r="G15" s="317">
        <f t="shared" si="0"/>
        <v>0</v>
      </c>
    </row>
    <row r="16" spans="1:7" ht="15.95" customHeight="1" x14ac:dyDescent="0.2">
      <c r="A16" s="40"/>
      <c r="B16" s="27"/>
      <c r="C16" s="46"/>
      <c r="D16" s="27"/>
      <c r="E16" s="27"/>
      <c r="F16" s="316"/>
      <c r="G16" s="317">
        <f t="shared" si="0"/>
        <v>0</v>
      </c>
    </row>
    <row r="17" spans="1:7" ht="15.95" customHeight="1" x14ac:dyDescent="0.2">
      <c r="A17" s="40"/>
      <c r="B17" s="27"/>
      <c r="C17" s="46"/>
      <c r="D17" s="27"/>
      <c r="E17" s="27"/>
      <c r="F17" s="316"/>
      <c r="G17" s="317">
        <f t="shared" si="0"/>
        <v>0</v>
      </c>
    </row>
    <row r="18" spans="1:7" ht="15.95" customHeight="1" x14ac:dyDescent="0.2">
      <c r="A18" s="40"/>
      <c r="B18" s="27"/>
      <c r="C18" s="46"/>
      <c r="D18" s="27"/>
      <c r="E18" s="27"/>
      <c r="F18" s="316"/>
      <c r="G18" s="317">
        <f t="shared" si="0"/>
        <v>0</v>
      </c>
    </row>
    <row r="19" spans="1:7" ht="15.95" customHeight="1" x14ac:dyDescent="0.2">
      <c r="A19" s="40"/>
      <c r="B19" s="27"/>
      <c r="C19" s="46"/>
      <c r="D19" s="27"/>
      <c r="E19" s="27"/>
      <c r="F19" s="316"/>
      <c r="G19" s="317">
        <f t="shared" si="0"/>
        <v>0</v>
      </c>
    </row>
    <row r="20" spans="1:7" ht="15.95" customHeight="1" x14ac:dyDescent="0.2">
      <c r="A20" s="40"/>
      <c r="B20" s="27"/>
      <c r="C20" s="46"/>
      <c r="D20" s="27"/>
      <c r="E20" s="27"/>
      <c r="F20" s="316"/>
      <c r="G20" s="317">
        <f t="shared" si="0"/>
        <v>0</v>
      </c>
    </row>
    <row r="21" spans="1:7" ht="15.95" customHeight="1" x14ac:dyDescent="0.2">
      <c r="A21" s="40"/>
      <c r="B21" s="27"/>
      <c r="C21" s="46"/>
      <c r="D21" s="27"/>
      <c r="E21" s="27"/>
      <c r="F21" s="316"/>
      <c r="G21" s="317">
        <f t="shared" si="0"/>
        <v>0</v>
      </c>
    </row>
    <row r="22" spans="1:7" ht="15.95" customHeight="1" x14ac:dyDescent="0.2">
      <c r="A22" s="40"/>
      <c r="B22" s="27"/>
      <c r="C22" s="46"/>
      <c r="D22" s="27"/>
      <c r="E22" s="27"/>
      <c r="F22" s="316"/>
      <c r="G22" s="317">
        <f t="shared" si="0"/>
        <v>0</v>
      </c>
    </row>
    <row r="23" spans="1:7" ht="15.95" customHeight="1" thickBot="1" x14ac:dyDescent="0.25">
      <c r="A23" s="48"/>
      <c r="B23" s="28"/>
      <c r="C23" s="49"/>
      <c r="D23" s="28"/>
      <c r="E23" s="28"/>
      <c r="F23" s="318"/>
      <c r="G23" s="317">
        <f t="shared" si="0"/>
        <v>0</v>
      </c>
    </row>
    <row r="24" spans="1:7" s="52" customFormat="1" ht="18" customHeight="1" thickBot="1" x14ac:dyDescent="0.25">
      <c r="A24" s="100" t="s">
        <v>117</v>
      </c>
      <c r="B24" s="50">
        <f>SUM(B5:B23)</f>
        <v>1165</v>
      </c>
      <c r="C24" s="69"/>
      <c r="D24" s="50">
        <f>SUM(D5:D23)</f>
        <v>0</v>
      </c>
      <c r="E24" s="50">
        <f>SUM(E5:E23)</f>
        <v>1169</v>
      </c>
      <c r="F24" s="50">
        <f>SUM(F5:F23)</f>
        <v>1165</v>
      </c>
      <c r="G24" s="51">
        <f>SUM(G5:G23)</f>
        <v>1165</v>
      </c>
    </row>
    <row r="25" spans="1:7" x14ac:dyDescent="0.2">
      <c r="F25" s="52"/>
      <c r="G25" s="52"/>
    </row>
  </sheetData>
  <mergeCells count="2">
    <mergeCell ref="F2:G2"/>
    <mergeCell ref="A1:G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105" orientation="landscape" horizontalDpi="300" verticalDpi="300" r:id="rId1"/>
  <headerFooter alignWithMargins="0">
    <oddHeader>&amp;R&amp;"Times New Roman CE,Félkövér dőlt"&amp;11 4. melléklet az 5/2014. (V.8.) önkormányzati rendelethez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>
    <tabColor rgb="FF92D050"/>
  </sheetPr>
  <dimension ref="A1:G24"/>
  <sheetViews>
    <sheetView zoomScaleNormal="100" zoomScaleSheetLayoutView="130" workbookViewId="0">
      <selection activeCell="H38" sqref="H38"/>
    </sheetView>
  </sheetViews>
  <sheetFormatPr defaultRowHeight="12.75" x14ac:dyDescent="0.2"/>
  <cols>
    <col min="1" max="1" width="56.83203125" style="38" customWidth="1"/>
    <col min="2" max="7" width="15.83203125" style="37" customWidth="1"/>
    <col min="8" max="8" width="12.83203125" style="37" customWidth="1"/>
    <col min="9" max="9" width="13.83203125" style="37" customWidth="1"/>
    <col min="10" max="16384" width="9.33203125" style="37"/>
  </cols>
  <sheetData>
    <row r="1" spans="1:7" ht="24.75" customHeight="1" x14ac:dyDescent="0.2">
      <c r="A1" s="763" t="s">
        <v>13</v>
      </c>
      <c r="B1" s="763"/>
      <c r="C1" s="763"/>
      <c r="D1" s="763"/>
      <c r="E1" s="763"/>
      <c r="F1" s="763"/>
      <c r="G1" s="763"/>
    </row>
    <row r="2" spans="1:7" ht="23.25" customHeight="1" thickBot="1" x14ac:dyDescent="0.3">
      <c r="A2" s="97"/>
      <c r="B2" s="45"/>
      <c r="C2" s="45"/>
      <c r="D2" s="45"/>
      <c r="E2" s="45"/>
      <c r="F2" s="762" t="s">
        <v>114</v>
      </c>
      <c r="G2" s="762"/>
    </row>
    <row r="3" spans="1:7" s="39" customFormat="1" ht="48.75" customHeight="1" thickBot="1" x14ac:dyDescent="0.25">
      <c r="A3" s="98" t="s">
        <v>121</v>
      </c>
      <c r="B3" s="99" t="s">
        <v>119</v>
      </c>
      <c r="C3" s="99" t="s">
        <v>120</v>
      </c>
      <c r="D3" s="99" t="s">
        <v>11</v>
      </c>
      <c r="E3" s="99" t="s">
        <v>2</v>
      </c>
      <c r="F3" s="353" t="s">
        <v>443</v>
      </c>
      <c r="G3" s="352" t="s">
        <v>444</v>
      </c>
    </row>
    <row r="4" spans="1:7" s="45" customFormat="1" ht="15" customHeight="1" thickBot="1" x14ac:dyDescent="0.25">
      <c r="A4" s="42" t="s">
        <v>738</v>
      </c>
      <c r="B4" s="43" t="s">
        <v>739</v>
      </c>
      <c r="C4" s="43" t="s">
        <v>740</v>
      </c>
      <c r="D4" s="43" t="s">
        <v>741</v>
      </c>
      <c r="E4" s="43" t="s">
        <v>742</v>
      </c>
      <c r="F4" s="315" t="s">
        <v>745</v>
      </c>
      <c r="G4" s="44" t="s">
        <v>754</v>
      </c>
    </row>
    <row r="5" spans="1:7" ht="15.95" customHeight="1" x14ac:dyDescent="0.2">
      <c r="A5" s="556" t="s">
        <v>755</v>
      </c>
      <c r="B5" s="557">
        <v>2571</v>
      </c>
      <c r="C5" s="404" t="s">
        <v>750</v>
      </c>
      <c r="D5" s="557"/>
      <c r="E5" s="557">
        <v>2662</v>
      </c>
      <c r="F5" s="559">
        <v>2571</v>
      </c>
      <c r="G5" s="560">
        <f>+D5+F5</f>
        <v>2571</v>
      </c>
    </row>
    <row r="6" spans="1:7" ht="15.95" customHeight="1" x14ac:dyDescent="0.2">
      <c r="A6" s="556" t="s">
        <v>756</v>
      </c>
      <c r="B6" s="557">
        <v>5230</v>
      </c>
      <c r="C6" s="404" t="s">
        <v>750</v>
      </c>
      <c r="D6" s="557"/>
      <c r="E6" s="557">
        <v>5230</v>
      </c>
      <c r="F6" s="559">
        <v>5230</v>
      </c>
      <c r="G6" s="560">
        <f t="shared" ref="G6:G23" si="0">+D6+F6</f>
        <v>5230</v>
      </c>
    </row>
    <row r="7" spans="1:7" ht="15.95" customHeight="1" x14ac:dyDescent="0.2">
      <c r="A7" s="556" t="s">
        <v>757</v>
      </c>
      <c r="B7" s="557"/>
      <c r="C7" s="404" t="s">
        <v>750</v>
      </c>
      <c r="D7" s="557"/>
      <c r="E7" s="557">
        <v>2000</v>
      </c>
      <c r="F7" s="559"/>
      <c r="G7" s="560">
        <f t="shared" si="0"/>
        <v>0</v>
      </c>
    </row>
    <row r="8" spans="1:7" ht="15.95" customHeight="1" x14ac:dyDescent="0.2">
      <c r="A8" s="556" t="s">
        <v>758</v>
      </c>
      <c r="B8" s="557"/>
      <c r="C8" s="404" t="s">
        <v>750</v>
      </c>
      <c r="D8" s="557"/>
      <c r="E8" s="557">
        <v>294</v>
      </c>
      <c r="F8" s="559"/>
      <c r="G8" s="560">
        <f t="shared" si="0"/>
        <v>0</v>
      </c>
    </row>
    <row r="9" spans="1:7" ht="15.95" customHeight="1" x14ac:dyDescent="0.2">
      <c r="A9" s="53"/>
      <c r="B9" s="27"/>
      <c r="C9" s="552"/>
      <c r="D9" s="27"/>
      <c r="E9" s="27"/>
      <c r="F9" s="316"/>
      <c r="G9" s="317">
        <f t="shared" si="0"/>
        <v>0</v>
      </c>
    </row>
    <row r="10" spans="1:7" ht="15.95" customHeight="1" x14ac:dyDescent="0.2">
      <c r="A10" s="53"/>
      <c r="B10" s="27"/>
      <c r="C10" s="552"/>
      <c r="D10" s="27"/>
      <c r="E10" s="27"/>
      <c r="F10" s="316"/>
      <c r="G10" s="317">
        <f t="shared" si="0"/>
        <v>0</v>
      </c>
    </row>
    <row r="11" spans="1:7" ht="15.95" customHeight="1" x14ac:dyDescent="0.2">
      <c r="A11" s="53"/>
      <c r="B11" s="27"/>
      <c r="C11" s="552"/>
      <c r="D11" s="27"/>
      <c r="E11" s="27"/>
      <c r="F11" s="316"/>
      <c r="G11" s="317">
        <f t="shared" si="0"/>
        <v>0</v>
      </c>
    </row>
    <row r="12" spans="1:7" ht="15.95" customHeight="1" x14ac:dyDescent="0.2">
      <c r="A12" s="53"/>
      <c r="B12" s="27"/>
      <c r="C12" s="552"/>
      <c r="D12" s="27"/>
      <c r="E12" s="27"/>
      <c r="F12" s="316"/>
      <c r="G12" s="317">
        <f t="shared" si="0"/>
        <v>0</v>
      </c>
    </row>
    <row r="13" spans="1:7" ht="15.95" customHeight="1" x14ac:dyDescent="0.2">
      <c r="A13" s="53"/>
      <c r="B13" s="27"/>
      <c r="C13" s="552"/>
      <c r="D13" s="27"/>
      <c r="E13" s="27"/>
      <c r="F13" s="316"/>
      <c r="G13" s="317">
        <f t="shared" si="0"/>
        <v>0</v>
      </c>
    </row>
    <row r="14" spans="1:7" ht="15.95" customHeight="1" x14ac:dyDescent="0.2">
      <c r="A14" s="53"/>
      <c r="B14" s="27"/>
      <c r="C14" s="552"/>
      <c r="D14" s="27"/>
      <c r="E14" s="27"/>
      <c r="F14" s="316"/>
      <c r="G14" s="317">
        <f t="shared" si="0"/>
        <v>0</v>
      </c>
    </row>
    <row r="15" spans="1:7" ht="15.95" customHeight="1" x14ac:dyDescent="0.2">
      <c r="A15" s="53"/>
      <c r="B15" s="27"/>
      <c r="C15" s="552"/>
      <c r="D15" s="27"/>
      <c r="E15" s="27"/>
      <c r="F15" s="316"/>
      <c r="G15" s="317">
        <f t="shared" si="0"/>
        <v>0</v>
      </c>
    </row>
    <row r="16" spans="1:7" ht="15.95" customHeight="1" x14ac:dyDescent="0.2">
      <c r="A16" s="53"/>
      <c r="B16" s="27"/>
      <c r="C16" s="552"/>
      <c r="D16" s="27"/>
      <c r="E16" s="27"/>
      <c r="F16" s="316"/>
      <c r="G16" s="317">
        <f t="shared" si="0"/>
        <v>0</v>
      </c>
    </row>
    <row r="17" spans="1:7" ht="15.95" customHeight="1" x14ac:dyDescent="0.2">
      <c r="A17" s="53"/>
      <c r="B17" s="27"/>
      <c r="C17" s="552"/>
      <c r="D17" s="27"/>
      <c r="E17" s="27"/>
      <c r="F17" s="316"/>
      <c r="G17" s="317">
        <f t="shared" si="0"/>
        <v>0</v>
      </c>
    </row>
    <row r="18" spans="1:7" ht="15.95" customHeight="1" x14ac:dyDescent="0.2">
      <c r="A18" s="53"/>
      <c r="B18" s="27"/>
      <c r="C18" s="552"/>
      <c r="D18" s="27"/>
      <c r="E18" s="27"/>
      <c r="F18" s="316"/>
      <c r="G18" s="317">
        <f t="shared" si="0"/>
        <v>0</v>
      </c>
    </row>
    <row r="19" spans="1:7" ht="15.95" customHeight="1" x14ac:dyDescent="0.2">
      <c r="A19" s="53"/>
      <c r="B19" s="27"/>
      <c r="C19" s="552"/>
      <c r="D19" s="27"/>
      <c r="E19" s="27"/>
      <c r="F19" s="316"/>
      <c r="G19" s="317">
        <f t="shared" si="0"/>
        <v>0</v>
      </c>
    </row>
    <row r="20" spans="1:7" ht="15.95" customHeight="1" x14ac:dyDescent="0.2">
      <c r="A20" s="53"/>
      <c r="B20" s="27"/>
      <c r="C20" s="552"/>
      <c r="D20" s="27"/>
      <c r="E20" s="27"/>
      <c r="F20" s="316"/>
      <c r="G20" s="317">
        <f t="shared" si="0"/>
        <v>0</v>
      </c>
    </row>
    <row r="21" spans="1:7" ht="15.95" customHeight="1" x14ac:dyDescent="0.2">
      <c r="A21" s="53"/>
      <c r="B21" s="27"/>
      <c r="C21" s="552"/>
      <c r="D21" s="27"/>
      <c r="E21" s="27"/>
      <c r="F21" s="316"/>
      <c r="G21" s="317">
        <f t="shared" si="0"/>
        <v>0</v>
      </c>
    </row>
    <row r="22" spans="1:7" ht="15.95" customHeight="1" x14ac:dyDescent="0.2">
      <c r="A22" s="53"/>
      <c r="B22" s="27"/>
      <c r="C22" s="552"/>
      <c r="D22" s="27"/>
      <c r="E22" s="27"/>
      <c r="F22" s="316"/>
      <c r="G22" s="317">
        <f t="shared" si="0"/>
        <v>0</v>
      </c>
    </row>
    <row r="23" spans="1:7" ht="15.95" customHeight="1" thickBot="1" x14ac:dyDescent="0.25">
      <c r="A23" s="54"/>
      <c r="B23" s="28"/>
      <c r="C23" s="553"/>
      <c r="D23" s="28"/>
      <c r="E23" s="28"/>
      <c r="F23" s="318"/>
      <c r="G23" s="317">
        <f t="shared" si="0"/>
        <v>0</v>
      </c>
    </row>
    <row r="24" spans="1:7" s="52" customFormat="1" ht="18" customHeight="1" thickBot="1" x14ac:dyDescent="0.25">
      <c r="A24" s="100" t="s">
        <v>117</v>
      </c>
      <c r="B24" s="50">
        <f>SUM(B5:B23)</f>
        <v>7801</v>
      </c>
      <c r="C24" s="69"/>
      <c r="D24" s="50">
        <f>SUM(D5:D23)</f>
        <v>0</v>
      </c>
      <c r="E24" s="50">
        <f>SUM(E5:E23)</f>
        <v>10186</v>
      </c>
      <c r="F24" s="50">
        <f>SUM(F5:F23)</f>
        <v>7801</v>
      </c>
      <c r="G24" s="51">
        <f>SUM(G5:G23)</f>
        <v>7801</v>
      </c>
    </row>
  </sheetData>
  <mergeCells count="2">
    <mergeCell ref="F2:G2"/>
    <mergeCell ref="A1:G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94" orientation="landscape" horizontalDpi="300" verticalDpi="300" r:id="rId1"/>
  <headerFooter alignWithMargins="0">
    <oddHeader>&amp;R&amp;"Times New Roman CE,Félkövér dőlt"&amp;12 5. melléklet az 5/2014. (V.8.) önkormányzati rendelethez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9">
    <tabColor rgb="FF92D050"/>
  </sheetPr>
  <dimension ref="A1:E36"/>
  <sheetViews>
    <sheetView zoomScaleNormal="100" workbookViewId="0">
      <selection activeCell="B6" sqref="B6"/>
    </sheetView>
  </sheetViews>
  <sheetFormatPr defaultRowHeight="12.75" x14ac:dyDescent="0.2"/>
  <cols>
    <col min="1" max="1" width="6.6640625" style="41" customWidth="1"/>
    <col min="2" max="2" width="32.83203125" style="41" customWidth="1"/>
    <col min="3" max="3" width="20.83203125" style="41" customWidth="1"/>
    <col min="4" max="5" width="12.83203125" style="41" customWidth="1"/>
    <col min="6" max="16384" width="9.33203125" style="41"/>
  </cols>
  <sheetData>
    <row r="1" spans="1:5" ht="14.25" thickBot="1" x14ac:dyDescent="0.3">
      <c r="C1" s="430"/>
      <c r="D1" s="430"/>
      <c r="E1" s="430" t="s">
        <v>445</v>
      </c>
    </row>
    <row r="2" spans="1:5" ht="42.75" customHeight="1" thickBot="1" x14ac:dyDescent="0.25">
      <c r="A2" s="431" t="s">
        <v>122</v>
      </c>
      <c r="B2" s="432" t="s">
        <v>465</v>
      </c>
      <c r="C2" s="432" t="s">
        <v>466</v>
      </c>
      <c r="D2" s="433" t="s">
        <v>467</v>
      </c>
      <c r="E2" s="434" t="s">
        <v>468</v>
      </c>
    </row>
    <row r="3" spans="1:5" ht="15.95" customHeight="1" x14ac:dyDescent="0.2">
      <c r="A3" s="435" t="s">
        <v>65</v>
      </c>
      <c r="B3" s="436" t="s">
        <v>859</v>
      </c>
      <c r="C3" s="436" t="s">
        <v>860</v>
      </c>
      <c r="D3" s="437">
        <v>150</v>
      </c>
      <c r="E3" s="438">
        <v>150</v>
      </c>
    </row>
    <row r="4" spans="1:5" ht="15.95" customHeight="1" x14ac:dyDescent="0.2">
      <c r="A4" s="439" t="s">
        <v>66</v>
      </c>
      <c r="B4" s="440" t="s">
        <v>861</v>
      </c>
      <c r="C4" s="440" t="s">
        <v>862</v>
      </c>
      <c r="D4" s="441">
        <v>800</v>
      </c>
      <c r="E4" s="442">
        <v>447</v>
      </c>
    </row>
    <row r="5" spans="1:5" ht="15.95" customHeight="1" x14ac:dyDescent="0.2">
      <c r="A5" s="439" t="s">
        <v>67</v>
      </c>
      <c r="B5" s="440" t="s">
        <v>880</v>
      </c>
      <c r="C5" s="440" t="s">
        <v>862</v>
      </c>
      <c r="D5" s="441">
        <v>50</v>
      </c>
      <c r="E5" s="442">
        <v>24</v>
      </c>
    </row>
    <row r="6" spans="1:5" ht="15.95" customHeight="1" x14ac:dyDescent="0.2">
      <c r="A6" s="439" t="s">
        <v>68</v>
      </c>
      <c r="B6" s="440" t="s">
        <v>863</v>
      </c>
      <c r="C6" s="440" t="s">
        <v>862</v>
      </c>
      <c r="D6" s="441">
        <v>100</v>
      </c>
      <c r="E6" s="442">
        <v>50</v>
      </c>
    </row>
    <row r="7" spans="1:5" ht="15.95" customHeight="1" x14ac:dyDescent="0.2">
      <c r="A7" s="439" t="s">
        <v>69</v>
      </c>
      <c r="B7" s="440" t="s">
        <v>864</v>
      </c>
      <c r="C7" s="440" t="s">
        <v>862</v>
      </c>
      <c r="D7" s="441">
        <v>10</v>
      </c>
      <c r="E7" s="442">
        <v>10</v>
      </c>
    </row>
    <row r="8" spans="1:5" ht="15.95" customHeight="1" x14ac:dyDescent="0.2">
      <c r="A8" s="439" t="s">
        <v>70</v>
      </c>
      <c r="B8" s="440" t="s">
        <v>865</v>
      </c>
      <c r="C8" s="440" t="s">
        <v>862</v>
      </c>
      <c r="D8" s="441">
        <v>50</v>
      </c>
      <c r="E8" s="442">
        <v>50</v>
      </c>
    </row>
    <row r="9" spans="1:5" ht="15.95" customHeight="1" x14ac:dyDescent="0.2">
      <c r="A9" s="439" t="s">
        <v>71</v>
      </c>
      <c r="B9" s="440" t="s">
        <v>866</v>
      </c>
      <c r="C9" s="440" t="s">
        <v>862</v>
      </c>
      <c r="D9" s="441">
        <v>417</v>
      </c>
      <c r="E9" s="442">
        <v>417</v>
      </c>
    </row>
    <row r="10" spans="1:5" ht="15.95" customHeight="1" x14ac:dyDescent="0.2">
      <c r="A10" s="439" t="s">
        <v>72</v>
      </c>
      <c r="B10" s="440"/>
      <c r="C10" s="440"/>
      <c r="D10" s="441"/>
      <c r="E10" s="442"/>
    </row>
    <row r="11" spans="1:5" ht="15.95" customHeight="1" x14ac:dyDescent="0.2">
      <c r="A11" s="439" t="s">
        <v>73</v>
      </c>
      <c r="B11" s="440"/>
      <c r="C11" s="440"/>
      <c r="D11" s="441"/>
      <c r="E11" s="442"/>
    </row>
    <row r="12" spans="1:5" ht="15.95" customHeight="1" x14ac:dyDescent="0.2">
      <c r="A12" s="439" t="s">
        <v>74</v>
      </c>
      <c r="B12" s="440"/>
      <c r="C12" s="440"/>
      <c r="D12" s="441"/>
      <c r="E12" s="442"/>
    </row>
    <row r="13" spans="1:5" ht="15.95" customHeight="1" x14ac:dyDescent="0.2">
      <c r="A13" s="439" t="s">
        <v>75</v>
      </c>
      <c r="B13" s="440"/>
      <c r="C13" s="440"/>
      <c r="D13" s="441"/>
      <c r="E13" s="442"/>
    </row>
    <row r="14" spans="1:5" ht="15.95" customHeight="1" x14ac:dyDescent="0.2">
      <c r="A14" s="439" t="s">
        <v>76</v>
      </c>
      <c r="B14" s="440"/>
      <c r="C14" s="440"/>
      <c r="D14" s="441"/>
      <c r="E14" s="442"/>
    </row>
    <row r="15" spans="1:5" ht="15.95" customHeight="1" x14ac:dyDescent="0.2">
      <c r="A15" s="439" t="s">
        <v>77</v>
      </c>
      <c r="B15" s="440"/>
      <c r="C15" s="440"/>
      <c r="D15" s="441"/>
      <c r="E15" s="442"/>
    </row>
    <row r="16" spans="1:5" ht="15.95" customHeight="1" x14ac:dyDescent="0.2">
      <c r="A16" s="439" t="s">
        <v>78</v>
      </c>
      <c r="B16" s="440"/>
      <c r="C16" s="440"/>
      <c r="D16" s="441"/>
      <c r="E16" s="442"/>
    </row>
    <row r="17" spans="1:5" ht="15.95" customHeight="1" x14ac:dyDescent="0.2">
      <c r="A17" s="439" t="s">
        <v>79</v>
      </c>
      <c r="B17" s="440"/>
      <c r="C17" s="440"/>
      <c r="D17" s="441"/>
      <c r="E17" s="442"/>
    </row>
    <row r="18" spans="1:5" ht="15.95" customHeight="1" x14ac:dyDescent="0.2">
      <c r="A18" s="439" t="s">
        <v>80</v>
      </c>
      <c r="B18" s="440"/>
      <c r="C18" s="440"/>
      <c r="D18" s="441"/>
      <c r="E18" s="442"/>
    </row>
    <row r="19" spans="1:5" ht="15.95" customHeight="1" x14ac:dyDescent="0.2">
      <c r="A19" s="439" t="s">
        <v>81</v>
      </c>
      <c r="B19" s="440"/>
      <c r="C19" s="440"/>
      <c r="D19" s="441"/>
      <c r="E19" s="442"/>
    </row>
    <row r="20" spans="1:5" ht="15.95" customHeight="1" x14ac:dyDescent="0.2">
      <c r="A20" s="439" t="s">
        <v>82</v>
      </c>
      <c r="B20" s="440"/>
      <c r="C20" s="440"/>
      <c r="D20" s="441"/>
      <c r="E20" s="442"/>
    </row>
    <row r="21" spans="1:5" ht="15.95" customHeight="1" x14ac:dyDescent="0.2">
      <c r="A21" s="439" t="s">
        <v>83</v>
      </c>
      <c r="B21" s="440"/>
      <c r="C21" s="440"/>
      <c r="D21" s="441"/>
      <c r="E21" s="442"/>
    </row>
    <row r="22" spans="1:5" ht="15.95" customHeight="1" x14ac:dyDescent="0.2">
      <c r="A22" s="439" t="s">
        <v>84</v>
      </c>
      <c r="B22" s="440"/>
      <c r="C22" s="440"/>
      <c r="D22" s="441"/>
      <c r="E22" s="442"/>
    </row>
    <row r="23" spans="1:5" ht="15.95" customHeight="1" x14ac:dyDescent="0.2">
      <c r="A23" s="439" t="s">
        <v>85</v>
      </c>
      <c r="B23" s="440"/>
      <c r="C23" s="440"/>
      <c r="D23" s="441"/>
      <c r="E23" s="442"/>
    </row>
    <row r="24" spans="1:5" ht="15.95" customHeight="1" x14ac:dyDescent="0.2">
      <c r="A24" s="439" t="s">
        <v>86</v>
      </c>
      <c r="B24" s="440"/>
      <c r="C24" s="440"/>
      <c r="D24" s="441"/>
      <c r="E24" s="442"/>
    </row>
    <row r="25" spans="1:5" ht="15.95" customHeight="1" x14ac:dyDescent="0.2">
      <c r="A25" s="439" t="s">
        <v>87</v>
      </c>
      <c r="B25" s="440"/>
      <c r="C25" s="440"/>
      <c r="D25" s="441"/>
      <c r="E25" s="442"/>
    </row>
    <row r="26" spans="1:5" ht="15.95" customHeight="1" x14ac:dyDescent="0.2">
      <c r="A26" s="439" t="s">
        <v>88</v>
      </c>
      <c r="B26" s="440"/>
      <c r="C26" s="440"/>
      <c r="D26" s="441"/>
      <c r="E26" s="442"/>
    </row>
    <row r="27" spans="1:5" ht="15.95" customHeight="1" x14ac:dyDescent="0.2">
      <c r="A27" s="439" t="s">
        <v>89</v>
      </c>
      <c r="B27" s="440"/>
      <c r="C27" s="440"/>
      <c r="D27" s="441"/>
      <c r="E27" s="442"/>
    </row>
    <row r="28" spans="1:5" ht="15.95" customHeight="1" x14ac:dyDescent="0.2">
      <c r="A28" s="439" t="s">
        <v>90</v>
      </c>
      <c r="B28" s="440"/>
      <c r="C28" s="440"/>
      <c r="D28" s="441"/>
      <c r="E28" s="442"/>
    </row>
    <row r="29" spans="1:5" ht="15.95" customHeight="1" x14ac:dyDescent="0.2">
      <c r="A29" s="439" t="s">
        <v>91</v>
      </c>
      <c r="B29" s="440"/>
      <c r="C29" s="440"/>
      <c r="D29" s="441"/>
      <c r="E29" s="442"/>
    </row>
    <row r="30" spans="1:5" ht="15.95" customHeight="1" x14ac:dyDescent="0.2">
      <c r="A30" s="439" t="s">
        <v>92</v>
      </c>
      <c r="B30" s="440"/>
      <c r="C30" s="440"/>
      <c r="D30" s="441"/>
      <c r="E30" s="442"/>
    </row>
    <row r="31" spans="1:5" ht="15.95" customHeight="1" x14ac:dyDescent="0.2">
      <c r="A31" s="439" t="s">
        <v>93</v>
      </c>
      <c r="B31" s="440"/>
      <c r="C31" s="440"/>
      <c r="D31" s="441"/>
      <c r="E31" s="442"/>
    </row>
    <row r="32" spans="1:5" ht="15.95" customHeight="1" x14ac:dyDescent="0.2">
      <c r="A32" s="439" t="s">
        <v>163</v>
      </c>
      <c r="B32" s="440"/>
      <c r="C32" s="440"/>
      <c r="D32" s="441"/>
      <c r="E32" s="442"/>
    </row>
    <row r="33" spans="1:5" ht="15.95" customHeight="1" x14ac:dyDescent="0.2">
      <c r="A33" s="439" t="s">
        <v>412</v>
      </c>
      <c r="B33" s="440"/>
      <c r="C33" s="440"/>
      <c r="D33" s="441"/>
      <c r="E33" s="442"/>
    </row>
    <row r="34" spans="1:5" ht="15.95" customHeight="1" x14ac:dyDescent="0.2">
      <c r="A34" s="439" t="s">
        <v>469</v>
      </c>
      <c r="B34" s="440"/>
      <c r="C34" s="440"/>
      <c r="D34" s="441"/>
      <c r="E34" s="442"/>
    </row>
    <row r="35" spans="1:5" ht="15.95" customHeight="1" thickBot="1" x14ac:dyDescent="0.25">
      <c r="A35" s="443" t="s">
        <v>470</v>
      </c>
      <c r="B35" s="444"/>
      <c r="C35" s="444"/>
      <c r="D35" s="445"/>
      <c r="E35" s="446"/>
    </row>
    <row r="36" spans="1:5" ht="15.95" customHeight="1" thickBot="1" x14ac:dyDescent="0.25">
      <c r="A36" s="764" t="s">
        <v>97</v>
      </c>
      <c r="B36" s="765"/>
      <c r="C36" s="447"/>
      <c r="D36" s="448">
        <f>SUM(D3:D35)</f>
        <v>1577</v>
      </c>
      <c r="E36" s="449">
        <f>SUM(E3:E35)</f>
        <v>1148</v>
      </c>
    </row>
  </sheetData>
  <mergeCells count="1">
    <mergeCell ref="A36:B36"/>
  </mergeCells>
  <printOptions horizontalCentered="1"/>
  <pageMargins left="0.78740157480314965" right="0.78740157480314965" top="1.5748031496062993" bottom="0.98425196850393704" header="0.78740157480314965" footer="0.78740157480314965"/>
  <pageSetup paperSize="9" scale="95" fitToWidth="2" orientation="portrait" r:id="rId1"/>
  <headerFooter alignWithMargins="0">
    <oddHeader>&amp;C&amp;"Times New Roman CE,Félkövér"&amp;12
K I M U T A T Á S
a 2013. évi céljelleggel juttatott támogatások felhasználásáról&amp;R&amp;"Times New Roman CE,Félkövér dőlt"&amp;11 6. melléklet az 5/2014. (V.8.) önkormányzati rendelethez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</sheetPr>
  <dimension ref="A1:D30"/>
  <sheetViews>
    <sheetView zoomScaleNormal="100" workbookViewId="0">
      <selection activeCell="D21" sqref="D21"/>
    </sheetView>
  </sheetViews>
  <sheetFormatPr defaultRowHeight="12.75" x14ac:dyDescent="0.2"/>
  <cols>
    <col min="1" max="1" width="5.83203125" style="429" customWidth="1"/>
    <col min="2" max="2" width="55.83203125" style="4" customWidth="1"/>
    <col min="3" max="4" width="14.83203125" style="4" customWidth="1"/>
    <col min="5" max="16384" width="9.33203125" style="4"/>
  </cols>
  <sheetData>
    <row r="1" spans="1:4" s="56" customFormat="1" ht="15.75" thickBot="1" x14ac:dyDescent="0.25">
      <c r="A1" s="405"/>
      <c r="D1" s="406" t="s">
        <v>114</v>
      </c>
    </row>
    <row r="2" spans="1:4" s="57" customFormat="1" ht="48" customHeight="1" thickBot="1" x14ac:dyDescent="0.25">
      <c r="A2" s="410" t="s">
        <v>63</v>
      </c>
      <c r="B2" s="407" t="s">
        <v>64</v>
      </c>
      <c r="C2" s="407" t="s">
        <v>446</v>
      </c>
      <c r="D2" s="411" t="s">
        <v>447</v>
      </c>
    </row>
    <row r="3" spans="1:4" s="57" customFormat="1" ht="14.1" customHeight="1" thickBot="1" x14ac:dyDescent="0.25">
      <c r="A3" s="412" t="s">
        <v>738</v>
      </c>
      <c r="B3" s="413" t="s">
        <v>739</v>
      </c>
      <c r="C3" s="413" t="s">
        <v>740</v>
      </c>
      <c r="D3" s="414" t="s">
        <v>741</v>
      </c>
    </row>
    <row r="4" spans="1:4" ht="18" customHeight="1" x14ac:dyDescent="0.2">
      <c r="A4" s="415" t="s">
        <v>65</v>
      </c>
      <c r="B4" s="416" t="s">
        <v>448</v>
      </c>
      <c r="C4" s="417"/>
      <c r="D4" s="418"/>
    </row>
    <row r="5" spans="1:4" ht="18" customHeight="1" x14ac:dyDescent="0.2">
      <c r="A5" s="419" t="s">
        <v>66</v>
      </c>
      <c r="B5" s="420" t="s">
        <v>449</v>
      </c>
      <c r="C5" s="421"/>
      <c r="D5" s="422"/>
    </row>
    <row r="6" spans="1:4" ht="18" customHeight="1" x14ac:dyDescent="0.2">
      <c r="A6" s="419" t="s">
        <v>67</v>
      </c>
      <c r="B6" s="420" t="s">
        <v>450</v>
      </c>
      <c r="C6" s="421"/>
      <c r="D6" s="422"/>
    </row>
    <row r="7" spans="1:4" ht="18" customHeight="1" x14ac:dyDescent="0.2">
      <c r="A7" s="419" t="s">
        <v>68</v>
      </c>
      <c r="B7" s="420" t="s">
        <v>451</v>
      </c>
      <c r="C7" s="421"/>
      <c r="D7" s="422"/>
    </row>
    <row r="8" spans="1:4" ht="18" customHeight="1" x14ac:dyDescent="0.2">
      <c r="A8" s="423" t="s">
        <v>69</v>
      </c>
      <c r="B8" s="420" t="s">
        <v>452</v>
      </c>
      <c r="C8" s="421"/>
      <c r="D8" s="422"/>
    </row>
    <row r="9" spans="1:4" ht="18" customHeight="1" x14ac:dyDescent="0.2">
      <c r="A9" s="419" t="s">
        <v>70</v>
      </c>
      <c r="B9" s="420" t="s">
        <v>453</v>
      </c>
      <c r="C9" s="421"/>
      <c r="D9" s="422"/>
    </row>
    <row r="10" spans="1:4" ht="18" customHeight="1" x14ac:dyDescent="0.2">
      <c r="A10" s="423" t="s">
        <v>71</v>
      </c>
      <c r="B10" s="424" t="s">
        <v>454</v>
      </c>
      <c r="C10" s="421"/>
      <c r="D10" s="422"/>
    </row>
    <row r="11" spans="1:4" ht="18" customHeight="1" x14ac:dyDescent="0.2">
      <c r="A11" s="423" t="s">
        <v>72</v>
      </c>
      <c r="B11" s="424" t="s">
        <v>455</v>
      </c>
      <c r="C11" s="421"/>
      <c r="D11" s="422"/>
    </row>
    <row r="12" spans="1:4" ht="18" customHeight="1" x14ac:dyDescent="0.2">
      <c r="A12" s="419" t="s">
        <v>73</v>
      </c>
      <c r="B12" s="424" t="s">
        <v>456</v>
      </c>
      <c r="C12" s="421"/>
      <c r="D12" s="422"/>
    </row>
    <row r="13" spans="1:4" ht="18" customHeight="1" x14ac:dyDescent="0.2">
      <c r="A13" s="423" t="s">
        <v>74</v>
      </c>
      <c r="B13" s="424" t="s">
        <v>457</v>
      </c>
      <c r="C13" s="421"/>
      <c r="D13" s="422"/>
    </row>
    <row r="14" spans="1:4" ht="22.5" x14ac:dyDescent="0.2">
      <c r="A14" s="419" t="s">
        <v>75</v>
      </c>
      <c r="B14" s="424" t="s">
        <v>458</v>
      </c>
      <c r="C14" s="421"/>
      <c r="D14" s="422"/>
    </row>
    <row r="15" spans="1:4" ht="18" customHeight="1" x14ac:dyDescent="0.2">
      <c r="A15" s="423" t="s">
        <v>76</v>
      </c>
      <c r="B15" s="420" t="s">
        <v>459</v>
      </c>
      <c r="C15" s="421">
        <v>68</v>
      </c>
      <c r="D15" s="422">
        <v>64</v>
      </c>
    </row>
    <row r="16" spans="1:4" ht="18" customHeight="1" x14ac:dyDescent="0.2">
      <c r="A16" s="419" t="s">
        <v>77</v>
      </c>
      <c r="B16" s="420" t="s">
        <v>460</v>
      </c>
      <c r="C16" s="421"/>
      <c r="D16" s="422"/>
    </row>
    <row r="17" spans="1:4" ht="18" customHeight="1" x14ac:dyDescent="0.2">
      <c r="A17" s="423" t="s">
        <v>78</v>
      </c>
      <c r="B17" s="420" t="s">
        <v>461</v>
      </c>
      <c r="C17" s="421"/>
      <c r="D17" s="422"/>
    </row>
    <row r="18" spans="1:4" ht="18" customHeight="1" x14ac:dyDescent="0.2">
      <c r="A18" s="419" t="s">
        <v>79</v>
      </c>
      <c r="B18" s="420" t="s">
        <v>462</v>
      </c>
      <c r="C18" s="421"/>
      <c r="D18" s="422"/>
    </row>
    <row r="19" spans="1:4" ht="18" customHeight="1" x14ac:dyDescent="0.2">
      <c r="A19" s="423" t="s">
        <v>80</v>
      </c>
      <c r="B19" s="420" t="s">
        <v>463</v>
      </c>
      <c r="C19" s="421"/>
      <c r="D19" s="422"/>
    </row>
    <row r="20" spans="1:4" ht="18" customHeight="1" x14ac:dyDescent="0.2">
      <c r="A20" s="419" t="s">
        <v>81</v>
      </c>
      <c r="B20" s="408" t="s">
        <v>867</v>
      </c>
      <c r="C20" s="421">
        <v>61</v>
      </c>
      <c r="D20" s="422">
        <v>48</v>
      </c>
    </row>
    <row r="21" spans="1:4" ht="18" customHeight="1" x14ac:dyDescent="0.2">
      <c r="A21" s="423" t="s">
        <v>82</v>
      </c>
      <c r="B21" s="408"/>
      <c r="C21" s="421"/>
      <c r="D21" s="422"/>
    </row>
    <row r="22" spans="1:4" ht="18" customHeight="1" x14ac:dyDescent="0.2">
      <c r="A22" s="419" t="s">
        <v>83</v>
      </c>
      <c r="B22" s="408"/>
      <c r="C22" s="421"/>
      <c r="D22" s="422"/>
    </row>
    <row r="23" spans="1:4" ht="18" customHeight="1" x14ac:dyDescent="0.2">
      <c r="A23" s="423" t="s">
        <v>84</v>
      </c>
      <c r="B23" s="408"/>
      <c r="C23" s="421"/>
      <c r="D23" s="422"/>
    </row>
    <row r="24" spans="1:4" ht="18" customHeight="1" x14ac:dyDescent="0.2">
      <c r="A24" s="419" t="s">
        <v>85</v>
      </c>
      <c r="B24" s="408"/>
      <c r="C24" s="421"/>
      <c r="D24" s="422"/>
    </row>
    <row r="25" spans="1:4" ht="18" customHeight="1" x14ac:dyDescent="0.2">
      <c r="A25" s="423" t="s">
        <v>86</v>
      </c>
      <c r="B25" s="408"/>
      <c r="C25" s="421"/>
      <c r="D25" s="422"/>
    </row>
    <row r="26" spans="1:4" ht="18" customHeight="1" x14ac:dyDescent="0.2">
      <c r="A26" s="419" t="s">
        <v>87</v>
      </c>
      <c r="B26" s="408"/>
      <c r="C26" s="421"/>
      <c r="D26" s="422"/>
    </row>
    <row r="27" spans="1:4" ht="18" customHeight="1" x14ac:dyDescent="0.2">
      <c r="A27" s="423" t="s">
        <v>88</v>
      </c>
      <c r="B27" s="408"/>
      <c r="C27" s="421"/>
      <c r="D27" s="422"/>
    </row>
    <row r="28" spans="1:4" ht="18" customHeight="1" thickBot="1" x14ac:dyDescent="0.25">
      <c r="A28" s="425" t="s">
        <v>89</v>
      </c>
      <c r="B28" s="409"/>
      <c r="C28" s="426"/>
      <c r="D28" s="427"/>
    </row>
    <row r="29" spans="1:4" ht="18" customHeight="1" thickBot="1" x14ac:dyDescent="0.25">
      <c r="A29" s="548" t="s">
        <v>90</v>
      </c>
      <c r="B29" s="549" t="s">
        <v>97</v>
      </c>
      <c r="C29" s="550">
        <f>+C4+C5+C6+C7+C8+C15+C16+C17+C18+C19+C20+C21+C22+C23+C24+C25+C26+C27+C28</f>
        <v>129</v>
      </c>
      <c r="D29" s="551">
        <f>+D4+D5+D6+D7+D8+D15+D16+D17+D18+D19+D20+D21+D22+D23+D24+D25+D26+D27+D28</f>
        <v>112</v>
      </c>
    </row>
    <row r="30" spans="1:4" ht="25.5" customHeight="1" x14ac:dyDescent="0.2">
      <c r="A30" s="428"/>
      <c r="B30" s="766" t="s">
        <v>464</v>
      </c>
      <c r="C30" s="766"/>
      <c r="D30" s="766"/>
    </row>
  </sheetData>
  <mergeCells count="1">
    <mergeCell ref="B30:D30"/>
  </mergeCells>
  <printOptions horizontalCentered="1"/>
  <pageMargins left="0.78740157480314965" right="0.78740157480314965" top="1.7716535433070868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CE,Félkövér"&amp;14
&amp;12
Az önkormányzat által adott közvetett támogatások
(kedvezmények)
&amp;R&amp;"Times New Roman CE,Félkövér dőlt"&amp;11 7. melléklet az 5/2014. (V.8.)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rgb="FF92D050"/>
  </sheetPr>
  <dimension ref="A1:J36"/>
  <sheetViews>
    <sheetView view="pageBreakPreview" zoomScale="90" zoomScaleNormal="100" zoomScaleSheetLayoutView="90" workbookViewId="0">
      <selection activeCell="B9" sqref="B9"/>
    </sheetView>
  </sheetViews>
  <sheetFormatPr defaultRowHeight="12.75" x14ac:dyDescent="0.2"/>
  <cols>
    <col min="1" max="1" width="6.83203125" style="45" customWidth="1"/>
    <col min="2" max="2" width="55.1640625" style="97" customWidth="1"/>
    <col min="3" max="5" width="16.33203125" style="45" customWidth="1"/>
    <col min="6" max="6" width="55.1640625" style="45" customWidth="1"/>
    <col min="7" max="9" width="16.33203125" style="45" customWidth="1"/>
    <col min="10" max="10" width="4.83203125" style="45" customWidth="1"/>
    <col min="11" max="16384" width="9.33203125" style="45"/>
  </cols>
  <sheetData>
    <row r="1" spans="1:10" ht="39.75" customHeight="1" x14ac:dyDescent="0.2">
      <c r="B1" s="208" t="s">
        <v>180</v>
      </c>
      <c r="C1" s="209"/>
      <c r="D1" s="209"/>
      <c r="E1" s="209"/>
      <c r="F1" s="209"/>
      <c r="G1" s="209"/>
      <c r="H1" s="209"/>
      <c r="I1" s="209"/>
      <c r="J1" s="740" t="s">
        <v>929</v>
      </c>
    </row>
    <row r="2" spans="1:10" ht="14.25" thickBot="1" x14ac:dyDescent="0.25">
      <c r="G2" s="210"/>
      <c r="H2" s="210"/>
      <c r="I2" s="210" t="s">
        <v>114</v>
      </c>
      <c r="J2" s="740"/>
    </row>
    <row r="3" spans="1:10" ht="24" customHeight="1" thickBot="1" x14ac:dyDescent="0.25">
      <c r="A3" s="738" t="s">
        <v>122</v>
      </c>
      <c r="B3" s="211" t="s">
        <v>103</v>
      </c>
      <c r="C3" s="212"/>
      <c r="D3" s="212"/>
      <c r="E3" s="212"/>
      <c r="F3" s="211" t="s">
        <v>107</v>
      </c>
      <c r="G3" s="213"/>
      <c r="H3" s="213"/>
      <c r="I3" s="213"/>
      <c r="J3" s="740"/>
    </row>
    <row r="4" spans="1:10" s="214" customFormat="1" ht="35.25" customHeight="1" thickBot="1" x14ac:dyDescent="0.25">
      <c r="A4" s="739"/>
      <c r="B4" s="98" t="s">
        <v>115</v>
      </c>
      <c r="C4" s="311" t="s">
        <v>1</v>
      </c>
      <c r="D4" s="312" t="s">
        <v>2</v>
      </c>
      <c r="E4" s="311" t="s">
        <v>442</v>
      </c>
      <c r="F4" s="98" t="s">
        <v>115</v>
      </c>
      <c r="G4" s="311" t="s">
        <v>1</v>
      </c>
      <c r="H4" s="312" t="s">
        <v>2</v>
      </c>
      <c r="I4" s="311" t="s">
        <v>442</v>
      </c>
      <c r="J4" s="740"/>
    </row>
    <row r="5" spans="1:10" s="214" customFormat="1" ht="13.5" thickBot="1" x14ac:dyDescent="0.25">
      <c r="A5" s="215" t="s">
        <v>738</v>
      </c>
      <c r="B5" s="216" t="s">
        <v>739</v>
      </c>
      <c r="C5" s="217" t="s">
        <v>740</v>
      </c>
      <c r="D5" s="217" t="s">
        <v>741</v>
      </c>
      <c r="E5" s="217" t="s">
        <v>742</v>
      </c>
      <c r="F5" s="216" t="s">
        <v>745</v>
      </c>
      <c r="G5" s="217" t="s">
        <v>746</v>
      </c>
      <c r="H5" s="217" t="s">
        <v>747</v>
      </c>
      <c r="I5" s="218" t="s">
        <v>748</v>
      </c>
      <c r="J5" s="740"/>
    </row>
    <row r="6" spans="1:10" ht="12.95" customHeight="1" x14ac:dyDescent="0.2">
      <c r="A6" s="220" t="s">
        <v>65</v>
      </c>
      <c r="B6" s="221" t="s">
        <v>381</v>
      </c>
      <c r="C6" s="197"/>
      <c r="D6" s="197"/>
      <c r="E6" s="197"/>
      <c r="F6" s="221" t="s">
        <v>302</v>
      </c>
      <c r="G6" s="197">
        <v>400</v>
      </c>
      <c r="H6" s="197">
        <v>1169</v>
      </c>
      <c r="I6" s="203">
        <v>1165</v>
      </c>
      <c r="J6" s="740"/>
    </row>
    <row r="7" spans="1:10" ht="22.5" customHeight="1" x14ac:dyDescent="0.2">
      <c r="A7" s="222" t="s">
        <v>66</v>
      </c>
      <c r="B7" s="223" t="s">
        <v>355</v>
      </c>
      <c r="C7" s="198"/>
      <c r="D7" s="198"/>
      <c r="E7" s="198"/>
      <c r="F7" s="223" t="s">
        <v>228</v>
      </c>
      <c r="G7" s="198">
        <v>10500</v>
      </c>
      <c r="H7" s="198">
        <v>10186</v>
      </c>
      <c r="I7" s="204">
        <v>7801</v>
      </c>
      <c r="J7" s="740"/>
    </row>
    <row r="8" spans="1:10" ht="12.95" customHeight="1" x14ac:dyDescent="0.2">
      <c r="A8" s="222" t="s">
        <v>67</v>
      </c>
      <c r="B8" s="223" t="s">
        <v>175</v>
      </c>
      <c r="C8" s="198"/>
      <c r="D8" s="198"/>
      <c r="E8" s="198"/>
      <c r="F8" s="223" t="s">
        <v>323</v>
      </c>
      <c r="G8" s="198">
        <v>240</v>
      </c>
      <c r="H8" s="198">
        <v>240</v>
      </c>
      <c r="I8" s="204"/>
      <c r="J8" s="740"/>
    </row>
    <row r="9" spans="1:10" ht="12.95" customHeight="1" x14ac:dyDescent="0.2">
      <c r="A9" s="222" t="s">
        <v>68</v>
      </c>
      <c r="B9" s="223" t="s">
        <v>211</v>
      </c>
      <c r="C9" s="198"/>
      <c r="D9" s="198"/>
      <c r="E9" s="198"/>
      <c r="F9" s="223" t="s">
        <v>362</v>
      </c>
      <c r="G9" s="198"/>
      <c r="H9" s="198"/>
      <c r="I9" s="204"/>
      <c r="J9" s="740"/>
    </row>
    <row r="10" spans="1:10" ht="12.75" customHeight="1" x14ac:dyDescent="0.2">
      <c r="A10" s="222" t="s">
        <v>69</v>
      </c>
      <c r="B10" s="223" t="s">
        <v>268</v>
      </c>
      <c r="C10" s="198"/>
      <c r="D10" s="198"/>
      <c r="E10" s="198"/>
      <c r="F10" s="223" t="s">
        <v>363</v>
      </c>
      <c r="G10" s="198"/>
      <c r="H10" s="198"/>
      <c r="I10" s="204"/>
      <c r="J10" s="740"/>
    </row>
    <row r="11" spans="1:10" ht="12.95" customHeight="1" x14ac:dyDescent="0.2">
      <c r="A11" s="222" t="s">
        <v>70</v>
      </c>
      <c r="B11" s="223" t="s">
        <v>356</v>
      </c>
      <c r="C11" s="199"/>
      <c r="D11" s="199"/>
      <c r="E11" s="199"/>
      <c r="F11" s="239" t="s">
        <v>364</v>
      </c>
      <c r="G11" s="198"/>
      <c r="H11" s="198"/>
      <c r="I11" s="204"/>
      <c r="J11" s="740"/>
    </row>
    <row r="12" spans="1:10" ht="12.95" customHeight="1" x14ac:dyDescent="0.2">
      <c r="A12" s="222" t="s">
        <v>71</v>
      </c>
      <c r="B12" s="223" t="s">
        <v>357</v>
      </c>
      <c r="C12" s="198"/>
      <c r="D12" s="198"/>
      <c r="E12" s="198"/>
      <c r="F12" s="239" t="s">
        <v>305</v>
      </c>
      <c r="G12" s="198">
        <v>240</v>
      </c>
      <c r="H12" s="198">
        <v>240</v>
      </c>
      <c r="I12" s="204"/>
      <c r="J12" s="740"/>
    </row>
    <row r="13" spans="1:10" ht="12.95" customHeight="1" x14ac:dyDescent="0.2">
      <c r="A13" s="222" t="s">
        <v>72</v>
      </c>
      <c r="B13" s="223" t="s">
        <v>360</v>
      </c>
      <c r="C13" s="198"/>
      <c r="D13" s="198"/>
      <c r="E13" s="198"/>
      <c r="F13" s="240" t="s">
        <v>306</v>
      </c>
      <c r="G13" s="198"/>
      <c r="H13" s="198"/>
      <c r="I13" s="204"/>
      <c r="J13" s="740"/>
    </row>
    <row r="14" spans="1:10" ht="12.95" customHeight="1" x14ac:dyDescent="0.2">
      <c r="A14" s="222" t="s">
        <v>73</v>
      </c>
      <c r="B14" s="241" t="s">
        <v>379</v>
      </c>
      <c r="C14" s="199"/>
      <c r="D14" s="199"/>
      <c r="E14" s="199"/>
      <c r="F14" s="239" t="s">
        <v>365</v>
      </c>
      <c r="G14" s="198"/>
      <c r="H14" s="198"/>
      <c r="I14" s="204"/>
      <c r="J14" s="740"/>
    </row>
    <row r="15" spans="1:10" ht="22.5" customHeight="1" x14ac:dyDescent="0.2">
      <c r="A15" s="222" t="s">
        <v>74</v>
      </c>
      <c r="B15" s="223" t="s">
        <v>358</v>
      </c>
      <c r="C15" s="199"/>
      <c r="D15" s="199"/>
      <c r="E15" s="199"/>
      <c r="F15" s="239" t="s">
        <v>366</v>
      </c>
      <c r="G15" s="198"/>
      <c r="H15" s="198"/>
      <c r="I15" s="204"/>
      <c r="J15" s="740"/>
    </row>
    <row r="16" spans="1:10" ht="12.95" customHeight="1" x14ac:dyDescent="0.2">
      <c r="A16" s="222" t="s">
        <v>75</v>
      </c>
      <c r="B16" s="223" t="s">
        <v>359</v>
      </c>
      <c r="C16" s="200"/>
      <c r="D16" s="403"/>
      <c r="E16" s="398"/>
      <c r="F16" s="223" t="s">
        <v>96</v>
      </c>
      <c r="G16" s="198">
        <v>4408</v>
      </c>
      <c r="H16" s="198">
        <v>5766</v>
      </c>
      <c r="I16" s="204"/>
      <c r="J16" s="740"/>
    </row>
    <row r="17" spans="1:10" ht="12.95" customHeight="1" thickBot="1" x14ac:dyDescent="0.25">
      <c r="A17" s="400" t="s">
        <v>76</v>
      </c>
      <c r="B17" s="401"/>
      <c r="C17" s="382"/>
      <c r="D17" s="399"/>
      <c r="E17" s="261"/>
      <c r="F17" s="401" t="s">
        <v>420</v>
      </c>
      <c r="G17" s="379"/>
      <c r="H17" s="379"/>
      <c r="I17" s="259"/>
      <c r="J17" s="740"/>
    </row>
    <row r="18" spans="1:10" ht="15.95" customHeight="1" thickBot="1" x14ac:dyDescent="0.25">
      <c r="A18" s="226" t="s">
        <v>77</v>
      </c>
      <c r="B18" s="74" t="s">
        <v>169</v>
      </c>
      <c r="C18" s="402">
        <f>+C6+C7+C8+C9+C10+C11+C12+C13+C15+C16+C17</f>
        <v>0</v>
      </c>
      <c r="D18" s="402">
        <f>+D6+D7+D8+D9+D10+D11+D12+D13+D15+D16+D17</f>
        <v>0</v>
      </c>
      <c r="E18" s="402">
        <f>+E6+E7+E8+E9+E10+E11+E12+E13+E15+E16+E17</f>
        <v>0</v>
      </c>
      <c r="F18" s="74" t="s">
        <v>170</v>
      </c>
      <c r="G18" s="201">
        <f>+G6+G7+G8+G16+G17</f>
        <v>15548</v>
      </c>
      <c r="H18" s="201">
        <f>+H6+H7+H8+H16+H17</f>
        <v>17361</v>
      </c>
      <c r="I18" s="206">
        <f>+I6+I7+I8+I16+I17</f>
        <v>8966</v>
      </c>
      <c r="J18" s="740"/>
    </row>
    <row r="19" spans="1:10" ht="12.95" customHeight="1" x14ac:dyDescent="0.2">
      <c r="A19" s="242" t="s">
        <v>78</v>
      </c>
      <c r="B19" s="243" t="s">
        <v>378</v>
      </c>
      <c r="C19" s="250">
        <f>+C20+C21+C22+C23+C24</f>
        <v>10900</v>
      </c>
      <c r="D19" s="250">
        <f>+D20+D21+D22+D23+D24</f>
        <v>0</v>
      </c>
      <c r="E19" s="250">
        <f>+E20+E21+E22+E23+E24</f>
        <v>0</v>
      </c>
      <c r="F19" s="230" t="s">
        <v>237</v>
      </c>
      <c r="G19" s="351"/>
      <c r="H19" s="351"/>
      <c r="I19" s="58"/>
      <c r="J19" s="740"/>
    </row>
    <row r="20" spans="1:10" ht="12.95" customHeight="1" x14ac:dyDescent="0.2">
      <c r="A20" s="222" t="s">
        <v>79</v>
      </c>
      <c r="B20" s="244" t="s">
        <v>367</v>
      </c>
      <c r="C20" s="59">
        <v>10900</v>
      </c>
      <c r="D20" s="59"/>
      <c r="E20" s="59"/>
      <c r="F20" s="230" t="s">
        <v>241</v>
      </c>
      <c r="G20" s="59"/>
      <c r="H20" s="59"/>
      <c r="I20" s="60"/>
      <c r="J20" s="740"/>
    </row>
    <row r="21" spans="1:10" ht="12.95" customHeight="1" x14ac:dyDescent="0.2">
      <c r="A21" s="242" t="s">
        <v>80</v>
      </c>
      <c r="B21" s="244" t="s">
        <v>368</v>
      </c>
      <c r="C21" s="59"/>
      <c r="D21" s="59"/>
      <c r="E21" s="59"/>
      <c r="F21" s="230" t="s">
        <v>177</v>
      </c>
      <c r="G21" s="59"/>
      <c r="H21" s="59"/>
      <c r="I21" s="60"/>
      <c r="J21" s="740"/>
    </row>
    <row r="22" spans="1:10" ht="12.95" customHeight="1" x14ac:dyDescent="0.2">
      <c r="A22" s="222" t="s">
        <v>81</v>
      </c>
      <c r="B22" s="244" t="s">
        <v>369</v>
      </c>
      <c r="C22" s="59"/>
      <c r="D22" s="59"/>
      <c r="E22" s="59"/>
      <c r="F22" s="230" t="s">
        <v>178</v>
      </c>
      <c r="G22" s="59"/>
      <c r="H22" s="59"/>
      <c r="I22" s="60"/>
      <c r="J22" s="740"/>
    </row>
    <row r="23" spans="1:10" ht="12.95" customHeight="1" x14ac:dyDescent="0.2">
      <c r="A23" s="242" t="s">
        <v>82</v>
      </c>
      <c r="B23" s="244" t="s">
        <v>370</v>
      </c>
      <c r="C23" s="59"/>
      <c r="D23" s="59"/>
      <c r="E23" s="59"/>
      <c r="F23" s="228" t="s">
        <v>341</v>
      </c>
      <c r="G23" s="59"/>
      <c r="H23" s="59"/>
      <c r="I23" s="60"/>
      <c r="J23" s="740"/>
    </row>
    <row r="24" spans="1:10" ht="12.95" customHeight="1" x14ac:dyDescent="0.2">
      <c r="A24" s="222" t="s">
        <v>83</v>
      </c>
      <c r="B24" s="245" t="s">
        <v>371</v>
      </c>
      <c r="C24" s="59"/>
      <c r="D24" s="59"/>
      <c r="E24" s="59"/>
      <c r="F24" s="230" t="s">
        <v>242</v>
      </c>
      <c r="G24" s="59"/>
      <c r="H24" s="59"/>
      <c r="I24" s="60"/>
      <c r="J24" s="740"/>
    </row>
    <row r="25" spans="1:10" ht="12.95" customHeight="1" x14ac:dyDescent="0.2">
      <c r="A25" s="242" t="s">
        <v>84</v>
      </c>
      <c r="B25" s="246" t="s">
        <v>372</v>
      </c>
      <c r="C25" s="232">
        <f>+C26+C27+C28+C29+C30</f>
        <v>0</v>
      </c>
      <c r="D25" s="232">
        <f>+D26+D27+D28+D29+D30</f>
        <v>0</v>
      </c>
      <c r="E25" s="232">
        <f>+E26+E27+E28+E29+E30</f>
        <v>0</v>
      </c>
      <c r="F25" s="247" t="s">
        <v>240</v>
      </c>
      <c r="G25" s="59"/>
      <c r="H25" s="59"/>
      <c r="I25" s="60"/>
      <c r="J25" s="740"/>
    </row>
    <row r="26" spans="1:10" ht="12.95" customHeight="1" x14ac:dyDescent="0.2">
      <c r="A26" s="222" t="s">
        <v>85</v>
      </c>
      <c r="B26" s="245" t="s">
        <v>373</v>
      </c>
      <c r="C26" s="59"/>
      <c r="D26" s="59"/>
      <c r="E26" s="59"/>
      <c r="F26" s="247" t="s">
        <v>380</v>
      </c>
      <c r="G26" s="59"/>
      <c r="H26" s="59"/>
      <c r="I26" s="60"/>
      <c r="J26" s="740"/>
    </row>
    <row r="27" spans="1:10" ht="12.95" customHeight="1" x14ac:dyDescent="0.2">
      <c r="A27" s="242" t="s">
        <v>86</v>
      </c>
      <c r="B27" s="245" t="s">
        <v>374</v>
      </c>
      <c r="C27" s="59"/>
      <c r="D27" s="59"/>
      <c r="E27" s="59"/>
      <c r="F27" s="238"/>
      <c r="G27" s="59"/>
      <c r="H27" s="59"/>
      <c r="I27" s="60"/>
      <c r="J27" s="740"/>
    </row>
    <row r="28" spans="1:10" ht="12.95" customHeight="1" x14ac:dyDescent="0.2">
      <c r="A28" s="222" t="s">
        <v>87</v>
      </c>
      <c r="B28" s="244" t="s">
        <v>375</v>
      </c>
      <c r="C28" s="59"/>
      <c r="D28" s="59"/>
      <c r="E28" s="59"/>
      <c r="F28" s="71"/>
      <c r="G28" s="59"/>
      <c r="H28" s="59"/>
      <c r="I28" s="60"/>
      <c r="J28" s="740"/>
    </row>
    <row r="29" spans="1:10" ht="12.95" customHeight="1" x14ac:dyDescent="0.2">
      <c r="A29" s="242" t="s">
        <v>88</v>
      </c>
      <c r="B29" s="248" t="s">
        <v>376</v>
      </c>
      <c r="C29" s="59"/>
      <c r="D29" s="59"/>
      <c r="E29" s="59"/>
      <c r="F29" s="40"/>
      <c r="G29" s="59"/>
      <c r="H29" s="59"/>
      <c r="I29" s="60"/>
      <c r="J29" s="740"/>
    </row>
    <row r="30" spans="1:10" ht="12.95" customHeight="1" thickBot="1" x14ac:dyDescent="0.25">
      <c r="A30" s="222" t="s">
        <v>89</v>
      </c>
      <c r="B30" s="249" t="s">
        <v>377</v>
      </c>
      <c r="C30" s="59"/>
      <c r="D30" s="59"/>
      <c r="E30" s="59"/>
      <c r="F30" s="71"/>
      <c r="G30" s="59"/>
      <c r="H30" s="59"/>
      <c r="I30" s="60"/>
      <c r="J30" s="740"/>
    </row>
    <row r="31" spans="1:10" ht="21.75" customHeight="1" thickBot="1" x14ac:dyDescent="0.25">
      <c r="A31" s="226" t="s">
        <v>90</v>
      </c>
      <c r="B31" s="74" t="s">
        <v>413</v>
      </c>
      <c r="C31" s="201">
        <f>+C19+C25</f>
        <v>10900</v>
      </c>
      <c r="D31" s="201">
        <f>+D19+D25</f>
        <v>0</v>
      </c>
      <c r="E31" s="201">
        <f>+E19+E25</f>
        <v>0</v>
      </c>
      <c r="F31" s="74" t="s">
        <v>414</v>
      </c>
      <c r="G31" s="201">
        <f>SUM(G19:G30)</f>
        <v>0</v>
      </c>
      <c r="H31" s="201">
        <f>SUM(H19:H30)</f>
        <v>0</v>
      </c>
      <c r="I31" s="206">
        <f>SUM(I19:I30)</f>
        <v>0</v>
      </c>
      <c r="J31" s="740"/>
    </row>
    <row r="32" spans="1:10" ht="18" customHeight="1" thickBot="1" x14ac:dyDescent="0.25">
      <c r="A32" s="226" t="s">
        <v>91</v>
      </c>
      <c r="B32" s="233" t="s">
        <v>415</v>
      </c>
      <c r="C32" s="201">
        <f>+C18+C31</f>
        <v>10900</v>
      </c>
      <c r="D32" s="201">
        <f>+D18+D31</f>
        <v>0</v>
      </c>
      <c r="E32" s="201">
        <f>+E18+E31</f>
        <v>0</v>
      </c>
      <c r="F32" s="233" t="s">
        <v>418</v>
      </c>
      <c r="G32" s="201">
        <f>+G18+G31</f>
        <v>15548</v>
      </c>
      <c r="H32" s="201">
        <f>+H18+H31</f>
        <v>17361</v>
      </c>
      <c r="I32" s="206">
        <f>+I18+I31</f>
        <v>8966</v>
      </c>
      <c r="J32" s="740"/>
    </row>
    <row r="33" spans="1:10" ht="18" customHeight="1" thickBot="1" x14ac:dyDescent="0.25">
      <c r="A33" s="226" t="s">
        <v>92</v>
      </c>
      <c r="B33" s="74" t="s">
        <v>337</v>
      </c>
      <c r="C33" s="237"/>
      <c r="D33" s="237"/>
      <c r="E33" s="237"/>
      <c r="F33" s="74" t="s">
        <v>343</v>
      </c>
      <c r="G33" s="237"/>
      <c r="H33" s="237"/>
      <c r="I33" s="236"/>
      <c r="J33" s="740"/>
    </row>
    <row r="34" spans="1:10" ht="13.5" thickBot="1" x14ac:dyDescent="0.25">
      <c r="A34" s="226" t="s">
        <v>93</v>
      </c>
      <c r="B34" s="234" t="s">
        <v>416</v>
      </c>
      <c r="C34" s="349">
        <f>+C32+C33</f>
        <v>10900</v>
      </c>
      <c r="D34" s="349">
        <f>+D32+D33</f>
        <v>0</v>
      </c>
      <c r="E34" s="235">
        <f>+E32+E33</f>
        <v>0</v>
      </c>
      <c r="F34" s="234" t="s">
        <v>417</v>
      </c>
      <c r="G34" s="349">
        <f>+G32+G33</f>
        <v>15548</v>
      </c>
      <c r="H34" s="349">
        <f>+H32+H33</f>
        <v>17361</v>
      </c>
      <c r="I34" s="350">
        <f>+I32+I33</f>
        <v>8966</v>
      </c>
      <c r="J34" s="740"/>
    </row>
    <row r="35" spans="1:10" ht="13.5" thickBot="1" x14ac:dyDescent="0.25">
      <c r="A35" s="226" t="s">
        <v>163</v>
      </c>
      <c r="B35" s="234" t="s">
        <v>182</v>
      </c>
      <c r="C35" s="349"/>
      <c r="D35" s="349"/>
      <c r="E35" s="235"/>
      <c r="F35" s="234" t="s">
        <v>183</v>
      </c>
      <c r="G35" s="349" t="str">
        <f>IF(C18-G18&gt;0,C18-G18,"-")</f>
        <v>-</v>
      </c>
      <c r="H35" s="349" t="str">
        <f>IF(D18-H18&gt;0,D18-H18,"-")</f>
        <v>-</v>
      </c>
      <c r="I35" s="350" t="str">
        <f>IF(E18-I18&gt;0,E18-I18,"-")</f>
        <v>-</v>
      </c>
      <c r="J35" s="740"/>
    </row>
    <row r="36" spans="1:10" ht="13.5" thickBot="1" x14ac:dyDescent="0.25">
      <c r="A36" s="226" t="s">
        <v>412</v>
      </c>
      <c r="B36" s="234" t="s">
        <v>345</v>
      </c>
      <c r="C36" s="349"/>
      <c r="D36" s="349"/>
      <c r="E36" s="235"/>
      <c r="F36" s="234" t="s">
        <v>346</v>
      </c>
      <c r="G36" s="349" t="str">
        <f>IF(C18+C19-G32&gt;0,C18+C19-G32,"-")</f>
        <v>-</v>
      </c>
      <c r="H36" s="349" t="str">
        <f>IF(D18+D19-H32&gt;0,D18+D19-H32,"-")</f>
        <v>-</v>
      </c>
      <c r="I36" s="350" t="str">
        <f>IF(E18+E19-I32&gt;0,E18+E19-I32,"-")</f>
        <v>-</v>
      </c>
      <c r="J36" s="740"/>
    </row>
  </sheetData>
  <mergeCells count="2">
    <mergeCell ref="A3:A4"/>
    <mergeCell ref="J1:J36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/>
  <dimension ref="A1:H45"/>
  <sheetViews>
    <sheetView zoomScaleNormal="100" workbookViewId="0">
      <selection activeCell="F29" sqref="F29"/>
    </sheetView>
  </sheetViews>
  <sheetFormatPr defaultRowHeight="12.75" x14ac:dyDescent="0.2"/>
  <cols>
    <col min="1" max="1" width="8.33203125" style="626" customWidth="1"/>
    <col min="2" max="2" width="51.1640625" style="627" customWidth="1"/>
    <col min="3" max="3" width="16" style="569" customWidth="1"/>
    <col min="4" max="4" width="14" style="569" customWidth="1"/>
    <col min="5" max="6" width="16" style="569" customWidth="1"/>
    <col min="7" max="7" width="14.6640625" style="569" customWidth="1"/>
    <col min="8" max="8" width="16" style="569" customWidth="1"/>
    <col min="9" max="256" width="9.33203125" style="569"/>
    <col min="257" max="257" width="8.33203125" style="569" customWidth="1"/>
    <col min="258" max="258" width="51.1640625" style="569" customWidth="1"/>
    <col min="259" max="259" width="16" style="569" customWidth="1"/>
    <col min="260" max="260" width="14" style="569" customWidth="1"/>
    <col min="261" max="262" width="16" style="569" customWidth="1"/>
    <col min="263" max="263" width="14.6640625" style="569" customWidth="1"/>
    <col min="264" max="264" width="16" style="569" customWidth="1"/>
    <col min="265" max="512" width="9.33203125" style="569"/>
    <col min="513" max="513" width="8.33203125" style="569" customWidth="1"/>
    <col min="514" max="514" width="51.1640625" style="569" customWidth="1"/>
    <col min="515" max="515" width="16" style="569" customWidth="1"/>
    <col min="516" max="516" width="14" style="569" customWidth="1"/>
    <col min="517" max="518" width="16" style="569" customWidth="1"/>
    <col min="519" max="519" width="14.6640625" style="569" customWidth="1"/>
    <col min="520" max="520" width="16" style="569" customWidth="1"/>
    <col min="521" max="768" width="9.33203125" style="569"/>
    <col min="769" max="769" width="8.33203125" style="569" customWidth="1"/>
    <col min="770" max="770" width="51.1640625" style="569" customWidth="1"/>
    <col min="771" max="771" width="16" style="569" customWidth="1"/>
    <col min="772" max="772" width="14" style="569" customWidth="1"/>
    <col min="773" max="774" width="16" style="569" customWidth="1"/>
    <col min="775" max="775" width="14.6640625" style="569" customWidth="1"/>
    <col min="776" max="776" width="16" style="569" customWidth="1"/>
    <col min="777" max="1024" width="9.33203125" style="569"/>
    <col min="1025" max="1025" width="8.33203125" style="569" customWidth="1"/>
    <col min="1026" max="1026" width="51.1640625" style="569" customWidth="1"/>
    <col min="1027" max="1027" width="16" style="569" customWidth="1"/>
    <col min="1028" max="1028" width="14" style="569" customWidth="1"/>
    <col min="1029" max="1030" width="16" style="569" customWidth="1"/>
    <col min="1031" max="1031" width="14.6640625" style="569" customWidth="1"/>
    <col min="1032" max="1032" width="16" style="569" customWidth="1"/>
    <col min="1033" max="1280" width="9.33203125" style="569"/>
    <col min="1281" max="1281" width="8.33203125" style="569" customWidth="1"/>
    <col min="1282" max="1282" width="51.1640625" style="569" customWidth="1"/>
    <col min="1283" max="1283" width="16" style="569" customWidth="1"/>
    <col min="1284" max="1284" width="14" style="569" customWidth="1"/>
    <col min="1285" max="1286" width="16" style="569" customWidth="1"/>
    <col min="1287" max="1287" width="14.6640625" style="569" customWidth="1"/>
    <col min="1288" max="1288" width="16" style="569" customWidth="1"/>
    <col min="1289" max="1536" width="9.33203125" style="569"/>
    <col min="1537" max="1537" width="8.33203125" style="569" customWidth="1"/>
    <col min="1538" max="1538" width="51.1640625" style="569" customWidth="1"/>
    <col min="1539" max="1539" width="16" style="569" customWidth="1"/>
    <col min="1540" max="1540" width="14" style="569" customWidth="1"/>
    <col min="1541" max="1542" width="16" style="569" customWidth="1"/>
    <col min="1543" max="1543" width="14.6640625" style="569" customWidth="1"/>
    <col min="1544" max="1544" width="16" style="569" customWidth="1"/>
    <col min="1545" max="1792" width="9.33203125" style="569"/>
    <col min="1793" max="1793" width="8.33203125" style="569" customWidth="1"/>
    <col min="1794" max="1794" width="51.1640625" style="569" customWidth="1"/>
    <col min="1795" max="1795" width="16" style="569" customWidth="1"/>
    <col min="1796" max="1796" width="14" style="569" customWidth="1"/>
    <col min="1797" max="1798" width="16" style="569" customWidth="1"/>
    <col min="1799" max="1799" width="14.6640625" style="569" customWidth="1"/>
    <col min="1800" max="1800" width="16" style="569" customWidth="1"/>
    <col min="1801" max="2048" width="9.33203125" style="569"/>
    <col min="2049" max="2049" width="8.33203125" style="569" customWidth="1"/>
    <col min="2050" max="2050" width="51.1640625" style="569" customWidth="1"/>
    <col min="2051" max="2051" width="16" style="569" customWidth="1"/>
    <col min="2052" max="2052" width="14" style="569" customWidth="1"/>
    <col min="2053" max="2054" width="16" style="569" customWidth="1"/>
    <col min="2055" max="2055" width="14.6640625" style="569" customWidth="1"/>
    <col min="2056" max="2056" width="16" style="569" customWidth="1"/>
    <col min="2057" max="2304" width="9.33203125" style="569"/>
    <col min="2305" max="2305" width="8.33203125" style="569" customWidth="1"/>
    <col min="2306" max="2306" width="51.1640625" style="569" customWidth="1"/>
    <col min="2307" max="2307" width="16" style="569" customWidth="1"/>
    <col min="2308" max="2308" width="14" style="569" customWidth="1"/>
    <col min="2309" max="2310" width="16" style="569" customWidth="1"/>
    <col min="2311" max="2311" width="14.6640625" style="569" customWidth="1"/>
    <col min="2312" max="2312" width="16" style="569" customWidth="1"/>
    <col min="2313" max="2560" width="9.33203125" style="569"/>
    <col min="2561" max="2561" width="8.33203125" style="569" customWidth="1"/>
    <col min="2562" max="2562" width="51.1640625" style="569" customWidth="1"/>
    <col min="2563" max="2563" width="16" style="569" customWidth="1"/>
    <col min="2564" max="2564" width="14" style="569" customWidth="1"/>
    <col min="2565" max="2566" width="16" style="569" customWidth="1"/>
    <col min="2567" max="2567" width="14.6640625" style="569" customWidth="1"/>
    <col min="2568" max="2568" width="16" style="569" customWidth="1"/>
    <col min="2569" max="2816" width="9.33203125" style="569"/>
    <col min="2817" max="2817" width="8.33203125" style="569" customWidth="1"/>
    <col min="2818" max="2818" width="51.1640625" style="569" customWidth="1"/>
    <col min="2819" max="2819" width="16" style="569" customWidth="1"/>
    <col min="2820" max="2820" width="14" style="569" customWidth="1"/>
    <col min="2821" max="2822" width="16" style="569" customWidth="1"/>
    <col min="2823" max="2823" width="14.6640625" style="569" customWidth="1"/>
    <col min="2824" max="2824" width="16" style="569" customWidth="1"/>
    <col min="2825" max="3072" width="9.33203125" style="569"/>
    <col min="3073" max="3073" width="8.33203125" style="569" customWidth="1"/>
    <col min="3074" max="3074" width="51.1640625" style="569" customWidth="1"/>
    <col min="3075" max="3075" width="16" style="569" customWidth="1"/>
    <col min="3076" max="3076" width="14" style="569" customWidth="1"/>
    <col min="3077" max="3078" width="16" style="569" customWidth="1"/>
    <col min="3079" max="3079" width="14.6640625" style="569" customWidth="1"/>
    <col min="3080" max="3080" width="16" style="569" customWidth="1"/>
    <col min="3081" max="3328" width="9.33203125" style="569"/>
    <col min="3329" max="3329" width="8.33203125" style="569" customWidth="1"/>
    <col min="3330" max="3330" width="51.1640625" style="569" customWidth="1"/>
    <col min="3331" max="3331" width="16" style="569" customWidth="1"/>
    <col min="3332" max="3332" width="14" style="569" customWidth="1"/>
    <col min="3333" max="3334" width="16" style="569" customWidth="1"/>
    <col min="3335" max="3335" width="14.6640625" style="569" customWidth="1"/>
    <col min="3336" max="3336" width="16" style="569" customWidth="1"/>
    <col min="3337" max="3584" width="9.33203125" style="569"/>
    <col min="3585" max="3585" width="8.33203125" style="569" customWidth="1"/>
    <col min="3586" max="3586" width="51.1640625" style="569" customWidth="1"/>
    <col min="3587" max="3587" width="16" style="569" customWidth="1"/>
    <col min="3588" max="3588" width="14" style="569" customWidth="1"/>
    <col min="3589" max="3590" width="16" style="569" customWidth="1"/>
    <col min="3591" max="3591" width="14.6640625" style="569" customWidth="1"/>
    <col min="3592" max="3592" width="16" style="569" customWidth="1"/>
    <col min="3593" max="3840" width="9.33203125" style="569"/>
    <col min="3841" max="3841" width="8.33203125" style="569" customWidth="1"/>
    <col min="3842" max="3842" width="51.1640625" style="569" customWidth="1"/>
    <col min="3843" max="3843" width="16" style="569" customWidth="1"/>
    <col min="3844" max="3844" width="14" style="569" customWidth="1"/>
    <col min="3845" max="3846" width="16" style="569" customWidth="1"/>
    <col min="3847" max="3847" width="14.6640625" style="569" customWidth="1"/>
    <col min="3848" max="3848" width="16" style="569" customWidth="1"/>
    <col min="3849" max="4096" width="9.33203125" style="569"/>
    <col min="4097" max="4097" width="8.33203125" style="569" customWidth="1"/>
    <col min="4098" max="4098" width="51.1640625" style="569" customWidth="1"/>
    <col min="4099" max="4099" width="16" style="569" customWidth="1"/>
    <col min="4100" max="4100" width="14" style="569" customWidth="1"/>
    <col min="4101" max="4102" width="16" style="569" customWidth="1"/>
    <col min="4103" max="4103" width="14.6640625" style="569" customWidth="1"/>
    <col min="4104" max="4104" width="16" style="569" customWidth="1"/>
    <col min="4105" max="4352" width="9.33203125" style="569"/>
    <col min="4353" max="4353" width="8.33203125" style="569" customWidth="1"/>
    <col min="4354" max="4354" width="51.1640625" style="569" customWidth="1"/>
    <col min="4355" max="4355" width="16" style="569" customWidth="1"/>
    <col min="4356" max="4356" width="14" style="569" customWidth="1"/>
    <col min="4357" max="4358" width="16" style="569" customWidth="1"/>
    <col min="4359" max="4359" width="14.6640625" style="569" customWidth="1"/>
    <col min="4360" max="4360" width="16" style="569" customWidth="1"/>
    <col min="4361" max="4608" width="9.33203125" style="569"/>
    <col min="4609" max="4609" width="8.33203125" style="569" customWidth="1"/>
    <col min="4610" max="4610" width="51.1640625" style="569" customWidth="1"/>
    <col min="4611" max="4611" width="16" style="569" customWidth="1"/>
    <col min="4612" max="4612" width="14" style="569" customWidth="1"/>
    <col min="4613" max="4614" width="16" style="569" customWidth="1"/>
    <col min="4615" max="4615" width="14.6640625" style="569" customWidth="1"/>
    <col min="4616" max="4616" width="16" style="569" customWidth="1"/>
    <col min="4617" max="4864" width="9.33203125" style="569"/>
    <col min="4865" max="4865" width="8.33203125" style="569" customWidth="1"/>
    <col min="4866" max="4866" width="51.1640625" style="569" customWidth="1"/>
    <col min="4867" max="4867" width="16" style="569" customWidth="1"/>
    <col min="4868" max="4868" width="14" style="569" customWidth="1"/>
    <col min="4869" max="4870" width="16" style="569" customWidth="1"/>
    <col min="4871" max="4871" width="14.6640625" style="569" customWidth="1"/>
    <col min="4872" max="4872" width="16" style="569" customWidth="1"/>
    <col min="4873" max="5120" width="9.33203125" style="569"/>
    <col min="5121" max="5121" width="8.33203125" style="569" customWidth="1"/>
    <col min="5122" max="5122" width="51.1640625" style="569" customWidth="1"/>
    <col min="5123" max="5123" width="16" style="569" customWidth="1"/>
    <col min="5124" max="5124" width="14" style="569" customWidth="1"/>
    <col min="5125" max="5126" width="16" style="569" customWidth="1"/>
    <col min="5127" max="5127" width="14.6640625" style="569" customWidth="1"/>
    <col min="5128" max="5128" width="16" style="569" customWidth="1"/>
    <col min="5129" max="5376" width="9.33203125" style="569"/>
    <col min="5377" max="5377" width="8.33203125" style="569" customWidth="1"/>
    <col min="5378" max="5378" width="51.1640625" style="569" customWidth="1"/>
    <col min="5379" max="5379" width="16" style="569" customWidth="1"/>
    <col min="5380" max="5380" width="14" style="569" customWidth="1"/>
    <col min="5381" max="5382" width="16" style="569" customWidth="1"/>
    <col min="5383" max="5383" width="14.6640625" style="569" customWidth="1"/>
    <col min="5384" max="5384" width="16" style="569" customWidth="1"/>
    <col min="5385" max="5632" width="9.33203125" style="569"/>
    <col min="5633" max="5633" width="8.33203125" style="569" customWidth="1"/>
    <col min="5634" max="5634" width="51.1640625" style="569" customWidth="1"/>
    <col min="5635" max="5635" width="16" style="569" customWidth="1"/>
    <col min="5636" max="5636" width="14" style="569" customWidth="1"/>
    <col min="5637" max="5638" width="16" style="569" customWidth="1"/>
    <col min="5639" max="5639" width="14.6640625" style="569" customWidth="1"/>
    <col min="5640" max="5640" width="16" style="569" customWidth="1"/>
    <col min="5641" max="5888" width="9.33203125" style="569"/>
    <col min="5889" max="5889" width="8.33203125" style="569" customWidth="1"/>
    <col min="5890" max="5890" width="51.1640625" style="569" customWidth="1"/>
    <col min="5891" max="5891" width="16" style="569" customWidth="1"/>
    <col min="5892" max="5892" width="14" style="569" customWidth="1"/>
    <col min="5893" max="5894" width="16" style="569" customWidth="1"/>
    <col min="5895" max="5895" width="14.6640625" style="569" customWidth="1"/>
    <col min="5896" max="5896" width="16" style="569" customWidth="1"/>
    <col min="5897" max="6144" width="9.33203125" style="569"/>
    <col min="6145" max="6145" width="8.33203125" style="569" customWidth="1"/>
    <col min="6146" max="6146" width="51.1640625" style="569" customWidth="1"/>
    <col min="6147" max="6147" width="16" style="569" customWidth="1"/>
    <col min="6148" max="6148" width="14" style="569" customWidth="1"/>
    <col min="6149" max="6150" width="16" style="569" customWidth="1"/>
    <col min="6151" max="6151" width="14.6640625" style="569" customWidth="1"/>
    <col min="6152" max="6152" width="16" style="569" customWidth="1"/>
    <col min="6153" max="6400" width="9.33203125" style="569"/>
    <col min="6401" max="6401" width="8.33203125" style="569" customWidth="1"/>
    <col min="6402" max="6402" width="51.1640625" style="569" customWidth="1"/>
    <col min="6403" max="6403" width="16" style="569" customWidth="1"/>
    <col min="6404" max="6404" width="14" style="569" customWidth="1"/>
    <col min="6405" max="6406" width="16" style="569" customWidth="1"/>
    <col min="6407" max="6407" width="14.6640625" style="569" customWidth="1"/>
    <col min="6408" max="6408" width="16" style="569" customWidth="1"/>
    <col min="6409" max="6656" width="9.33203125" style="569"/>
    <col min="6657" max="6657" width="8.33203125" style="569" customWidth="1"/>
    <col min="6658" max="6658" width="51.1640625" style="569" customWidth="1"/>
    <col min="6659" max="6659" width="16" style="569" customWidth="1"/>
    <col min="6660" max="6660" width="14" style="569" customWidth="1"/>
    <col min="6661" max="6662" width="16" style="569" customWidth="1"/>
    <col min="6663" max="6663" width="14.6640625" style="569" customWidth="1"/>
    <col min="6664" max="6664" width="16" style="569" customWidth="1"/>
    <col min="6665" max="6912" width="9.33203125" style="569"/>
    <col min="6913" max="6913" width="8.33203125" style="569" customWidth="1"/>
    <col min="6914" max="6914" width="51.1640625" style="569" customWidth="1"/>
    <col min="6915" max="6915" width="16" style="569" customWidth="1"/>
    <col min="6916" max="6916" width="14" style="569" customWidth="1"/>
    <col min="6917" max="6918" width="16" style="569" customWidth="1"/>
    <col min="6919" max="6919" width="14.6640625" style="569" customWidth="1"/>
    <col min="6920" max="6920" width="16" style="569" customWidth="1"/>
    <col min="6921" max="7168" width="9.33203125" style="569"/>
    <col min="7169" max="7169" width="8.33203125" style="569" customWidth="1"/>
    <col min="7170" max="7170" width="51.1640625" style="569" customWidth="1"/>
    <col min="7171" max="7171" width="16" style="569" customWidth="1"/>
    <col min="7172" max="7172" width="14" style="569" customWidth="1"/>
    <col min="7173" max="7174" width="16" style="569" customWidth="1"/>
    <col min="7175" max="7175" width="14.6640625" style="569" customWidth="1"/>
    <col min="7176" max="7176" width="16" style="569" customWidth="1"/>
    <col min="7177" max="7424" width="9.33203125" style="569"/>
    <col min="7425" max="7425" width="8.33203125" style="569" customWidth="1"/>
    <col min="7426" max="7426" width="51.1640625" style="569" customWidth="1"/>
    <col min="7427" max="7427" width="16" style="569" customWidth="1"/>
    <col min="7428" max="7428" width="14" style="569" customWidth="1"/>
    <col min="7429" max="7430" width="16" style="569" customWidth="1"/>
    <col min="7431" max="7431" width="14.6640625" style="569" customWidth="1"/>
    <col min="7432" max="7432" width="16" style="569" customWidth="1"/>
    <col min="7433" max="7680" width="9.33203125" style="569"/>
    <col min="7681" max="7681" width="8.33203125" style="569" customWidth="1"/>
    <col min="7682" max="7682" width="51.1640625" style="569" customWidth="1"/>
    <col min="7683" max="7683" width="16" style="569" customWidth="1"/>
    <col min="7684" max="7684" width="14" style="569" customWidth="1"/>
    <col min="7685" max="7686" width="16" style="569" customWidth="1"/>
    <col min="7687" max="7687" width="14.6640625" style="569" customWidth="1"/>
    <col min="7688" max="7688" width="16" style="569" customWidth="1"/>
    <col min="7689" max="7936" width="9.33203125" style="569"/>
    <col min="7937" max="7937" width="8.33203125" style="569" customWidth="1"/>
    <col min="7938" max="7938" width="51.1640625" style="569" customWidth="1"/>
    <col min="7939" max="7939" width="16" style="569" customWidth="1"/>
    <col min="7940" max="7940" width="14" style="569" customWidth="1"/>
    <col min="7941" max="7942" width="16" style="569" customWidth="1"/>
    <col min="7943" max="7943" width="14.6640625" style="569" customWidth="1"/>
    <col min="7944" max="7944" width="16" style="569" customWidth="1"/>
    <col min="7945" max="8192" width="9.33203125" style="569"/>
    <col min="8193" max="8193" width="8.33203125" style="569" customWidth="1"/>
    <col min="8194" max="8194" width="51.1640625" style="569" customWidth="1"/>
    <col min="8195" max="8195" width="16" style="569" customWidth="1"/>
    <col min="8196" max="8196" width="14" style="569" customWidth="1"/>
    <col min="8197" max="8198" width="16" style="569" customWidth="1"/>
    <col min="8199" max="8199" width="14.6640625" style="569" customWidth="1"/>
    <col min="8200" max="8200" width="16" style="569" customWidth="1"/>
    <col min="8201" max="8448" width="9.33203125" style="569"/>
    <col min="8449" max="8449" width="8.33203125" style="569" customWidth="1"/>
    <col min="8450" max="8450" width="51.1640625" style="569" customWidth="1"/>
    <col min="8451" max="8451" width="16" style="569" customWidth="1"/>
    <col min="8452" max="8452" width="14" style="569" customWidth="1"/>
    <col min="8453" max="8454" width="16" style="569" customWidth="1"/>
    <col min="8455" max="8455" width="14.6640625" style="569" customWidth="1"/>
    <col min="8456" max="8456" width="16" style="569" customWidth="1"/>
    <col min="8457" max="8704" width="9.33203125" style="569"/>
    <col min="8705" max="8705" width="8.33203125" style="569" customWidth="1"/>
    <col min="8706" max="8706" width="51.1640625" style="569" customWidth="1"/>
    <col min="8707" max="8707" width="16" style="569" customWidth="1"/>
    <col min="8708" max="8708" width="14" style="569" customWidth="1"/>
    <col min="8709" max="8710" width="16" style="569" customWidth="1"/>
    <col min="8711" max="8711" width="14.6640625" style="569" customWidth="1"/>
    <col min="8712" max="8712" width="16" style="569" customWidth="1"/>
    <col min="8713" max="8960" width="9.33203125" style="569"/>
    <col min="8961" max="8961" width="8.33203125" style="569" customWidth="1"/>
    <col min="8962" max="8962" width="51.1640625" style="569" customWidth="1"/>
    <col min="8963" max="8963" width="16" style="569" customWidth="1"/>
    <col min="8964" max="8964" width="14" style="569" customWidth="1"/>
    <col min="8965" max="8966" width="16" style="569" customWidth="1"/>
    <col min="8967" max="8967" width="14.6640625" style="569" customWidth="1"/>
    <col min="8968" max="8968" width="16" style="569" customWidth="1"/>
    <col min="8969" max="9216" width="9.33203125" style="569"/>
    <col min="9217" max="9217" width="8.33203125" style="569" customWidth="1"/>
    <col min="9218" max="9218" width="51.1640625" style="569" customWidth="1"/>
    <col min="9219" max="9219" width="16" style="569" customWidth="1"/>
    <col min="9220" max="9220" width="14" style="569" customWidth="1"/>
    <col min="9221" max="9222" width="16" style="569" customWidth="1"/>
    <col min="9223" max="9223" width="14.6640625" style="569" customWidth="1"/>
    <col min="9224" max="9224" width="16" style="569" customWidth="1"/>
    <col min="9225" max="9472" width="9.33203125" style="569"/>
    <col min="9473" max="9473" width="8.33203125" style="569" customWidth="1"/>
    <col min="9474" max="9474" width="51.1640625" style="569" customWidth="1"/>
    <col min="9475" max="9475" width="16" style="569" customWidth="1"/>
    <col min="9476" max="9476" width="14" style="569" customWidth="1"/>
    <col min="9477" max="9478" width="16" style="569" customWidth="1"/>
    <col min="9479" max="9479" width="14.6640625" style="569" customWidth="1"/>
    <col min="9480" max="9480" width="16" style="569" customWidth="1"/>
    <col min="9481" max="9728" width="9.33203125" style="569"/>
    <col min="9729" max="9729" width="8.33203125" style="569" customWidth="1"/>
    <col min="9730" max="9730" width="51.1640625" style="569" customWidth="1"/>
    <col min="9731" max="9731" width="16" style="569" customWidth="1"/>
    <col min="9732" max="9732" width="14" style="569" customWidth="1"/>
    <col min="9733" max="9734" width="16" style="569" customWidth="1"/>
    <col min="9735" max="9735" width="14.6640625" style="569" customWidth="1"/>
    <col min="9736" max="9736" width="16" style="569" customWidth="1"/>
    <col min="9737" max="9984" width="9.33203125" style="569"/>
    <col min="9985" max="9985" width="8.33203125" style="569" customWidth="1"/>
    <col min="9986" max="9986" width="51.1640625" style="569" customWidth="1"/>
    <col min="9987" max="9987" width="16" style="569" customWidth="1"/>
    <col min="9988" max="9988" width="14" style="569" customWidth="1"/>
    <col min="9989" max="9990" width="16" style="569" customWidth="1"/>
    <col min="9991" max="9991" width="14.6640625" style="569" customWidth="1"/>
    <col min="9992" max="9992" width="16" style="569" customWidth="1"/>
    <col min="9993" max="10240" width="9.33203125" style="569"/>
    <col min="10241" max="10241" width="8.33203125" style="569" customWidth="1"/>
    <col min="10242" max="10242" width="51.1640625" style="569" customWidth="1"/>
    <col min="10243" max="10243" width="16" style="569" customWidth="1"/>
    <col min="10244" max="10244" width="14" style="569" customWidth="1"/>
    <col min="10245" max="10246" width="16" style="569" customWidth="1"/>
    <col min="10247" max="10247" width="14.6640625" style="569" customWidth="1"/>
    <col min="10248" max="10248" width="16" style="569" customWidth="1"/>
    <col min="10249" max="10496" width="9.33203125" style="569"/>
    <col min="10497" max="10497" width="8.33203125" style="569" customWidth="1"/>
    <col min="10498" max="10498" width="51.1640625" style="569" customWidth="1"/>
    <col min="10499" max="10499" width="16" style="569" customWidth="1"/>
    <col min="10500" max="10500" width="14" style="569" customWidth="1"/>
    <col min="10501" max="10502" width="16" style="569" customWidth="1"/>
    <col min="10503" max="10503" width="14.6640625" style="569" customWidth="1"/>
    <col min="10504" max="10504" width="16" style="569" customWidth="1"/>
    <col min="10505" max="10752" width="9.33203125" style="569"/>
    <col min="10753" max="10753" width="8.33203125" style="569" customWidth="1"/>
    <col min="10754" max="10754" width="51.1640625" style="569" customWidth="1"/>
    <col min="10755" max="10755" width="16" style="569" customWidth="1"/>
    <col min="10756" max="10756" width="14" style="569" customWidth="1"/>
    <col min="10757" max="10758" width="16" style="569" customWidth="1"/>
    <col min="10759" max="10759" width="14.6640625" style="569" customWidth="1"/>
    <col min="10760" max="10760" width="16" style="569" customWidth="1"/>
    <col min="10761" max="11008" width="9.33203125" style="569"/>
    <col min="11009" max="11009" width="8.33203125" style="569" customWidth="1"/>
    <col min="11010" max="11010" width="51.1640625" style="569" customWidth="1"/>
    <col min="11011" max="11011" width="16" style="569" customWidth="1"/>
    <col min="11012" max="11012" width="14" style="569" customWidth="1"/>
    <col min="11013" max="11014" width="16" style="569" customWidth="1"/>
    <col min="11015" max="11015" width="14.6640625" style="569" customWidth="1"/>
    <col min="11016" max="11016" width="16" style="569" customWidth="1"/>
    <col min="11017" max="11264" width="9.33203125" style="569"/>
    <col min="11265" max="11265" width="8.33203125" style="569" customWidth="1"/>
    <col min="11266" max="11266" width="51.1640625" style="569" customWidth="1"/>
    <col min="11267" max="11267" width="16" style="569" customWidth="1"/>
    <col min="11268" max="11268" width="14" style="569" customWidth="1"/>
    <col min="11269" max="11270" width="16" style="569" customWidth="1"/>
    <col min="11271" max="11271" width="14.6640625" style="569" customWidth="1"/>
    <col min="11272" max="11272" width="16" style="569" customWidth="1"/>
    <col min="11273" max="11520" width="9.33203125" style="569"/>
    <col min="11521" max="11521" width="8.33203125" style="569" customWidth="1"/>
    <col min="11522" max="11522" width="51.1640625" style="569" customWidth="1"/>
    <col min="11523" max="11523" width="16" style="569" customWidth="1"/>
    <col min="11524" max="11524" width="14" style="569" customWidth="1"/>
    <col min="11525" max="11526" width="16" style="569" customWidth="1"/>
    <col min="11527" max="11527" width="14.6640625" style="569" customWidth="1"/>
    <col min="11528" max="11528" width="16" style="569" customWidth="1"/>
    <col min="11529" max="11776" width="9.33203125" style="569"/>
    <col min="11777" max="11777" width="8.33203125" style="569" customWidth="1"/>
    <col min="11778" max="11778" width="51.1640625" style="569" customWidth="1"/>
    <col min="11779" max="11779" width="16" style="569" customWidth="1"/>
    <col min="11780" max="11780" width="14" style="569" customWidth="1"/>
    <col min="11781" max="11782" width="16" style="569" customWidth="1"/>
    <col min="11783" max="11783" width="14.6640625" style="569" customWidth="1"/>
    <col min="11784" max="11784" width="16" style="569" customWidth="1"/>
    <col min="11785" max="12032" width="9.33203125" style="569"/>
    <col min="12033" max="12033" width="8.33203125" style="569" customWidth="1"/>
    <col min="12034" max="12034" width="51.1640625" style="569" customWidth="1"/>
    <col min="12035" max="12035" width="16" style="569" customWidth="1"/>
    <col min="12036" max="12036" width="14" style="569" customWidth="1"/>
    <col min="12037" max="12038" width="16" style="569" customWidth="1"/>
    <col min="12039" max="12039" width="14.6640625" style="569" customWidth="1"/>
    <col min="12040" max="12040" width="16" style="569" customWidth="1"/>
    <col min="12041" max="12288" width="9.33203125" style="569"/>
    <col min="12289" max="12289" width="8.33203125" style="569" customWidth="1"/>
    <col min="12290" max="12290" width="51.1640625" style="569" customWidth="1"/>
    <col min="12291" max="12291" width="16" style="569" customWidth="1"/>
    <col min="12292" max="12292" width="14" style="569" customWidth="1"/>
    <col min="12293" max="12294" width="16" style="569" customWidth="1"/>
    <col min="12295" max="12295" width="14.6640625" style="569" customWidth="1"/>
    <col min="12296" max="12296" width="16" style="569" customWidth="1"/>
    <col min="12297" max="12544" width="9.33203125" style="569"/>
    <col min="12545" max="12545" width="8.33203125" style="569" customWidth="1"/>
    <col min="12546" max="12546" width="51.1640625" style="569" customWidth="1"/>
    <col min="12547" max="12547" width="16" style="569" customWidth="1"/>
    <col min="12548" max="12548" width="14" style="569" customWidth="1"/>
    <col min="12549" max="12550" width="16" style="569" customWidth="1"/>
    <col min="12551" max="12551" width="14.6640625" style="569" customWidth="1"/>
    <col min="12552" max="12552" width="16" style="569" customWidth="1"/>
    <col min="12553" max="12800" width="9.33203125" style="569"/>
    <col min="12801" max="12801" width="8.33203125" style="569" customWidth="1"/>
    <col min="12802" max="12802" width="51.1640625" style="569" customWidth="1"/>
    <col min="12803" max="12803" width="16" style="569" customWidth="1"/>
    <col min="12804" max="12804" width="14" style="569" customWidth="1"/>
    <col min="12805" max="12806" width="16" style="569" customWidth="1"/>
    <col min="12807" max="12807" width="14.6640625" style="569" customWidth="1"/>
    <col min="12808" max="12808" width="16" style="569" customWidth="1"/>
    <col min="12809" max="13056" width="9.33203125" style="569"/>
    <col min="13057" max="13057" width="8.33203125" style="569" customWidth="1"/>
    <col min="13058" max="13058" width="51.1640625" style="569" customWidth="1"/>
    <col min="13059" max="13059" width="16" style="569" customWidth="1"/>
    <col min="13060" max="13060" width="14" style="569" customWidth="1"/>
    <col min="13061" max="13062" width="16" style="569" customWidth="1"/>
    <col min="13063" max="13063" width="14.6640625" style="569" customWidth="1"/>
    <col min="13064" max="13064" width="16" style="569" customWidth="1"/>
    <col min="13065" max="13312" width="9.33203125" style="569"/>
    <col min="13313" max="13313" width="8.33203125" style="569" customWidth="1"/>
    <col min="13314" max="13314" width="51.1640625" style="569" customWidth="1"/>
    <col min="13315" max="13315" width="16" style="569" customWidth="1"/>
    <col min="13316" max="13316" width="14" style="569" customWidth="1"/>
    <col min="13317" max="13318" width="16" style="569" customWidth="1"/>
    <col min="13319" max="13319" width="14.6640625" style="569" customWidth="1"/>
    <col min="13320" max="13320" width="16" style="569" customWidth="1"/>
    <col min="13321" max="13568" width="9.33203125" style="569"/>
    <col min="13569" max="13569" width="8.33203125" style="569" customWidth="1"/>
    <col min="13570" max="13570" width="51.1640625" style="569" customWidth="1"/>
    <col min="13571" max="13571" width="16" style="569" customWidth="1"/>
    <col min="13572" max="13572" width="14" style="569" customWidth="1"/>
    <col min="13573" max="13574" width="16" style="569" customWidth="1"/>
    <col min="13575" max="13575" width="14.6640625" style="569" customWidth="1"/>
    <col min="13576" max="13576" width="16" style="569" customWidth="1"/>
    <col min="13577" max="13824" width="9.33203125" style="569"/>
    <col min="13825" max="13825" width="8.33203125" style="569" customWidth="1"/>
    <col min="13826" max="13826" width="51.1640625" style="569" customWidth="1"/>
    <col min="13827" max="13827" width="16" style="569" customWidth="1"/>
    <col min="13828" max="13828" width="14" style="569" customWidth="1"/>
    <col min="13829" max="13830" width="16" style="569" customWidth="1"/>
    <col min="13831" max="13831" width="14.6640625" style="569" customWidth="1"/>
    <col min="13832" max="13832" width="16" style="569" customWidth="1"/>
    <col min="13833" max="14080" width="9.33203125" style="569"/>
    <col min="14081" max="14081" width="8.33203125" style="569" customWidth="1"/>
    <col min="14082" max="14082" width="51.1640625" style="569" customWidth="1"/>
    <col min="14083" max="14083" width="16" style="569" customWidth="1"/>
    <col min="14084" max="14084" width="14" style="569" customWidth="1"/>
    <col min="14085" max="14086" width="16" style="569" customWidth="1"/>
    <col min="14087" max="14087" width="14.6640625" style="569" customWidth="1"/>
    <col min="14088" max="14088" width="16" style="569" customWidth="1"/>
    <col min="14089" max="14336" width="9.33203125" style="569"/>
    <col min="14337" max="14337" width="8.33203125" style="569" customWidth="1"/>
    <col min="14338" max="14338" width="51.1640625" style="569" customWidth="1"/>
    <col min="14339" max="14339" width="16" style="569" customWidth="1"/>
    <col min="14340" max="14340" width="14" style="569" customWidth="1"/>
    <col min="14341" max="14342" width="16" style="569" customWidth="1"/>
    <col min="14343" max="14343" width="14.6640625" style="569" customWidth="1"/>
    <col min="14344" max="14344" width="16" style="569" customWidth="1"/>
    <col min="14345" max="14592" width="9.33203125" style="569"/>
    <col min="14593" max="14593" width="8.33203125" style="569" customWidth="1"/>
    <col min="14594" max="14594" width="51.1640625" style="569" customWidth="1"/>
    <col min="14595" max="14595" width="16" style="569" customWidth="1"/>
    <col min="14596" max="14596" width="14" style="569" customWidth="1"/>
    <col min="14597" max="14598" width="16" style="569" customWidth="1"/>
    <col min="14599" max="14599" width="14.6640625" style="569" customWidth="1"/>
    <col min="14600" max="14600" width="16" style="569" customWidth="1"/>
    <col min="14601" max="14848" width="9.33203125" style="569"/>
    <col min="14849" max="14849" width="8.33203125" style="569" customWidth="1"/>
    <col min="14850" max="14850" width="51.1640625" style="569" customWidth="1"/>
    <col min="14851" max="14851" width="16" style="569" customWidth="1"/>
    <col min="14852" max="14852" width="14" style="569" customWidth="1"/>
    <col min="14853" max="14854" width="16" style="569" customWidth="1"/>
    <col min="14855" max="14855" width="14.6640625" style="569" customWidth="1"/>
    <col min="14856" max="14856" width="16" style="569" customWidth="1"/>
    <col min="14857" max="15104" width="9.33203125" style="569"/>
    <col min="15105" max="15105" width="8.33203125" style="569" customWidth="1"/>
    <col min="15106" max="15106" width="51.1640625" style="569" customWidth="1"/>
    <col min="15107" max="15107" width="16" style="569" customWidth="1"/>
    <col min="15108" max="15108" width="14" style="569" customWidth="1"/>
    <col min="15109" max="15110" width="16" style="569" customWidth="1"/>
    <col min="15111" max="15111" width="14.6640625" style="569" customWidth="1"/>
    <col min="15112" max="15112" width="16" style="569" customWidth="1"/>
    <col min="15113" max="15360" width="9.33203125" style="569"/>
    <col min="15361" max="15361" width="8.33203125" style="569" customWidth="1"/>
    <col min="15362" max="15362" width="51.1640625" style="569" customWidth="1"/>
    <col min="15363" max="15363" width="16" style="569" customWidth="1"/>
    <col min="15364" max="15364" width="14" style="569" customWidth="1"/>
    <col min="15365" max="15366" width="16" style="569" customWidth="1"/>
    <col min="15367" max="15367" width="14.6640625" style="569" customWidth="1"/>
    <col min="15368" max="15368" width="16" style="569" customWidth="1"/>
    <col min="15369" max="15616" width="9.33203125" style="569"/>
    <col min="15617" max="15617" width="8.33203125" style="569" customWidth="1"/>
    <col min="15618" max="15618" width="51.1640625" style="569" customWidth="1"/>
    <col min="15619" max="15619" width="16" style="569" customWidth="1"/>
    <col min="15620" max="15620" width="14" style="569" customWidth="1"/>
    <col min="15621" max="15622" width="16" style="569" customWidth="1"/>
    <col min="15623" max="15623" width="14.6640625" style="569" customWidth="1"/>
    <col min="15624" max="15624" width="16" style="569" customWidth="1"/>
    <col min="15625" max="15872" width="9.33203125" style="569"/>
    <col min="15873" max="15873" width="8.33203125" style="569" customWidth="1"/>
    <col min="15874" max="15874" width="51.1640625" style="569" customWidth="1"/>
    <col min="15875" max="15875" width="16" style="569" customWidth="1"/>
    <col min="15876" max="15876" width="14" style="569" customWidth="1"/>
    <col min="15877" max="15878" width="16" style="569" customWidth="1"/>
    <col min="15879" max="15879" width="14.6640625" style="569" customWidth="1"/>
    <col min="15880" max="15880" width="16" style="569" customWidth="1"/>
    <col min="15881" max="16128" width="9.33203125" style="569"/>
    <col min="16129" max="16129" width="8.33203125" style="569" customWidth="1"/>
    <col min="16130" max="16130" width="51.1640625" style="569" customWidth="1"/>
    <col min="16131" max="16131" width="16" style="569" customWidth="1"/>
    <col min="16132" max="16132" width="14" style="569" customWidth="1"/>
    <col min="16133" max="16134" width="16" style="569" customWidth="1"/>
    <col min="16135" max="16135" width="14.6640625" style="569" customWidth="1"/>
    <col min="16136" max="16136" width="16" style="569" customWidth="1"/>
    <col min="16137" max="16384" width="9.33203125" style="569"/>
  </cols>
  <sheetData>
    <row r="1" spans="1:8" s="562" customFormat="1" ht="11.25" customHeight="1" x14ac:dyDescent="0.25">
      <c r="A1" s="767"/>
      <c r="B1" s="767"/>
      <c r="C1" s="767"/>
      <c r="D1" s="767"/>
      <c r="E1" s="767"/>
      <c r="F1" s="767"/>
      <c r="G1" s="767"/>
      <c r="H1" s="767"/>
    </row>
    <row r="2" spans="1:8" s="562" customFormat="1" ht="39" customHeight="1" x14ac:dyDescent="0.25">
      <c r="A2" s="768" t="s">
        <v>761</v>
      </c>
      <c r="B2" s="769"/>
      <c r="C2" s="769"/>
      <c r="D2" s="769"/>
      <c r="E2" s="769"/>
      <c r="F2" s="769"/>
      <c r="G2" s="769"/>
      <c r="H2" s="769"/>
    </row>
    <row r="3" spans="1:8" s="562" customFormat="1" ht="24.75" customHeight="1" thickBot="1" x14ac:dyDescent="0.3">
      <c r="A3" s="563" t="s">
        <v>762</v>
      </c>
      <c r="B3" s="564"/>
      <c r="C3" s="563"/>
      <c r="D3" s="563"/>
      <c r="E3" s="564"/>
      <c r="F3" s="564"/>
      <c r="G3" s="564"/>
      <c r="H3" s="565" t="s">
        <v>101</v>
      </c>
    </row>
    <row r="4" spans="1:8" ht="52.5" customHeight="1" thickTop="1" thickBot="1" x14ac:dyDescent="0.25">
      <c r="A4" s="770" t="s">
        <v>763</v>
      </c>
      <c r="B4" s="771"/>
      <c r="C4" s="566" t="s">
        <v>764</v>
      </c>
      <c r="D4" s="566" t="s">
        <v>765</v>
      </c>
      <c r="E4" s="567" t="s">
        <v>766</v>
      </c>
      <c r="F4" s="566" t="s">
        <v>767</v>
      </c>
      <c r="G4" s="566" t="s">
        <v>765</v>
      </c>
      <c r="H4" s="568" t="s">
        <v>768</v>
      </c>
    </row>
    <row r="5" spans="1:8" s="576" customFormat="1" ht="15.95" customHeight="1" thickBot="1" x14ac:dyDescent="0.25">
      <c r="A5" s="570" t="s">
        <v>65</v>
      </c>
      <c r="B5" s="571" t="s">
        <v>769</v>
      </c>
      <c r="C5" s="572">
        <f t="shared" ref="C5:H5" si="0">SUM(C6:C9)</f>
        <v>176336</v>
      </c>
      <c r="D5" s="573">
        <f t="shared" si="0"/>
        <v>0</v>
      </c>
      <c r="E5" s="573">
        <f t="shared" si="0"/>
        <v>176336</v>
      </c>
      <c r="F5" s="574">
        <f t="shared" si="0"/>
        <v>177680</v>
      </c>
      <c r="G5" s="573">
        <f t="shared" si="0"/>
        <v>0</v>
      </c>
      <c r="H5" s="575">
        <f t="shared" si="0"/>
        <v>177680</v>
      </c>
    </row>
    <row r="6" spans="1:8" x14ac:dyDescent="0.2">
      <c r="A6" s="577" t="s">
        <v>66</v>
      </c>
      <c r="B6" s="578" t="s">
        <v>770</v>
      </c>
      <c r="C6" s="579"/>
      <c r="D6" s="580"/>
      <c r="E6" s="581">
        <f>D6+C6</f>
        <v>0</v>
      </c>
      <c r="F6" s="582"/>
      <c r="G6" s="582"/>
      <c r="H6" s="583">
        <f>G6+F6</f>
        <v>0</v>
      </c>
    </row>
    <row r="7" spans="1:8" x14ac:dyDescent="0.2">
      <c r="A7" s="584" t="s">
        <v>67</v>
      </c>
      <c r="B7" s="585" t="s">
        <v>771</v>
      </c>
      <c r="C7" s="586">
        <v>147042</v>
      </c>
      <c r="D7" s="587"/>
      <c r="E7" s="588">
        <f>D7+C7</f>
        <v>147042</v>
      </c>
      <c r="F7" s="589">
        <v>146048</v>
      </c>
      <c r="G7" s="589"/>
      <c r="H7" s="590">
        <f>G7+F7</f>
        <v>146048</v>
      </c>
    </row>
    <row r="8" spans="1:8" x14ac:dyDescent="0.2">
      <c r="A8" s="584" t="s">
        <v>68</v>
      </c>
      <c r="B8" s="585" t="s">
        <v>509</v>
      </c>
      <c r="C8" s="591"/>
      <c r="D8" s="592"/>
      <c r="E8" s="588">
        <f>D8+C8</f>
        <v>0</v>
      </c>
      <c r="F8" s="593"/>
      <c r="G8" s="593"/>
      <c r="H8" s="590">
        <f>G8+F8</f>
        <v>0</v>
      </c>
    </row>
    <row r="9" spans="1:8" ht="13.5" thickBot="1" x14ac:dyDescent="0.25">
      <c r="A9" s="584" t="s">
        <v>69</v>
      </c>
      <c r="B9" s="585" t="s">
        <v>772</v>
      </c>
      <c r="C9" s="594">
        <v>29294</v>
      </c>
      <c r="D9" s="595"/>
      <c r="E9" s="596">
        <f>D9+C9</f>
        <v>29294</v>
      </c>
      <c r="F9" s="597">
        <v>31632</v>
      </c>
      <c r="G9" s="597"/>
      <c r="H9" s="598">
        <f>G9+F9</f>
        <v>31632</v>
      </c>
    </row>
    <row r="10" spans="1:8" s="600" customFormat="1" ht="15.95" customHeight="1" thickBot="1" x14ac:dyDescent="0.25">
      <c r="A10" s="570" t="s">
        <v>70</v>
      </c>
      <c r="B10" s="571" t="s">
        <v>773</v>
      </c>
      <c r="C10" s="599">
        <f t="shared" ref="C10:H10" si="1">SUM(C11:C15)</f>
        <v>45279</v>
      </c>
      <c r="D10" s="573">
        <f t="shared" si="1"/>
        <v>0</v>
      </c>
      <c r="E10" s="573">
        <f t="shared" si="1"/>
        <v>45279</v>
      </c>
      <c r="F10" s="573">
        <f t="shared" si="1"/>
        <v>36350</v>
      </c>
      <c r="G10" s="573">
        <f t="shared" si="1"/>
        <v>0</v>
      </c>
      <c r="H10" s="575">
        <f t="shared" si="1"/>
        <v>36350</v>
      </c>
    </row>
    <row r="11" spans="1:8" x14ac:dyDescent="0.2">
      <c r="A11" s="584" t="s">
        <v>71</v>
      </c>
      <c r="B11" s="585" t="s">
        <v>774</v>
      </c>
      <c r="C11" s="601">
        <v>156</v>
      </c>
      <c r="D11" s="602"/>
      <c r="E11" s="581">
        <f>D11+C11</f>
        <v>156</v>
      </c>
      <c r="F11" s="603">
        <v>116</v>
      </c>
      <c r="G11" s="602"/>
      <c r="H11" s="583">
        <f>G11+F11</f>
        <v>116</v>
      </c>
    </row>
    <row r="12" spans="1:8" x14ac:dyDescent="0.2">
      <c r="A12" s="584" t="s">
        <v>72</v>
      </c>
      <c r="B12" s="585" t="s">
        <v>775</v>
      </c>
      <c r="C12" s="591">
        <v>3254</v>
      </c>
      <c r="D12" s="592"/>
      <c r="E12" s="588">
        <f>D12+C12</f>
        <v>3254</v>
      </c>
      <c r="F12" s="593">
        <v>2868</v>
      </c>
      <c r="G12" s="592"/>
      <c r="H12" s="590">
        <f>G12+F12</f>
        <v>2868</v>
      </c>
    </row>
    <row r="13" spans="1:8" x14ac:dyDescent="0.2">
      <c r="A13" s="584" t="s">
        <v>73</v>
      </c>
      <c r="B13" s="585" t="s">
        <v>776</v>
      </c>
      <c r="C13" s="591"/>
      <c r="D13" s="592"/>
      <c r="E13" s="588">
        <f>D13+C13</f>
        <v>0</v>
      </c>
      <c r="F13" s="593"/>
      <c r="G13" s="592"/>
      <c r="H13" s="590">
        <f>G13+F13</f>
        <v>0</v>
      </c>
    </row>
    <row r="14" spans="1:8" x14ac:dyDescent="0.2">
      <c r="A14" s="604" t="s">
        <v>74</v>
      </c>
      <c r="B14" s="585" t="s">
        <v>777</v>
      </c>
      <c r="C14" s="591">
        <v>41282</v>
      </c>
      <c r="D14" s="592"/>
      <c r="E14" s="588">
        <f>D14+C14</f>
        <v>41282</v>
      </c>
      <c r="F14" s="593">
        <v>33366</v>
      </c>
      <c r="G14" s="592"/>
      <c r="H14" s="590">
        <f>G14+F14</f>
        <v>33366</v>
      </c>
    </row>
    <row r="15" spans="1:8" ht="13.5" thickBot="1" x14ac:dyDescent="0.25">
      <c r="A15" s="584" t="s">
        <v>75</v>
      </c>
      <c r="B15" s="585" t="s">
        <v>778</v>
      </c>
      <c r="C15" s="594">
        <v>587</v>
      </c>
      <c r="D15" s="595"/>
      <c r="E15" s="596">
        <f>D15+C15</f>
        <v>587</v>
      </c>
      <c r="F15" s="597"/>
      <c r="G15" s="595"/>
      <c r="H15" s="598">
        <f>G15+F15</f>
        <v>0</v>
      </c>
    </row>
    <row r="16" spans="1:8" s="606" customFormat="1" ht="27" customHeight="1" thickBot="1" x14ac:dyDescent="0.25">
      <c r="A16" s="570" t="s">
        <v>76</v>
      </c>
      <c r="B16" s="605" t="s">
        <v>779</v>
      </c>
      <c r="C16" s="599">
        <f t="shared" ref="C16:H16" si="2">C5+C10</f>
        <v>221615</v>
      </c>
      <c r="D16" s="573">
        <f t="shared" si="2"/>
        <v>0</v>
      </c>
      <c r="E16" s="573">
        <f t="shared" si="2"/>
        <v>221615</v>
      </c>
      <c r="F16" s="573">
        <f t="shared" si="2"/>
        <v>214030</v>
      </c>
      <c r="G16" s="573">
        <f t="shared" si="2"/>
        <v>0</v>
      </c>
      <c r="H16" s="575">
        <f t="shared" si="2"/>
        <v>214030</v>
      </c>
    </row>
    <row r="17" spans="1:8" ht="50.25" customHeight="1" thickBot="1" x14ac:dyDescent="0.25">
      <c r="A17" s="772" t="s">
        <v>780</v>
      </c>
      <c r="B17" s="773"/>
      <c r="C17" s="607" t="s">
        <v>764</v>
      </c>
      <c r="D17" s="608" t="s">
        <v>765</v>
      </c>
      <c r="E17" s="609" t="s">
        <v>766</v>
      </c>
      <c r="F17" s="608" t="s">
        <v>767</v>
      </c>
      <c r="G17" s="608" t="s">
        <v>765</v>
      </c>
      <c r="H17" s="610" t="s">
        <v>768</v>
      </c>
    </row>
    <row r="18" spans="1:8" s="600" customFormat="1" ht="15.95" customHeight="1" thickBot="1" x14ac:dyDescent="0.25">
      <c r="A18" s="611" t="s">
        <v>77</v>
      </c>
      <c r="B18" s="612" t="s">
        <v>781</v>
      </c>
      <c r="C18" s="599">
        <f t="shared" ref="C18:H18" si="3">C19+C20+C21</f>
        <v>178554</v>
      </c>
      <c r="D18" s="573">
        <f t="shared" si="3"/>
        <v>0</v>
      </c>
      <c r="E18" s="573">
        <f t="shared" si="3"/>
        <v>178554</v>
      </c>
      <c r="F18" s="573">
        <f t="shared" si="3"/>
        <v>179741</v>
      </c>
      <c r="G18" s="573">
        <f t="shared" si="3"/>
        <v>0</v>
      </c>
      <c r="H18" s="575">
        <f t="shared" si="3"/>
        <v>179741</v>
      </c>
    </row>
    <row r="19" spans="1:8" x14ac:dyDescent="0.2">
      <c r="A19" s="613" t="s">
        <v>78</v>
      </c>
      <c r="B19" s="585" t="s">
        <v>782</v>
      </c>
      <c r="C19" s="601">
        <v>155042</v>
      </c>
      <c r="D19" s="602"/>
      <c r="E19" s="581">
        <f>D19+C19</f>
        <v>155042</v>
      </c>
      <c r="F19" s="602">
        <v>155042</v>
      </c>
      <c r="G19" s="602"/>
      <c r="H19" s="583">
        <f>G19+F19</f>
        <v>155042</v>
      </c>
    </row>
    <row r="20" spans="1:8" x14ac:dyDescent="0.2">
      <c r="A20" s="613" t="s">
        <v>79</v>
      </c>
      <c r="B20" s="585" t="s">
        <v>783</v>
      </c>
      <c r="C20" s="614">
        <v>23512</v>
      </c>
      <c r="D20" s="615"/>
      <c r="E20" s="616">
        <f>D20+C20</f>
        <v>23512</v>
      </c>
      <c r="F20" s="615">
        <v>24699</v>
      </c>
      <c r="G20" s="615"/>
      <c r="H20" s="617">
        <f>G20+F20</f>
        <v>24699</v>
      </c>
    </row>
    <row r="21" spans="1:8" ht="13.5" thickBot="1" x14ac:dyDescent="0.25">
      <c r="A21" s="618" t="s">
        <v>80</v>
      </c>
      <c r="B21" s="619" t="s">
        <v>784</v>
      </c>
      <c r="C21" s="594"/>
      <c r="D21" s="595"/>
      <c r="E21" s="596">
        <f>D21+C21</f>
        <v>0</v>
      </c>
      <c r="F21" s="595"/>
      <c r="G21" s="595"/>
      <c r="H21" s="598">
        <f>G21+F21</f>
        <v>0</v>
      </c>
    </row>
    <row r="22" spans="1:8" s="600" customFormat="1" ht="15.95" customHeight="1" thickBot="1" x14ac:dyDescent="0.25">
      <c r="A22" s="611" t="s">
        <v>81</v>
      </c>
      <c r="B22" s="612" t="s">
        <v>785</v>
      </c>
      <c r="C22" s="599">
        <f t="shared" ref="C22:H22" si="4">C23+C24</f>
        <v>41811</v>
      </c>
      <c r="D22" s="573">
        <f t="shared" si="4"/>
        <v>0</v>
      </c>
      <c r="E22" s="573">
        <f t="shared" si="4"/>
        <v>41811</v>
      </c>
      <c r="F22" s="573">
        <f t="shared" si="4"/>
        <v>33362</v>
      </c>
      <c r="G22" s="573">
        <f t="shared" si="4"/>
        <v>0</v>
      </c>
      <c r="H22" s="575">
        <f t="shared" si="4"/>
        <v>33362</v>
      </c>
    </row>
    <row r="23" spans="1:8" x14ac:dyDescent="0.2">
      <c r="A23" s="613" t="s">
        <v>82</v>
      </c>
      <c r="B23" s="585" t="s">
        <v>786</v>
      </c>
      <c r="C23" s="601">
        <v>41811</v>
      </c>
      <c r="D23" s="602"/>
      <c r="E23" s="581">
        <f>D23+C23</f>
        <v>41811</v>
      </c>
      <c r="F23" s="602">
        <v>33362</v>
      </c>
      <c r="G23" s="602"/>
      <c r="H23" s="583">
        <f>G23+F23</f>
        <v>33362</v>
      </c>
    </row>
    <row r="24" spans="1:8" ht="13.5" thickBot="1" x14ac:dyDescent="0.25">
      <c r="A24" s="613" t="s">
        <v>83</v>
      </c>
      <c r="B24" s="585" t="s">
        <v>787</v>
      </c>
      <c r="C24" s="594"/>
      <c r="D24" s="595"/>
      <c r="E24" s="596">
        <f>D24+C24</f>
        <v>0</v>
      </c>
      <c r="F24" s="595"/>
      <c r="G24" s="595"/>
      <c r="H24" s="598">
        <f>G24+F24</f>
        <v>0</v>
      </c>
    </row>
    <row r="25" spans="1:8" s="600" customFormat="1" ht="15.95" customHeight="1" thickBot="1" x14ac:dyDescent="0.25">
      <c r="A25" s="611" t="s">
        <v>84</v>
      </c>
      <c r="B25" s="571" t="s">
        <v>788</v>
      </c>
      <c r="C25" s="599">
        <f>C26+C27+C28</f>
        <v>1250</v>
      </c>
      <c r="D25" s="573">
        <f>SUM(D26:D28)</f>
        <v>0</v>
      </c>
      <c r="E25" s="573">
        <f>SUM(E26:E28)</f>
        <v>1250</v>
      </c>
      <c r="F25" s="573">
        <f>SUM(F26:F28)</f>
        <v>927</v>
      </c>
      <c r="G25" s="573">
        <f>SUM(G26:G28)</f>
        <v>0</v>
      </c>
      <c r="H25" s="575">
        <f>SUM(H26:H28)</f>
        <v>927</v>
      </c>
    </row>
    <row r="26" spans="1:8" x14ac:dyDescent="0.2">
      <c r="A26" s="613" t="s">
        <v>85</v>
      </c>
      <c r="B26" s="585" t="s">
        <v>789</v>
      </c>
      <c r="C26" s="601"/>
      <c r="D26" s="602"/>
      <c r="E26" s="581">
        <f>D26+C26</f>
        <v>0</v>
      </c>
      <c r="F26" s="602"/>
      <c r="G26" s="602"/>
      <c r="H26" s="583">
        <f>G26+F26</f>
        <v>0</v>
      </c>
    </row>
    <row r="27" spans="1:8" x14ac:dyDescent="0.2">
      <c r="A27" s="613" t="s">
        <v>86</v>
      </c>
      <c r="B27" s="585" t="s">
        <v>790</v>
      </c>
      <c r="C27" s="591">
        <v>1192</v>
      </c>
      <c r="D27" s="592"/>
      <c r="E27" s="588">
        <f>D27+C27</f>
        <v>1192</v>
      </c>
      <c r="F27" s="592">
        <v>923</v>
      </c>
      <c r="G27" s="592"/>
      <c r="H27" s="590">
        <f>G27+F27</f>
        <v>923</v>
      </c>
    </row>
    <row r="28" spans="1:8" ht="13.5" thickBot="1" x14ac:dyDescent="0.25">
      <c r="A28" s="613" t="s">
        <v>87</v>
      </c>
      <c r="B28" s="585" t="s">
        <v>791</v>
      </c>
      <c r="C28" s="594">
        <v>58</v>
      </c>
      <c r="D28" s="595"/>
      <c r="E28" s="596">
        <f>D28+C28</f>
        <v>58</v>
      </c>
      <c r="F28" s="595">
        <v>4</v>
      </c>
      <c r="G28" s="595"/>
      <c r="H28" s="598">
        <f>G28+F28</f>
        <v>4</v>
      </c>
    </row>
    <row r="29" spans="1:8" s="625" customFormat="1" ht="24" customHeight="1" thickBot="1" x14ac:dyDescent="0.25">
      <c r="A29" s="620" t="s">
        <v>88</v>
      </c>
      <c r="B29" s="621" t="s">
        <v>792</v>
      </c>
      <c r="C29" s="622">
        <f t="shared" ref="C29:H29" si="5">C18+C22+C25</f>
        <v>221615</v>
      </c>
      <c r="D29" s="623">
        <f t="shared" si="5"/>
        <v>0</v>
      </c>
      <c r="E29" s="623">
        <f t="shared" si="5"/>
        <v>221615</v>
      </c>
      <c r="F29" s="623">
        <f t="shared" si="5"/>
        <v>214030</v>
      </c>
      <c r="G29" s="623">
        <f t="shared" si="5"/>
        <v>0</v>
      </c>
      <c r="H29" s="624">
        <f t="shared" si="5"/>
        <v>214030</v>
      </c>
    </row>
    <row r="30" spans="1:8" ht="13.5" thickTop="1" x14ac:dyDescent="0.2">
      <c r="D30" s="628"/>
    </row>
    <row r="31" spans="1:8" x14ac:dyDescent="0.2">
      <c r="D31" s="628"/>
    </row>
    <row r="32" spans="1:8" x14ac:dyDescent="0.2">
      <c r="D32" s="628"/>
    </row>
    <row r="33" spans="4:4" x14ac:dyDescent="0.2">
      <c r="D33" s="628"/>
    </row>
    <row r="34" spans="4:4" x14ac:dyDescent="0.2">
      <c r="D34" s="628"/>
    </row>
    <row r="35" spans="4:4" x14ac:dyDescent="0.2">
      <c r="D35" s="628"/>
    </row>
    <row r="36" spans="4:4" x14ac:dyDescent="0.2">
      <c r="D36" s="628"/>
    </row>
    <row r="37" spans="4:4" x14ac:dyDescent="0.2">
      <c r="D37" s="628"/>
    </row>
    <row r="38" spans="4:4" x14ac:dyDescent="0.2">
      <c r="D38" s="628"/>
    </row>
    <row r="39" spans="4:4" x14ac:dyDescent="0.2">
      <c r="D39" s="628"/>
    </row>
    <row r="40" spans="4:4" x14ac:dyDescent="0.2">
      <c r="D40" s="628"/>
    </row>
    <row r="41" spans="4:4" x14ac:dyDescent="0.2">
      <c r="D41" s="628"/>
    </row>
    <row r="42" spans="4:4" x14ac:dyDescent="0.2">
      <c r="D42" s="628"/>
    </row>
    <row r="43" spans="4:4" x14ac:dyDescent="0.2">
      <c r="D43" s="628"/>
    </row>
    <row r="44" spans="4:4" x14ac:dyDescent="0.2">
      <c r="D44" s="628"/>
    </row>
    <row r="45" spans="4:4" x14ac:dyDescent="0.2">
      <c r="D45" s="628"/>
    </row>
  </sheetData>
  <mergeCells count="4">
    <mergeCell ref="A1:H1"/>
    <mergeCell ref="A2:H2"/>
    <mergeCell ref="A4:B4"/>
    <mergeCell ref="A17:B17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90" orientation="landscape" r:id="rId1"/>
  <headerFooter alignWithMargins="0">
    <oddHeader>&amp;R&amp;"Times New Roman CE,Félkövér dőlt"&amp;11 8/a. melléklet az 5/2014. (V.8.) önkormányzati rendelethez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8"/>
  <dimension ref="A1:E59"/>
  <sheetViews>
    <sheetView zoomScaleNormal="100" zoomScalePageLayoutView="115" workbookViewId="0">
      <selection activeCell="E57" sqref="E57"/>
    </sheetView>
  </sheetViews>
  <sheetFormatPr defaultRowHeight="12.75" x14ac:dyDescent="0.2"/>
  <cols>
    <col min="1" max="1" width="6.5" style="627" customWidth="1"/>
    <col min="2" max="2" width="59.5" style="627" customWidth="1"/>
    <col min="3" max="5" width="16" style="569" customWidth="1"/>
    <col min="6" max="256" width="9.33203125" style="569"/>
    <col min="257" max="257" width="6.5" style="569" customWidth="1"/>
    <col min="258" max="258" width="59.5" style="569" customWidth="1"/>
    <col min="259" max="261" width="16" style="569" customWidth="1"/>
    <col min="262" max="512" width="9.33203125" style="569"/>
    <col min="513" max="513" width="6.5" style="569" customWidth="1"/>
    <col min="514" max="514" width="59.5" style="569" customWidth="1"/>
    <col min="515" max="517" width="16" style="569" customWidth="1"/>
    <col min="518" max="768" width="9.33203125" style="569"/>
    <col min="769" max="769" width="6.5" style="569" customWidth="1"/>
    <col min="770" max="770" width="59.5" style="569" customWidth="1"/>
    <col min="771" max="773" width="16" style="569" customWidth="1"/>
    <col min="774" max="1024" width="9.33203125" style="569"/>
    <col min="1025" max="1025" width="6.5" style="569" customWidth="1"/>
    <col min="1026" max="1026" width="59.5" style="569" customWidth="1"/>
    <col min="1027" max="1029" width="16" style="569" customWidth="1"/>
    <col min="1030" max="1280" width="9.33203125" style="569"/>
    <col min="1281" max="1281" width="6.5" style="569" customWidth="1"/>
    <col min="1282" max="1282" width="59.5" style="569" customWidth="1"/>
    <col min="1283" max="1285" width="16" style="569" customWidth="1"/>
    <col min="1286" max="1536" width="9.33203125" style="569"/>
    <col min="1537" max="1537" width="6.5" style="569" customWidth="1"/>
    <col min="1538" max="1538" width="59.5" style="569" customWidth="1"/>
    <col min="1539" max="1541" width="16" style="569" customWidth="1"/>
    <col min="1542" max="1792" width="9.33203125" style="569"/>
    <col min="1793" max="1793" width="6.5" style="569" customWidth="1"/>
    <col min="1794" max="1794" width="59.5" style="569" customWidth="1"/>
    <col min="1795" max="1797" width="16" style="569" customWidth="1"/>
    <col min="1798" max="2048" width="9.33203125" style="569"/>
    <col min="2049" max="2049" width="6.5" style="569" customWidth="1"/>
    <col min="2050" max="2050" width="59.5" style="569" customWidth="1"/>
    <col min="2051" max="2053" width="16" style="569" customWidth="1"/>
    <col min="2054" max="2304" width="9.33203125" style="569"/>
    <col min="2305" max="2305" width="6.5" style="569" customWidth="1"/>
    <col min="2306" max="2306" width="59.5" style="569" customWidth="1"/>
    <col min="2307" max="2309" width="16" style="569" customWidth="1"/>
    <col min="2310" max="2560" width="9.33203125" style="569"/>
    <col min="2561" max="2561" width="6.5" style="569" customWidth="1"/>
    <col min="2562" max="2562" width="59.5" style="569" customWidth="1"/>
    <col min="2563" max="2565" width="16" style="569" customWidth="1"/>
    <col min="2566" max="2816" width="9.33203125" style="569"/>
    <col min="2817" max="2817" width="6.5" style="569" customWidth="1"/>
    <col min="2818" max="2818" width="59.5" style="569" customWidth="1"/>
    <col min="2819" max="2821" width="16" style="569" customWidth="1"/>
    <col min="2822" max="3072" width="9.33203125" style="569"/>
    <col min="3073" max="3073" width="6.5" style="569" customWidth="1"/>
    <col min="3074" max="3074" width="59.5" style="569" customWidth="1"/>
    <col min="3075" max="3077" width="16" style="569" customWidth="1"/>
    <col min="3078" max="3328" width="9.33203125" style="569"/>
    <col min="3329" max="3329" width="6.5" style="569" customWidth="1"/>
    <col min="3330" max="3330" width="59.5" style="569" customWidth="1"/>
    <col min="3331" max="3333" width="16" style="569" customWidth="1"/>
    <col min="3334" max="3584" width="9.33203125" style="569"/>
    <col min="3585" max="3585" width="6.5" style="569" customWidth="1"/>
    <col min="3586" max="3586" width="59.5" style="569" customWidth="1"/>
    <col min="3587" max="3589" width="16" style="569" customWidth="1"/>
    <col min="3590" max="3840" width="9.33203125" style="569"/>
    <col min="3841" max="3841" width="6.5" style="569" customWidth="1"/>
    <col min="3842" max="3842" width="59.5" style="569" customWidth="1"/>
    <col min="3843" max="3845" width="16" style="569" customWidth="1"/>
    <col min="3846" max="4096" width="9.33203125" style="569"/>
    <col min="4097" max="4097" width="6.5" style="569" customWidth="1"/>
    <col min="4098" max="4098" width="59.5" style="569" customWidth="1"/>
    <col min="4099" max="4101" width="16" style="569" customWidth="1"/>
    <col min="4102" max="4352" width="9.33203125" style="569"/>
    <col min="4353" max="4353" width="6.5" style="569" customWidth="1"/>
    <col min="4354" max="4354" width="59.5" style="569" customWidth="1"/>
    <col min="4355" max="4357" width="16" style="569" customWidth="1"/>
    <col min="4358" max="4608" width="9.33203125" style="569"/>
    <col min="4609" max="4609" width="6.5" style="569" customWidth="1"/>
    <col min="4610" max="4610" width="59.5" style="569" customWidth="1"/>
    <col min="4611" max="4613" width="16" style="569" customWidth="1"/>
    <col min="4614" max="4864" width="9.33203125" style="569"/>
    <col min="4865" max="4865" width="6.5" style="569" customWidth="1"/>
    <col min="4866" max="4866" width="59.5" style="569" customWidth="1"/>
    <col min="4867" max="4869" width="16" style="569" customWidth="1"/>
    <col min="4870" max="5120" width="9.33203125" style="569"/>
    <col min="5121" max="5121" width="6.5" style="569" customWidth="1"/>
    <col min="5122" max="5122" width="59.5" style="569" customWidth="1"/>
    <col min="5123" max="5125" width="16" style="569" customWidth="1"/>
    <col min="5126" max="5376" width="9.33203125" style="569"/>
    <col min="5377" max="5377" width="6.5" style="569" customWidth="1"/>
    <col min="5378" max="5378" width="59.5" style="569" customWidth="1"/>
    <col min="5379" max="5381" width="16" style="569" customWidth="1"/>
    <col min="5382" max="5632" width="9.33203125" style="569"/>
    <col min="5633" max="5633" width="6.5" style="569" customWidth="1"/>
    <col min="5634" max="5634" width="59.5" style="569" customWidth="1"/>
    <col min="5635" max="5637" width="16" style="569" customWidth="1"/>
    <col min="5638" max="5888" width="9.33203125" style="569"/>
    <col min="5889" max="5889" width="6.5" style="569" customWidth="1"/>
    <col min="5890" max="5890" width="59.5" style="569" customWidth="1"/>
    <col min="5891" max="5893" width="16" style="569" customWidth="1"/>
    <col min="5894" max="6144" width="9.33203125" style="569"/>
    <col min="6145" max="6145" width="6.5" style="569" customWidth="1"/>
    <col min="6146" max="6146" width="59.5" style="569" customWidth="1"/>
    <col min="6147" max="6149" width="16" style="569" customWidth="1"/>
    <col min="6150" max="6400" width="9.33203125" style="569"/>
    <col min="6401" max="6401" width="6.5" style="569" customWidth="1"/>
    <col min="6402" max="6402" width="59.5" style="569" customWidth="1"/>
    <col min="6403" max="6405" width="16" style="569" customWidth="1"/>
    <col min="6406" max="6656" width="9.33203125" style="569"/>
    <col min="6657" max="6657" width="6.5" style="569" customWidth="1"/>
    <col min="6658" max="6658" width="59.5" style="569" customWidth="1"/>
    <col min="6659" max="6661" width="16" style="569" customWidth="1"/>
    <col min="6662" max="6912" width="9.33203125" style="569"/>
    <col min="6913" max="6913" width="6.5" style="569" customWidth="1"/>
    <col min="6914" max="6914" width="59.5" style="569" customWidth="1"/>
    <col min="6915" max="6917" width="16" style="569" customWidth="1"/>
    <col min="6918" max="7168" width="9.33203125" style="569"/>
    <col min="7169" max="7169" width="6.5" style="569" customWidth="1"/>
    <col min="7170" max="7170" width="59.5" style="569" customWidth="1"/>
    <col min="7171" max="7173" width="16" style="569" customWidth="1"/>
    <col min="7174" max="7424" width="9.33203125" style="569"/>
    <col min="7425" max="7425" width="6.5" style="569" customWidth="1"/>
    <col min="7426" max="7426" width="59.5" style="569" customWidth="1"/>
    <col min="7427" max="7429" width="16" style="569" customWidth="1"/>
    <col min="7430" max="7680" width="9.33203125" style="569"/>
    <col min="7681" max="7681" width="6.5" style="569" customWidth="1"/>
    <col min="7682" max="7682" width="59.5" style="569" customWidth="1"/>
    <col min="7683" max="7685" width="16" style="569" customWidth="1"/>
    <col min="7686" max="7936" width="9.33203125" style="569"/>
    <col min="7937" max="7937" width="6.5" style="569" customWidth="1"/>
    <col min="7938" max="7938" width="59.5" style="569" customWidth="1"/>
    <col min="7939" max="7941" width="16" style="569" customWidth="1"/>
    <col min="7942" max="8192" width="9.33203125" style="569"/>
    <col min="8193" max="8193" width="6.5" style="569" customWidth="1"/>
    <col min="8194" max="8194" width="59.5" style="569" customWidth="1"/>
    <col min="8195" max="8197" width="16" style="569" customWidth="1"/>
    <col min="8198" max="8448" width="9.33203125" style="569"/>
    <col min="8449" max="8449" width="6.5" style="569" customWidth="1"/>
    <col min="8450" max="8450" width="59.5" style="569" customWidth="1"/>
    <col min="8451" max="8453" width="16" style="569" customWidth="1"/>
    <col min="8454" max="8704" width="9.33203125" style="569"/>
    <col min="8705" max="8705" width="6.5" style="569" customWidth="1"/>
    <col min="8706" max="8706" width="59.5" style="569" customWidth="1"/>
    <col min="8707" max="8709" width="16" style="569" customWidth="1"/>
    <col min="8710" max="8960" width="9.33203125" style="569"/>
    <col min="8961" max="8961" width="6.5" style="569" customWidth="1"/>
    <col min="8962" max="8962" width="59.5" style="569" customWidth="1"/>
    <col min="8963" max="8965" width="16" style="569" customWidth="1"/>
    <col min="8966" max="9216" width="9.33203125" style="569"/>
    <col min="9217" max="9217" width="6.5" style="569" customWidth="1"/>
    <col min="9218" max="9218" width="59.5" style="569" customWidth="1"/>
    <col min="9219" max="9221" width="16" style="569" customWidth="1"/>
    <col min="9222" max="9472" width="9.33203125" style="569"/>
    <col min="9473" max="9473" width="6.5" style="569" customWidth="1"/>
    <col min="9474" max="9474" width="59.5" style="569" customWidth="1"/>
    <col min="9475" max="9477" width="16" style="569" customWidth="1"/>
    <col min="9478" max="9728" width="9.33203125" style="569"/>
    <col min="9729" max="9729" width="6.5" style="569" customWidth="1"/>
    <col min="9730" max="9730" width="59.5" style="569" customWidth="1"/>
    <col min="9731" max="9733" width="16" style="569" customWidth="1"/>
    <col min="9734" max="9984" width="9.33203125" style="569"/>
    <col min="9985" max="9985" width="6.5" style="569" customWidth="1"/>
    <col min="9986" max="9986" width="59.5" style="569" customWidth="1"/>
    <col min="9987" max="9989" width="16" style="569" customWidth="1"/>
    <col min="9990" max="10240" width="9.33203125" style="569"/>
    <col min="10241" max="10241" width="6.5" style="569" customWidth="1"/>
    <col min="10242" max="10242" width="59.5" style="569" customWidth="1"/>
    <col min="10243" max="10245" width="16" style="569" customWidth="1"/>
    <col min="10246" max="10496" width="9.33203125" style="569"/>
    <col min="10497" max="10497" width="6.5" style="569" customWidth="1"/>
    <col min="10498" max="10498" width="59.5" style="569" customWidth="1"/>
    <col min="10499" max="10501" width="16" style="569" customWidth="1"/>
    <col min="10502" max="10752" width="9.33203125" style="569"/>
    <col min="10753" max="10753" width="6.5" style="569" customWidth="1"/>
    <col min="10754" max="10754" width="59.5" style="569" customWidth="1"/>
    <col min="10755" max="10757" width="16" style="569" customWidth="1"/>
    <col min="10758" max="11008" width="9.33203125" style="569"/>
    <col min="11009" max="11009" width="6.5" style="569" customWidth="1"/>
    <col min="11010" max="11010" width="59.5" style="569" customWidth="1"/>
    <col min="11011" max="11013" width="16" style="569" customWidth="1"/>
    <col min="11014" max="11264" width="9.33203125" style="569"/>
    <col min="11265" max="11265" width="6.5" style="569" customWidth="1"/>
    <col min="11266" max="11266" width="59.5" style="569" customWidth="1"/>
    <col min="11267" max="11269" width="16" style="569" customWidth="1"/>
    <col min="11270" max="11520" width="9.33203125" style="569"/>
    <col min="11521" max="11521" width="6.5" style="569" customWidth="1"/>
    <col min="11522" max="11522" width="59.5" style="569" customWidth="1"/>
    <col min="11523" max="11525" width="16" style="569" customWidth="1"/>
    <col min="11526" max="11776" width="9.33203125" style="569"/>
    <col min="11777" max="11777" width="6.5" style="569" customWidth="1"/>
    <col min="11778" max="11778" width="59.5" style="569" customWidth="1"/>
    <col min="11779" max="11781" width="16" style="569" customWidth="1"/>
    <col min="11782" max="12032" width="9.33203125" style="569"/>
    <col min="12033" max="12033" width="6.5" style="569" customWidth="1"/>
    <col min="12034" max="12034" width="59.5" style="569" customWidth="1"/>
    <col min="12035" max="12037" width="16" style="569" customWidth="1"/>
    <col min="12038" max="12288" width="9.33203125" style="569"/>
    <col min="12289" max="12289" width="6.5" style="569" customWidth="1"/>
    <col min="12290" max="12290" width="59.5" style="569" customWidth="1"/>
    <col min="12291" max="12293" width="16" style="569" customWidth="1"/>
    <col min="12294" max="12544" width="9.33203125" style="569"/>
    <col min="12545" max="12545" width="6.5" style="569" customWidth="1"/>
    <col min="12546" max="12546" width="59.5" style="569" customWidth="1"/>
    <col min="12547" max="12549" width="16" style="569" customWidth="1"/>
    <col min="12550" max="12800" width="9.33203125" style="569"/>
    <col min="12801" max="12801" width="6.5" style="569" customWidth="1"/>
    <col min="12802" max="12802" width="59.5" style="569" customWidth="1"/>
    <col min="12803" max="12805" width="16" style="569" customWidth="1"/>
    <col min="12806" max="13056" width="9.33203125" style="569"/>
    <col min="13057" max="13057" width="6.5" style="569" customWidth="1"/>
    <col min="13058" max="13058" width="59.5" style="569" customWidth="1"/>
    <col min="13059" max="13061" width="16" style="569" customWidth="1"/>
    <col min="13062" max="13312" width="9.33203125" style="569"/>
    <col min="13313" max="13313" width="6.5" style="569" customWidth="1"/>
    <col min="13314" max="13314" width="59.5" style="569" customWidth="1"/>
    <col min="13315" max="13317" width="16" style="569" customWidth="1"/>
    <col min="13318" max="13568" width="9.33203125" style="569"/>
    <col min="13569" max="13569" width="6.5" style="569" customWidth="1"/>
    <col min="13570" max="13570" width="59.5" style="569" customWidth="1"/>
    <col min="13571" max="13573" width="16" style="569" customWidth="1"/>
    <col min="13574" max="13824" width="9.33203125" style="569"/>
    <col min="13825" max="13825" width="6.5" style="569" customWidth="1"/>
    <col min="13826" max="13826" width="59.5" style="569" customWidth="1"/>
    <col min="13827" max="13829" width="16" style="569" customWidth="1"/>
    <col min="13830" max="14080" width="9.33203125" style="569"/>
    <col min="14081" max="14081" width="6.5" style="569" customWidth="1"/>
    <col min="14082" max="14082" width="59.5" style="569" customWidth="1"/>
    <col min="14083" max="14085" width="16" style="569" customWidth="1"/>
    <col min="14086" max="14336" width="9.33203125" style="569"/>
    <col min="14337" max="14337" width="6.5" style="569" customWidth="1"/>
    <col min="14338" max="14338" width="59.5" style="569" customWidth="1"/>
    <col min="14339" max="14341" width="16" style="569" customWidth="1"/>
    <col min="14342" max="14592" width="9.33203125" style="569"/>
    <col min="14593" max="14593" width="6.5" style="569" customWidth="1"/>
    <col min="14594" max="14594" width="59.5" style="569" customWidth="1"/>
    <col min="14595" max="14597" width="16" style="569" customWidth="1"/>
    <col min="14598" max="14848" width="9.33203125" style="569"/>
    <col min="14849" max="14849" width="6.5" style="569" customWidth="1"/>
    <col min="14850" max="14850" width="59.5" style="569" customWidth="1"/>
    <col min="14851" max="14853" width="16" style="569" customWidth="1"/>
    <col min="14854" max="15104" width="9.33203125" style="569"/>
    <col min="15105" max="15105" width="6.5" style="569" customWidth="1"/>
    <col min="15106" max="15106" width="59.5" style="569" customWidth="1"/>
    <col min="15107" max="15109" width="16" style="569" customWidth="1"/>
    <col min="15110" max="15360" width="9.33203125" style="569"/>
    <col min="15361" max="15361" width="6.5" style="569" customWidth="1"/>
    <col min="15362" max="15362" width="59.5" style="569" customWidth="1"/>
    <col min="15363" max="15365" width="16" style="569" customWidth="1"/>
    <col min="15366" max="15616" width="9.33203125" style="569"/>
    <col min="15617" max="15617" width="6.5" style="569" customWidth="1"/>
    <col min="15618" max="15618" width="59.5" style="569" customWidth="1"/>
    <col min="15619" max="15621" width="16" style="569" customWidth="1"/>
    <col min="15622" max="15872" width="9.33203125" style="569"/>
    <col min="15873" max="15873" width="6.5" style="569" customWidth="1"/>
    <col min="15874" max="15874" width="59.5" style="569" customWidth="1"/>
    <col min="15875" max="15877" width="16" style="569" customWidth="1"/>
    <col min="15878" max="16128" width="9.33203125" style="569"/>
    <col min="16129" max="16129" width="6.5" style="569" customWidth="1"/>
    <col min="16130" max="16130" width="59.5" style="569" customWidth="1"/>
    <col min="16131" max="16133" width="16" style="569" customWidth="1"/>
    <col min="16134" max="16384" width="9.33203125" style="569"/>
  </cols>
  <sheetData>
    <row r="1" spans="1:5" s="562" customFormat="1" ht="29.25" customHeight="1" x14ac:dyDescent="0.2">
      <c r="A1" s="774" t="s">
        <v>793</v>
      </c>
      <c r="B1" s="774"/>
      <c r="C1" s="774"/>
      <c r="D1" s="774"/>
      <c r="E1" s="774"/>
    </row>
    <row r="2" spans="1:5" s="562" customFormat="1" ht="21" customHeight="1" x14ac:dyDescent="0.25">
      <c r="A2" s="769" t="s">
        <v>794</v>
      </c>
      <c r="B2" s="769"/>
      <c r="C2" s="769"/>
      <c r="D2" s="769"/>
      <c r="E2" s="769"/>
    </row>
    <row r="3" spans="1:5" s="562" customFormat="1" ht="23.25" customHeight="1" x14ac:dyDescent="0.2">
      <c r="A3" s="775" t="s">
        <v>795</v>
      </c>
      <c r="B3" s="775"/>
      <c r="C3" s="775"/>
      <c r="D3" s="775"/>
      <c r="E3" s="775"/>
    </row>
    <row r="4" spans="1:5" ht="13.5" customHeight="1" thickBot="1" x14ac:dyDescent="0.3">
      <c r="A4" s="776" t="s">
        <v>101</v>
      </c>
      <c r="B4" s="776"/>
      <c r="C4" s="776"/>
      <c r="D4" s="776"/>
      <c r="E4" s="776"/>
    </row>
    <row r="5" spans="1:5" s="630" customFormat="1" ht="28.5" customHeight="1" x14ac:dyDescent="0.2">
      <c r="A5" s="777" t="s">
        <v>122</v>
      </c>
      <c r="B5" s="779" t="s">
        <v>115</v>
      </c>
      <c r="C5" s="629" t="s">
        <v>401</v>
      </c>
      <c r="D5" s="629" t="s">
        <v>402</v>
      </c>
      <c r="E5" s="781" t="s">
        <v>400</v>
      </c>
    </row>
    <row r="6" spans="1:5" s="630" customFormat="1" x14ac:dyDescent="0.2">
      <c r="A6" s="778"/>
      <c r="B6" s="780"/>
      <c r="C6" s="783" t="s">
        <v>796</v>
      </c>
      <c r="D6" s="784"/>
      <c r="E6" s="782"/>
    </row>
    <row r="7" spans="1:5" s="634" customFormat="1" ht="15" customHeight="1" thickBot="1" x14ac:dyDescent="0.25">
      <c r="A7" s="631" t="s">
        <v>738</v>
      </c>
      <c r="B7" s="632" t="s">
        <v>739</v>
      </c>
      <c r="C7" s="632" t="s">
        <v>740</v>
      </c>
      <c r="D7" s="632" t="s">
        <v>741</v>
      </c>
      <c r="E7" s="633" t="s">
        <v>742</v>
      </c>
    </row>
    <row r="8" spans="1:5" s="634" customFormat="1" x14ac:dyDescent="0.2">
      <c r="A8" s="635">
        <v>1</v>
      </c>
      <c r="B8" s="636" t="s">
        <v>116</v>
      </c>
      <c r="C8" s="637">
        <v>14933</v>
      </c>
      <c r="D8" s="637">
        <v>18037</v>
      </c>
      <c r="E8" s="638">
        <v>16753</v>
      </c>
    </row>
    <row r="9" spans="1:5" s="634" customFormat="1" x14ac:dyDescent="0.2">
      <c r="A9" s="639">
        <v>2</v>
      </c>
      <c r="B9" s="640" t="s">
        <v>797</v>
      </c>
      <c r="C9" s="641">
        <v>4444</v>
      </c>
      <c r="D9" s="641">
        <v>4844</v>
      </c>
      <c r="E9" s="642">
        <v>3468</v>
      </c>
    </row>
    <row r="10" spans="1:5" s="634" customFormat="1" x14ac:dyDescent="0.2">
      <c r="A10" s="639">
        <v>3</v>
      </c>
      <c r="B10" s="640" t="s">
        <v>798</v>
      </c>
      <c r="C10" s="641">
        <v>38269</v>
      </c>
      <c r="D10" s="641">
        <v>36105</v>
      </c>
      <c r="E10" s="642">
        <v>17324</v>
      </c>
    </row>
    <row r="11" spans="1:5" s="634" customFormat="1" x14ac:dyDescent="0.2">
      <c r="A11" s="639">
        <v>4</v>
      </c>
      <c r="B11" s="640" t="s">
        <v>799</v>
      </c>
      <c r="C11" s="641">
        <v>5853</v>
      </c>
      <c r="D11" s="641">
        <v>9084</v>
      </c>
      <c r="E11" s="642">
        <v>9084</v>
      </c>
    </row>
    <row r="12" spans="1:5" s="634" customFormat="1" x14ac:dyDescent="0.2">
      <c r="A12" s="639">
        <v>5</v>
      </c>
      <c r="B12" s="640" t="s">
        <v>800</v>
      </c>
      <c r="C12" s="641">
        <v>2524</v>
      </c>
      <c r="D12" s="641">
        <v>2077</v>
      </c>
      <c r="E12" s="642">
        <v>1546</v>
      </c>
    </row>
    <row r="13" spans="1:5" s="634" customFormat="1" x14ac:dyDescent="0.2">
      <c r="A13" s="639">
        <v>6</v>
      </c>
      <c r="B13" s="640" t="s">
        <v>225</v>
      </c>
      <c r="C13" s="641">
        <v>15157</v>
      </c>
      <c r="D13" s="641">
        <v>16797</v>
      </c>
      <c r="E13" s="642">
        <v>16317</v>
      </c>
    </row>
    <row r="14" spans="1:5" s="634" customFormat="1" x14ac:dyDescent="0.2">
      <c r="A14" s="639">
        <v>7</v>
      </c>
      <c r="B14" s="640" t="s">
        <v>801</v>
      </c>
      <c r="C14" s="641">
        <v>7000</v>
      </c>
      <c r="D14" s="641">
        <v>10186</v>
      </c>
      <c r="E14" s="642">
        <v>7801</v>
      </c>
    </row>
    <row r="15" spans="1:5" s="634" customFormat="1" x14ac:dyDescent="0.2">
      <c r="A15" s="643">
        <v>8</v>
      </c>
      <c r="B15" s="644" t="s">
        <v>802</v>
      </c>
      <c r="C15" s="645">
        <v>1600</v>
      </c>
      <c r="D15" s="645">
        <v>1169</v>
      </c>
      <c r="E15" s="646">
        <v>1165</v>
      </c>
    </row>
    <row r="16" spans="1:5" s="634" customFormat="1" x14ac:dyDescent="0.2">
      <c r="A16" s="639">
        <v>9</v>
      </c>
      <c r="B16" s="640" t="s">
        <v>803</v>
      </c>
      <c r="C16" s="641">
        <v>240</v>
      </c>
      <c r="D16" s="641">
        <v>240</v>
      </c>
      <c r="E16" s="642"/>
    </row>
    <row r="17" spans="1:5" s="634" customFormat="1" x14ac:dyDescent="0.2">
      <c r="A17" s="643">
        <v>10</v>
      </c>
      <c r="B17" s="640" t="s">
        <v>804</v>
      </c>
      <c r="C17" s="641"/>
      <c r="D17" s="641"/>
      <c r="E17" s="642"/>
    </row>
    <row r="18" spans="1:5" s="634" customFormat="1" x14ac:dyDescent="0.2">
      <c r="A18" s="639">
        <v>11</v>
      </c>
      <c r="B18" s="640" t="s">
        <v>805</v>
      </c>
      <c r="C18" s="641"/>
      <c r="D18" s="641"/>
      <c r="E18" s="642"/>
    </row>
    <row r="19" spans="1:5" s="634" customFormat="1" ht="13.5" thickBot="1" x14ac:dyDescent="0.25">
      <c r="A19" s="643">
        <v>12</v>
      </c>
      <c r="B19" s="640" t="s">
        <v>806</v>
      </c>
      <c r="C19" s="645"/>
      <c r="D19" s="645"/>
      <c r="E19" s="646"/>
    </row>
    <row r="20" spans="1:5" s="651" customFormat="1" ht="15.75" thickBot="1" x14ac:dyDescent="0.25">
      <c r="A20" s="647">
        <v>13</v>
      </c>
      <c r="B20" s="648" t="s">
        <v>807</v>
      </c>
      <c r="C20" s="649">
        <f>SUM(C8:C19)</f>
        <v>90020</v>
      </c>
      <c r="D20" s="649">
        <f>SUM(D8:D19)</f>
        <v>98539</v>
      </c>
      <c r="E20" s="650">
        <f>SUM(E8:E19)</f>
        <v>73458</v>
      </c>
    </row>
    <row r="21" spans="1:5" s="651" customFormat="1" ht="15" x14ac:dyDescent="0.2">
      <c r="A21" s="635">
        <v>14</v>
      </c>
      <c r="B21" s="636" t="s">
        <v>178</v>
      </c>
      <c r="C21" s="652">
        <v>1020</v>
      </c>
      <c r="D21" s="652"/>
      <c r="E21" s="653"/>
    </row>
    <row r="22" spans="1:5" s="651" customFormat="1" ht="15" x14ac:dyDescent="0.2">
      <c r="A22" s="643">
        <v>15</v>
      </c>
      <c r="B22" s="644" t="s">
        <v>177</v>
      </c>
      <c r="C22" s="615"/>
      <c r="D22" s="615"/>
      <c r="E22" s="654"/>
    </row>
    <row r="23" spans="1:5" s="651" customFormat="1" ht="15" x14ac:dyDescent="0.2">
      <c r="A23" s="643">
        <v>16</v>
      </c>
      <c r="B23" s="644" t="s">
        <v>808</v>
      </c>
      <c r="C23" s="615"/>
      <c r="D23" s="615"/>
      <c r="E23" s="654"/>
    </row>
    <row r="24" spans="1:5" s="651" customFormat="1" ht="15" x14ac:dyDescent="0.2">
      <c r="A24" s="643">
        <v>17</v>
      </c>
      <c r="B24" s="644" t="s">
        <v>809</v>
      </c>
      <c r="C24" s="615"/>
      <c r="D24" s="615"/>
      <c r="E24" s="654"/>
    </row>
    <row r="25" spans="1:5" s="651" customFormat="1" ht="15.75" thickBot="1" x14ac:dyDescent="0.25">
      <c r="A25" s="643">
        <v>18</v>
      </c>
      <c r="B25" s="644" t="s">
        <v>810</v>
      </c>
      <c r="C25" s="615"/>
      <c r="D25" s="615"/>
      <c r="E25" s="654"/>
    </row>
    <row r="26" spans="1:5" s="651" customFormat="1" ht="15.75" thickBot="1" x14ac:dyDescent="0.25">
      <c r="A26" s="647">
        <v>19</v>
      </c>
      <c r="B26" s="648" t="s">
        <v>811</v>
      </c>
      <c r="C26" s="649">
        <f>SUM(C21:C22,C24:C25)</f>
        <v>1020</v>
      </c>
      <c r="D26" s="649">
        <f>SUM(D21:D22,D24:D25)</f>
        <v>0</v>
      </c>
      <c r="E26" s="650">
        <f>SUM(E21:E22,E24:E25)</f>
        <v>0</v>
      </c>
    </row>
    <row r="27" spans="1:5" s="651" customFormat="1" ht="15.75" thickBot="1" x14ac:dyDescent="0.25">
      <c r="A27" s="647">
        <v>20</v>
      </c>
      <c r="B27" s="648" t="s">
        <v>812</v>
      </c>
      <c r="C27" s="649">
        <f>C20+C26</f>
        <v>91040</v>
      </c>
      <c r="D27" s="649">
        <f>D20+D26</f>
        <v>98539</v>
      </c>
      <c r="E27" s="650">
        <f>E20+E26</f>
        <v>73458</v>
      </c>
    </row>
    <row r="28" spans="1:5" s="634" customFormat="1" x14ac:dyDescent="0.2">
      <c r="A28" s="635">
        <v>21</v>
      </c>
      <c r="B28" s="636" t="s">
        <v>813</v>
      </c>
      <c r="C28" s="652">
        <v>7760</v>
      </c>
      <c r="D28" s="652">
        <v>5766</v>
      </c>
      <c r="E28" s="653"/>
    </row>
    <row r="29" spans="1:5" s="634" customFormat="1" ht="13.5" thickBot="1" x14ac:dyDescent="0.25">
      <c r="A29" s="643">
        <v>22</v>
      </c>
      <c r="B29" s="644" t="s">
        <v>814</v>
      </c>
      <c r="C29" s="655"/>
      <c r="D29" s="655"/>
      <c r="E29" s="654"/>
    </row>
    <row r="30" spans="1:5" s="651" customFormat="1" ht="15.75" thickBot="1" x14ac:dyDescent="0.25">
      <c r="A30" s="647">
        <v>23</v>
      </c>
      <c r="B30" s="648" t="s">
        <v>815</v>
      </c>
      <c r="C30" s="649">
        <f>SUM(C27:C29)</f>
        <v>98800</v>
      </c>
      <c r="D30" s="649">
        <f>SUM(D27:D29)</f>
        <v>104305</v>
      </c>
      <c r="E30" s="650">
        <f>SUM(E27:E29)</f>
        <v>73458</v>
      </c>
    </row>
    <row r="31" spans="1:5" s="634" customFormat="1" x14ac:dyDescent="0.2">
      <c r="A31" s="635">
        <v>24</v>
      </c>
      <c r="B31" s="636" t="s">
        <v>104</v>
      </c>
      <c r="C31" s="652">
        <v>8477</v>
      </c>
      <c r="D31" s="652">
        <v>4486</v>
      </c>
      <c r="E31" s="653">
        <v>7641</v>
      </c>
    </row>
    <row r="32" spans="1:5" s="634" customFormat="1" x14ac:dyDescent="0.2">
      <c r="A32" s="639">
        <v>25</v>
      </c>
      <c r="B32" s="640" t="s">
        <v>816</v>
      </c>
      <c r="C32" s="592">
        <v>22791</v>
      </c>
      <c r="D32" s="592">
        <v>3485</v>
      </c>
      <c r="E32" s="656">
        <v>4203</v>
      </c>
    </row>
    <row r="33" spans="1:5" s="634" customFormat="1" x14ac:dyDescent="0.2">
      <c r="A33" s="639">
        <v>26</v>
      </c>
      <c r="B33" s="640" t="s">
        <v>817</v>
      </c>
      <c r="C33" s="592">
        <v>7113</v>
      </c>
      <c r="D33" s="592">
        <v>18041</v>
      </c>
      <c r="E33" s="656">
        <v>16674</v>
      </c>
    </row>
    <row r="34" spans="1:5" s="634" customFormat="1" x14ac:dyDescent="0.2">
      <c r="A34" s="639">
        <v>27</v>
      </c>
      <c r="B34" s="640" t="s">
        <v>818</v>
      </c>
      <c r="C34" s="592">
        <v>2408</v>
      </c>
      <c r="D34" s="592"/>
      <c r="E34" s="656">
        <v>10</v>
      </c>
    </row>
    <row r="35" spans="1:5" s="634" customFormat="1" x14ac:dyDescent="0.2">
      <c r="A35" s="639">
        <v>28</v>
      </c>
      <c r="B35" s="657" t="s">
        <v>819</v>
      </c>
      <c r="C35" s="592"/>
      <c r="D35" s="592"/>
      <c r="E35" s="656"/>
    </row>
    <row r="36" spans="1:5" s="634" customFormat="1" x14ac:dyDescent="0.2">
      <c r="A36" s="639">
        <v>29</v>
      </c>
      <c r="B36" s="640" t="s">
        <v>820</v>
      </c>
      <c r="C36" s="592"/>
      <c r="D36" s="592"/>
      <c r="E36" s="656"/>
    </row>
    <row r="37" spans="1:5" s="634" customFormat="1" x14ac:dyDescent="0.2">
      <c r="A37" s="639">
        <v>30</v>
      </c>
      <c r="B37" s="640" t="s">
        <v>821</v>
      </c>
      <c r="C37" s="592"/>
      <c r="D37" s="592"/>
      <c r="E37" s="656"/>
    </row>
    <row r="38" spans="1:5" s="634" customFormat="1" x14ac:dyDescent="0.2">
      <c r="A38" s="643">
        <v>31</v>
      </c>
      <c r="B38" s="640" t="s">
        <v>822</v>
      </c>
      <c r="C38" s="615"/>
      <c r="D38" s="615"/>
      <c r="E38" s="654"/>
    </row>
    <row r="39" spans="1:5" s="634" customFormat="1" x14ac:dyDescent="0.2">
      <c r="A39" s="639">
        <v>32</v>
      </c>
      <c r="B39" s="640" t="s">
        <v>823</v>
      </c>
      <c r="C39" s="592">
        <v>23011</v>
      </c>
      <c r="D39" s="592">
        <v>36481</v>
      </c>
      <c r="E39" s="656">
        <v>36481</v>
      </c>
    </row>
    <row r="40" spans="1:5" s="634" customFormat="1" x14ac:dyDescent="0.2">
      <c r="A40" s="643">
        <v>33</v>
      </c>
      <c r="B40" s="658" t="s">
        <v>824</v>
      </c>
      <c r="C40" s="615"/>
      <c r="D40" s="615"/>
      <c r="E40" s="654"/>
    </row>
    <row r="41" spans="1:5" s="634" customFormat="1" x14ac:dyDescent="0.2">
      <c r="A41" s="639">
        <v>34</v>
      </c>
      <c r="B41" s="640" t="s">
        <v>825</v>
      </c>
      <c r="C41" s="592"/>
      <c r="D41" s="592"/>
      <c r="E41" s="656"/>
    </row>
    <row r="42" spans="1:5" s="634" customFormat="1" ht="13.5" thickBot="1" x14ac:dyDescent="0.25">
      <c r="A42" s="643">
        <v>35</v>
      </c>
      <c r="B42" s="636" t="s">
        <v>826</v>
      </c>
      <c r="C42" s="615"/>
      <c r="D42" s="615"/>
      <c r="E42" s="654"/>
    </row>
    <row r="43" spans="1:5" s="634" customFormat="1" ht="21.75" thickBot="1" x14ac:dyDescent="0.25">
      <c r="A43" s="647">
        <v>36</v>
      </c>
      <c r="B43" s="648" t="s">
        <v>827</v>
      </c>
      <c r="C43" s="659">
        <f>C31+C32+C33+C34+C35+C37+C38+C39+C41+C42</f>
        <v>63800</v>
      </c>
      <c r="D43" s="659">
        <f>D31+D32+D33+D34+D35+D37+D38+D39+D41+D42</f>
        <v>62493</v>
      </c>
      <c r="E43" s="660">
        <f>E31+E32+E33+E34+E35+E37+E38+E39+E41+E42</f>
        <v>65009</v>
      </c>
    </row>
    <row r="44" spans="1:5" s="634" customFormat="1" x14ac:dyDescent="0.2">
      <c r="A44" s="635">
        <v>37</v>
      </c>
      <c r="B44" s="636" t="s">
        <v>828</v>
      </c>
      <c r="C44" s="652"/>
      <c r="D44" s="652"/>
      <c r="E44" s="653"/>
    </row>
    <row r="45" spans="1:5" s="634" customFormat="1" x14ac:dyDescent="0.2">
      <c r="A45" s="639">
        <v>38</v>
      </c>
      <c r="B45" s="636" t="s">
        <v>829</v>
      </c>
      <c r="C45" s="592"/>
      <c r="D45" s="592"/>
      <c r="E45" s="656"/>
    </row>
    <row r="46" spans="1:5" s="634" customFormat="1" x14ac:dyDescent="0.2">
      <c r="A46" s="639">
        <v>39</v>
      </c>
      <c r="B46" s="661" t="s">
        <v>830</v>
      </c>
      <c r="C46" s="652"/>
      <c r="D46" s="652"/>
      <c r="E46" s="653"/>
    </row>
    <row r="47" spans="1:5" s="634" customFormat="1" x14ac:dyDescent="0.2">
      <c r="A47" s="635">
        <v>40</v>
      </c>
      <c r="B47" s="644" t="s">
        <v>831</v>
      </c>
      <c r="C47" s="652"/>
      <c r="D47" s="652"/>
      <c r="E47" s="653"/>
    </row>
    <row r="48" spans="1:5" s="634" customFormat="1" ht="13.5" thickBot="1" x14ac:dyDescent="0.25">
      <c r="A48" s="643">
        <v>41</v>
      </c>
      <c r="B48" s="644" t="s">
        <v>832</v>
      </c>
      <c r="C48" s="615"/>
      <c r="D48" s="615"/>
      <c r="E48" s="654"/>
    </row>
    <row r="49" spans="1:5" s="634" customFormat="1" ht="13.5" thickBot="1" x14ac:dyDescent="0.25">
      <c r="A49" s="647">
        <v>42</v>
      </c>
      <c r="B49" s="648" t="s">
        <v>833</v>
      </c>
      <c r="C49" s="659">
        <f>SUM(C44:C45,C47:C48)</f>
        <v>0</v>
      </c>
      <c r="D49" s="659">
        <f>SUM(D44:D45,D47:D48)</f>
        <v>0</v>
      </c>
      <c r="E49" s="660">
        <f>SUM(E44:E45,E47:E48)</f>
        <v>0</v>
      </c>
    </row>
    <row r="50" spans="1:5" s="651" customFormat="1" ht="15.75" thickBot="1" x14ac:dyDescent="0.25">
      <c r="A50" s="662">
        <v>43</v>
      </c>
      <c r="B50" s="663" t="s">
        <v>834</v>
      </c>
      <c r="C50" s="664">
        <f>C43+C49</f>
        <v>63800</v>
      </c>
      <c r="D50" s="664">
        <f>D43+D49</f>
        <v>62493</v>
      </c>
      <c r="E50" s="665">
        <f>E43+E49</f>
        <v>65009</v>
      </c>
    </row>
    <row r="51" spans="1:5" s="634" customFormat="1" x14ac:dyDescent="0.2">
      <c r="A51" s="635">
        <v>44</v>
      </c>
      <c r="B51" s="636" t="s">
        <v>835</v>
      </c>
      <c r="C51" s="652">
        <v>35000</v>
      </c>
      <c r="D51" s="652">
        <v>41812</v>
      </c>
      <c r="E51" s="653">
        <v>41812</v>
      </c>
    </row>
    <row r="52" spans="1:5" s="634" customFormat="1" x14ac:dyDescent="0.2">
      <c r="A52" s="643">
        <v>45</v>
      </c>
      <c r="B52" s="640" t="s">
        <v>836</v>
      </c>
      <c r="C52" s="655"/>
      <c r="D52" s="655"/>
      <c r="E52" s="654"/>
    </row>
    <row r="53" spans="1:5" s="634" customFormat="1" ht="13.5" thickBot="1" x14ac:dyDescent="0.25">
      <c r="A53" s="643">
        <v>46</v>
      </c>
      <c r="B53" s="644" t="s">
        <v>837</v>
      </c>
      <c r="C53" s="666"/>
      <c r="D53" s="666"/>
      <c r="E53" s="654">
        <v>-54</v>
      </c>
    </row>
    <row r="54" spans="1:5" s="634" customFormat="1" ht="13.5" thickBot="1" x14ac:dyDescent="0.25">
      <c r="A54" s="667">
        <v>47</v>
      </c>
      <c r="B54" s="668" t="s">
        <v>838</v>
      </c>
      <c r="C54" s="659">
        <f>C50+C51+C52+C53</f>
        <v>98800</v>
      </c>
      <c r="D54" s="659">
        <f>D50+D51+D52+D53</f>
        <v>104305</v>
      </c>
      <c r="E54" s="669">
        <f>E50+E51+E52+E53</f>
        <v>106767</v>
      </c>
    </row>
    <row r="55" spans="1:5" s="634" customFormat="1" ht="21.75" thickBot="1" x14ac:dyDescent="0.25">
      <c r="A55" s="670">
        <v>48</v>
      </c>
      <c r="B55" s="648" t="s">
        <v>839</v>
      </c>
      <c r="C55" s="659">
        <f>C43-C20</f>
        <v>-26220</v>
      </c>
      <c r="D55" s="659">
        <f>D43-D20</f>
        <v>-36046</v>
      </c>
      <c r="E55" s="660">
        <f>E43-E20</f>
        <v>-8449</v>
      </c>
    </row>
    <row r="56" spans="1:5" s="634" customFormat="1" ht="32.25" thickBot="1" x14ac:dyDescent="0.25">
      <c r="A56" s="670">
        <v>49</v>
      </c>
      <c r="B56" s="648" t="s">
        <v>840</v>
      </c>
      <c r="C56" s="659">
        <f>+C55+C51-C28</f>
        <v>1020</v>
      </c>
      <c r="D56" s="659">
        <f>+D55+D51-D28</f>
        <v>0</v>
      </c>
      <c r="E56" s="660">
        <f>+E55+E51-E28</f>
        <v>33363</v>
      </c>
    </row>
    <row r="57" spans="1:5" s="634" customFormat="1" ht="13.5" thickBot="1" x14ac:dyDescent="0.25">
      <c r="A57" s="670">
        <v>50</v>
      </c>
      <c r="B57" s="648" t="s">
        <v>841</v>
      </c>
      <c r="C57" s="659">
        <f>+C49-C26</f>
        <v>-1020</v>
      </c>
      <c r="D57" s="659">
        <f>+D49-D26</f>
        <v>0</v>
      </c>
      <c r="E57" s="660">
        <f>+E49-E26</f>
        <v>0</v>
      </c>
    </row>
    <row r="58" spans="1:5" s="634" customFormat="1" ht="13.5" thickBot="1" x14ac:dyDescent="0.25">
      <c r="A58" s="671">
        <v>51</v>
      </c>
      <c r="B58" s="663" t="s">
        <v>842</v>
      </c>
      <c r="C58" s="672"/>
      <c r="D58" s="672"/>
      <c r="E58" s="665">
        <f>+E52+E53-E29</f>
        <v>-54</v>
      </c>
    </row>
    <row r="59" spans="1:5" ht="15.75" x14ac:dyDescent="0.25">
      <c r="B59" s="673"/>
    </row>
  </sheetData>
  <mergeCells count="8">
    <mergeCell ref="A1:E1"/>
    <mergeCell ref="A2:E2"/>
    <mergeCell ref="A3:E3"/>
    <mergeCell ref="A4:E4"/>
    <mergeCell ref="A5:A6"/>
    <mergeCell ref="B5:B6"/>
    <mergeCell ref="E5:E6"/>
    <mergeCell ref="C6:D6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80" orientation="portrait" horizontalDpi="300" verticalDpi="300" r:id="rId1"/>
  <headerFooter alignWithMargins="0">
    <oddHeader>&amp;R&amp;"Times New Roman CE,Félkövér dőlt"&amp;12 8/b. melléklet az 5/2014. (V.8.) önkormányzati rendelethez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9"/>
  <dimension ref="A1:I29"/>
  <sheetViews>
    <sheetView zoomScaleNormal="100" workbookViewId="0">
      <selection activeCell="F18" sqref="F18"/>
    </sheetView>
  </sheetViews>
  <sheetFormatPr defaultRowHeight="12.75" x14ac:dyDescent="0.2"/>
  <cols>
    <col min="1" max="1" width="6.5" style="569" customWidth="1"/>
    <col min="2" max="2" width="49.5" style="627" customWidth="1"/>
    <col min="3" max="3" width="16" style="569" customWidth="1"/>
    <col min="4" max="4" width="14.83203125" style="569" customWidth="1"/>
    <col min="5" max="6" width="16" style="569" customWidth="1"/>
    <col min="7" max="7" width="14" style="569" customWidth="1"/>
    <col min="8" max="8" width="16" style="569" customWidth="1"/>
    <col min="9" max="256" width="9.33203125" style="569"/>
    <col min="257" max="257" width="6.5" style="569" customWidth="1"/>
    <col min="258" max="258" width="49.5" style="569" customWidth="1"/>
    <col min="259" max="259" width="16" style="569" customWidth="1"/>
    <col min="260" max="260" width="14.83203125" style="569" customWidth="1"/>
    <col min="261" max="262" width="16" style="569" customWidth="1"/>
    <col min="263" max="263" width="14" style="569" customWidth="1"/>
    <col min="264" max="264" width="16" style="569" customWidth="1"/>
    <col min="265" max="512" width="9.33203125" style="569"/>
    <col min="513" max="513" width="6.5" style="569" customWidth="1"/>
    <col min="514" max="514" width="49.5" style="569" customWidth="1"/>
    <col min="515" max="515" width="16" style="569" customWidth="1"/>
    <col min="516" max="516" width="14.83203125" style="569" customWidth="1"/>
    <col min="517" max="518" width="16" style="569" customWidth="1"/>
    <col min="519" max="519" width="14" style="569" customWidth="1"/>
    <col min="520" max="520" width="16" style="569" customWidth="1"/>
    <col min="521" max="768" width="9.33203125" style="569"/>
    <col min="769" max="769" width="6.5" style="569" customWidth="1"/>
    <col min="770" max="770" width="49.5" style="569" customWidth="1"/>
    <col min="771" max="771" width="16" style="569" customWidth="1"/>
    <col min="772" max="772" width="14.83203125" style="569" customWidth="1"/>
    <col min="773" max="774" width="16" style="569" customWidth="1"/>
    <col min="775" max="775" width="14" style="569" customWidth="1"/>
    <col min="776" max="776" width="16" style="569" customWidth="1"/>
    <col min="777" max="1024" width="9.33203125" style="569"/>
    <col min="1025" max="1025" width="6.5" style="569" customWidth="1"/>
    <col min="1026" max="1026" width="49.5" style="569" customWidth="1"/>
    <col min="1027" max="1027" width="16" style="569" customWidth="1"/>
    <col min="1028" max="1028" width="14.83203125" style="569" customWidth="1"/>
    <col min="1029" max="1030" width="16" style="569" customWidth="1"/>
    <col min="1031" max="1031" width="14" style="569" customWidth="1"/>
    <col min="1032" max="1032" width="16" style="569" customWidth="1"/>
    <col min="1033" max="1280" width="9.33203125" style="569"/>
    <col min="1281" max="1281" width="6.5" style="569" customWidth="1"/>
    <col min="1282" max="1282" width="49.5" style="569" customWidth="1"/>
    <col min="1283" max="1283" width="16" style="569" customWidth="1"/>
    <col min="1284" max="1284" width="14.83203125" style="569" customWidth="1"/>
    <col min="1285" max="1286" width="16" style="569" customWidth="1"/>
    <col min="1287" max="1287" width="14" style="569" customWidth="1"/>
    <col min="1288" max="1288" width="16" style="569" customWidth="1"/>
    <col min="1289" max="1536" width="9.33203125" style="569"/>
    <col min="1537" max="1537" width="6.5" style="569" customWidth="1"/>
    <col min="1538" max="1538" width="49.5" style="569" customWidth="1"/>
    <col min="1539" max="1539" width="16" style="569" customWidth="1"/>
    <col min="1540" max="1540" width="14.83203125" style="569" customWidth="1"/>
    <col min="1541" max="1542" width="16" style="569" customWidth="1"/>
    <col min="1543" max="1543" width="14" style="569" customWidth="1"/>
    <col min="1544" max="1544" width="16" style="569" customWidth="1"/>
    <col min="1545" max="1792" width="9.33203125" style="569"/>
    <col min="1793" max="1793" width="6.5" style="569" customWidth="1"/>
    <col min="1794" max="1794" width="49.5" style="569" customWidth="1"/>
    <col min="1795" max="1795" width="16" style="569" customWidth="1"/>
    <col min="1796" max="1796" width="14.83203125" style="569" customWidth="1"/>
    <col min="1797" max="1798" width="16" style="569" customWidth="1"/>
    <col min="1799" max="1799" width="14" style="569" customWidth="1"/>
    <col min="1800" max="1800" width="16" style="569" customWidth="1"/>
    <col min="1801" max="2048" width="9.33203125" style="569"/>
    <col min="2049" max="2049" width="6.5" style="569" customWidth="1"/>
    <col min="2050" max="2050" width="49.5" style="569" customWidth="1"/>
    <col min="2051" max="2051" width="16" style="569" customWidth="1"/>
    <col min="2052" max="2052" width="14.83203125" style="569" customWidth="1"/>
    <col min="2053" max="2054" width="16" style="569" customWidth="1"/>
    <col min="2055" max="2055" width="14" style="569" customWidth="1"/>
    <col min="2056" max="2056" width="16" style="569" customWidth="1"/>
    <col min="2057" max="2304" width="9.33203125" style="569"/>
    <col min="2305" max="2305" width="6.5" style="569" customWidth="1"/>
    <col min="2306" max="2306" width="49.5" style="569" customWidth="1"/>
    <col min="2307" max="2307" width="16" style="569" customWidth="1"/>
    <col min="2308" max="2308" width="14.83203125" style="569" customWidth="1"/>
    <col min="2309" max="2310" width="16" style="569" customWidth="1"/>
    <col min="2311" max="2311" width="14" style="569" customWidth="1"/>
    <col min="2312" max="2312" width="16" style="569" customWidth="1"/>
    <col min="2313" max="2560" width="9.33203125" style="569"/>
    <col min="2561" max="2561" width="6.5" style="569" customWidth="1"/>
    <col min="2562" max="2562" width="49.5" style="569" customWidth="1"/>
    <col min="2563" max="2563" width="16" style="569" customWidth="1"/>
    <col min="2564" max="2564" width="14.83203125" style="569" customWidth="1"/>
    <col min="2565" max="2566" width="16" style="569" customWidth="1"/>
    <col min="2567" max="2567" width="14" style="569" customWidth="1"/>
    <col min="2568" max="2568" width="16" style="569" customWidth="1"/>
    <col min="2569" max="2816" width="9.33203125" style="569"/>
    <col min="2817" max="2817" width="6.5" style="569" customWidth="1"/>
    <col min="2818" max="2818" width="49.5" style="569" customWidth="1"/>
    <col min="2819" max="2819" width="16" style="569" customWidth="1"/>
    <col min="2820" max="2820" width="14.83203125" style="569" customWidth="1"/>
    <col min="2821" max="2822" width="16" style="569" customWidth="1"/>
    <col min="2823" max="2823" width="14" style="569" customWidth="1"/>
    <col min="2824" max="2824" width="16" style="569" customWidth="1"/>
    <col min="2825" max="3072" width="9.33203125" style="569"/>
    <col min="3073" max="3073" width="6.5" style="569" customWidth="1"/>
    <col min="3074" max="3074" width="49.5" style="569" customWidth="1"/>
    <col min="3075" max="3075" width="16" style="569" customWidth="1"/>
    <col min="3076" max="3076" width="14.83203125" style="569" customWidth="1"/>
    <col min="3077" max="3078" width="16" style="569" customWidth="1"/>
    <col min="3079" max="3079" width="14" style="569" customWidth="1"/>
    <col min="3080" max="3080" width="16" style="569" customWidth="1"/>
    <col min="3081" max="3328" width="9.33203125" style="569"/>
    <col min="3329" max="3329" width="6.5" style="569" customWidth="1"/>
    <col min="3330" max="3330" width="49.5" style="569" customWidth="1"/>
    <col min="3331" max="3331" width="16" style="569" customWidth="1"/>
    <col min="3332" max="3332" width="14.83203125" style="569" customWidth="1"/>
    <col min="3333" max="3334" width="16" style="569" customWidth="1"/>
    <col min="3335" max="3335" width="14" style="569" customWidth="1"/>
    <col min="3336" max="3336" width="16" style="569" customWidth="1"/>
    <col min="3337" max="3584" width="9.33203125" style="569"/>
    <col min="3585" max="3585" width="6.5" style="569" customWidth="1"/>
    <col min="3586" max="3586" width="49.5" style="569" customWidth="1"/>
    <col min="3587" max="3587" width="16" style="569" customWidth="1"/>
    <col min="3588" max="3588" width="14.83203125" style="569" customWidth="1"/>
    <col min="3589" max="3590" width="16" style="569" customWidth="1"/>
    <col min="3591" max="3591" width="14" style="569" customWidth="1"/>
    <col min="3592" max="3592" width="16" style="569" customWidth="1"/>
    <col min="3593" max="3840" width="9.33203125" style="569"/>
    <col min="3841" max="3841" width="6.5" style="569" customWidth="1"/>
    <col min="3842" max="3842" width="49.5" style="569" customWidth="1"/>
    <col min="3843" max="3843" width="16" style="569" customWidth="1"/>
    <col min="3844" max="3844" width="14.83203125" style="569" customWidth="1"/>
    <col min="3845" max="3846" width="16" style="569" customWidth="1"/>
    <col min="3847" max="3847" width="14" style="569" customWidth="1"/>
    <col min="3848" max="3848" width="16" style="569" customWidth="1"/>
    <col min="3849" max="4096" width="9.33203125" style="569"/>
    <col min="4097" max="4097" width="6.5" style="569" customWidth="1"/>
    <col min="4098" max="4098" width="49.5" style="569" customWidth="1"/>
    <col min="4099" max="4099" width="16" style="569" customWidth="1"/>
    <col min="4100" max="4100" width="14.83203125" style="569" customWidth="1"/>
    <col min="4101" max="4102" width="16" style="569" customWidth="1"/>
    <col min="4103" max="4103" width="14" style="569" customWidth="1"/>
    <col min="4104" max="4104" width="16" style="569" customWidth="1"/>
    <col min="4105" max="4352" width="9.33203125" style="569"/>
    <col min="4353" max="4353" width="6.5" style="569" customWidth="1"/>
    <col min="4354" max="4354" width="49.5" style="569" customWidth="1"/>
    <col min="4355" max="4355" width="16" style="569" customWidth="1"/>
    <col min="4356" max="4356" width="14.83203125" style="569" customWidth="1"/>
    <col min="4357" max="4358" width="16" style="569" customWidth="1"/>
    <col min="4359" max="4359" width="14" style="569" customWidth="1"/>
    <col min="4360" max="4360" width="16" style="569" customWidth="1"/>
    <col min="4361" max="4608" width="9.33203125" style="569"/>
    <col min="4609" max="4609" width="6.5" style="569" customWidth="1"/>
    <col min="4610" max="4610" width="49.5" style="569" customWidth="1"/>
    <col min="4611" max="4611" width="16" style="569" customWidth="1"/>
    <col min="4612" max="4612" width="14.83203125" style="569" customWidth="1"/>
    <col min="4613" max="4614" width="16" style="569" customWidth="1"/>
    <col min="4615" max="4615" width="14" style="569" customWidth="1"/>
    <col min="4616" max="4616" width="16" style="569" customWidth="1"/>
    <col min="4617" max="4864" width="9.33203125" style="569"/>
    <col min="4865" max="4865" width="6.5" style="569" customWidth="1"/>
    <col min="4866" max="4866" width="49.5" style="569" customWidth="1"/>
    <col min="4867" max="4867" width="16" style="569" customWidth="1"/>
    <col min="4868" max="4868" width="14.83203125" style="569" customWidth="1"/>
    <col min="4869" max="4870" width="16" style="569" customWidth="1"/>
    <col min="4871" max="4871" width="14" style="569" customWidth="1"/>
    <col min="4872" max="4872" width="16" style="569" customWidth="1"/>
    <col min="4873" max="5120" width="9.33203125" style="569"/>
    <col min="5121" max="5121" width="6.5" style="569" customWidth="1"/>
    <col min="5122" max="5122" width="49.5" style="569" customWidth="1"/>
    <col min="5123" max="5123" width="16" style="569" customWidth="1"/>
    <col min="5124" max="5124" width="14.83203125" style="569" customWidth="1"/>
    <col min="5125" max="5126" width="16" style="569" customWidth="1"/>
    <col min="5127" max="5127" width="14" style="569" customWidth="1"/>
    <col min="5128" max="5128" width="16" style="569" customWidth="1"/>
    <col min="5129" max="5376" width="9.33203125" style="569"/>
    <col min="5377" max="5377" width="6.5" style="569" customWidth="1"/>
    <col min="5378" max="5378" width="49.5" style="569" customWidth="1"/>
    <col min="5379" max="5379" width="16" style="569" customWidth="1"/>
    <col min="5380" max="5380" width="14.83203125" style="569" customWidth="1"/>
    <col min="5381" max="5382" width="16" style="569" customWidth="1"/>
    <col min="5383" max="5383" width="14" style="569" customWidth="1"/>
    <col min="5384" max="5384" width="16" style="569" customWidth="1"/>
    <col min="5385" max="5632" width="9.33203125" style="569"/>
    <col min="5633" max="5633" width="6.5" style="569" customWidth="1"/>
    <col min="5634" max="5634" width="49.5" style="569" customWidth="1"/>
    <col min="5635" max="5635" width="16" style="569" customWidth="1"/>
    <col min="5636" max="5636" width="14.83203125" style="569" customWidth="1"/>
    <col min="5637" max="5638" width="16" style="569" customWidth="1"/>
    <col min="5639" max="5639" width="14" style="569" customWidth="1"/>
    <col min="5640" max="5640" width="16" style="569" customWidth="1"/>
    <col min="5641" max="5888" width="9.33203125" style="569"/>
    <col min="5889" max="5889" width="6.5" style="569" customWidth="1"/>
    <col min="5890" max="5890" width="49.5" style="569" customWidth="1"/>
    <col min="5891" max="5891" width="16" style="569" customWidth="1"/>
    <col min="5892" max="5892" width="14.83203125" style="569" customWidth="1"/>
    <col min="5893" max="5894" width="16" style="569" customWidth="1"/>
    <col min="5895" max="5895" width="14" style="569" customWidth="1"/>
    <col min="5896" max="5896" width="16" style="569" customWidth="1"/>
    <col min="5897" max="6144" width="9.33203125" style="569"/>
    <col min="6145" max="6145" width="6.5" style="569" customWidth="1"/>
    <col min="6146" max="6146" width="49.5" style="569" customWidth="1"/>
    <col min="6147" max="6147" width="16" style="569" customWidth="1"/>
    <col min="6148" max="6148" width="14.83203125" style="569" customWidth="1"/>
    <col min="6149" max="6150" width="16" style="569" customWidth="1"/>
    <col min="6151" max="6151" width="14" style="569" customWidth="1"/>
    <col min="6152" max="6152" width="16" style="569" customWidth="1"/>
    <col min="6153" max="6400" width="9.33203125" style="569"/>
    <col min="6401" max="6401" width="6.5" style="569" customWidth="1"/>
    <col min="6402" max="6402" width="49.5" style="569" customWidth="1"/>
    <col min="6403" max="6403" width="16" style="569" customWidth="1"/>
    <col min="6404" max="6404" width="14.83203125" style="569" customWidth="1"/>
    <col min="6405" max="6406" width="16" style="569" customWidth="1"/>
    <col min="6407" max="6407" width="14" style="569" customWidth="1"/>
    <col min="6408" max="6408" width="16" style="569" customWidth="1"/>
    <col min="6409" max="6656" width="9.33203125" style="569"/>
    <col min="6657" max="6657" width="6.5" style="569" customWidth="1"/>
    <col min="6658" max="6658" width="49.5" style="569" customWidth="1"/>
    <col min="6659" max="6659" width="16" style="569" customWidth="1"/>
    <col min="6660" max="6660" width="14.83203125" style="569" customWidth="1"/>
    <col min="6661" max="6662" width="16" style="569" customWidth="1"/>
    <col min="6663" max="6663" width="14" style="569" customWidth="1"/>
    <col min="6664" max="6664" width="16" style="569" customWidth="1"/>
    <col min="6665" max="6912" width="9.33203125" style="569"/>
    <col min="6913" max="6913" width="6.5" style="569" customWidth="1"/>
    <col min="6914" max="6914" width="49.5" style="569" customWidth="1"/>
    <col min="6915" max="6915" width="16" style="569" customWidth="1"/>
    <col min="6916" max="6916" width="14.83203125" style="569" customWidth="1"/>
    <col min="6917" max="6918" width="16" style="569" customWidth="1"/>
    <col min="6919" max="6919" width="14" style="569" customWidth="1"/>
    <col min="6920" max="6920" width="16" style="569" customWidth="1"/>
    <col min="6921" max="7168" width="9.33203125" style="569"/>
    <col min="7169" max="7169" width="6.5" style="569" customWidth="1"/>
    <col min="7170" max="7170" width="49.5" style="569" customWidth="1"/>
    <col min="7171" max="7171" width="16" style="569" customWidth="1"/>
    <col min="7172" max="7172" width="14.83203125" style="569" customWidth="1"/>
    <col min="7173" max="7174" width="16" style="569" customWidth="1"/>
    <col min="7175" max="7175" width="14" style="569" customWidth="1"/>
    <col min="7176" max="7176" width="16" style="569" customWidth="1"/>
    <col min="7177" max="7424" width="9.33203125" style="569"/>
    <col min="7425" max="7425" width="6.5" style="569" customWidth="1"/>
    <col min="7426" max="7426" width="49.5" style="569" customWidth="1"/>
    <col min="7427" max="7427" width="16" style="569" customWidth="1"/>
    <col min="7428" max="7428" width="14.83203125" style="569" customWidth="1"/>
    <col min="7429" max="7430" width="16" style="569" customWidth="1"/>
    <col min="7431" max="7431" width="14" style="569" customWidth="1"/>
    <col min="7432" max="7432" width="16" style="569" customWidth="1"/>
    <col min="7433" max="7680" width="9.33203125" style="569"/>
    <col min="7681" max="7681" width="6.5" style="569" customWidth="1"/>
    <col min="7682" max="7682" width="49.5" style="569" customWidth="1"/>
    <col min="7683" max="7683" width="16" style="569" customWidth="1"/>
    <col min="7684" max="7684" width="14.83203125" style="569" customWidth="1"/>
    <col min="7685" max="7686" width="16" style="569" customWidth="1"/>
    <col min="7687" max="7687" width="14" style="569" customWidth="1"/>
    <col min="7688" max="7688" width="16" style="569" customWidth="1"/>
    <col min="7689" max="7936" width="9.33203125" style="569"/>
    <col min="7937" max="7937" width="6.5" style="569" customWidth="1"/>
    <col min="7938" max="7938" width="49.5" style="569" customWidth="1"/>
    <col min="7939" max="7939" width="16" style="569" customWidth="1"/>
    <col min="7940" max="7940" width="14.83203125" style="569" customWidth="1"/>
    <col min="7941" max="7942" width="16" style="569" customWidth="1"/>
    <col min="7943" max="7943" width="14" style="569" customWidth="1"/>
    <col min="7944" max="7944" width="16" style="569" customWidth="1"/>
    <col min="7945" max="8192" width="9.33203125" style="569"/>
    <col min="8193" max="8193" width="6.5" style="569" customWidth="1"/>
    <col min="8194" max="8194" width="49.5" style="569" customWidth="1"/>
    <col min="8195" max="8195" width="16" style="569" customWidth="1"/>
    <col min="8196" max="8196" width="14.83203125" style="569" customWidth="1"/>
    <col min="8197" max="8198" width="16" style="569" customWidth="1"/>
    <col min="8199" max="8199" width="14" style="569" customWidth="1"/>
    <col min="8200" max="8200" width="16" style="569" customWidth="1"/>
    <col min="8201" max="8448" width="9.33203125" style="569"/>
    <col min="8449" max="8449" width="6.5" style="569" customWidth="1"/>
    <col min="8450" max="8450" width="49.5" style="569" customWidth="1"/>
    <col min="8451" max="8451" width="16" style="569" customWidth="1"/>
    <col min="8452" max="8452" width="14.83203125" style="569" customWidth="1"/>
    <col min="8453" max="8454" width="16" style="569" customWidth="1"/>
    <col min="8455" max="8455" width="14" style="569" customWidth="1"/>
    <col min="8456" max="8456" width="16" style="569" customWidth="1"/>
    <col min="8457" max="8704" width="9.33203125" style="569"/>
    <col min="8705" max="8705" width="6.5" style="569" customWidth="1"/>
    <col min="8706" max="8706" width="49.5" style="569" customWidth="1"/>
    <col min="8707" max="8707" width="16" style="569" customWidth="1"/>
    <col min="8708" max="8708" width="14.83203125" style="569" customWidth="1"/>
    <col min="8709" max="8710" width="16" style="569" customWidth="1"/>
    <col min="8711" max="8711" width="14" style="569" customWidth="1"/>
    <col min="8712" max="8712" width="16" style="569" customWidth="1"/>
    <col min="8713" max="8960" width="9.33203125" style="569"/>
    <col min="8961" max="8961" width="6.5" style="569" customWidth="1"/>
    <col min="8962" max="8962" width="49.5" style="569" customWidth="1"/>
    <col min="8963" max="8963" width="16" style="569" customWidth="1"/>
    <col min="8964" max="8964" width="14.83203125" style="569" customWidth="1"/>
    <col min="8965" max="8966" width="16" style="569" customWidth="1"/>
    <col min="8967" max="8967" width="14" style="569" customWidth="1"/>
    <col min="8968" max="8968" width="16" style="569" customWidth="1"/>
    <col min="8969" max="9216" width="9.33203125" style="569"/>
    <col min="9217" max="9217" width="6.5" style="569" customWidth="1"/>
    <col min="9218" max="9218" width="49.5" style="569" customWidth="1"/>
    <col min="9219" max="9219" width="16" style="569" customWidth="1"/>
    <col min="9220" max="9220" width="14.83203125" style="569" customWidth="1"/>
    <col min="9221" max="9222" width="16" style="569" customWidth="1"/>
    <col min="9223" max="9223" width="14" style="569" customWidth="1"/>
    <col min="9224" max="9224" width="16" style="569" customWidth="1"/>
    <col min="9225" max="9472" width="9.33203125" style="569"/>
    <col min="9473" max="9473" width="6.5" style="569" customWidth="1"/>
    <col min="9474" max="9474" width="49.5" style="569" customWidth="1"/>
    <col min="9475" max="9475" width="16" style="569" customWidth="1"/>
    <col min="9476" max="9476" width="14.83203125" style="569" customWidth="1"/>
    <col min="9477" max="9478" width="16" style="569" customWidth="1"/>
    <col min="9479" max="9479" width="14" style="569" customWidth="1"/>
    <col min="9480" max="9480" width="16" style="569" customWidth="1"/>
    <col min="9481" max="9728" width="9.33203125" style="569"/>
    <col min="9729" max="9729" width="6.5" style="569" customWidth="1"/>
    <col min="9730" max="9730" width="49.5" style="569" customWidth="1"/>
    <col min="9731" max="9731" width="16" style="569" customWidth="1"/>
    <col min="9732" max="9732" width="14.83203125" style="569" customWidth="1"/>
    <col min="9733" max="9734" width="16" style="569" customWidth="1"/>
    <col min="9735" max="9735" width="14" style="569" customWidth="1"/>
    <col min="9736" max="9736" width="16" style="569" customWidth="1"/>
    <col min="9737" max="9984" width="9.33203125" style="569"/>
    <col min="9985" max="9985" width="6.5" style="569" customWidth="1"/>
    <col min="9986" max="9986" width="49.5" style="569" customWidth="1"/>
    <col min="9987" max="9987" width="16" style="569" customWidth="1"/>
    <col min="9988" max="9988" width="14.83203125" style="569" customWidth="1"/>
    <col min="9989" max="9990" width="16" style="569" customWidth="1"/>
    <col min="9991" max="9991" width="14" style="569" customWidth="1"/>
    <col min="9992" max="9992" width="16" style="569" customWidth="1"/>
    <col min="9993" max="10240" width="9.33203125" style="569"/>
    <col min="10241" max="10241" width="6.5" style="569" customWidth="1"/>
    <col min="10242" max="10242" width="49.5" style="569" customWidth="1"/>
    <col min="10243" max="10243" width="16" style="569" customWidth="1"/>
    <col min="10244" max="10244" width="14.83203125" style="569" customWidth="1"/>
    <col min="10245" max="10246" width="16" style="569" customWidth="1"/>
    <col min="10247" max="10247" width="14" style="569" customWidth="1"/>
    <col min="10248" max="10248" width="16" style="569" customWidth="1"/>
    <col min="10249" max="10496" width="9.33203125" style="569"/>
    <col min="10497" max="10497" width="6.5" style="569" customWidth="1"/>
    <col min="10498" max="10498" width="49.5" style="569" customWidth="1"/>
    <col min="10499" max="10499" width="16" style="569" customWidth="1"/>
    <col min="10500" max="10500" width="14.83203125" style="569" customWidth="1"/>
    <col min="10501" max="10502" width="16" style="569" customWidth="1"/>
    <col min="10503" max="10503" width="14" style="569" customWidth="1"/>
    <col min="10504" max="10504" width="16" style="569" customWidth="1"/>
    <col min="10505" max="10752" width="9.33203125" style="569"/>
    <col min="10753" max="10753" width="6.5" style="569" customWidth="1"/>
    <col min="10754" max="10754" width="49.5" style="569" customWidth="1"/>
    <col min="10755" max="10755" width="16" style="569" customWidth="1"/>
    <col min="10756" max="10756" width="14.83203125" style="569" customWidth="1"/>
    <col min="10757" max="10758" width="16" style="569" customWidth="1"/>
    <col min="10759" max="10759" width="14" style="569" customWidth="1"/>
    <col min="10760" max="10760" width="16" style="569" customWidth="1"/>
    <col min="10761" max="11008" width="9.33203125" style="569"/>
    <col min="11009" max="11009" width="6.5" style="569" customWidth="1"/>
    <col min="11010" max="11010" width="49.5" style="569" customWidth="1"/>
    <col min="11011" max="11011" width="16" style="569" customWidth="1"/>
    <col min="11012" max="11012" width="14.83203125" style="569" customWidth="1"/>
    <col min="11013" max="11014" width="16" style="569" customWidth="1"/>
    <col min="11015" max="11015" width="14" style="569" customWidth="1"/>
    <col min="11016" max="11016" width="16" style="569" customWidth="1"/>
    <col min="11017" max="11264" width="9.33203125" style="569"/>
    <col min="11265" max="11265" width="6.5" style="569" customWidth="1"/>
    <col min="11266" max="11266" width="49.5" style="569" customWidth="1"/>
    <col min="11267" max="11267" width="16" style="569" customWidth="1"/>
    <col min="11268" max="11268" width="14.83203125" style="569" customWidth="1"/>
    <col min="11269" max="11270" width="16" style="569" customWidth="1"/>
    <col min="11271" max="11271" width="14" style="569" customWidth="1"/>
    <col min="11272" max="11272" width="16" style="569" customWidth="1"/>
    <col min="11273" max="11520" width="9.33203125" style="569"/>
    <col min="11521" max="11521" width="6.5" style="569" customWidth="1"/>
    <col min="11522" max="11522" width="49.5" style="569" customWidth="1"/>
    <col min="11523" max="11523" width="16" style="569" customWidth="1"/>
    <col min="11524" max="11524" width="14.83203125" style="569" customWidth="1"/>
    <col min="11525" max="11526" width="16" style="569" customWidth="1"/>
    <col min="11527" max="11527" width="14" style="569" customWidth="1"/>
    <col min="11528" max="11528" width="16" style="569" customWidth="1"/>
    <col min="11529" max="11776" width="9.33203125" style="569"/>
    <col min="11777" max="11777" width="6.5" style="569" customWidth="1"/>
    <col min="11778" max="11778" width="49.5" style="569" customWidth="1"/>
    <col min="11779" max="11779" width="16" style="569" customWidth="1"/>
    <col min="11780" max="11780" width="14.83203125" style="569" customWidth="1"/>
    <col min="11781" max="11782" width="16" style="569" customWidth="1"/>
    <col min="11783" max="11783" width="14" style="569" customWidth="1"/>
    <col min="11784" max="11784" width="16" style="569" customWidth="1"/>
    <col min="11785" max="12032" width="9.33203125" style="569"/>
    <col min="12033" max="12033" width="6.5" style="569" customWidth="1"/>
    <col min="12034" max="12034" width="49.5" style="569" customWidth="1"/>
    <col min="12035" max="12035" width="16" style="569" customWidth="1"/>
    <col min="12036" max="12036" width="14.83203125" style="569" customWidth="1"/>
    <col min="12037" max="12038" width="16" style="569" customWidth="1"/>
    <col min="12039" max="12039" width="14" style="569" customWidth="1"/>
    <col min="12040" max="12040" width="16" style="569" customWidth="1"/>
    <col min="12041" max="12288" width="9.33203125" style="569"/>
    <col min="12289" max="12289" width="6.5" style="569" customWidth="1"/>
    <col min="12290" max="12290" width="49.5" style="569" customWidth="1"/>
    <col min="12291" max="12291" width="16" style="569" customWidth="1"/>
    <col min="12292" max="12292" width="14.83203125" style="569" customWidth="1"/>
    <col min="12293" max="12294" width="16" style="569" customWidth="1"/>
    <col min="12295" max="12295" width="14" style="569" customWidth="1"/>
    <col min="12296" max="12296" width="16" style="569" customWidth="1"/>
    <col min="12297" max="12544" width="9.33203125" style="569"/>
    <col min="12545" max="12545" width="6.5" style="569" customWidth="1"/>
    <col min="12546" max="12546" width="49.5" style="569" customWidth="1"/>
    <col min="12547" max="12547" width="16" style="569" customWidth="1"/>
    <col min="12548" max="12548" width="14.83203125" style="569" customWidth="1"/>
    <col min="12549" max="12550" width="16" style="569" customWidth="1"/>
    <col min="12551" max="12551" width="14" style="569" customWidth="1"/>
    <col min="12552" max="12552" width="16" style="569" customWidth="1"/>
    <col min="12553" max="12800" width="9.33203125" style="569"/>
    <col min="12801" max="12801" width="6.5" style="569" customWidth="1"/>
    <col min="12802" max="12802" width="49.5" style="569" customWidth="1"/>
    <col min="12803" max="12803" width="16" style="569" customWidth="1"/>
    <col min="12804" max="12804" width="14.83203125" style="569" customWidth="1"/>
    <col min="12805" max="12806" width="16" style="569" customWidth="1"/>
    <col min="12807" max="12807" width="14" style="569" customWidth="1"/>
    <col min="12808" max="12808" width="16" style="569" customWidth="1"/>
    <col min="12809" max="13056" width="9.33203125" style="569"/>
    <col min="13057" max="13057" width="6.5" style="569" customWidth="1"/>
    <col min="13058" max="13058" width="49.5" style="569" customWidth="1"/>
    <col min="13059" max="13059" width="16" style="569" customWidth="1"/>
    <col min="13060" max="13060" width="14.83203125" style="569" customWidth="1"/>
    <col min="13061" max="13062" width="16" style="569" customWidth="1"/>
    <col min="13063" max="13063" width="14" style="569" customWidth="1"/>
    <col min="13064" max="13064" width="16" style="569" customWidth="1"/>
    <col min="13065" max="13312" width="9.33203125" style="569"/>
    <col min="13313" max="13313" width="6.5" style="569" customWidth="1"/>
    <col min="13314" max="13314" width="49.5" style="569" customWidth="1"/>
    <col min="13315" max="13315" width="16" style="569" customWidth="1"/>
    <col min="13316" max="13316" width="14.83203125" style="569" customWidth="1"/>
    <col min="13317" max="13318" width="16" style="569" customWidth="1"/>
    <col min="13319" max="13319" width="14" style="569" customWidth="1"/>
    <col min="13320" max="13320" width="16" style="569" customWidth="1"/>
    <col min="13321" max="13568" width="9.33203125" style="569"/>
    <col min="13569" max="13569" width="6.5" style="569" customWidth="1"/>
    <col min="13570" max="13570" width="49.5" style="569" customWidth="1"/>
    <col min="13571" max="13571" width="16" style="569" customWidth="1"/>
    <col min="13572" max="13572" width="14.83203125" style="569" customWidth="1"/>
    <col min="13573" max="13574" width="16" style="569" customWidth="1"/>
    <col min="13575" max="13575" width="14" style="569" customWidth="1"/>
    <col min="13576" max="13576" width="16" style="569" customWidth="1"/>
    <col min="13577" max="13824" width="9.33203125" style="569"/>
    <col min="13825" max="13825" width="6.5" style="569" customWidth="1"/>
    <col min="13826" max="13826" width="49.5" style="569" customWidth="1"/>
    <col min="13827" max="13827" width="16" style="569" customWidth="1"/>
    <col min="13828" max="13828" width="14.83203125" style="569" customWidth="1"/>
    <col min="13829" max="13830" width="16" style="569" customWidth="1"/>
    <col min="13831" max="13831" width="14" style="569" customWidth="1"/>
    <col min="13832" max="13832" width="16" style="569" customWidth="1"/>
    <col min="13833" max="14080" width="9.33203125" style="569"/>
    <col min="14081" max="14081" width="6.5" style="569" customWidth="1"/>
    <col min="14082" max="14082" width="49.5" style="569" customWidth="1"/>
    <col min="14083" max="14083" width="16" style="569" customWidth="1"/>
    <col min="14084" max="14084" width="14.83203125" style="569" customWidth="1"/>
    <col min="14085" max="14086" width="16" style="569" customWidth="1"/>
    <col min="14087" max="14087" width="14" style="569" customWidth="1"/>
    <col min="14088" max="14088" width="16" style="569" customWidth="1"/>
    <col min="14089" max="14336" width="9.33203125" style="569"/>
    <col min="14337" max="14337" width="6.5" style="569" customWidth="1"/>
    <col min="14338" max="14338" width="49.5" style="569" customWidth="1"/>
    <col min="14339" max="14339" width="16" style="569" customWidth="1"/>
    <col min="14340" max="14340" width="14.83203125" style="569" customWidth="1"/>
    <col min="14341" max="14342" width="16" style="569" customWidth="1"/>
    <col min="14343" max="14343" width="14" style="569" customWidth="1"/>
    <col min="14344" max="14344" width="16" style="569" customWidth="1"/>
    <col min="14345" max="14592" width="9.33203125" style="569"/>
    <col min="14593" max="14593" width="6.5" style="569" customWidth="1"/>
    <col min="14594" max="14594" width="49.5" style="569" customWidth="1"/>
    <col min="14595" max="14595" width="16" style="569" customWidth="1"/>
    <col min="14596" max="14596" width="14.83203125" style="569" customWidth="1"/>
    <col min="14597" max="14598" width="16" style="569" customWidth="1"/>
    <col min="14599" max="14599" width="14" style="569" customWidth="1"/>
    <col min="14600" max="14600" width="16" style="569" customWidth="1"/>
    <col min="14601" max="14848" width="9.33203125" style="569"/>
    <col min="14849" max="14849" width="6.5" style="569" customWidth="1"/>
    <col min="14850" max="14850" width="49.5" style="569" customWidth="1"/>
    <col min="14851" max="14851" width="16" style="569" customWidth="1"/>
    <col min="14852" max="14852" width="14.83203125" style="569" customWidth="1"/>
    <col min="14853" max="14854" width="16" style="569" customWidth="1"/>
    <col min="14855" max="14855" width="14" style="569" customWidth="1"/>
    <col min="14856" max="14856" width="16" style="569" customWidth="1"/>
    <col min="14857" max="15104" width="9.33203125" style="569"/>
    <col min="15105" max="15105" width="6.5" style="569" customWidth="1"/>
    <col min="15106" max="15106" width="49.5" style="569" customWidth="1"/>
    <col min="15107" max="15107" width="16" style="569" customWidth="1"/>
    <col min="15108" max="15108" width="14.83203125" style="569" customWidth="1"/>
    <col min="15109" max="15110" width="16" style="569" customWidth="1"/>
    <col min="15111" max="15111" width="14" style="569" customWidth="1"/>
    <col min="15112" max="15112" width="16" style="569" customWidth="1"/>
    <col min="15113" max="15360" width="9.33203125" style="569"/>
    <col min="15361" max="15361" width="6.5" style="569" customWidth="1"/>
    <col min="15362" max="15362" width="49.5" style="569" customWidth="1"/>
    <col min="15363" max="15363" width="16" style="569" customWidth="1"/>
    <col min="15364" max="15364" width="14.83203125" style="569" customWidth="1"/>
    <col min="15365" max="15366" width="16" style="569" customWidth="1"/>
    <col min="15367" max="15367" width="14" style="569" customWidth="1"/>
    <col min="15368" max="15368" width="16" style="569" customWidth="1"/>
    <col min="15369" max="15616" width="9.33203125" style="569"/>
    <col min="15617" max="15617" width="6.5" style="569" customWidth="1"/>
    <col min="15618" max="15618" width="49.5" style="569" customWidth="1"/>
    <col min="15619" max="15619" width="16" style="569" customWidth="1"/>
    <col min="15620" max="15620" width="14.83203125" style="569" customWidth="1"/>
    <col min="15621" max="15622" width="16" style="569" customWidth="1"/>
    <col min="15623" max="15623" width="14" style="569" customWidth="1"/>
    <col min="15624" max="15624" width="16" style="569" customWidth="1"/>
    <col min="15625" max="15872" width="9.33203125" style="569"/>
    <col min="15873" max="15873" width="6.5" style="569" customWidth="1"/>
    <col min="15874" max="15874" width="49.5" style="569" customWidth="1"/>
    <col min="15875" max="15875" width="16" style="569" customWidth="1"/>
    <col min="15876" max="15876" width="14.83203125" style="569" customWidth="1"/>
    <col min="15877" max="15878" width="16" style="569" customWidth="1"/>
    <col min="15879" max="15879" width="14" style="569" customWidth="1"/>
    <col min="15880" max="15880" width="16" style="569" customWidth="1"/>
    <col min="15881" max="16128" width="9.33203125" style="569"/>
    <col min="16129" max="16129" width="6.5" style="569" customWidth="1"/>
    <col min="16130" max="16130" width="49.5" style="569" customWidth="1"/>
    <col min="16131" max="16131" width="16" style="569" customWidth="1"/>
    <col min="16132" max="16132" width="14.83203125" style="569" customWidth="1"/>
    <col min="16133" max="16134" width="16" style="569" customWidth="1"/>
    <col min="16135" max="16135" width="14" style="569" customWidth="1"/>
    <col min="16136" max="16136" width="16" style="569" customWidth="1"/>
    <col min="16137" max="16384" width="9.33203125" style="569"/>
  </cols>
  <sheetData>
    <row r="1" spans="1:9" s="674" customFormat="1" ht="25.5" customHeight="1" x14ac:dyDescent="0.3">
      <c r="A1" s="774" t="s">
        <v>793</v>
      </c>
      <c r="B1" s="774"/>
      <c r="C1" s="774"/>
      <c r="D1" s="774"/>
      <c r="E1" s="774"/>
      <c r="F1" s="774"/>
      <c r="G1" s="774"/>
      <c r="H1" s="774"/>
    </row>
    <row r="2" spans="1:9" s="675" customFormat="1" ht="18" customHeight="1" x14ac:dyDescent="0.25">
      <c r="A2" s="769" t="s">
        <v>843</v>
      </c>
      <c r="B2" s="769"/>
      <c r="C2" s="769"/>
      <c r="D2" s="769"/>
      <c r="E2" s="769"/>
      <c r="F2" s="769"/>
      <c r="G2" s="769"/>
      <c r="H2" s="769"/>
    </row>
    <row r="3" spans="1:9" s="674" customFormat="1" ht="16.5" customHeight="1" x14ac:dyDescent="0.3">
      <c r="A3" s="775" t="s">
        <v>795</v>
      </c>
      <c r="B3" s="775"/>
      <c r="C3" s="775"/>
      <c r="D3" s="775"/>
      <c r="E3" s="775"/>
      <c r="F3" s="775"/>
      <c r="G3" s="775"/>
      <c r="H3" s="775"/>
    </row>
    <row r="4" spans="1:9" s="627" customFormat="1" ht="13.5" customHeight="1" thickBot="1" x14ac:dyDescent="0.3">
      <c r="A4" s="785" t="s">
        <v>101</v>
      </c>
      <c r="B4" s="785"/>
      <c r="C4" s="785"/>
      <c r="D4" s="785"/>
      <c r="E4" s="785"/>
      <c r="F4" s="785"/>
      <c r="G4" s="785"/>
      <c r="H4" s="785"/>
    </row>
    <row r="5" spans="1:9" ht="54" customHeight="1" thickBot="1" x14ac:dyDescent="0.25">
      <c r="A5" s="676" t="s">
        <v>63</v>
      </c>
      <c r="B5" s="677" t="s">
        <v>115</v>
      </c>
      <c r="C5" s="678" t="s">
        <v>764</v>
      </c>
      <c r="D5" s="678" t="s">
        <v>765</v>
      </c>
      <c r="E5" s="679" t="s">
        <v>766</v>
      </c>
      <c r="F5" s="678" t="s">
        <v>767</v>
      </c>
      <c r="G5" s="678" t="s">
        <v>765</v>
      </c>
      <c r="H5" s="679" t="s">
        <v>768</v>
      </c>
    </row>
    <row r="6" spans="1:9" s="634" customFormat="1" ht="18" customHeight="1" x14ac:dyDescent="0.2">
      <c r="A6" s="680">
        <v>1</v>
      </c>
      <c r="B6" s="681" t="s">
        <v>844</v>
      </c>
      <c r="C6" s="682">
        <v>41282</v>
      </c>
      <c r="D6" s="683"/>
      <c r="E6" s="684">
        <f>D6+C6</f>
        <v>41282</v>
      </c>
      <c r="F6" s="685">
        <v>33366</v>
      </c>
      <c r="G6" s="683"/>
      <c r="H6" s="686">
        <f>G6+F6</f>
        <v>33366</v>
      </c>
    </row>
    <row r="7" spans="1:9" s="634" customFormat="1" ht="25.5" customHeight="1" x14ac:dyDescent="0.2">
      <c r="A7" s="639">
        <v>2</v>
      </c>
      <c r="B7" s="687" t="s">
        <v>845</v>
      </c>
      <c r="C7" s="641"/>
      <c r="D7" s="688"/>
      <c r="E7" s="689">
        <f>D7+C7</f>
        <v>0</v>
      </c>
      <c r="F7" s="690"/>
      <c r="G7" s="688"/>
      <c r="H7" s="691">
        <f>G7+F7</f>
        <v>0</v>
      </c>
    </row>
    <row r="8" spans="1:9" s="634" customFormat="1" ht="22.5" x14ac:dyDescent="0.2">
      <c r="A8" s="639">
        <v>3</v>
      </c>
      <c r="B8" s="687" t="s">
        <v>846</v>
      </c>
      <c r="C8" s="641">
        <v>529</v>
      </c>
      <c r="D8" s="688"/>
      <c r="E8" s="689">
        <f>D8+C8</f>
        <v>529</v>
      </c>
      <c r="F8" s="690">
        <v>-4</v>
      </c>
      <c r="G8" s="688"/>
      <c r="H8" s="691">
        <f>G8+F8</f>
        <v>-4</v>
      </c>
    </row>
    <row r="9" spans="1:9" s="634" customFormat="1" ht="18" customHeight="1" x14ac:dyDescent="0.2">
      <c r="A9" s="639">
        <v>4</v>
      </c>
      <c r="B9" s="687" t="s">
        <v>847</v>
      </c>
      <c r="C9" s="641">
        <v>35544</v>
      </c>
      <c r="D9" s="688"/>
      <c r="E9" s="689">
        <f>D9+C9</f>
        <v>35544</v>
      </c>
      <c r="F9" s="690">
        <v>332</v>
      </c>
      <c r="G9" s="688"/>
      <c r="H9" s="691">
        <f>G9+F9</f>
        <v>332</v>
      </c>
    </row>
    <row r="10" spans="1:9" s="634" customFormat="1" ht="23.25" thickBot="1" x14ac:dyDescent="0.25">
      <c r="A10" s="692">
        <v>5</v>
      </c>
      <c r="B10" s="693" t="s">
        <v>848</v>
      </c>
      <c r="C10" s="694"/>
      <c r="D10" s="695"/>
      <c r="E10" s="696"/>
      <c r="F10" s="697"/>
      <c r="G10" s="695"/>
      <c r="H10" s="698"/>
    </row>
    <row r="11" spans="1:9" s="600" customFormat="1" ht="18" customHeight="1" thickBot="1" x14ac:dyDescent="0.25">
      <c r="A11" s="647">
        <v>6</v>
      </c>
      <c r="B11" s="699" t="s">
        <v>849</v>
      </c>
      <c r="C11" s="700">
        <f t="shared" ref="C11:H11" si="0">+C6+C7+C8-C9-C10</f>
        <v>6267</v>
      </c>
      <c r="D11" s="700">
        <f t="shared" si="0"/>
        <v>0</v>
      </c>
      <c r="E11" s="700">
        <f t="shared" si="0"/>
        <v>6267</v>
      </c>
      <c r="F11" s="700">
        <f t="shared" si="0"/>
        <v>33030</v>
      </c>
      <c r="G11" s="700">
        <f t="shared" si="0"/>
        <v>0</v>
      </c>
      <c r="H11" s="701">
        <f t="shared" si="0"/>
        <v>33030</v>
      </c>
      <c r="I11" s="702"/>
    </row>
    <row r="12" spans="1:9" s="634" customFormat="1" ht="18" customHeight="1" x14ac:dyDescent="0.2">
      <c r="A12" s="635">
        <v>7</v>
      </c>
      <c r="B12" s="703" t="s">
        <v>850</v>
      </c>
      <c r="C12" s="637"/>
      <c r="D12" s="704"/>
      <c r="E12" s="705">
        <f>D12+C12</f>
        <v>0</v>
      </c>
      <c r="F12" s="706"/>
      <c r="G12" s="704"/>
      <c r="H12" s="707">
        <f>G12+F12</f>
        <v>0</v>
      </c>
      <c r="I12" s="708"/>
    </row>
    <row r="13" spans="1:9" s="634" customFormat="1" ht="18" customHeight="1" thickBot="1" x14ac:dyDescent="0.25">
      <c r="A13" s="643">
        <v>8</v>
      </c>
      <c r="B13" s="709" t="s">
        <v>851</v>
      </c>
      <c r="C13" s="645"/>
      <c r="D13" s="710"/>
      <c r="E13" s="711">
        <f>D13+C13</f>
        <v>0</v>
      </c>
      <c r="F13" s="712"/>
      <c r="G13" s="710"/>
      <c r="H13" s="713">
        <f>G13+F13</f>
        <v>0</v>
      </c>
      <c r="I13" s="708"/>
    </row>
    <row r="14" spans="1:9" s="634" customFormat="1" ht="27" customHeight="1" thickBot="1" x14ac:dyDescent="0.25">
      <c r="A14" s="670">
        <v>9</v>
      </c>
      <c r="B14" s="714" t="s">
        <v>852</v>
      </c>
      <c r="C14" s="715">
        <f t="shared" ref="C14:H14" si="1">+C11+C12+C13</f>
        <v>6267</v>
      </c>
      <c r="D14" s="715">
        <f t="shared" si="1"/>
        <v>0</v>
      </c>
      <c r="E14" s="715">
        <f t="shared" si="1"/>
        <v>6267</v>
      </c>
      <c r="F14" s="715">
        <f t="shared" si="1"/>
        <v>33030</v>
      </c>
      <c r="G14" s="715">
        <f t="shared" si="1"/>
        <v>0</v>
      </c>
      <c r="H14" s="716">
        <f t="shared" si="1"/>
        <v>33030</v>
      </c>
      <c r="I14" s="708"/>
    </row>
    <row r="15" spans="1:9" s="634" customFormat="1" ht="28.5" customHeight="1" x14ac:dyDescent="0.2">
      <c r="A15" s="680">
        <v>10</v>
      </c>
      <c r="B15" s="717" t="s">
        <v>853</v>
      </c>
      <c r="C15" s="682"/>
      <c r="D15" s="683"/>
      <c r="E15" s="684">
        <f>D15+C15</f>
        <v>0</v>
      </c>
      <c r="F15" s="685"/>
      <c r="G15" s="683"/>
      <c r="H15" s="686">
        <f>G15+F15</f>
        <v>0</v>
      </c>
      <c r="I15" s="708"/>
    </row>
    <row r="16" spans="1:9" s="634" customFormat="1" ht="28.5" customHeight="1" thickBot="1" x14ac:dyDescent="0.25">
      <c r="A16" s="692">
        <v>11</v>
      </c>
      <c r="B16" s="718" t="s">
        <v>854</v>
      </c>
      <c r="C16" s="694"/>
      <c r="D16" s="695"/>
      <c r="E16" s="696"/>
      <c r="F16" s="697"/>
      <c r="G16" s="695"/>
      <c r="H16" s="698"/>
      <c r="I16" s="708"/>
    </row>
    <row r="17" spans="1:9" s="600" customFormat="1" ht="18" customHeight="1" thickBot="1" x14ac:dyDescent="0.25">
      <c r="A17" s="647">
        <v>12</v>
      </c>
      <c r="B17" s="699" t="s">
        <v>855</v>
      </c>
      <c r="C17" s="574">
        <f t="shared" ref="C17:H17" si="2">+C14+C15+C16</f>
        <v>6267</v>
      </c>
      <c r="D17" s="574">
        <f t="shared" si="2"/>
        <v>0</v>
      </c>
      <c r="E17" s="574">
        <f t="shared" si="2"/>
        <v>6267</v>
      </c>
      <c r="F17" s="574">
        <f t="shared" si="2"/>
        <v>33030</v>
      </c>
      <c r="G17" s="574">
        <f t="shared" si="2"/>
        <v>0</v>
      </c>
      <c r="H17" s="719">
        <f t="shared" si="2"/>
        <v>33030</v>
      </c>
      <c r="I17" s="702"/>
    </row>
    <row r="18" spans="1:9" s="634" customFormat="1" ht="33.75" x14ac:dyDescent="0.2">
      <c r="A18" s="635">
        <v>13</v>
      </c>
      <c r="B18" s="720" t="s">
        <v>856</v>
      </c>
      <c r="C18" s="637"/>
      <c r="D18" s="704"/>
      <c r="E18" s="705">
        <f>D18+C18</f>
        <v>0</v>
      </c>
      <c r="F18" s="706"/>
      <c r="G18" s="704"/>
      <c r="H18" s="707">
        <f>G18+F18</f>
        <v>0</v>
      </c>
      <c r="I18" s="708"/>
    </row>
    <row r="19" spans="1:9" s="634" customFormat="1" ht="18" customHeight="1" x14ac:dyDescent="0.2">
      <c r="A19" s="639">
        <v>14</v>
      </c>
      <c r="B19" s="687" t="s">
        <v>857</v>
      </c>
      <c r="C19" s="641">
        <v>1192</v>
      </c>
      <c r="D19" s="688"/>
      <c r="E19" s="689">
        <f>D19+C19</f>
        <v>1192</v>
      </c>
      <c r="F19" s="690">
        <v>923</v>
      </c>
      <c r="G19" s="688"/>
      <c r="H19" s="691">
        <f>G19+F19</f>
        <v>923</v>
      </c>
    </row>
    <row r="20" spans="1:9" s="634" customFormat="1" ht="18" customHeight="1" thickBot="1" x14ac:dyDescent="0.25">
      <c r="A20" s="721">
        <v>15</v>
      </c>
      <c r="B20" s="722" t="s">
        <v>858</v>
      </c>
      <c r="C20" s="723">
        <v>5407</v>
      </c>
      <c r="D20" s="724"/>
      <c r="E20" s="725">
        <f>D20+C20</f>
        <v>5407</v>
      </c>
      <c r="F20" s="726">
        <v>32273</v>
      </c>
      <c r="G20" s="724"/>
      <c r="H20" s="727">
        <f>G20+F20</f>
        <v>32273</v>
      </c>
    </row>
    <row r="25" spans="1:9" x14ac:dyDescent="0.2">
      <c r="B25" s="569"/>
    </row>
    <row r="26" spans="1:9" ht="12.75" customHeight="1" x14ac:dyDescent="0.2">
      <c r="B26" s="569"/>
    </row>
    <row r="27" spans="1:9" x14ac:dyDescent="0.2">
      <c r="B27" s="569"/>
    </row>
    <row r="28" spans="1:9" x14ac:dyDescent="0.2">
      <c r="B28" s="569"/>
    </row>
    <row r="29" spans="1:9" x14ac:dyDescent="0.2">
      <c r="B29" s="569"/>
    </row>
  </sheetData>
  <mergeCells count="4">
    <mergeCell ref="A1:H1"/>
    <mergeCell ref="A2:H2"/>
    <mergeCell ref="A3:H3"/>
    <mergeCell ref="A4:H4"/>
  </mergeCells>
  <printOptions horizontalCentered="1"/>
  <pageMargins left="0.78740157480314965" right="0.86614173228346458" top="0.98425196850393704" bottom="0.98425196850393704" header="0.78740157480314965" footer="0.78740157480314965"/>
  <pageSetup paperSize="9" scale="95" orientation="landscape" r:id="rId1"/>
  <headerFooter alignWithMargins="0">
    <oddHeader>&amp;R&amp;"Times New Roman CE,Félkövér dőlt"&amp;11 8/c. melléklet az 5/2014. (V.8..) önkormányzati rendelethez</oddHead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2">
    <tabColor rgb="FF92D050"/>
  </sheetPr>
  <dimension ref="A1:E120"/>
  <sheetViews>
    <sheetView zoomScaleNormal="100" zoomScaleSheetLayoutView="120" workbookViewId="0">
      <selection activeCell="D88" sqref="D88"/>
    </sheetView>
  </sheetViews>
  <sheetFormatPr defaultColWidth="12" defaultRowHeight="15.75" x14ac:dyDescent="0.25"/>
  <cols>
    <col min="1" max="1" width="67.1640625" style="450" customWidth="1"/>
    <col min="2" max="2" width="6.1640625" style="450" customWidth="1"/>
    <col min="3" max="4" width="12.1640625" style="450" customWidth="1"/>
    <col min="5" max="5" width="12.1640625" style="496" customWidth="1"/>
    <col min="6" max="16384" width="12" style="450"/>
  </cols>
  <sheetData>
    <row r="1" spans="1:5" ht="49.5" customHeight="1" x14ac:dyDescent="0.25">
      <c r="A1" s="787" t="s">
        <v>728</v>
      </c>
      <c r="B1" s="788"/>
      <c r="C1" s="788"/>
      <c r="D1" s="788"/>
      <c r="E1" s="788"/>
    </row>
    <row r="2" spans="1:5" ht="16.5" thickBot="1" x14ac:dyDescent="0.3">
      <c r="C2" s="789" t="s">
        <v>471</v>
      </c>
      <c r="D2" s="789"/>
      <c r="E2" s="789"/>
    </row>
    <row r="3" spans="1:5" ht="15.75" customHeight="1" x14ac:dyDescent="0.25">
      <c r="A3" s="790" t="s">
        <v>472</v>
      </c>
      <c r="B3" s="793" t="s">
        <v>473</v>
      </c>
      <c r="C3" s="796" t="s">
        <v>474</v>
      </c>
      <c r="D3" s="796" t="s">
        <v>475</v>
      </c>
      <c r="E3" s="798" t="s">
        <v>476</v>
      </c>
    </row>
    <row r="4" spans="1:5" ht="11.25" customHeight="1" x14ac:dyDescent="0.25">
      <c r="A4" s="791"/>
      <c r="B4" s="794"/>
      <c r="C4" s="797"/>
      <c r="D4" s="797"/>
      <c r="E4" s="799"/>
    </row>
    <row r="5" spans="1:5" x14ac:dyDescent="0.25">
      <c r="A5" s="792"/>
      <c r="B5" s="795"/>
      <c r="C5" s="800" t="s">
        <v>477</v>
      </c>
      <c r="D5" s="800"/>
      <c r="E5" s="801"/>
    </row>
    <row r="6" spans="1:5" s="454" customFormat="1" ht="16.5" thickBot="1" x14ac:dyDescent="0.25">
      <c r="A6" s="451">
        <v>1</v>
      </c>
      <c r="B6" s="452">
        <v>2</v>
      </c>
      <c r="C6" s="452">
        <v>3</v>
      </c>
      <c r="D6" s="452">
        <v>4</v>
      </c>
      <c r="E6" s="453">
        <v>5</v>
      </c>
    </row>
    <row r="7" spans="1:5" s="459" customFormat="1" x14ac:dyDescent="0.2">
      <c r="A7" s="455" t="s">
        <v>478</v>
      </c>
      <c r="B7" s="456" t="s">
        <v>479</v>
      </c>
      <c r="C7" s="457">
        <f>C8+C15+C18+C19+C20</f>
        <v>0</v>
      </c>
      <c r="D7" s="457">
        <f>D8+D15+D18+D19+D20</f>
        <v>0</v>
      </c>
      <c r="E7" s="458"/>
    </row>
    <row r="8" spans="1:5" s="459" customFormat="1" ht="16.5" customHeight="1" x14ac:dyDescent="0.2">
      <c r="A8" s="460" t="s">
        <v>480</v>
      </c>
      <c r="B8" s="461" t="s">
        <v>481</v>
      </c>
      <c r="C8" s="462">
        <f>C9+C12</f>
        <v>0</v>
      </c>
      <c r="D8" s="462">
        <f>D9+D12</f>
        <v>0</v>
      </c>
      <c r="E8" s="463"/>
    </row>
    <row r="9" spans="1:5" s="459" customFormat="1" x14ac:dyDescent="0.2">
      <c r="A9" s="464" t="s">
        <v>482</v>
      </c>
      <c r="B9" s="461" t="s">
        <v>483</v>
      </c>
      <c r="C9" s="465">
        <f>SUM(C10:C11)</f>
        <v>0</v>
      </c>
      <c r="D9" s="465">
        <f>SUM(D10:D11)</f>
        <v>0</v>
      </c>
      <c r="E9" s="466"/>
    </row>
    <row r="10" spans="1:5" s="459" customFormat="1" x14ac:dyDescent="0.2">
      <c r="A10" s="467" t="s">
        <v>484</v>
      </c>
      <c r="B10" s="461" t="s">
        <v>485</v>
      </c>
      <c r="C10" s="468"/>
      <c r="D10" s="468"/>
      <c r="E10" s="466"/>
    </row>
    <row r="11" spans="1:5" s="459" customFormat="1" x14ac:dyDescent="0.2">
      <c r="A11" s="467" t="s">
        <v>486</v>
      </c>
      <c r="B11" s="461" t="s">
        <v>487</v>
      </c>
      <c r="C11" s="468"/>
      <c r="D11" s="468"/>
      <c r="E11" s="466"/>
    </row>
    <row r="12" spans="1:5" s="459" customFormat="1" x14ac:dyDescent="0.2">
      <c r="A12" s="464" t="s">
        <v>488</v>
      </c>
      <c r="B12" s="461" t="s">
        <v>489</v>
      </c>
      <c r="C12" s="465">
        <f>SUM(C13:C14)</f>
        <v>0</v>
      </c>
      <c r="D12" s="465">
        <f>SUM(D13:D14)</f>
        <v>0</v>
      </c>
      <c r="E12" s="466"/>
    </row>
    <row r="13" spans="1:5" s="459" customFormat="1" x14ac:dyDescent="0.2">
      <c r="A13" s="467" t="s">
        <v>490</v>
      </c>
      <c r="B13" s="461" t="s">
        <v>491</v>
      </c>
      <c r="C13" s="468"/>
      <c r="D13" s="468"/>
      <c r="E13" s="466"/>
    </row>
    <row r="14" spans="1:5" s="459" customFormat="1" x14ac:dyDescent="0.2">
      <c r="A14" s="467" t="s">
        <v>492</v>
      </c>
      <c r="B14" s="461" t="s">
        <v>493</v>
      </c>
      <c r="C14" s="468"/>
      <c r="D14" s="468"/>
      <c r="E14" s="466"/>
    </row>
    <row r="15" spans="1:5" s="459" customFormat="1" x14ac:dyDescent="0.2">
      <c r="A15" s="460" t="s">
        <v>494</v>
      </c>
      <c r="B15" s="461" t="s">
        <v>495</v>
      </c>
      <c r="C15" s="465">
        <f>SUM(C16:C17)</f>
        <v>0</v>
      </c>
      <c r="D15" s="465">
        <f>SUM(D16:D17)</f>
        <v>0</v>
      </c>
      <c r="E15" s="466"/>
    </row>
    <row r="16" spans="1:5" s="459" customFormat="1" x14ac:dyDescent="0.2">
      <c r="A16" s="467" t="s">
        <v>496</v>
      </c>
      <c r="B16" s="461" t="s">
        <v>74</v>
      </c>
      <c r="C16" s="468"/>
      <c r="D16" s="468"/>
      <c r="E16" s="466"/>
    </row>
    <row r="17" spans="1:5" s="459" customFormat="1" x14ac:dyDescent="0.2">
      <c r="A17" s="467" t="s">
        <v>497</v>
      </c>
      <c r="B17" s="461" t="s">
        <v>75</v>
      </c>
      <c r="C17" s="468"/>
      <c r="D17" s="468"/>
      <c r="E17" s="466"/>
    </row>
    <row r="18" spans="1:5" s="459" customFormat="1" x14ac:dyDescent="0.2">
      <c r="A18" s="460" t="s">
        <v>498</v>
      </c>
      <c r="B18" s="461" t="s">
        <v>76</v>
      </c>
      <c r="C18" s="468"/>
      <c r="D18" s="468"/>
      <c r="E18" s="466"/>
    </row>
    <row r="19" spans="1:5" s="459" customFormat="1" x14ac:dyDescent="0.2">
      <c r="A19" s="460" t="s">
        <v>499</v>
      </c>
      <c r="B19" s="461" t="s">
        <v>77</v>
      </c>
      <c r="C19" s="468"/>
      <c r="D19" s="469"/>
      <c r="E19" s="466"/>
    </row>
    <row r="20" spans="1:5" s="459" customFormat="1" x14ac:dyDescent="0.2">
      <c r="A20" s="460" t="s">
        <v>500</v>
      </c>
      <c r="B20" s="461" t="s">
        <v>78</v>
      </c>
      <c r="C20" s="469"/>
      <c r="D20" s="468"/>
      <c r="E20" s="466"/>
    </row>
    <row r="21" spans="1:5" s="459" customFormat="1" x14ac:dyDescent="0.2">
      <c r="A21" s="470" t="s">
        <v>501</v>
      </c>
      <c r="B21" s="461" t="s">
        <v>79</v>
      </c>
      <c r="C21" s="471">
        <f>SUM(C22:C24)</f>
        <v>146048</v>
      </c>
      <c r="D21" s="471">
        <f>SUM(D22:D24)</f>
        <v>146048</v>
      </c>
      <c r="E21" s="472"/>
    </row>
    <row r="22" spans="1:5" s="459" customFormat="1" x14ac:dyDescent="0.2">
      <c r="A22" s="470" t="s">
        <v>502</v>
      </c>
      <c r="B22" s="461" t="s">
        <v>80</v>
      </c>
      <c r="C22" s="471">
        <v>138996</v>
      </c>
      <c r="D22" s="471">
        <v>138996</v>
      </c>
      <c r="E22" s="472"/>
    </row>
    <row r="23" spans="1:5" s="459" customFormat="1" x14ac:dyDescent="0.2">
      <c r="A23" s="470" t="s">
        <v>927</v>
      </c>
      <c r="B23" s="461"/>
      <c r="C23" s="471">
        <v>5230</v>
      </c>
      <c r="D23" s="471">
        <v>5230</v>
      </c>
      <c r="E23" s="472"/>
    </row>
    <row r="24" spans="1:5" s="459" customFormat="1" x14ac:dyDescent="0.2">
      <c r="A24" s="460" t="s">
        <v>503</v>
      </c>
      <c r="B24" s="461" t="s">
        <v>504</v>
      </c>
      <c r="C24" s="471">
        <v>1822</v>
      </c>
      <c r="D24" s="471">
        <v>1822</v>
      </c>
      <c r="E24" s="472"/>
    </row>
    <row r="25" spans="1:5" s="459" customFormat="1" x14ac:dyDescent="0.2">
      <c r="A25" s="460" t="s">
        <v>505</v>
      </c>
      <c r="B25" s="461" t="s">
        <v>506</v>
      </c>
      <c r="C25" s="471"/>
      <c r="D25" s="471"/>
      <c r="E25" s="463"/>
    </row>
    <row r="26" spans="1:5" s="459" customFormat="1" x14ac:dyDescent="0.2">
      <c r="A26" s="460" t="s">
        <v>507</v>
      </c>
      <c r="B26" s="461" t="s">
        <v>508</v>
      </c>
      <c r="C26" s="473"/>
      <c r="D26" s="473"/>
      <c r="E26" s="481"/>
    </row>
    <row r="27" spans="1:5" s="459" customFormat="1" x14ac:dyDescent="0.2">
      <c r="A27" s="470" t="s">
        <v>509</v>
      </c>
      <c r="B27" s="461" t="s">
        <v>510</v>
      </c>
      <c r="C27" s="469"/>
      <c r="D27" s="482"/>
      <c r="E27" s="466"/>
    </row>
    <row r="28" spans="1:5" s="459" customFormat="1" x14ac:dyDescent="0.2">
      <c r="A28" s="460" t="s">
        <v>511</v>
      </c>
      <c r="B28" s="461" t="s">
        <v>512</v>
      </c>
      <c r="C28" s="479"/>
      <c r="D28" s="480"/>
      <c r="E28" s="481"/>
    </row>
    <row r="29" spans="1:5" s="459" customFormat="1" ht="23.25" customHeight="1" x14ac:dyDescent="0.2">
      <c r="A29" s="470" t="s">
        <v>513</v>
      </c>
      <c r="B29" s="461" t="s">
        <v>514</v>
      </c>
      <c r="C29" s="471">
        <v>31632</v>
      </c>
      <c r="D29" s="471">
        <v>31632</v>
      </c>
      <c r="E29" s="472"/>
    </row>
    <row r="30" spans="1:5" s="459" customFormat="1" ht="15.75" customHeight="1" x14ac:dyDescent="0.2">
      <c r="A30" s="470" t="s">
        <v>515</v>
      </c>
      <c r="B30" s="461" t="s">
        <v>516</v>
      </c>
      <c r="C30" s="471">
        <f>C7+C21+C27+C29</f>
        <v>177680</v>
      </c>
      <c r="D30" s="471">
        <f>D7+D21+D27+D29</f>
        <v>177680</v>
      </c>
      <c r="E30" s="472">
        <f>E7+E21+E27+E29</f>
        <v>0</v>
      </c>
    </row>
    <row r="31" spans="1:5" s="459" customFormat="1" x14ac:dyDescent="0.2">
      <c r="A31" s="470" t="s">
        <v>517</v>
      </c>
      <c r="B31" s="461" t="s">
        <v>518</v>
      </c>
      <c r="C31" s="469"/>
      <c r="D31" s="471">
        <f>D32+D40+D50</f>
        <v>116</v>
      </c>
      <c r="E31" s="472">
        <f>E32+E40+E50</f>
        <v>0</v>
      </c>
    </row>
    <row r="32" spans="1:5" s="459" customFormat="1" x14ac:dyDescent="0.2">
      <c r="A32" s="460" t="s">
        <v>519</v>
      </c>
      <c r="B32" s="461" t="s">
        <v>520</v>
      </c>
      <c r="C32" s="479"/>
      <c r="D32" s="473">
        <f>SUM(D33:D39)</f>
        <v>116</v>
      </c>
      <c r="E32" s="481"/>
    </row>
    <row r="33" spans="1:5" s="459" customFormat="1" x14ac:dyDescent="0.2">
      <c r="A33" s="476" t="s">
        <v>521</v>
      </c>
      <c r="B33" s="461" t="s">
        <v>522</v>
      </c>
      <c r="C33" s="469"/>
      <c r="D33" s="468">
        <v>116</v>
      </c>
      <c r="E33" s="466"/>
    </row>
    <row r="34" spans="1:5" s="459" customFormat="1" x14ac:dyDescent="0.2">
      <c r="A34" s="476" t="s">
        <v>523</v>
      </c>
      <c r="B34" s="461" t="s">
        <v>524</v>
      </c>
      <c r="C34" s="469"/>
      <c r="D34" s="468"/>
      <c r="E34" s="466"/>
    </row>
    <row r="35" spans="1:5" s="459" customFormat="1" x14ac:dyDescent="0.2">
      <c r="A35" s="476" t="s">
        <v>525</v>
      </c>
      <c r="B35" s="461" t="s">
        <v>526</v>
      </c>
      <c r="C35" s="469"/>
      <c r="D35" s="468"/>
      <c r="E35" s="466"/>
    </row>
    <row r="36" spans="1:5" s="459" customFormat="1" x14ac:dyDescent="0.2">
      <c r="A36" s="476" t="s">
        <v>527</v>
      </c>
      <c r="B36" s="461" t="s">
        <v>528</v>
      </c>
      <c r="C36" s="469"/>
      <c r="D36" s="468"/>
      <c r="E36" s="466"/>
    </row>
    <row r="37" spans="1:5" s="459" customFormat="1" x14ac:dyDescent="0.2">
      <c r="A37" s="476" t="s">
        <v>529</v>
      </c>
      <c r="B37" s="461" t="s">
        <v>530</v>
      </c>
      <c r="C37" s="469"/>
      <c r="D37" s="468"/>
      <c r="E37" s="466"/>
    </row>
    <row r="38" spans="1:5" s="459" customFormat="1" x14ac:dyDescent="0.2">
      <c r="A38" s="483" t="s">
        <v>531</v>
      </c>
      <c r="B38" s="461" t="s">
        <v>532</v>
      </c>
      <c r="C38" s="469"/>
      <c r="D38" s="468"/>
      <c r="E38" s="466"/>
    </row>
    <row r="39" spans="1:5" s="459" customFormat="1" x14ac:dyDescent="0.2">
      <c r="A39" s="476" t="s">
        <v>533</v>
      </c>
      <c r="B39" s="461" t="s">
        <v>534</v>
      </c>
      <c r="C39" s="469"/>
      <c r="D39" s="468"/>
      <c r="E39" s="466"/>
    </row>
    <row r="40" spans="1:5" s="459" customFormat="1" x14ac:dyDescent="0.2">
      <c r="A40" s="460" t="s">
        <v>535</v>
      </c>
      <c r="B40" s="461" t="s">
        <v>536</v>
      </c>
      <c r="C40" s="479"/>
      <c r="D40" s="473">
        <f>SUM(D41:D44)+D45</f>
        <v>0</v>
      </c>
      <c r="E40" s="474">
        <f>SUM(E41:E44)+E45</f>
        <v>0</v>
      </c>
    </row>
    <row r="41" spans="1:5" s="459" customFormat="1" x14ac:dyDescent="0.2">
      <c r="A41" s="476" t="s">
        <v>537</v>
      </c>
      <c r="B41" s="461" t="s">
        <v>538</v>
      </c>
      <c r="C41" s="469"/>
      <c r="D41" s="468"/>
      <c r="E41" s="466"/>
    </row>
    <row r="42" spans="1:5" s="459" customFormat="1" x14ac:dyDescent="0.2">
      <c r="A42" s="476" t="s">
        <v>539</v>
      </c>
      <c r="B42" s="461" t="s">
        <v>540</v>
      </c>
      <c r="C42" s="469"/>
      <c r="D42" s="468"/>
      <c r="E42" s="466"/>
    </row>
    <row r="43" spans="1:5" s="459" customFormat="1" x14ac:dyDescent="0.2">
      <c r="A43" s="476" t="s">
        <v>541</v>
      </c>
      <c r="B43" s="461" t="s">
        <v>542</v>
      </c>
      <c r="C43" s="469"/>
      <c r="D43" s="468"/>
      <c r="E43" s="466"/>
    </row>
    <row r="44" spans="1:5" s="459" customFormat="1" x14ac:dyDescent="0.2">
      <c r="A44" s="476" t="s">
        <v>543</v>
      </c>
      <c r="B44" s="461" t="s">
        <v>544</v>
      </c>
      <c r="C44" s="469"/>
      <c r="D44" s="468"/>
      <c r="E44" s="466"/>
    </row>
    <row r="45" spans="1:5" s="459" customFormat="1" x14ac:dyDescent="0.2">
      <c r="A45" s="476" t="s">
        <v>545</v>
      </c>
      <c r="B45" s="461" t="s">
        <v>546</v>
      </c>
      <c r="C45" s="469"/>
      <c r="D45" s="465">
        <f>SUM(D46:D49)</f>
        <v>0</v>
      </c>
      <c r="E45" s="475">
        <f>SUM(E46:E49)</f>
        <v>0</v>
      </c>
    </row>
    <row r="46" spans="1:5" s="459" customFormat="1" x14ac:dyDescent="0.2">
      <c r="A46" s="477" t="s">
        <v>547</v>
      </c>
      <c r="B46" s="461" t="s">
        <v>548</v>
      </c>
      <c r="C46" s="469"/>
      <c r="D46" s="468"/>
      <c r="E46" s="478"/>
    </row>
    <row r="47" spans="1:5" s="459" customFormat="1" x14ac:dyDescent="0.2">
      <c r="A47" s="477" t="s">
        <v>549</v>
      </c>
      <c r="B47" s="461" t="s">
        <v>550</v>
      </c>
      <c r="C47" s="469"/>
      <c r="D47" s="468"/>
      <c r="E47" s="466"/>
    </row>
    <row r="48" spans="1:5" s="459" customFormat="1" x14ac:dyDescent="0.2">
      <c r="A48" s="477" t="s">
        <v>551</v>
      </c>
      <c r="B48" s="461" t="s">
        <v>552</v>
      </c>
      <c r="C48" s="469"/>
      <c r="D48" s="468"/>
      <c r="E48" s="466"/>
    </row>
    <row r="49" spans="1:5" s="459" customFormat="1" x14ac:dyDescent="0.2">
      <c r="A49" s="477" t="s">
        <v>553</v>
      </c>
      <c r="B49" s="461" t="s">
        <v>554</v>
      </c>
      <c r="C49" s="469"/>
      <c r="D49" s="468"/>
      <c r="E49" s="466"/>
    </row>
    <row r="50" spans="1:5" s="459" customFormat="1" x14ac:dyDescent="0.2">
      <c r="A50" s="460" t="s">
        <v>555</v>
      </c>
      <c r="B50" s="461" t="s">
        <v>556</v>
      </c>
      <c r="C50" s="479"/>
      <c r="D50" s="473">
        <f>SUM(D51:D53)</f>
        <v>0</v>
      </c>
      <c r="E50" s="481"/>
    </row>
    <row r="51" spans="1:5" s="459" customFormat="1" x14ac:dyDescent="0.2">
      <c r="A51" s="476" t="s">
        <v>557</v>
      </c>
      <c r="B51" s="461" t="s">
        <v>558</v>
      </c>
      <c r="C51" s="469"/>
      <c r="D51" s="468"/>
      <c r="E51" s="466"/>
    </row>
    <row r="52" spans="1:5" s="459" customFormat="1" x14ac:dyDescent="0.2">
      <c r="A52" s="476" t="s">
        <v>559</v>
      </c>
      <c r="B52" s="461" t="s">
        <v>560</v>
      </c>
      <c r="C52" s="469"/>
      <c r="D52" s="468"/>
      <c r="E52" s="466"/>
    </row>
    <row r="53" spans="1:5" s="459" customFormat="1" x14ac:dyDescent="0.2">
      <c r="A53" s="476" t="s">
        <v>561</v>
      </c>
      <c r="B53" s="461" t="s">
        <v>562</v>
      </c>
      <c r="C53" s="469"/>
      <c r="D53" s="468"/>
      <c r="E53" s="466"/>
    </row>
    <row r="54" spans="1:5" s="459" customFormat="1" x14ac:dyDescent="0.2">
      <c r="A54" s="470" t="s">
        <v>563</v>
      </c>
      <c r="B54" s="461" t="s">
        <v>564</v>
      </c>
      <c r="C54" s="469"/>
      <c r="D54" s="471">
        <f>D55+D56+D61+D74+D75+D76</f>
        <v>2868</v>
      </c>
      <c r="E54" s="466"/>
    </row>
    <row r="55" spans="1:5" s="459" customFormat="1" x14ac:dyDescent="0.2">
      <c r="A55" s="460" t="s">
        <v>565</v>
      </c>
      <c r="B55" s="461" t="s">
        <v>566</v>
      </c>
      <c r="C55" s="479"/>
      <c r="D55" s="480"/>
      <c r="E55" s="481"/>
    </row>
    <row r="56" spans="1:5" s="459" customFormat="1" x14ac:dyDescent="0.2">
      <c r="A56" s="460" t="s">
        <v>567</v>
      </c>
      <c r="B56" s="461" t="s">
        <v>568</v>
      </c>
      <c r="C56" s="479"/>
      <c r="D56" s="473">
        <v>2868</v>
      </c>
      <c r="E56" s="481"/>
    </row>
    <row r="57" spans="1:5" s="459" customFormat="1" x14ac:dyDescent="0.2">
      <c r="A57" s="476" t="s">
        <v>569</v>
      </c>
      <c r="B57" s="461" t="s">
        <v>570</v>
      </c>
      <c r="C57" s="469"/>
      <c r="D57" s="468"/>
      <c r="E57" s="466"/>
    </row>
    <row r="58" spans="1:5" s="459" customFormat="1" x14ac:dyDescent="0.2">
      <c r="A58" s="476" t="s">
        <v>571</v>
      </c>
      <c r="B58" s="461" t="s">
        <v>572</v>
      </c>
      <c r="C58" s="469"/>
      <c r="D58" s="468"/>
      <c r="E58" s="466"/>
    </row>
    <row r="59" spans="1:5" s="459" customFormat="1" x14ac:dyDescent="0.2">
      <c r="A59" s="476" t="s">
        <v>573</v>
      </c>
      <c r="B59" s="461" t="s">
        <v>574</v>
      </c>
      <c r="C59" s="469" t="s">
        <v>575</v>
      </c>
      <c r="D59" s="468"/>
      <c r="E59" s="466"/>
    </row>
    <row r="60" spans="1:5" s="459" customFormat="1" x14ac:dyDescent="0.2">
      <c r="A60" s="476" t="s">
        <v>576</v>
      </c>
      <c r="B60" s="461" t="s">
        <v>577</v>
      </c>
      <c r="C60" s="469"/>
      <c r="D60" s="468"/>
      <c r="E60" s="466"/>
    </row>
    <row r="61" spans="1:5" s="459" customFormat="1" x14ac:dyDescent="0.2">
      <c r="A61" s="460" t="s">
        <v>578</v>
      </c>
      <c r="B61" s="461" t="s">
        <v>579</v>
      </c>
      <c r="C61" s="479"/>
      <c r="D61" s="473">
        <f>D62+D68</f>
        <v>0</v>
      </c>
      <c r="E61" s="481"/>
    </row>
    <row r="62" spans="1:5" s="459" customFormat="1" x14ac:dyDescent="0.2">
      <c r="A62" s="476" t="s">
        <v>580</v>
      </c>
      <c r="B62" s="461" t="s">
        <v>581</v>
      </c>
      <c r="C62" s="469"/>
      <c r="D62" s="465">
        <f>SUM(D63:D67)</f>
        <v>0</v>
      </c>
      <c r="E62" s="466"/>
    </row>
    <row r="63" spans="1:5" s="459" customFormat="1" x14ac:dyDescent="0.2">
      <c r="A63" s="477" t="s">
        <v>582</v>
      </c>
      <c r="B63" s="461" t="s">
        <v>583</v>
      </c>
      <c r="C63" s="469"/>
      <c r="D63" s="468"/>
      <c r="E63" s="466"/>
    </row>
    <row r="64" spans="1:5" s="459" customFormat="1" x14ac:dyDescent="0.2">
      <c r="A64" s="477" t="s">
        <v>584</v>
      </c>
      <c r="B64" s="461" t="s">
        <v>585</v>
      </c>
      <c r="C64" s="469"/>
      <c r="D64" s="468"/>
      <c r="E64" s="466"/>
    </row>
    <row r="65" spans="1:5" s="459" customFormat="1" x14ac:dyDescent="0.2">
      <c r="A65" s="477" t="s">
        <v>586</v>
      </c>
      <c r="B65" s="461" t="s">
        <v>587</v>
      </c>
      <c r="C65" s="469"/>
      <c r="D65" s="468"/>
      <c r="E65" s="466"/>
    </row>
    <row r="66" spans="1:5" s="459" customFormat="1" x14ac:dyDescent="0.2">
      <c r="A66" s="477" t="s">
        <v>588</v>
      </c>
      <c r="B66" s="461" t="s">
        <v>589</v>
      </c>
      <c r="C66" s="469"/>
      <c r="D66" s="468"/>
      <c r="E66" s="466"/>
    </row>
    <row r="67" spans="1:5" s="459" customFormat="1" x14ac:dyDescent="0.2">
      <c r="A67" s="477" t="s">
        <v>590</v>
      </c>
      <c r="B67" s="461" t="s">
        <v>591</v>
      </c>
      <c r="C67" s="469"/>
      <c r="D67" s="468"/>
      <c r="E67" s="466"/>
    </row>
    <row r="68" spans="1:5" s="459" customFormat="1" x14ac:dyDescent="0.2">
      <c r="A68" s="476" t="s">
        <v>592</v>
      </c>
      <c r="B68" s="461" t="s">
        <v>593</v>
      </c>
      <c r="C68" s="469"/>
      <c r="D68" s="465">
        <f>SUM(D69:D73)</f>
        <v>0</v>
      </c>
      <c r="E68" s="466"/>
    </row>
    <row r="69" spans="1:5" s="459" customFormat="1" x14ac:dyDescent="0.2">
      <c r="A69" s="477" t="s">
        <v>594</v>
      </c>
      <c r="B69" s="461" t="s">
        <v>595</v>
      </c>
      <c r="C69" s="469"/>
      <c r="D69" s="468"/>
      <c r="E69" s="466"/>
    </row>
    <row r="70" spans="1:5" s="459" customFormat="1" x14ac:dyDescent="0.2">
      <c r="A70" s="477" t="s">
        <v>596</v>
      </c>
      <c r="B70" s="461" t="s">
        <v>597</v>
      </c>
      <c r="C70" s="469"/>
      <c r="D70" s="468"/>
      <c r="E70" s="466"/>
    </row>
    <row r="71" spans="1:5" s="459" customFormat="1" x14ac:dyDescent="0.2">
      <c r="A71" s="477" t="s">
        <v>598</v>
      </c>
      <c r="B71" s="461" t="s">
        <v>599</v>
      </c>
      <c r="C71" s="469"/>
      <c r="D71" s="468"/>
      <c r="E71" s="466"/>
    </row>
    <row r="72" spans="1:5" s="459" customFormat="1" x14ac:dyDescent="0.2">
      <c r="A72" s="477" t="s">
        <v>600</v>
      </c>
      <c r="B72" s="461" t="s">
        <v>601</v>
      </c>
      <c r="C72" s="469"/>
      <c r="D72" s="468"/>
      <c r="E72" s="466"/>
    </row>
    <row r="73" spans="1:5" s="459" customFormat="1" x14ac:dyDescent="0.2">
      <c r="A73" s="477" t="s">
        <v>602</v>
      </c>
      <c r="B73" s="461" t="s">
        <v>603</v>
      </c>
      <c r="C73" s="469"/>
      <c r="D73" s="468"/>
      <c r="E73" s="466"/>
    </row>
    <row r="74" spans="1:5" s="459" customFormat="1" x14ac:dyDescent="0.2">
      <c r="A74" s="460" t="s">
        <v>604</v>
      </c>
      <c r="B74" s="461" t="s">
        <v>605</v>
      </c>
      <c r="C74" s="479"/>
      <c r="D74" s="480"/>
      <c r="E74" s="481"/>
    </row>
    <row r="75" spans="1:5" s="459" customFormat="1" x14ac:dyDescent="0.2">
      <c r="A75" s="460" t="s">
        <v>606</v>
      </c>
      <c r="B75" s="461" t="s">
        <v>607</v>
      </c>
      <c r="C75" s="479"/>
      <c r="D75" s="480"/>
      <c r="E75" s="481"/>
    </row>
    <row r="76" spans="1:5" s="459" customFormat="1" x14ac:dyDescent="0.2">
      <c r="A76" s="460" t="s">
        <v>608</v>
      </c>
      <c r="B76" s="461" t="s">
        <v>609</v>
      </c>
      <c r="C76" s="479"/>
      <c r="D76" s="473">
        <f>SUM(D77:D78)</f>
        <v>0</v>
      </c>
      <c r="E76" s="481"/>
    </row>
    <row r="77" spans="1:5" s="459" customFormat="1" x14ac:dyDescent="0.2">
      <c r="A77" s="476" t="s">
        <v>610</v>
      </c>
      <c r="B77" s="461" t="s">
        <v>611</v>
      </c>
      <c r="C77" s="469"/>
      <c r="D77" s="468"/>
      <c r="E77" s="466"/>
    </row>
    <row r="78" spans="1:5" s="459" customFormat="1" x14ac:dyDescent="0.2">
      <c r="A78" s="476" t="s">
        <v>612</v>
      </c>
      <c r="B78" s="461" t="s">
        <v>613</v>
      </c>
      <c r="C78" s="469"/>
      <c r="D78" s="468"/>
      <c r="E78" s="466"/>
    </row>
    <row r="79" spans="1:5" s="459" customFormat="1" ht="33" hidden="1" customHeight="1" x14ac:dyDescent="0.2">
      <c r="A79" s="476" t="s">
        <v>614</v>
      </c>
      <c r="B79" s="461" t="s">
        <v>615</v>
      </c>
      <c r="C79" s="465"/>
      <c r="D79" s="465"/>
      <c r="E79" s="475"/>
    </row>
    <row r="80" spans="1:5" s="459" customFormat="1" hidden="1" x14ac:dyDescent="0.2">
      <c r="A80" s="476" t="s">
        <v>616</v>
      </c>
      <c r="B80" s="461" t="s">
        <v>617</v>
      </c>
      <c r="C80" s="465"/>
      <c r="D80" s="465"/>
      <c r="E80" s="475"/>
    </row>
    <row r="81" spans="1:5" s="459" customFormat="1" x14ac:dyDescent="0.2">
      <c r="A81" s="470" t="s">
        <v>618</v>
      </c>
      <c r="B81" s="461" t="s">
        <v>619</v>
      </c>
      <c r="C81" s="469"/>
      <c r="D81" s="471">
        <f>SUM(D82:D86)</f>
        <v>0</v>
      </c>
      <c r="E81" s="466"/>
    </row>
    <row r="82" spans="1:5" s="459" customFormat="1" x14ac:dyDescent="0.2">
      <c r="A82" s="460" t="s">
        <v>620</v>
      </c>
      <c r="B82" s="461" t="s">
        <v>621</v>
      </c>
      <c r="C82" s="479"/>
      <c r="D82" s="480"/>
      <c r="E82" s="481"/>
    </row>
    <row r="83" spans="1:5" s="459" customFormat="1" x14ac:dyDescent="0.2">
      <c r="A83" s="460" t="s">
        <v>622</v>
      </c>
      <c r="B83" s="461" t="s">
        <v>623</v>
      </c>
      <c r="C83" s="479"/>
      <c r="D83" s="480"/>
      <c r="E83" s="481"/>
    </row>
    <row r="84" spans="1:5" s="459" customFormat="1" x14ac:dyDescent="0.2">
      <c r="A84" s="460" t="s">
        <v>624</v>
      </c>
      <c r="B84" s="461" t="s">
        <v>625</v>
      </c>
      <c r="C84" s="479"/>
      <c r="D84" s="480"/>
      <c r="E84" s="481"/>
    </row>
    <row r="85" spans="1:5" s="459" customFormat="1" x14ac:dyDescent="0.2">
      <c r="A85" s="460" t="s">
        <v>626</v>
      </c>
      <c r="B85" s="461" t="s">
        <v>627</v>
      </c>
      <c r="C85" s="479"/>
      <c r="D85" s="480"/>
      <c r="E85" s="481"/>
    </row>
    <row r="86" spans="1:5" s="459" customFormat="1" x14ac:dyDescent="0.2">
      <c r="A86" s="460" t="s">
        <v>628</v>
      </c>
      <c r="B86" s="461" t="s">
        <v>629</v>
      </c>
      <c r="C86" s="479"/>
      <c r="D86" s="480"/>
      <c r="E86" s="481"/>
    </row>
    <row r="87" spans="1:5" s="459" customFormat="1" x14ac:dyDescent="0.2">
      <c r="A87" s="470" t="s">
        <v>630</v>
      </c>
      <c r="B87" s="461" t="s">
        <v>631</v>
      </c>
      <c r="C87" s="469"/>
      <c r="D87" s="471">
        <f>D88+D104+D95</f>
        <v>33366</v>
      </c>
      <c r="E87" s="466"/>
    </row>
    <row r="88" spans="1:5" s="459" customFormat="1" x14ac:dyDescent="0.2">
      <c r="A88" s="460" t="s">
        <v>632</v>
      </c>
      <c r="B88" s="461" t="s">
        <v>633</v>
      </c>
      <c r="C88" s="479"/>
      <c r="D88" s="473">
        <f>D89+D92+D93+D94</f>
        <v>21</v>
      </c>
      <c r="E88" s="481"/>
    </row>
    <row r="89" spans="1:5" s="459" customFormat="1" x14ac:dyDescent="0.2">
      <c r="A89" s="464" t="s">
        <v>634</v>
      </c>
      <c r="B89" s="461" t="s">
        <v>635</v>
      </c>
      <c r="C89" s="469"/>
      <c r="D89" s="465">
        <f>SUM(D90:D91)</f>
        <v>21</v>
      </c>
      <c r="E89" s="466"/>
    </row>
    <row r="90" spans="1:5" s="459" customFormat="1" x14ac:dyDescent="0.2">
      <c r="A90" s="476" t="s">
        <v>636</v>
      </c>
      <c r="B90" s="461" t="s">
        <v>637</v>
      </c>
      <c r="C90" s="469"/>
      <c r="D90" s="468">
        <v>21</v>
      </c>
      <c r="E90" s="466"/>
    </row>
    <row r="91" spans="1:5" s="459" customFormat="1" x14ac:dyDescent="0.2">
      <c r="A91" s="476" t="s">
        <v>638</v>
      </c>
      <c r="B91" s="461" t="s">
        <v>639</v>
      </c>
      <c r="C91" s="469"/>
      <c r="D91" s="468"/>
      <c r="E91" s="466"/>
    </row>
    <row r="92" spans="1:5" s="459" customFormat="1" x14ac:dyDescent="0.2">
      <c r="A92" s="464" t="s">
        <v>640</v>
      </c>
      <c r="B92" s="461" t="s">
        <v>641</v>
      </c>
      <c r="C92" s="469"/>
      <c r="D92" s="468"/>
      <c r="E92" s="466"/>
    </row>
    <row r="93" spans="1:5" s="459" customFormat="1" x14ac:dyDescent="0.2">
      <c r="A93" s="464" t="s">
        <v>642</v>
      </c>
      <c r="B93" s="461" t="s">
        <v>643</v>
      </c>
      <c r="C93" s="469"/>
      <c r="D93" s="468"/>
      <c r="E93" s="466"/>
    </row>
    <row r="94" spans="1:5" s="459" customFormat="1" x14ac:dyDescent="0.2">
      <c r="A94" s="464" t="s">
        <v>644</v>
      </c>
      <c r="B94" s="461" t="s">
        <v>645</v>
      </c>
      <c r="C94" s="469"/>
      <c r="D94" s="468"/>
      <c r="E94" s="466"/>
    </row>
    <row r="95" spans="1:5" s="459" customFormat="1" x14ac:dyDescent="0.2">
      <c r="A95" s="460" t="s">
        <v>646</v>
      </c>
      <c r="B95" s="461" t="s">
        <v>647</v>
      </c>
      <c r="C95" s="479"/>
      <c r="D95" s="473">
        <f>SUM(D96:D103)</f>
        <v>33345</v>
      </c>
      <c r="E95" s="481"/>
    </row>
    <row r="96" spans="1:5" s="459" customFormat="1" x14ac:dyDescent="0.2">
      <c r="A96" s="464" t="s">
        <v>648</v>
      </c>
      <c r="B96" s="461" t="s">
        <v>649</v>
      </c>
      <c r="C96" s="469"/>
      <c r="D96" s="468">
        <v>33345</v>
      </c>
      <c r="E96" s="466"/>
    </row>
    <row r="97" spans="1:5" s="459" customFormat="1" x14ac:dyDescent="0.2">
      <c r="A97" s="464" t="s">
        <v>650</v>
      </c>
      <c r="B97" s="461" t="s">
        <v>651</v>
      </c>
      <c r="C97" s="469"/>
      <c r="D97" s="468"/>
      <c r="E97" s="466"/>
    </row>
    <row r="98" spans="1:5" s="459" customFormat="1" x14ac:dyDescent="0.2">
      <c r="A98" s="464" t="s">
        <v>652</v>
      </c>
      <c r="B98" s="461" t="s">
        <v>653</v>
      </c>
      <c r="C98" s="469"/>
      <c r="D98" s="468"/>
      <c r="E98" s="466"/>
    </row>
    <row r="99" spans="1:5" s="459" customFormat="1" x14ac:dyDescent="0.2">
      <c r="A99" s="464" t="s">
        <v>654</v>
      </c>
      <c r="B99" s="461" t="s">
        <v>655</v>
      </c>
      <c r="C99" s="469"/>
      <c r="D99" s="468"/>
      <c r="E99" s="466"/>
    </row>
    <row r="100" spans="1:5" s="459" customFormat="1" x14ac:dyDescent="0.2">
      <c r="A100" s="464" t="s">
        <v>656</v>
      </c>
      <c r="B100" s="461" t="s">
        <v>657</v>
      </c>
      <c r="C100" s="469"/>
      <c r="D100" s="468"/>
      <c r="E100" s="466"/>
    </row>
    <row r="101" spans="1:5" s="459" customFormat="1" x14ac:dyDescent="0.2">
      <c r="A101" s="464" t="s">
        <v>658</v>
      </c>
      <c r="B101" s="461" t="s">
        <v>659</v>
      </c>
      <c r="C101" s="469"/>
      <c r="D101" s="468"/>
      <c r="E101" s="466"/>
    </row>
    <row r="102" spans="1:5" s="459" customFormat="1" x14ac:dyDescent="0.2">
      <c r="A102" s="464" t="s">
        <v>660</v>
      </c>
      <c r="B102" s="461" t="s">
        <v>661</v>
      </c>
      <c r="C102" s="469"/>
      <c r="D102" s="468"/>
      <c r="E102" s="466"/>
    </row>
    <row r="103" spans="1:5" s="459" customFormat="1" x14ac:dyDescent="0.2">
      <c r="A103" s="464" t="s">
        <v>662</v>
      </c>
      <c r="B103" s="461" t="s">
        <v>663</v>
      </c>
      <c r="C103" s="469"/>
      <c r="D103" s="468"/>
      <c r="E103" s="466"/>
    </row>
    <row r="104" spans="1:5" s="459" customFormat="1" x14ac:dyDescent="0.2">
      <c r="A104" s="460" t="s">
        <v>664</v>
      </c>
      <c r="B104" s="461" t="s">
        <v>665</v>
      </c>
      <c r="C104" s="479"/>
      <c r="D104" s="484">
        <f>SUM(D105:D113)</f>
        <v>0</v>
      </c>
      <c r="E104" s="481"/>
    </row>
    <row r="105" spans="1:5" s="459" customFormat="1" x14ac:dyDescent="0.2">
      <c r="A105" s="464" t="s">
        <v>666</v>
      </c>
      <c r="B105" s="461" t="s">
        <v>667</v>
      </c>
      <c r="C105" s="469"/>
      <c r="D105" s="468"/>
      <c r="E105" s="466"/>
    </row>
    <row r="106" spans="1:5" s="459" customFormat="1" x14ac:dyDescent="0.2">
      <c r="A106" s="464" t="s">
        <v>668</v>
      </c>
      <c r="B106" s="461" t="s">
        <v>669</v>
      </c>
      <c r="C106" s="469"/>
      <c r="D106" s="468"/>
      <c r="E106" s="466"/>
    </row>
    <row r="107" spans="1:5" s="459" customFormat="1" x14ac:dyDescent="0.2">
      <c r="A107" s="464" t="s">
        <v>670</v>
      </c>
      <c r="B107" s="461" t="s">
        <v>671</v>
      </c>
      <c r="C107" s="469"/>
      <c r="D107" s="468"/>
      <c r="E107" s="466"/>
    </row>
    <row r="108" spans="1:5" s="459" customFormat="1" x14ac:dyDescent="0.2">
      <c r="A108" s="464" t="s">
        <v>672</v>
      </c>
      <c r="B108" s="461" t="s">
        <v>673</v>
      </c>
      <c r="C108" s="469"/>
      <c r="D108" s="468"/>
      <c r="E108" s="466"/>
    </row>
    <row r="109" spans="1:5" s="459" customFormat="1" x14ac:dyDescent="0.2">
      <c r="A109" s="464" t="s">
        <v>674</v>
      </c>
      <c r="B109" s="461" t="s">
        <v>675</v>
      </c>
      <c r="C109" s="469"/>
      <c r="D109" s="468"/>
      <c r="E109" s="466"/>
    </row>
    <row r="110" spans="1:5" s="459" customFormat="1" x14ac:dyDescent="0.2">
      <c r="A110" s="464" t="s">
        <v>676</v>
      </c>
      <c r="B110" s="461" t="s">
        <v>677</v>
      </c>
      <c r="C110" s="469"/>
      <c r="D110" s="468"/>
      <c r="E110" s="466"/>
    </row>
    <row r="111" spans="1:5" s="459" customFormat="1" ht="22.5" x14ac:dyDescent="0.2">
      <c r="A111" s="464" t="s">
        <v>678</v>
      </c>
      <c r="B111" s="461" t="s">
        <v>679</v>
      </c>
      <c r="C111" s="469"/>
      <c r="D111" s="468"/>
      <c r="E111" s="466"/>
    </row>
    <row r="112" spans="1:5" s="459" customFormat="1" x14ac:dyDescent="0.2">
      <c r="A112" s="464" t="s">
        <v>680</v>
      </c>
      <c r="B112" s="461" t="s">
        <v>681</v>
      </c>
      <c r="C112" s="469"/>
      <c r="D112" s="468"/>
      <c r="E112" s="466"/>
    </row>
    <row r="113" spans="1:5" s="459" customFormat="1" x14ac:dyDescent="0.2">
      <c r="A113" s="460" t="s">
        <v>682</v>
      </c>
      <c r="B113" s="461" t="s">
        <v>683</v>
      </c>
      <c r="C113" s="479"/>
      <c r="D113" s="480"/>
      <c r="E113" s="481"/>
    </row>
    <row r="114" spans="1:5" s="459" customFormat="1" x14ac:dyDescent="0.2">
      <c r="A114" s="470" t="s">
        <v>684</v>
      </c>
      <c r="B114" s="461" t="s">
        <v>685</v>
      </c>
      <c r="C114" s="485"/>
      <c r="D114" s="471">
        <f>D31+D54+D81+D87+D113</f>
        <v>36350</v>
      </c>
      <c r="E114" s="463"/>
    </row>
    <row r="115" spans="1:5" s="459" customFormat="1" ht="16.5" thickBot="1" x14ac:dyDescent="0.25">
      <c r="A115" s="486" t="s">
        <v>686</v>
      </c>
      <c r="B115" s="487" t="s">
        <v>687</v>
      </c>
      <c r="C115" s="488"/>
      <c r="D115" s="489">
        <f>D30+D114</f>
        <v>214030</v>
      </c>
      <c r="E115" s="490"/>
    </row>
    <row r="116" spans="1:5" x14ac:dyDescent="0.25">
      <c r="A116" s="491"/>
      <c r="B116" s="492"/>
      <c r="C116" s="493"/>
      <c r="D116" s="493"/>
      <c r="E116" s="494"/>
    </row>
    <row r="117" spans="1:5" x14ac:dyDescent="0.25">
      <c r="A117" s="495"/>
      <c r="B117" s="492"/>
      <c r="C117" s="493"/>
      <c r="D117" s="493"/>
      <c r="E117" s="494"/>
    </row>
    <row r="118" spans="1:5" x14ac:dyDescent="0.25">
      <c r="A118" s="492"/>
      <c r="B118" s="492"/>
      <c r="C118" s="493"/>
      <c r="D118" s="493"/>
      <c r="E118" s="494"/>
    </row>
    <row r="119" spans="1:5" x14ac:dyDescent="0.25">
      <c r="A119" s="786"/>
      <c r="B119" s="786"/>
      <c r="C119" s="786"/>
      <c r="D119" s="786"/>
      <c r="E119" s="786"/>
    </row>
    <row r="120" spans="1:5" x14ac:dyDescent="0.25">
      <c r="A120" s="786"/>
      <c r="B120" s="786"/>
      <c r="C120" s="786"/>
      <c r="D120" s="786"/>
      <c r="E120" s="786"/>
    </row>
  </sheetData>
  <mergeCells count="10">
    <mergeCell ref="A119:E119"/>
    <mergeCell ref="A120:E120"/>
    <mergeCell ref="A1:E1"/>
    <mergeCell ref="C2:E2"/>
    <mergeCell ref="A3:A5"/>
    <mergeCell ref="B3:B5"/>
    <mergeCell ref="C3:C4"/>
    <mergeCell ref="D3:D4"/>
    <mergeCell ref="E3:E4"/>
    <mergeCell ref="C5:E5"/>
  </mergeCells>
  <printOptions horizontalCentered="1"/>
  <pageMargins left="0.78740157480314965" right="0.82677165354330717" top="1.1023622047244095" bottom="0.98425196850393704" header="0.78740157480314965" footer="0.78740157480314965"/>
  <pageSetup paperSize="9" scale="85" orientation="portrait" horizontalDpi="300" verticalDpi="300" r:id="rId1"/>
  <headerFooter alignWithMargins="0">
    <oddHeader>&amp;L&amp;"Times New Roman,Félkövér dőlt"Vanyola Község Önkormányzata&amp;R&amp;"Times New Roman,Félkövér dőlt"9.melléklet az 5/2014. (V.8.) önkormányzati rendelethez</oddHeader>
    <oddFooter>&amp;C&amp;P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>
    <tabColor rgb="FF92D050"/>
  </sheetPr>
  <dimension ref="A1:E40"/>
  <sheetViews>
    <sheetView zoomScaleNormal="100" workbookViewId="0">
      <selection activeCell="C33" sqref="C33"/>
    </sheetView>
  </sheetViews>
  <sheetFormatPr defaultRowHeight="12.75" x14ac:dyDescent="0.2"/>
  <cols>
    <col min="1" max="1" width="71.1640625" style="498" customWidth="1"/>
    <col min="2" max="2" width="6.1640625" style="524" customWidth="1"/>
    <col min="3" max="3" width="18" style="497" customWidth="1"/>
    <col min="4" max="16384" width="9.33203125" style="497"/>
  </cols>
  <sheetData>
    <row r="1" spans="1:3" ht="32.25" customHeight="1" x14ac:dyDescent="0.2">
      <c r="A1" s="803" t="s">
        <v>688</v>
      </c>
      <c r="B1" s="803"/>
      <c r="C1" s="803"/>
    </row>
    <row r="2" spans="1:3" ht="15.75" x14ac:dyDescent="0.2">
      <c r="A2" s="804" t="s">
        <v>729</v>
      </c>
      <c r="B2" s="804"/>
      <c r="C2" s="804"/>
    </row>
    <row r="4" spans="1:3" ht="13.5" thickBot="1" x14ac:dyDescent="0.25">
      <c r="B4" s="805" t="s">
        <v>471</v>
      </c>
      <c r="C4" s="805"/>
    </row>
    <row r="5" spans="1:3" s="499" customFormat="1" ht="31.5" customHeight="1" x14ac:dyDescent="0.2">
      <c r="A5" s="806" t="s">
        <v>689</v>
      </c>
      <c r="B5" s="808" t="s">
        <v>473</v>
      </c>
      <c r="C5" s="810" t="s">
        <v>690</v>
      </c>
    </row>
    <row r="6" spans="1:3" s="499" customFormat="1" x14ac:dyDescent="0.2">
      <c r="A6" s="807"/>
      <c r="B6" s="809"/>
      <c r="C6" s="811"/>
    </row>
    <row r="7" spans="1:3" s="503" customFormat="1" ht="13.5" thickBot="1" x14ac:dyDescent="0.25">
      <c r="A7" s="500" t="s">
        <v>691</v>
      </c>
      <c r="B7" s="501" t="s">
        <v>692</v>
      </c>
      <c r="C7" s="502" t="s">
        <v>693</v>
      </c>
    </row>
    <row r="8" spans="1:3" ht="15.75" customHeight="1" x14ac:dyDescent="0.2">
      <c r="A8" s="504" t="s">
        <v>694</v>
      </c>
      <c r="B8" s="505" t="s">
        <v>479</v>
      </c>
      <c r="C8" s="506">
        <v>155042</v>
      </c>
    </row>
    <row r="9" spans="1:3" ht="15.75" customHeight="1" x14ac:dyDescent="0.2">
      <c r="A9" s="507" t="s">
        <v>695</v>
      </c>
      <c r="B9" s="508" t="s">
        <v>481</v>
      </c>
      <c r="C9" s="509">
        <v>24699</v>
      </c>
    </row>
    <row r="10" spans="1:3" ht="15.75" customHeight="1" x14ac:dyDescent="0.2">
      <c r="A10" s="507" t="s">
        <v>696</v>
      </c>
      <c r="B10" s="508" t="s">
        <v>483</v>
      </c>
      <c r="C10" s="509"/>
    </row>
    <row r="11" spans="1:3" ht="15.75" customHeight="1" x14ac:dyDescent="0.2">
      <c r="A11" s="510" t="s">
        <v>697</v>
      </c>
      <c r="B11" s="508" t="s">
        <v>485</v>
      </c>
      <c r="C11" s="511">
        <f>SUM(C8:C10)</f>
        <v>179741</v>
      </c>
    </row>
    <row r="12" spans="1:3" ht="15.75" customHeight="1" x14ac:dyDescent="0.2">
      <c r="A12" s="510" t="s">
        <v>698</v>
      </c>
      <c r="B12" s="508" t="s">
        <v>487</v>
      </c>
      <c r="C12" s="511">
        <f>SUM(C13:C14)</f>
        <v>33362</v>
      </c>
    </row>
    <row r="13" spans="1:3" ht="15.75" customHeight="1" x14ac:dyDescent="0.2">
      <c r="A13" s="507" t="s">
        <v>699</v>
      </c>
      <c r="B13" s="508" t="s">
        <v>489</v>
      </c>
      <c r="C13" s="509">
        <v>33030</v>
      </c>
    </row>
    <row r="14" spans="1:3" ht="15.75" customHeight="1" x14ac:dyDescent="0.2">
      <c r="A14" s="507" t="s">
        <v>700</v>
      </c>
      <c r="B14" s="508" t="s">
        <v>491</v>
      </c>
      <c r="C14" s="509">
        <v>332</v>
      </c>
    </row>
    <row r="15" spans="1:3" ht="15.75" customHeight="1" x14ac:dyDescent="0.2">
      <c r="A15" s="510" t="s">
        <v>701</v>
      </c>
      <c r="B15" s="508" t="s">
        <v>493</v>
      </c>
      <c r="C15" s="511">
        <f>SUM(C16:C17)</f>
        <v>0</v>
      </c>
    </row>
    <row r="16" spans="1:3" s="512" customFormat="1" ht="15.75" customHeight="1" x14ac:dyDescent="0.2">
      <c r="A16" s="507" t="s">
        <v>702</v>
      </c>
      <c r="B16" s="508" t="s">
        <v>495</v>
      </c>
      <c r="C16" s="509"/>
    </row>
    <row r="17" spans="1:3" ht="15.75" customHeight="1" x14ac:dyDescent="0.2">
      <c r="A17" s="507" t="s">
        <v>703</v>
      </c>
      <c r="B17" s="508" t="s">
        <v>74</v>
      </c>
      <c r="C17" s="509"/>
    </row>
    <row r="18" spans="1:3" ht="15.75" customHeight="1" x14ac:dyDescent="0.2">
      <c r="A18" s="513" t="s">
        <v>704</v>
      </c>
      <c r="B18" s="508" t="s">
        <v>75</v>
      </c>
      <c r="C18" s="511">
        <f>C12+C15</f>
        <v>33362</v>
      </c>
    </row>
    <row r="19" spans="1:3" ht="15.75" customHeight="1" x14ac:dyDescent="0.2">
      <c r="A19" s="514" t="s">
        <v>705</v>
      </c>
      <c r="B19" s="508" t="s">
        <v>76</v>
      </c>
      <c r="C19" s="515">
        <f>SUM(C20:C23)</f>
        <v>0</v>
      </c>
    </row>
    <row r="20" spans="1:3" ht="15.75" customHeight="1" x14ac:dyDescent="0.2">
      <c r="A20" s="507" t="s">
        <v>706</v>
      </c>
      <c r="B20" s="508" t="s">
        <v>77</v>
      </c>
      <c r="C20" s="509"/>
    </row>
    <row r="21" spans="1:3" ht="15.75" customHeight="1" x14ac:dyDescent="0.2">
      <c r="A21" s="507" t="s">
        <v>707</v>
      </c>
      <c r="B21" s="508" t="s">
        <v>78</v>
      </c>
      <c r="C21" s="509"/>
    </row>
    <row r="22" spans="1:3" ht="15.75" customHeight="1" x14ac:dyDescent="0.2">
      <c r="A22" s="507" t="s">
        <v>708</v>
      </c>
      <c r="B22" s="508" t="s">
        <v>79</v>
      </c>
      <c r="C22" s="509"/>
    </row>
    <row r="23" spans="1:3" ht="15.75" customHeight="1" x14ac:dyDescent="0.2">
      <c r="A23" s="507" t="s">
        <v>709</v>
      </c>
      <c r="B23" s="508" t="s">
        <v>80</v>
      </c>
      <c r="C23" s="509"/>
    </row>
    <row r="24" spans="1:3" ht="15.75" customHeight="1" x14ac:dyDescent="0.2">
      <c r="A24" s="514" t="s">
        <v>710</v>
      </c>
      <c r="B24" s="508" t="s">
        <v>81</v>
      </c>
      <c r="C24" s="515">
        <f>C25+C26+C27+C28</f>
        <v>923</v>
      </c>
    </row>
    <row r="25" spans="1:3" ht="15.75" customHeight="1" x14ac:dyDescent="0.2">
      <c r="A25" s="507" t="s">
        <v>711</v>
      </c>
      <c r="B25" s="508" t="s">
        <v>82</v>
      </c>
      <c r="C25" s="509"/>
    </row>
    <row r="26" spans="1:3" ht="15.75" customHeight="1" x14ac:dyDescent="0.2">
      <c r="A26" s="507" t="s">
        <v>712</v>
      </c>
      <c r="B26" s="508" t="s">
        <v>83</v>
      </c>
      <c r="C26" s="509"/>
    </row>
    <row r="27" spans="1:3" ht="15.75" customHeight="1" x14ac:dyDescent="0.2">
      <c r="A27" s="507" t="s">
        <v>713</v>
      </c>
      <c r="B27" s="508" t="s">
        <v>84</v>
      </c>
      <c r="C27" s="509">
        <v>557</v>
      </c>
    </row>
    <row r="28" spans="1:3" ht="15.75" customHeight="1" x14ac:dyDescent="0.2">
      <c r="A28" s="507" t="s">
        <v>714</v>
      </c>
      <c r="B28" s="508" t="s">
        <v>85</v>
      </c>
      <c r="C28" s="516">
        <v>366</v>
      </c>
    </row>
    <row r="29" spans="1:3" ht="15.75" customHeight="1" x14ac:dyDescent="0.2">
      <c r="A29" s="517" t="s">
        <v>715</v>
      </c>
      <c r="B29" s="508" t="s">
        <v>86</v>
      </c>
      <c r="C29" s="509"/>
    </row>
    <row r="30" spans="1:3" ht="15.75" customHeight="1" x14ac:dyDescent="0.2">
      <c r="A30" s="518" t="s">
        <v>716</v>
      </c>
      <c r="B30" s="508" t="s">
        <v>87</v>
      </c>
      <c r="C30" s="509"/>
    </row>
    <row r="31" spans="1:3" ht="15.75" customHeight="1" x14ac:dyDescent="0.2">
      <c r="A31" s="518" t="s">
        <v>717</v>
      </c>
      <c r="B31" s="508" t="s">
        <v>88</v>
      </c>
      <c r="C31" s="509"/>
    </row>
    <row r="32" spans="1:3" ht="15.75" customHeight="1" x14ac:dyDescent="0.2">
      <c r="A32" s="518" t="s">
        <v>718</v>
      </c>
      <c r="B32" s="508" t="s">
        <v>89</v>
      </c>
      <c r="C32" s="509"/>
    </row>
    <row r="33" spans="1:5" ht="15.75" customHeight="1" x14ac:dyDescent="0.2">
      <c r="A33" s="514" t="s">
        <v>719</v>
      </c>
      <c r="B33" s="508" t="s">
        <v>90</v>
      </c>
      <c r="C33" s="519">
        <v>4</v>
      </c>
    </row>
    <row r="34" spans="1:5" ht="15.75" customHeight="1" x14ac:dyDescent="0.2">
      <c r="A34" s="513" t="s">
        <v>720</v>
      </c>
      <c r="B34" s="508" t="s">
        <v>91</v>
      </c>
      <c r="C34" s="511">
        <f>C19+C24+C33</f>
        <v>927</v>
      </c>
    </row>
    <row r="35" spans="1:5" ht="15.75" customHeight="1" thickBot="1" x14ac:dyDescent="0.25">
      <c r="A35" s="520" t="s">
        <v>721</v>
      </c>
      <c r="B35" s="521" t="s">
        <v>92</v>
      </c>
      <c r="C35" s="522">
        <f>C11+C18+C34</f>
        <v>214030</v>
      </c>
    </row>
    <row r="36" spans="1:5" ht="15.75" x14ac:dyDescent="0.25">
      <c r="A36" s="491"/>
      <c r="B36" s="492"/>
      <c r="C36" s="493"/>
      <c r="D36" s="493"/>
      <c r="E36" s="493"/>
    </row>
    <row r="37" spans="1:5" ht="15.75" x14ac:dyDescent="0.25">
      <c r="A37" s="491"/>
      <c r="B37" s="492"/>
      <c r="C37" s="493"/>
      <c r="D37" s="493"/>
      <c r="E37" s="493"/>
    </row>
    <row r="38" spans="1:5" ht="15.75" x14ac:dyDescent="0.25">
      <c r="A38" s="492"/>
      <c r="B38" s="492"/>
      <c r="C38" s="493"/>
      <c r="D38" s="493"/>
      <c r="E38" s="493"/>
    </row>
    <row r="39" spans="1:5" ht="15.75" x14ac:dyDescent="0.25">
      <c r="A39" s="802"/>
      <c r="B39" s="802"/>
      <c r="C39" s="802"/>
      <c r="D39" s="523"/>
      <c r="E39" s="523"/>
    </row>
    <row r="40" spans="1:5" ht="15.75" x14ac:dyDescent="0.25">
      <c r="A40" s="802"/>
      <c r="B40" s="802"/>
      <c r="C40" s="802"/>
      <c r="D40" s="523"/>
      <c r="E40" s="523"/>
    </row>
  </sheetData>
  <mergeCells count="8">
    <mergeCell ref="A39:C39"/>
    <mergeCell ref="A40:C40"/>
    <mergeCell ref="A1:C1"/>
    <mergeCell ref="A2:C2"/>
    <mergeCell ref="B4:C4"/>
    <mergeCell ref="A5:A6"/>
    <mergeCell ref="B5:B6"/>
    <mergeCell ref="C5:C6"/>
  </mergeCells>
  <printOptions horizontalCentered="1"/>
  <pageMargins left="0.78740157480314965" right="0.78740157480314965" top="1.2598425196850394" bottom="0.98425196850393704" header="0.78740157480314965" footer="0.78740157480314965"/>
  <pageSetup paperSize="9" scale="95" orientation="portrait" verticalDpi="300" r:id="rId1"/>
  <headerFooter alignWithMargins="0">
    <oddHeader>&amp;L&amp;"Times New Roman,Félkövér dőlt"Vanyola Község Önkormányzata&amp;R&amp;"Times New Roman CE,Félkövér dőlt"9. melléklet az 5/2014. (V.8.) önkormányzati rendelethez</oddHead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>
    <tabColor rgb="FF92D050"/>
  </sheetPr>
  <dimension ref="A1:C13"/>
  <sheetViews>
    <sheetView zoomScaleNormal="100" workbookViewId="0">
      <selection activeCell="H38" sqref="H38"/>
    </sheetView>
  </sheetViews>
  <sheetFormatPr defaultRowHeight="12.75" x14ac:dyDescent="0.2"/>
  <cols>
    <col min="1" max="1" width="7.6640625" style="41" customWidth="1"/>
    <col min="2" max="2" width="60.83203125" style="41" customWidth="1"/>
    <col min="3" max="3" width="25.6640625" style="41" customWidth="1"/>
    <col min="4" max="16384" width="9.33203125" style="41"/>
  </cols>
  <sheetData>
    <row r="1" spans="1:3" ht="15" x14ac:dyDescent="0.25">
      <c r="C1" s="525" t="s">
        <v>760</v>
      </c>
    </row>
    <row r="2" spans="1:3" ht="14.25" x14ac:dyDescent="0.2">
      <c r="A2" s="526"/>
      <c r="B2" s="526"/>
      <c r="C2" s="526"/>
    </row>
    <row r="3" spans="1:3" ht="33.75" customHeight="1" x14ac:dyDescent="0.2">
      <c r="A3" s="812" t="s">
        <v>722</v>
      </c>
      <c r="B3" s="812"/>
      <c r="C3" s="812"/>
    </row>
    <row r="4" spans="1:3" ht="13.5" thickBot="1" x14ac:dyDescent="0.25">
      <c r="C4" s="527"/>
    </row>
    <row r="5" spans="1:3" s="531" customFormat="1" ht="43.5" customHeight="1" thickBot="1" x14ac:dyDescent="0.25">
      <c r="A5" s="528" t="s">
        <v>63</v>
      </c>
      <c r="B5" s="529" t="s">
        <v>115</v>
      </c>
      <c r="C5" s="530" t="s">
        <v>723</v>
      </c>
    </row>
    <row r="6" spans="1:3" ht="28.5" customHeight="1" x14ac:dyDescent="0.2">
      <c r="A6" s="532" t="s">
        <v>65</v>
      </c>
      <c r="B6" s="533" t="s">
        <v>730</v>
      </c>
      <c r="C6" s="534">
        <f>C7+C8</f>
        <v>41282</v>
      </c>
    </row>
    <row r="7" spans="1:3" ht="18" customHeight="1" x14ac:dyDescent="0.2">
      <c r="A7" s="535" t="s">
        <v>66</v>
      </c>
      <c r="B7" s="536" t="s">
        <v>724</v>
      </c>
      <c r="C7" s="537">
        <v>41210</v>
      </c>
    </row>
    <row r="8" spans="1:3" ht="18" customHeight="1" x14ac:dyDescent="0.2">
      <c r="A8" s="535" t="s">
        <v>67</v>
      </c>
      <c r="B8" s="536" t="s">
        <v>725</v>
      </c>
      <c r="C8" s="537">
        <v>72</v>
      </c>
    </row>
    <row r="9" spans="1:3" ht="18" customHeight="1" x14ac:dyDescent="0.2">
      <c r="A9" s="535" t="s">
        <v>68</v>
      </c>
      <c r="B9" s="538" t="s">
        <v>726</v>
      </c>
      <c r="C9" s="537">
        <v>64955</v>
      </c>
    </row>
    <row r="10" spans="1:3" ht="18" customHeight="1" thickBot="1" x14ac:dyDescent="0.25">
      <c r="A10" s="539" t="s">
        <v>69</v>
      </c>
      <c r="B10" s="540" t="s">
        <v>727</v>
      </c>
      <c r="C10" s="541">
        <v>72871</v>
      </c>
    </row>
    <row r="11" spans="1:3" ht="25.5" customHeight="1" x14ac:dyDescent="0.2">
      <c r="A11" s="542" t="s">
        <v>70</v>
      </c>
      <c r="B11" s="543" t="s">
        <v>731</v>
      </c>
      <c r="C11" s="544">
        <f>C6+C9-C10</f>
        <v>33366</v>
      </c>
    </row>
    <row r="12" spans="1:3" ht="18" customHeight="1" x14ac:dyDescent="0.2">
      <c r="A12" s="535" t="s">
        <v>71</v>
      </c>
      <c r="B12" s="536" t="s">
        <v>724</v>
      </c>
      <c r="C12" s="537">
        <v>33345</v>
      </c>
    </row>
    <row r="13" spans="1:3" ht="18" customHeight="1" thickBot="1" x14ac:dyDescent="0.25">
      <c r="A13" s="545" t="s">
        <v>72</v>
      </c>
      <c r="B13" s="546" t="s">
        <v>725</v>
      </c>
      <c r="C13" s="547">
        <v>21</v>
      </c>
    </row>
  </sheetData>
  <mergeCells count="1">
    <mergeCell ref="A3:C3"/>
  </mergeCells>
  <conditionalFormatting sqref="C11">
    <cfRule type="cellIs" dxfId="0" priority="1" stopIfTrue="1" operator="notEqual">
      <formula>SUM(C12:C13)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7"/>
  <dimension ref="A1"/>
  <sheetViews>
    <sheetView topLeftCell="A13" workbookViewId="0">
      <selection activeCell="H38" sqref="H38"/>
    </sheetView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6">
    <tabColor rgb="FF92D050"/>
    <pageSetUpPr fitToPage="1"/>
  </sheetPr>
  <dimension ref="A1:E38"/>
  <sheetViews>
    <sheetView zoomScaleNormal="100" zoomScaleSheetLayoutView="115" workbookViewId="0">
      <selection activeCell="H38" sqref="H38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5" width="13.83203125" customWidth="1"/>
  </cols>
  <sheetData>
    <row r="1" spans="1:5" ht="18.75" x14ac:dyDescent="0.3">
      <c r="A1" s="75" t="s">
        <v>171</v>
      </c>
      <c r="E1" s="76" t="s">
        <v>174</v>
      </c>
    </row>
    <row r="3" spans="1:5" x14ac:dyDescent="0.2">
      <c r="A3" s="77"/>
      <c r="B3" s="78"/>
      <c r="C3" s="77"/>
      <c r="D3" s="80"/>
      <c r="E3" s="78"/>
    </row>
    <row r="4" spans="1:5" ht="15.75" x14ac:dyDescent="0.25">
      <c r="A4" s="63" t="s">
        <v>3</v>
      </c>
      <c r="B4" s="79"/>
      <c r="C4" s="88"/>
      <c r="D4" s="80"/>
      <c r="E4" s="78"/>
    </row>
    <row r="5" spans="1:5" x14ac:dyDescent="0.2">
      <c r="A5" s="77"/>
      <c r="B5" s="78"/>
      <c r="C5" s="77"/>
      <c r="D5" s="80"/>
      <c r="E5" s="78"/>
    </row>
    <row r="6" spans="1:5" x14ac:dyDescent="0.2">
      <c r="A6" s="77" t="s">
        <v>249</v>
      </c>
      <c r="B6" s="78">
        <f>+'1.melléklet'!C52</f>
        <v>59060</v>
      </c>
      <c r="C6" s="77" t="s">
        <v>421</v>
      </c>
      <c r="D6" s="80">
        <f>+'2.1. melléklet'!C18+'2.2.melléklet'!C18</f>
        <v>59060</v>
      </c>
      <c r="E6" s="78">
        <f>+B6-D6</f>
        <v>0</v>
      </c>
    </row>
    <row r="7" spans="1:5" x14ac:dyDescent="0.2">
      <c r="A7" s="77" t="s">
        <v>172</v>
      </c>
      <c r="B7" s="78">
        <f>+'1.melléklet'!C66</f>
        <v>100060</v>
      </c>
      <c r="C7" s="77" t="s">
        <v>428</v>
      </c>
      <c r="D7" s="80">
        <f>+'2.1. melléklet'!C28+'2.2.melléklet'!C32</f>
        <v>100060</v>
      </c>
      <c r="E7" s="78">
        <f>+B7-D7</f>
        <v>0</v>
      </c>
    </row>
    <row r="8" spans="1:5" x14ac:dyDescent="0.2">
      <c r="A8" s="77" t="s">
        <v>395</v>
      </c>
      <c r="B8" s="78">
        <f>+'1.melléklet'!C68</f>
        <v>100060</v>
      </c>
      <c r="C8" s="77" t="s">
        <v>433</v>
      </c>
      <c r="D8" s="80">
        <f>+'2.1. melléklet'!C30+'2.2.melléklet'!C34</f>
        <v>100060</v>
      </c>
      <c r="E8" s="78">
        <f>+B8-D8</f>
        <v>0</v>
      </c>
    </row>
    <row r="9" spans="1:5" x14ac:dyDescent="0.2">
      <c r="A9" s="77"/>
      <c r="B9" s="78"/>
      <c r="C9" s="77"/>
      <c r="D9" s="80"/>
      <c r="E9" s="78"/>
    </row>
    <row r="10" spans="1:5" ht="15.75" x14ac:dyDescent="0.25">
      <c r="A10" s="63" t="s">
        <v>5</v>
      </c>
      <c r="B10" s="79"/>
      <c r="C10" s="88"/>
      <c r="D10" s="80"/>
      <c r="E10" s="78"/>
    </row>
    <row r="11" spans="1:5" x14ac:dyDescent="0.2">
      <c r="A11" s="77"/>
      <c r="B11" s="78"/>
      <c r="C11" s="77"/>
      <c r="D11" s="80"/>
      <c r="E11" s="78"/>
    </row>
    <row r="12" spans="1:5" x14ac:dyDescent="0.2">
      <c r="A12" s="77" t="s">
        <v>405</v>
      </c>
      <c r="B12" s="78">
        <f>+'1.melléklet'!D52</f>
        <v>62493</v>
      </c>
      <c r="C12" s="77" t="s">
        <v>422</v>
      </c>
      <c r="D12" s="80">
        <f>+'2.1. melléklet'!D18+'2.2.melléklet'!D18</f>
        <v>62493</v>
      </c>
      <c r="E12" s="78">
        <f>+B12-D12</f>
        <v>0</v>
      </c>
    </row>
    <row r="13" spans="1:5" x14ac:dyDescent="0.2">
      <c r="A13" s="77" t="s">
        <v>406</v>
      </c>
      <c r="B13" s="78">
        <f>+'1.melléklet'!D66</f>
        <v>104305</v>
      </c>
      <c r="C13" s="77" t="s">
        <v>429</v>
      </c>
      <c r="D13" s="80">
        <f>+'2.1. melléklet'!D28+'2.2.melléklet'!D32</f>
        <v>104305</v>
      </c>
      <c r="E13" s="78">
        <f>+B13-D13</f>
        <v>0</v>
      </c>
    </row>
    <row r="14" spans="1:5" x14ac:dyDescent="0.2">
      <c r="A14" s="77" t="s">
        <v>407</v>
      </c>
      <c r="B14" s="78">
        <f>+'1.melléklet'!D68</f>
        <v>104305</v>
      </c>
      <c r="C14" s="77" t="s">
        <v>434</v>
      </c>
      <c r="D14" s="80">
        <f>+'2.1. melléklet'!D30+'2.2.melléklet'!D34</f>
        <v>104305</v>
      </c>
      <c r="E14" s="78">
        <f>+B14-D14</f>
        <v>0</v>
      </c>
    </row>
    <row r="15" spans="1:5" x14ac:dyDescent="0.2">
      <c r="A15" s="77"/>
      <c r="B15" s="78"/>
      <c r="C15" s="77"/>
      <c r="D15" s="80"/>
      <c r="E15" s="78"/>
    </row>
    <row r="16" spans="1:5" ht="14.25" x14ac:dyDescent="0.2">
      <c r="A16" s="313" t="s">
        <v>439</v>
      </c>
      <c r="C16" s="88"/>
      <c r="D16" s="80"/>
      <c r="E16" s="78"/>
    </row>
    <row r="17" spans="1:5" x14ac:dyDescent="0.2">
      <c r="A17" s="77"/>
      <c r="B17" s="78"/>
      <c r="C17" s="77"/>
      <c r="D17" s="80"/>
      <c r="E17" s="78"/>
    </row>
    <row r="18" spans="1:5" x14ac:dyDescent="0.2">
      <c r="A18" s="77" t="s">
        <v>408</v>
      </c>
      <c r="B18" s="78">
        <f>+'1.melléklet'!E52</f>
        <v>65009</v>
      </c>
      <c r="C18" s="77" t="s">
        <v>423</v>
      </c>
      <c r="D18" s="80">
        <f>+'2.1. melléklet'!E18+'2.2.melléklet'!E18</f>
        <v>65009</v>
      </c>
      <c r="E18" s="78">
        <f>+B18-D18</f>
        <v>0</v>
      </c>
    </row>
    <row r="19" spans="1:5" x14ac:dyDescent="0.2">
      <c r="A19" s="77" t="s">
        <v>403</v>
      </c>
      <c r="B19" s="78">
        <f>+'1.melléklet'!E66</f>
        <v>106821</v>
      </c>
      <c r="C19" s="77" t="s">
        <v>430</v>
      </c>
      <c r="D19" s="80">
        <f>+'2.1. melléklet'!E28+'2.2.melléklet'!E32</f>
        <v>106821</v>
      </c>
      <c r="E19" s="78">
        <f>+B19-D19</f>
        <v>0</v>
      </c>
    </row>
    <row r="20" spans="1:5" x14ac:dyDescent="0.2">
      <c r="A20" s="77" t="s">
        <v>409</v>
      </c>
      <c r="B20" s="78">
        <f>+'1.melléklet'!E68</f>
        <v>106767</v>
      </c>
      <c r="C20" s="77" t="s">
        <v>435</v>
      </c>
      <c r="D20" s="80">
        <f>+'2.1. melléklet'!E30+'2.2.melléklet'!E34</f>
        <v>106767</v>
      </c>
      <c r="E20" s="78">
        <f>+B20-D20</f>
        <v>0</v>
      </c>
    </row>
    <row r="21" spans="1:5" x14ac:dyDescent="0.2">
      <c r="A21" s="77"/>
      <c r="B21" s="78"/>
      <c r="C21" s="77"/>
      <c r="D21" s="80"/>
      <c r="E21" s="78"/>
    </row>
    <row r="22" spans="1:5" ht="15.75" x14ac:dyDescent="0.25">
      <c r="A22" s="63" t="s">
        <v>4</v>
      </c>
      <c r="B22" s="79"/>
      <c r="C22" s="88"/>
      <c r="D22" s="80"/>
      <c r="E22" s="78"/>
    </row>
    <row r="23" spans="1:5" x14ac:dyDescent="0.2">
      <c r="A23" s="77"/>
      <c r="B23" s="78"/>
      <c r="C23" s="77"/>
      <c r="D23" s="80"/>
      <c r="E23" s="78"/>
    </row>
    <row r="24" spans="1:5" x14ac:dyDescent="0.2">
      <c r="A24" s="77" t="s">
        <v>181</v>
      </c>
      <c r="B24" s="78">
        <f>+'1.melléklet'!C103</f>
        <v>100060</v>
      </c>
      <c r="C24" s="77" t="s">
        <v>424</v>
      </c>
      <c r="D24" s="80">
        <f>+'2.1. melléklet'!G18+'2.2.melléklet'!G18</f>
        <v>100060</v>
      </c>
      <c r="E24" s="78">
        <f>+B24-D24</f>
        <v>0</v>
      </c>
    </row>
    <row r="25" spans="1:5" x14ac:dyDescent="0.2">
      <c r="A25" s="77" t="s">
        <v>173</v>
      </c>
      <c r="B25" s="78">
        <f>+'1.melléklet'!C122</f>
        <v>100060</v>
      </c>
      <c r="C25" s="77" t="s">
        <v>431</v>
      </c>
      <c r="D25" s="80">
        <f>+'2.1. melléklet'!G28+'2.2.melléklet'!G32</f>
        <v>100060</v>
      </c>
      <c r="E25" s="78">
        <f>+B25-D25</f>
        <v>0</v>
      </c>
    </row>
    <row r="26" spans="1:5" x14ac:dyDescent="0.2">
      <c r="A26" s="77" t="s">
        <v>396</v>
      </c>
      <c r="B26" s="78">
        <f>+'1.melléklet'!C124</f>
        <v>100060</v>
      </c>
      <c r="C26" s="77" t="s">
        <v>436</v>
      </c>
      <c r="D26" s="80">
        <f>+'2.1. melléklet'!G30+'2.2.melléklet'!G34</f>
        <v>100060</v>
      </c>
      <c r="E26" s="78">
        <f>+B26-D26</f>
        <v>0</v>
      </c>
    </row>
    <row r="27" spans="1:5" x14ac:dyDescent="0.2">
      <c r="A27" s="77"/>
      <c r="B27" s="78"/>
      <c r="C27" s="77"/>
      <c r="D27" s="80"/>
      <c r="E27" s="78"/>
    </row>
    <row r="28" spans="1:5" ht="15.75" x14ac:dyDescent="0.25">
      <c r="A28" s="63" t="s">
        <v>6</v>
      </c>
      <c r="B28" s="79"/>
      <c r="C28" s="88"/>
      <c r="D28" s="80"/>
      <c r="E28" s="78"/>
    </row>
    <row r="29" spans="1:5" x14ac:dyDescent="0.2">
      <c r="A29" s="77"/>
      <c r="B29" s="78"/>
      <c r="C29" s="77"/>
      <c r="D29" s="80"/>
      <c r="E29" s="78"/>
    </row>
    <row r="30" spans="1:5" x14ac:dyDescent="0.2">
      <c r="A30" s="77" t="s">
        <v>410</v>
      </c>
      <c r="B30" s="78">
        <f>+'1.melléklet'!D103</f>
        <v>104305</v>
      </c>
      <c r="C30" s="77" t="s">
        <v>425</v>
      </c>
      <c r="D30" s="80">
        <f>+'2.1. melléklet'!H18+'2.2.melléklet'!H18</f>
        <v>104305</v>
      </c>
      <c r="E30" s="78">
        <f>+B30-D30</f>
        <v>0</v>
      </c>
    </row>
    <row r="31" spans="1:5" x14ac:dyDescent="0.2">
      <c r="A31" s="77" t="s">
        <v>7</v>
      </c>
      <c r="B31" s="78">
        <f>+'1.melléklet'!D122</f>
        <v>104305</v>
      </c>
      <c r="C31" s="77" t="s">
        <v>432</v>
      </c>
      <c r="D31" s="80">
        <f>+'2.1. melléklet'!H28+'2.2.melléklet'!H32</f>
        <v>104305</v>
      </c>
      <c r="E31" s="78">
        <f>+B31-D31</f>
        <v>0</v>
      </c>
    </row>
    <row r="32" spans="1:5" x14ac:dyDescent="0.2">
      <c r="A32" s="77" t="s">
        <v>8</v>
      </c>
      <c r="B32" s="78">
        <f>+'1.melléklet'!D124</f>
        <v>104305</v>
      </c>
      <c r="C32" s="77" t="s">
        <v>437</v>
      </c>
      <c r="D32" s="80">
        <f>+'2.1. melléklet'!H30+'2.2.melléklet'!H34</f>
        <v>104305</v>
      </c>
      <c r="E32" s="78">
        <f>+B32-D32</f>
        <v>0</v>
      </c>
    </row>
    <row r="33" spans="1:5" x14ac:dyDescent="0.2">
      <c r="A33" s="77"/>
      <c r="B33" s="78"/>
      <c r="C33" s="77"/>
      <c r="D33" s="80"/>
      <c r="E33" s="78"/>
    </row>
    <row r="34" spans="1:5" ht="15.75" x14ac:dyDescent="0.25">
      <c r="A34" s="314" t="s">
        <v>440</v>
      </c>
      <c r="B34" s="79"/>
      <c r="C34" s="88"/>
      <c r="D34" s="80"/>
      <c r="E34" s="78"/>
    </row>
    <row r="35" spans="1:5" x14ac:dyDescent="0.2">
      <c r="A35" s="77"/>
      <c r="B35" s="78"/>
      <c r="C35" s="77"/>
      <c r="D35" s="80"/>
      <c r="E35" s="78"/>
    </row>
    <row r="36" spans="1:5" x14ac:dyDescent="0.2">
      <c r="A36" s="77" t="s">
        <v>404</v>
      </c>
      <c r="B36" s="78">
        <f>+'1.melléklet'!E103</f>
        <v>73458</v>
      </c>
      <c r="C36" s="77" t="s">
        <v>426</v>
      </c>
      <c r="D36" s="80">
        <f>+'2.1. melléklet'!I18+'2.2.melléklet'!I18</f>
        <v>73458</v>
      </c>
      <c r="E36" s="78">
        <f>+B36-D36</f>
        <v>0</v>
      </c>
    </row>
    <row r="37" spans="1:5" x14ac:dyDescent="0.2">
      <c r="A37" s="77" t="s">
        <v>10</v>
      </c>
      <c r="B37" s="78">
        <f>+'1.melléklet'!E122</f>
        <v>73458</v>
      </c>
      <c r="C37" s="77" t="s">
        <v>427</v>
      </c>
      <c r="D37" s="80">
        <f>+'2.1. melléklet'!I28+'2.2.melléklet'!I32</f>
        <v>73458</v>
      </c>
      <c r="E37" s="78">
        <f>+B37-D37</f>
        <v>0</v>
      </c>
    </row>
    <row r="38" spans="1:5" x14ac:dyDescent="0.2">
      <c r="A38" s="77" t="s">
        <v>9</v>
      </c>
      <c r="B38" s="78">
        <f>+'1.melléklet'!E124</f>
        <v>73458</v>
      </c>
      <c r="C38" s="77" t="s">
        <v>438</v>
      </c>
      <c r="D38" s="80">
        <f>+'2.1. melléklet'!I30+'2.2.melléklet'!I34</f>
        <v>73458</v>
      </c>
      <c r="E38" s="78">
        <f>+B38-D38</f>
        <v>0</v>
      </c>
    </row>
  </sheetData>
  <sheetProtection sheet="1" objects="1" scenarios="1"/>
  <phoneticPr fontId="26" type="noConversion"/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rgb="FF92D050"/>
  </sheetPr>
  <dimension ref="A1:F52"/>
  <sheetViews>
    <sheetView zoomScaleNormal="100" zoomScaleSheetLayoutView="100" workbookViewId="0">
      <selection activeCell="G6" sqref="G6"/>
    </sheetView>
  </sheetViews>
  <sheetFormatPr defaultRowHeight="12.75" x14ac:dyDescent="0.2"/>
  <cols>
    <col min="1" max="1" width="9.6640625" style="138" customWidth="1"/>
    <col min="2" max="2" width="9.6640625" style="139" customWidth="1"/>
    <col min="3" max="3" width="59.33203125" style="139" customWidth="1"/>
    <col min="4" max="6" width="15.83203125" style="139" customWidth="1"/>
    <col min="7" max="16384" width="9.33203125" style="4"/>
  </cols>
  <sheetData>
    <row r="1" spans="1:6" s="2" customFormat="1" ht="21" customHeight="1" thickBot="1" x14ac:dyDescent="0.25">
      <c r="A1" s="104"/>
      <c r="B1" s="105"/>
      <c r="C1" s="106"/>
      <c r="D1" s="143"/>
      <c r="E1" s="143"/>
      <c r="F1" s="143" t="s">
        <v>868</v>
      </c>
    </row>
    <row r="2" spans="1:6" s="64" customFormat="1" ht="25.5" customHeight="1" x14ac:dyDescent="0.2">
      <c r="A2" s="744" t="s">
        <v>252</v>
      </c>
      <c r="B2" s="745"/>
      <c r="C2" s="747" t="s">
        <v>259</v>
      </c>
      <c r="D2" s="748"/>
      <c r="E2" s="749"/>
      <c r="F2" s="278" t="s">
        <v>111</v>
      </c>
    </row>
    <row r="3" spans="1:6" s="64" customFormat="1" ht="16.5" thickBot="1" x14ac:dyDescent="0.25">
      <c r="A3" s="107" t="s">
        <v>251</v>
      </c>
      <c r="B3" s="108"/>
      <c r="C3" s="750" t="s">
        <v>873</v>
      </c>
      <c r="D3" s="751"/>
      <c r="E3" s="752"/>
      <c r="F3" s="279" t="s">
        <v>264</v>
      </c>
    </row>
    <row r="4" spans="1:6" s="65" customFormat="1" ht="15.95" customHeight="1" thickBot="1" x14ac:dyDescent="0.3">
      <c r="A4" s="109"/>
      <c r="B4" s="109"/>
      <c r="C4" s="109"/>
      <c r="D4" s="110"/>
      <c r="E4" s="110"/>
      <c r="F4" s="110" t="s">
        <v>101</v>
      </c>
    </row>
    <row r="5" spans="1:6" ht="24.75" thickBot="1" x14ac:dyDescent="0.25">
      <c r="A5" s="741" t="s">
        <v>253</v>
      </c>
      <c r="B5" s="746"/>
      <c r="C5" s="111" t="s">
        <v>102</v>
      </c>
      <c r="D5" s="319" t="s">
        <v>398</v>
      </c>
      <c r="E5" s="319" t="s">
        <v>399</v>
      </c>
      <c r="F5" s="112" t="s">
        <v>400</v>
      </c>
    </row>
    <row r="6" spans="1:6" s="55" customFormat="1" ht="12.95" customHeight="1" thickBot="1" x14ac:dyDescent="0.25">
      <c r="A6" s="101" t="s">
        <v>738</v>
      </c>
      <c r="B6" s="102" t="s">
        <v>739</v>
      </c>
      <c r="C6" s="102" t="s">
        <v>740</v>
      </c>
      <c r="D6" s="102" t="s">
        <v>741</v>
      </c>
      <c r="E6" s="394" t="s">
        <v>742</v>
      </c>
      <c r="F6" s="392" t="s">
        <v>745</v>
      </c>
    </row>
    <row r="7" spans="1:6" s="55" customFormat="1" ht="15.95" customHeight="1" thickBot="1" x14ac:dyDescent="0.25">
      <c r="A7" s="741" t="s">
        <v>103</v>
      </c>
      <c r="B7" s="742"/>
      <c r="C7" s="742"/>
      <c r="D7" s="742"/>
      <c r="E7" s="742"/>
      <c r="F7" s="743"/>
    </row>
    <row r="8" spans="1:6" s="66" customFormat="1" ht="12" customHeight="1" thickBot="1" x14ac:dyDescent="0.25">
      <c r="A8" s="101" t="s">
        <v>65</v>
      </c>
      <c r="B8" s="113"/>
      <c r="C8" s="114" t="s">
        <v>258</v>
      </c>
      <c r="D8" s="201">
        <f>SUM(D9:D16)</f>
        <v>0</v>
      </c>
      <c r="E8" s="201">
        <f>SUM(E9:E16)</f>
        <v>0</v>
      </c>
      <c r="F8" s="206">
        <f>SUM(F9:F16)</f>
        <v>0</v>
      </c>
    </row>
    <row r="9" spans="1:6" s="66" customFormat="1" ht="12" customHeight="1" x14ac:dyDescent="0.2">
      <c r="A9" s="117"/>
      <c r="B9" s="116" t="s">
        <v>144</v>
      </c>
      <c r="C9" s="11" t="s">
        <v>192</v>
      </c>
      <c r="D9" s="378"/>
      <c r="E9" s="378"/>
      <c r="F9" s="258"/>
    </row>
    <row r="10" spans="1:6" s="66" customFormat="1" ht="12" customHeight="1" x14ac:dyDescent="0.2">
      <c r="A10" s="115"/>
      <c r="B10" s="116" t="s">
        <v>145</v>
      </c>
      <c r="C10" s="8" t="s">
        <v>193</v>
      </c>
      <c r="D10" s="198"/>
      <c r="E10" s="198"/>
      <c r="F10" s="204"/>
    </row>
    <row r="11" spans="1:6" s="66" customFormat="1" ht="12" customHeight="1" x14ac:dyDescent="0.2">
      <c r="A11" s="115"/>
      <c r="B11" s="116" t="s">
        <v>146</v>
      </c>
      <c r="C11" s="8" t="s">
        <v>194</v>
      </c>
      <c r="D11" s="198"/>
      <c r="E11" s="198"/>
      <c r="F11" s="204"/>
    </row>
    <row r="12" spans="1:6" s="66" customFormat="1" ht="12" customHeight="1" x14ac:dyDescent="0.2">
      <c r="A12" s="115"/>
      <c r="B12" s="116" t="s">
        <v>147</v>
      </c>
      <c r="C12" s="8" t="s">
        <v>195</v>
      </c>
      <c r="D12" s="198"/>
      <c r="E12" s="198"/>
      <c r="F12" s="204"/>
    </row>
    <row r="13" spans="1:6" s="66" customFormat="1" ht="12" customHeight="1" x14ac:dyDescent="0.2">
      <c r="A13" s="115"/>
      <c r="B13" s="116" t="s">
        <v>166</v>
      </c>
      <c r="C13" s="7" t="s">
        <v>196</v>
      </c>
      <c r="D13" s="198"/>
      <c r="E13" s="198"/>
      <c r="F13" s="204"/>
    </row>
    <row r="14" spans="1:6" s="66" customFormat="1" ht="12" customHeight="1" x14ac:dyDescent="0.2">
      <c r="A14" s="118"/>
      <c r="B14" s="116" t="s">
        <v>148</v>
      </c>
      <c r="C14" s="8" t="s">
        <v>197</v>
      </c>
      <c r="D14" s="379"/>
      <c r="E14" s="379"/>
      <c r="F14" s="259"/>
    </row>
    <row r="15" spans="1:6" s="67" customFormat="1" ht="12" customHeight="1" x14ac:dyDescent="0.2">
      <c r="A15" s="115"/>
      <c r="B15" s="116" t="s">
        <v>149</v>
      </c>
      <c r="C15" s="8" t="s">
        <v>45</v>
      </c>
      <c r="D15" s="198"/>
      <c r="E15" s="198"/>
      <c r="F15" s="204"/>
    </row>
    <row r="16" spans="1:6" s="67" customFormat="1" ht="12" customHeight="1" thickBot="1" x14ac:dyDescent="0.25">
      <c r="A16" s="119"/>
      <c r="B16" s="120" t="s">
        <v>156</v>
      </c>
      <c r="C16" s="7" t="s">
        <v>250</v>
      </c>
      <c r="D16" s="200"/>
      <c r="E16" s="200"/>
      <c r="F16" s="205"/>
    </row>
    <row r="17" spans="1:6" s="66" customFormat="1" ht="12" customHeight="1" thickBot="1" x14ac:dyDescent="0.25">
      <c r="A17" s="101" t="s">
        <v>66</v>
      </c>
      <c r="B17" s="113"/>
      <c r="C17" s="114" t="s">
        <v>734</v>
      </c>
      <c r="D17" s="201">
        <f>SUM(D18+D20)</f>
        <v>0</v>
      </c>
      <c r="E17" s="201">
        <f>SUM(E18+E20)</f>
        <v>0</v>
      </c>
      <c r="F17" s="206">
        <f>SUM(F18+F20)</f>
        <v>0</v>
      </c>
    </row>
    <row r="18" spans="1:6" s="67" customFormat="1" ht="12" customHeight="1" x14ac:dyDescent="0.2">
      <c r="A18" s="115"/>
      <c r="B18" s="116" t="s">
        <v>150</v>
      </c>
      <c r="C18" s="10" t="s">
        <v>42</v>
      </c>
      <c r="D18" s="198"/>
      <c r="E18" s="198"/>
      <c r="F18" s="204"/>
    </row>
    <row r="19" spans="1:6" s="67" customFormat="1" ht="12" customHeight="1" x14ac:dyDescent="0.2">
      <c r="A19" s="115"/>
      <c r="B19" s="116" t="s">
        <v>151</v>
      </c>
      <c r="C19" s="8" t="s">
        <v>43</v>
      </c>
      <c r="D19" s="198"/>
      <c r="E19" s="198"/>
      <c r="F19" s="204"/>
    </row>
    <row r="20" spans="1:6" s="67" customFormat="1" ht="12" customHeight="1" x14ac:dyDescent="0.2">
      <c r="A20" s="115"/>
      <c r="B20" s="116" t="s">
        <v>152</v>
      </c>
      <c r="C20" s="8" t="s">
        <v>44</v>
      </c>
      <c r="D20" s="198"/>
      <c r="E20" s="198"/>
      <c r="F20" s="204"/>
    </row>
    <row r="21" spans="1:6" s="67" customFormat="1" ht="12" customHeight="1" thickBot="1" x14ac:dyDescent="0.25">
      <c r="A21" s="115"/>
      <c r="B21" s="116" t="s">
        <v>153</v>
      </c>
      <c r="C21" s="8" t="s">
        <v>43</v>
      </c>
      <c r="D21" s="198"/>
      <c r="E21" s="198"/>
      <c r="F21" s="204"/>
    </row>
    <row r="22" spans="1:6" s="67" customFormat="1" ht="12" customHeight="1" thickBot="1" x14ac:dyDescent="0.25">
      <c r="A22" s="103" t="s">
        <v>67</v>
      </c>
      <c r="B22" s="72"/>
      <c r="C22" s="72" t="s">
        <v>46</v>
      </c>
      <c r="D22" s="201">
        <f>+D23+D24</f>
        <v>0</v>
      </c>
      <c r="E22" s="201">
        <f>+E23+E24</f>
        <v>0</v>
      </c>
      <c r="F22" s="206">
        <f>+F23+F24</f>
        <v>0</v>
      </c>
    </row>
    <row r="23" spans="1:6" s="67" customFormat="1" ht="12" customHeight="1" x14ac:dyDescent="0.2">
      <c r="A23" s="252"/>
      <c r="B23" s="277" t="s">
        <v>124</v>
      </c>
      <c r="C23" s="82" t="s">
        <v>274</v>
      </c>
      <c r="D23" s="388"/>
      <c r="E23" s="388"/>
      <c r="F23" s="282"/>
    </row>
    <row r="24" spans="1:6" s="67" customFormat="1" ht="12" customHeight="1" thickBot="1" x14ac:dyDescent="0.25">
      <c r="A24" s="275"/>
      <c r="B24" s="276" t="s">
        <v>125</v>
      </c>
      <c r="C24" s="83" t="s">
        <v>278</v>
      </c>
      <c r="D24" s="397"/>
      <c r="E24" s="397"/>
      <c r="F24" s="283"/>
    </row>
    <row r="25" spans="1:6" s="67" customFormat="1" ht="12" customHeight="1" thickBot="1" x14ac:dyDescent="0.25">
      <c r="A25" s="103" t="s">
        <v>68</v>
      </c>
      <c r="B25" s="72"/>
      <c r="C25" s="72" t="s">
        <v>265</v>
      </c>
      <c r="D25" s="237"/>
      <c r="E25" s="237"/>
      <c r="F25" s="236"/>
    </row>
    <row r="26" spans="1:6" s="66" customFormat="1" ht="12" customHeight="1" thickBot="1" x14ac:dyDescent="0.25">
      <c r="A26" s="103" t="s">
        <v>69</v>
      </c>
      <c r="B26" s="113"/>
      <c r="C26" s="72" t="s">
        <v>47</v>
      </c>
      <c r="D26" s="237"/>
      <c r="E26" s="237"/>
      <c r="F26" s="236"/>
    </row>
    <row r="27" spans="1:6" s="66" customFormat="1" ht="12" customHeight="1" thickBot="1" x14ac:dyDescent="0.25">
      <c r="A27" s="101" t="s">
        <v>70</v>
      </c>
      <c r="B27" s="94"/>
      <c r="C27" s="72" t="s">
        <v>52</v>
      </c>
      <c r="D27" s="201">
        <f>+D8+D17+D22+D25+D26</f>
        <v>0</v>
      </c>
      <c r="E27" s="201">
        <f>+E8+E17+E22+E25+E26</f>
        <v>0</v>
      </c>
      <c r="F27" s="206">
        <f>+F8+F17+F22+F25+F26</f>
        <v>0</v>
      </c>
    </row>
    <row r="28" spans="1:6" s="66" customFormat="1" ht="12" customHeight="1" thickBot="1" x14ac:dyDescent="0.25">
      <c r="A28" s="272" t="s">
        <v>71</v>
      </c>
      <c r="B28" s="280"/>
      <c r="C28" s="274" t="s">
        <v>48</v>
      </c>
      <c r="D28" s="387">
        <f>+D29+D30</f>
        <v>0</v>
      </c>
      <c r="E28" s="387">
        <f>+E29+E30</f>
        <v>0</v>
      </c>
      <c r="F28" s="264">
        <f>+F29+F30</f>
        <v>0</v>
      </c>
    </row>
    <row r="29" spans="1:6" s="66" customFormat="1" ht="12" customHeight="1" x14ac:dyDescent="0.2">
      <c r="A29" s="117"/>
      <c r="B29" s="92" t="s">
        <v>138</v>
      </c>
      <c r="C29" s="82" t="s">
        <v>367</v>
      </c>
      <c r="D29" s="388"/>
      <c r="E29" s="388"/>
      <c r="F29" s="282"/>
    </row>
    <row r="30" spans="1:6" s="67" customFormat="1" ht="12" customHeight="1" thickBot="1" x14ac:dyDescent="0.25">
      <c r="A30" s="281"/>
      <c r="B30" s="93" t="s">
        <v>139</v>
      </c>
      <c r="C30" s="273" t="s">
        <v>49</v>
      </c>
      <c r="D30" s="61"/>
      <c r="E30" s="61"/>
      <c r="F30" s="62"/>
    </row>
    <row r="31" spans="1:6" s="67" customFormat="1" ht="12" customHeight="1" thickBot="1" x14ac:dyDescent="0.25">
      <c r="A31" s="127" t="s">
        <v>72</v>
      </c>
      <c r="B31" s="270"/>
      <c r="C31" s="271" t="s">
        <v>50</v>
      </c>
      <c r="D31" s="237"/>
      <c r="E31" s="237"/>
      <c r="F31" s="236"/>
    </row>
    <row r="32" spans="1:6" s="67" customFormat="1" ht="15" customHeight="1" thickBot="1" x14ac:dyDescent="0.25">
      <c r="A32" s="127" t="s">
        <v>73</v>
      </c>
      <c r="B32" s="128"/>
      <c r="C32" s="129" t="s">
        <v>51</v>
      </c>
      <c r="D32" s="391">
        <f>+D27+D28+D31</f>
        <v>0</v>
      </c>
      <c r="E32" s="391">
        <f>+E27+E28+E31</f>
        <v>0</v>
      </c>
      <c r="F32" s="266">
        <f>+F27+F28+F31</f>
        <v>0</v>
      </c>
    </row>
    <row r="33" spans="1:6" s="67" customFormat="1" ht="15" customHeight="1" x14ac:dyDescent="0.2">
      <c r="A33" s="130"/>
      <c r="B33" s="130"/>
      <c r="C33" s="131"/>
      <c r="D33" s="262"/>
      <c r="E33" s="262"/>
      <c r="F33" s="262"/>
    </row>
    <row r="34" spans="1:6" ht="13.5" thickBot="1" x14ac:dyDescent="0.25">
      <c r="A34" s="132"/>
      <c r="B34" s="133"/>
      <c r="C34" s="133"/>
      <c r="D34" s="263"/>
      <c r="E34" s="263"/>
      <c r="F34" s="263"/>
    </row>
    <row r="35" spans="1:6" s="55" customFormat="1" ht="16.5" customHeight="1" thickBot="1" x14ac:dyDescent="0.25">
      <c r="A35" s="741" t="s">
        <v>107</v>
      </c>
      <c r="B35" s="742"/>
      <c r="C35" s="742"/>
      <c r="D35" s="742"/>
      <c r="E35" s="742"/>
      <c r="F35" s="743"/>
    </row>
    <row r="36" spans="1:6" s="68" customFormat="1" ht="12" customHeight="1" thickBot="1" x14ac:dyDescent="0.25">
      <c r="A36" s="103" t="s">
        <v>65</v>
      </c>
      <c r="B36" s="23"/>
      <c r="C36" s="72" t="s">
        <v>41</v>
      </c>
      <c r="D36" s="201">
        <f>SUM(D37:D41)</f>
        <v>0</v>
      </c>
      <c r="E36" s="201">
        <f>SUM(E37:E41)</f>
        <v>0</v>
      </c>
      <c r="F36" s="206">
        <f>SUM(F37:F41)</f>
        <v>0</v>
      </c>
    </row>
    <row r="37" spans="1:6" ht="12" customHeight="1" x14ac:dyDescent="0.2">
      <c r="A37" s="134"/>
      <c r="B37" s="91" t="s">
        <v>144</v>
      </c>
      <c r="C37" s="10" t="s">
        <v>95</v>
      </c>
      <c r="D37" s="351"/>
      <c r="E37" s="351"/>
      <c r="F37" s="58"/>
    </row>
    <row r="38" spans="1:6" ht="12" customHeight="1" x14ac:dyDescent="0.2">
      <c r="A38" s="135"/>
      <c r="B38" s="90" t="s">
        <v>145</v>
      </c>
      <c r="C38" s="8" t="s">
        <v>224</v>
      </c>
      <c r="D38" s="59"/>
      <c r="E38" s="59"/>
      <c r="F38" s="60"/>
    </row>
    <row r="39" spans="1:6" ht="12" customHeight="1" x14ac:dyDescent="0.2">
      <c r="A39" s="135"/>
      <c r="B39" s="90" t="s">
        <v>146</v>
      </c>
      <c r="C39" s="8" t="s">
        <v>164</v>
      </c>
      <c r="D39" s="59"/>
      <c r="E39" s="59"/>
      <c r="F39" s="60"/>
    </row>
    <row r="40" spans="1:6" ht="12" customHeight="1" x14ac:dyDescent="0.2">
      <c r="A40" s="135"/>
      <c r="B40" s="90" t="s">
        <v>147</v>
      </c>
      <c r="C40" s="8" t="s">
        <v>225</v>
      </c>
      <c r="D40" s="59"/>
      <c r="E40" s="59"/>
      <c r="F40" s="60"/>
    </row>
    <row r="41" spans="1:6" ht="12" customHeight="1" thickBot="1" x14ac:dyDescent="0.25">
      <c r="A41" s="135"/>
      <c r="B41" s="90" t="s">
        <v>155</v>
      </c>
      <c r="C41" s="8" t="s">
        <v>226</v>
      </c>
      <c r="D41" s="59"/>
      <c r="E41" s="59"/>
      <c r="F41" s="60"/>
    </row>
    <row r="42" spans="1:6" ht="12" customHeight="1" thickBot="1" x14ac:dyDescent="0.25">
      <c r="A42" s="103" t="s">
        <v>66</v>
      </c>
      <c r="B42" s="23"/>
      <c r="C42" s="72" t="s">
        <v>735</v>
      </c>
      <c r="D42" s="201">
        <f>SUM(D43:D45)</f>
        <v>5000</v>
      </c>
      <c r="E42" s="201">
        <f>SUM(E43:E45)</f>
        <v>0</v>
      </c>
      <c r="F42" s="206">
        <f>SUM(F43:F45)</f>
        <v>0</v>
      </c>
    </row>
    <row r="43" spans="1:6" s="68" customFormat="1" ht="12" customHeight="1" x14ac:dyDescent="0.2">
      <c r="A43" s="134"/>
      <c r="B43" s="91" t="s">
        <v>150</v>
      </c>
      <c r="C43" s="10" t="s">
        <v>302</v>
      </c>
      <c r="D43" s="351"/>
      <c r="E43" s="351"/>
      <c r="F43" s="58"/>
    </row>
    <row r="44" spans="1:6" ht="12" customHeight="1" x14ac:dyDescent="0.2">
      <c r="A44" s="135"/>
      <c r="B44" s="90" t="s">
        <v>151</v>
      </c>
      <c r="C44" s="8" t="s">
        <v>228</v>
      </c>
      <c r="D44" s="59">
        <v>5000</v>
      </c>
      <c r="E44" s="59"/>
      <c r="F44" s="60"/>
    </row>
    <row r="45" spans="1:6" ht="12" customHeight="1" x14ac:dyDescent="0.2">
      <c r="A45" s="135"/>
      <c r="B45" s="90" t="s">
        <v>152</v>
      </c>
      <c r="C45" s="8" t="s">
        <v>108</v>
      </c>
      <c r="D45" s="59"/>
      <c r="E45" s="59"/>
      <c r="F45" s="60"/>
    </row>
    <row r="46" spans="1:6" ht="12" customHeight="1" thickBot="1" x14ac:dyDescent="0.25">
      <c r="A46" s="135"/>
      <c r="B46" s="90" t="s">
        <v>153</v>
      </c>
      <c r="C46" s="8" t="s">
        <v>53</v>
      </c>
      <c r="D46" s="59"/>
      <c r="E46" s="59"/>
      <c r="F46" s="60"/>
    </row>
    <row r="47" spans="1:6" ht="12" customHeight="1" thickBot="1" x14ac:dyDescent="0.25">
      <c r="A47" s="103" t="s">
        <v>67</v>
      </c>
      <c r="B47" s="23"/>
      <c r="C47" s="23" t="s">
        <v>54</v>
      </c>
      <c r="D47" s="237"/>
      <c r="E47" s="237"/>
      <c r="F47" s="236"/>
    </row>
    <row r="48" spans="1:6" s="67" customFormat="1" ht="12" customHeight="1" thickBot="1" x14ac:dyDescent="0.25">
      <c r="A48" s="127" t="s">
        <v>68</v>
      </c>
      <c r="B48" s="270"/>
      <c r="C48" s="271" t="s">
        <v>56</v>
      </c>
      <c r="D48" s="237"/>
      <c r="E48" s="237"/>
      <c r="F48" s="236"/>
    </row>
    <row r="49" spans="1:6" ht="15" customHeight="1" thickBot="1" x14ac:dyDescent="0.25">
      <c r="A49" s="103" t="s">
        <v>69</v>
      </c>
      <c r="B49" s="124"/>
      <c r="C49" s="137" t="s">
        <v>55</v>
      </c>
      <c r="D49" s="391">
        <f>+D36+D42+D47+D48</f>
        <v>5000</v>
      </c>
      <c r="E49" s="391">
        <f>+E36+E42+E47+E48</f>
        <v>0</v>
      </c>
      <c r="F49" s="266">
        <f>+F36+F42+F47+F48</f>
        <v>0</v>
      </c>
    </row>
    <row r="50" spans="1:6" ht="13.5" thickBot="1" x14ac:dyDescent="0.25">
      <c r="D50" s="267"/>
      <c r="E50" s="267"/>
      <c r="F50" s="267"/>
    </row>
    <row r="51" spans="1:6" ht="15" customHeight="1" thickBot="1" x14ac:dyDescent="0.25">
      <c r="A51" s="140" t="s">
        <v>256</v>
      </c>
      <c r="B51" s="141"/>
      <c r="C51" s="142"/>
      <c r="D51" s="395"/>
      <c r="E51" s="395"/>
      <c r="F51" s="70"/>
    </row>
    <row r="52" spans="1:6" ht="14.25" customHeight="1" thickBot="1" x14ac:dyDescent="0.25">
      <c r="A52" s="140" t="s">
        <v>257</v>
      </c>
      <c r="B52" s="141"/>
      <c r="C52" s="142"/>
      <c r="D52" s="395"/>
      <c r="E52" s="395"/>
      <c r="F52" s="70"/>
    </row>
  </sheetData>
  <sheetProtection formatCells="0"/>
  <mergeCells count="6">
    <mergeCell ref="A7:F7"/>
    <mergeCell ref="A35:F35"/>
    <mergeCell ref="A2:B2"/>
    <mergeCell ref="A5:B5"/>
    <mergeCell ref="C2:E2"/>
    <mergeCell ref="C3:E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rgb="FF92D050"/>
  </sheetPr>
  <dimension ref="A1:F51"/>
  <sheetViews>
    <sheetView zoomScaleNormal="100" zoomScaleSheetLayoutView="100" workbookViewId="0">
      <selection activeCell="F6" sqref="F6"/>
    </sheetView>
  </sheetViews>
  <sheetFormatPr defaultRowHeight="12.75" x14ac:dyDescent="0.2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 x14ac:dyDescent="0.25">
      <c r="A1" s="104"/>
      <c r="B1" s="105"/>
      <c r="C1" s="145"/>
      <c r="D1" s="143"/>
      <c r="E1" s="143"/>
      <c r="F1" s="143" t="s">
        <v>869</v>
      </c>
    </row>
    <row r="2" spans="1:6" s="64" customFormat="1" ht="25.5" customHeight="1" x14ac:dyDescent="0.2">
      <c r="A2" s="744" t="s">
        <v>252</v>
      </c>
      <c r="B2" s="745"/>
      <c r="C2" s="753" t="s">
        <v>259</v>
      </c>
      <c r="D2" s="754"/>
      <c r="E2" s="755"/>
      <c r="F2" s="146" t="s">
        <v>111</v>
      </c>
    </row>
    <row r="3" spans="1:6" s="64" customFormat="1" ht="16.5" thickBot="1" x14ac:dyDescent="0.25">
      <c r="A3" s="107" t="s">
        <v>251</v>
      </c>
      <c r="B3" s="108"/>
      <c r="C3" s="756" t="s">
        <v>874</v>
      </c>
      <c r="D3" s="757"/>
      <c r="E3" s="758"/>
      <c r="F3" s="147" t="s">
        <v>98</v>
      </c>
    </row>
    <row r="4" spans="1:6" s="65" customFormat="1" ht="15.95" customHeight="1" thickBot="1" x14ac:dyDescent="0.3">
      <c r="A4" s="109"/>
      <c r="B4" s="109"/>
      <c r="C4" s="109"/>
      <c r="D4" s="110"/>
      <c r="E4" s="110"/>
      <c r="F4" s="110" t="s">
        <v>101</v>
      </c>
    </row>
    <row r="5" spans="1:6" ht="24.75" thickBot="1" x14ac:dyDescent="0.25">
      <c r="A5" s="741" t="s">
        <v>253</v>
      </c>
      <c r="B5" s="746"/>
      <c r="C5" s="111" t="s">
        <v>102</v>
      </c>
      <c r="D5" s="319" t="s">
        <v>398</v>
      </c>
      <c r="E5" s="319" t="s">
        <v>399</v>
      </c>
      <c r="F5" s="112" t="s">
        <v>400</v>
      </c>
    </row>
    <row r="6" spans="1:6" s="55" customFormat="1" ht="12.95" customHeight="1" thickBot="1" x14ac:dyDescent="0.25">
      <c r="A6" s="101" t="s">
        <v>738</v>
      </c>
      <c r="B6" s="102" t="s">
        <v>739</v>
      </c>
      <c r="C6" s="102" t="s">
        <v>740</v>
      </c>
      <c r="D6" s="102" t="s">
        <v>741</v>
      </c>
      <c r="E6" s="394" t="s">
        <v>742</v>
      </c>
      <c r="F6" s="392" t="s">
        <v>745</v>
      </c>
    </row>
    <row r="7" spans="1:6" s="55" customFormat="1" ht="15.95" customHeight="1" thickBot="1" x14ac:dyDescent="0.25">
      <c r="A7" s="741" t="s">
        <v>103</v>
      </c>
      <c r="B7" s="742"/>
      <c r="C7" s="742"/>
      <c r="D7" s="742"/>
      <c r="E7" s="742"/>
      <c r="F7" s="743"/>
    </row>
    <row r="8" spans="1:6" s="66" customFormat="1" ht="12" customHeight="1" thickBot="1" x14ac:dyDescent="0.25">
      <c r="A8" s="101" t="s">
        <v>65</v>
      </c>
      <c r="B8" s="113"/>
      <c r="C8" s="114" t="s">
        <v>258</v>
      </c>
      <c r="D8" s="201">
        <f>SUM(D9:D16)</f>
        <v>0</v>
      </c>
      <c r="E8" s="201">
        <f>SUM(E9:E16)</f>
        <v>0</v>
      </c>
      <c r="F8" s="206">
        <f>SUM(F9:F16)</f>
        <v>0</v>
      </c>
    </row>
    <row r="9" spans="1:6" s="66" customFormat="1" ht="12" customHeight="1" x14ac:dyDescent="0.2">
      <c r="A9" s="117"/>
      <c r="B9" s="116" t="s">
        <v>144</v>
      </c>
      <c r="C9" s="11" t="s">
        <v>192</v>
      </c>
      <c r="D9" s="378"/>
      <c r="E9" s="378"/>
      <c r="F9" s="258"/>
    </row>
    <row r="10" spans="1:6" s="66" customFormat="1" ht="12" customHeight="1" x14ac:dyDescent="0.2">
      <c r="A10" s="115"/>
      <c r="B10" s="116" t="s">
        <v>145</v>
      </c>
      <c r="C10" s="8" t="s">
        <v>193</v>
      </c>
      <c r="D10" s="198"/>
      <c r="E10" s="198"/>
      <c r="F10" s="204"/>
    </row>
    <row r="11" spans="1:6" s="66" customFormat="1" ht="12" customHeight="1" x14ac:dyDescent="0.2">
      <c r="A11" s="115"/>
      <c r="B11" s="116" t="s">
        <v>146</v>
      </c>
      <c r="C11" s="8" t="s">
        <v>194</v>
      </c>
      <c r="D11" s="198"/>
      <c r="E11" s="198"/>
      <c r="F11" s="204"/>
    </row>
    <row r="12" spans="1:6" s="66" customFormat="1" ht="12" customHeight="1" x14ac:dyDescent="0.2">
      <c r="A12" s="115"/>
      <c r="B12" s="116" t="s">
        <v>147</v>
      </c>
      <c r="C12" s="8" t="s">
        <v>195</v>
      </c>
      <c r="D12" s="198"/>
      <c r="E12" s="198"/>
      <c r="F12" s="204"/>
    </row>
    <row r="13" spans="1:6" s="66" customFormat="1" ht="12" customHeight="1" x14ac:dyDescent="0.2">
      <c r="A13" s="115"/>
      <c r="B13" s="116" t="s">
        <v>166</v>
      </c>
      <c r="C13" s="7" t="s">
        <v>196</v>
      </c>
      <c r="D13" s="198"/>
      <c r="E13" s="198"/>
      <c r="F13" s="204"/>
    </row>
    <row r="14" spans="1:6" s="66" customFormat="1" ht="12" customHeight="1" x14ac:dyDescent="0.2">
      <c r="A14" s="118"/>
      <c r="B14" s="116" t="s">
        <v>148</v>
      </c>
      <c r="C14" s="8" t="s">
        <v>197</v>
      </c>
      <c r="D14" s="379"/>
      <c r="E14" s="379"/>
      <c r="F14" s="259"/>
    </row>
    <row r="15" spans="1:6" s="67" customFormat="1" ht="12" customHeight="1" x14ac:dyDescent="0.2">
      <c r="A15" s="115"/>
      <c r="B15" s="116" t="s">
        <v>149</v>
      </c>
      <c r="C15" s="8" t="s">
        <v>45</v>
      </c>
      <c r="D15" s="198"/>
      <c r="E15" s="198"/>
      <c r="F15" s="204"/>
    </row>
    <row r="16" spans="1:6" s="67" customFormat="1" ht="12" customHeight="1" thickBot="1" x14ac:dyDescent="0.25">
      <c r="A16" s="119"/>
      <c r="B16" s="120" t="s">
        <v>156</v>
      </c>
      <c r="C16" s="7" t="s">
        <v>250</v>
      </c>
      <c r="D16" s="200"/>
      <c r="E16" s="200"/>
      <c r="F16" s="205"/>
    </row>
    <row r="17" spans="1:6" s="66" customFormat="1" ht="12" customHeight="1" thickBot="1" x14ac:dyDescent="0.25">
      <c r="A17" s="101" t="s">
        <v>66</v>
      </c>
      <c r="B17" s="113"/>
      <c r="C17" s="114" t="s">
        <v>734</v>
      </c>
      <c r="D17" s="201">
        <f>SUM(D18+D20)</f>
        <v>0</v>
      </c>
      <c r="E17" s="201">
        <f>SUM(E18+E20)</f>
        <v>0</v>
      </c>
      <c r="F17" s="206">
        <f>SUM(F18+F20)</f>
        <v>0</v>
      </c>
    </row>
    <row r="18" spans="1:6" s="67" customFormat="1" ht="12" customHeight="1" x14ac:dyDescent="0.2">
      <c r="A18" s="115"/>
      <c r="B18" s="116" t="s">
        <v>150</v>
      </c>
      <c r="C18" s="10" t="s">
        <v>42</v>
      </c>
      <c r="D18" s="198"/>
      <c r="E18" s="198"/>
      <c r="F18" s="204"/>
    </row>
    <row r="19" spans="1:6" s="67" customFormat="1" ht="12" customHeight="1" x14ac:dyDescent="0.2">
      <c r="A19" s="115"/>
      <c r="B19" s="116" t="s">
        <v>151</v>
      </c>
      <c r="C19" s="8" t="s">
        <v>43</v>
      </c>
      <c r="D19" s="198"/>
      <c r="E19" s="198"/>
      <c r="F19" s="204"/>
    </row>
    <row r="20" spans="1:6" s="67" customFormat="1" ht="12" customHeight="1" x14ac:dyDescent="0.2">
      <c r="A20" s="115"/>
      <c r="B20" s="116" t="s">
        <v>152</v>
      </c>
      <c r="C20" s="8" t="s">
        <v>44</v>
      </c>
      <c r="D20" s="198"/>
      <c r="E20" s="198"/>
      <c r="F20" s="204"/>
    </row>
    <row r="21" spans="1:6" s="67" customFormat="1" ht="12" customHeight="1" thickBot="1" x14ac:dyDescent="0.25">
      <c r="A21" s="115"/>
      <c r="B21" s="116" t="s">
        <v>153</v>
      </c>
      <c r="C21" s="8" t="s">
        <v>43</v>
      </c>
      <c r="D21" s="198"/>
      <c r="E21" s="198"/>
      <c r="F21" s="204"/>
    </row>
    <row r="22" spans="1:6" s="67" customFormat="1" ht="12" customHeight="1" thickBot="1" x14ac:dyDescent="0.25">
      <c r="A22" s="103" t="s">
        <v>67</v>
      </c>
      <c r="B22" s="72"/>
      <c r="C22" s="72" t="s">
        <v>46</v>
      </c>
      <c r="D22" s="201">
        <f>+D23+D24</f>
        <v>0</v>
      </c>
      <c r="E22" s="201">
        <f>+E23+E24</f>
        <v>0</v>
      </c>
      <c r="F22" s="206">
        <f>+F23+F24</f>
        <v>0</v>
      </c>
    </row>
    <row r="23" spans="1:6" s="66" customFormat="1" ht="12" customHeight="1" x14ac:dyDescent="0.2">
      <c r="A23" s="252"/>
      <c r="B23" s="277" t="s">
        <v>124</v>
      </c>
      <c r="C23" s="82" t="s">
        <v>274</v>
      </c>
      <c r="D23" s="388"/>
      <c r="E23" s="388"/>
      <c r="F23" s="282"/>
    </row>
    <row r="24" spans="1:6" s="66" customFormat="1" ht="12" customHeight="1" thickBot="1" x14ac:dyDescent="0.25">
      <c r="A24" s="275"/>
      <c r="B24" s="276" t="s">
        <v>125</v>
      </c>
      <c r="C24" s="83" t="s">
        <v>278</v>
      </c>
      <c r="D24" s="397"/>
      <c r="E24" s="397"/>
      <c r="F24" s="283"/>
    </row>
    <row r="25" spans="1:6" s="66" customFormat="1" ht="12" customHeight="1" thickBot="1" x14ac:dyDescent="0.25">
      <c r="A25" s="103" t="s">
        <v>68</v>
      </c>
      <c r="B25" s="113"/>
      <c r="C25" s="72" t="s">
        <v>61</v>
      </c>
      <c r="D25" s="237"/>
      <c r="E25" s="237"/>
      <c r="F25" s="236"/>
    </row>
    <row r="26" spans="1:6" s="67" customFormat="1" ht="12" customHeight="1" thickBot="1" x14ac:dyDescent="0.25">
      <c r="A26" s="101" t="s">
        <v>69</v>
      </c>
      <c r="B26" s="94"/>
      <c r="C26" s="72" t="s">
        <v>57</v>
      </c>
      <c r="D26" s="201"/>
      <c r="E26" s="201"/>
      <c r="F26" s="206"/>
    </row>
    <row r="27" spans="1:6" s="67" customFormat="1" ht="15" customHeight="1" thickBot="1" x14ac:dyDescent="0.25">
      <c r="A27" s="272" t="s">
        <v>70</v>
      </c>
      <c r="B27" s="280"/>
      <c r="C27" s="274" t="s">
        <v>59</v>
      </c>
      <c r="D27" s="387">
        <f>+D28+D29</f>
        <v>0</v>
      </c>
      <c r="E27" s="387">
        <f>+E28+E29</f>
        <v>0</v>
      </c>
      <c r="F27" s="264">
        <f>+F28+F29</f>
        <v>0</v>
      </c>
    </row>
    <row r="28" spans="1:6" s="67" customFormat="1" ht="15" customHeight="1" x14ac:dyDescent="0.2">
      <c r="A28" s="117"/>
      <c r="B28" s="92" t="s">
        <v>131</v>
      </c>
      <c r="C28" s="82" t="s">
        <v>367</v>
      </c>
      <c r="D28" s="388"/>
      <c r="E28" s="388"/>
      <c r="F28" s="282"/>
    </row>
    <row r="29" spans="1:6" ht="15.75" thickBot="1" x14ac:dyDescent="0.25">
      <c r="A29" s="281"/>
      <c r="B29" s="93" t="s">
        <v>132</v>
      </c>
      <c r="C29" s="273" t="s">
        <v>49</v>
      </c>
      <c r="D29" s="61"/>
      <c r="E29" s="61"/>
      <c r="F29" s="62"/>
    </row>
    <row r="30" spans="1:6" s="55" customFormat="1" ht="16.5" customHeight="1" thickBot="1" x14ac:dyDescent="0.25">
      <c r="A30" s="127" t="s">
        <v>71</v>
      </c>
      <c r="B30" s="270"/>
      <c r="C30" s="271" t="s">
        <v>60</v>
      </c>
      <c r="D30" s="237"/>
      <c r="E30" s="237"/>
      <c r="F30" s="236"/>
    </row>
    <row r="31" spans="1:6" s="68" customFormat="1" ht="12" customHeight="1" thickBot="1" x14ac:dyDescent="0.25">
      <c r="A31" s="127" t="s">
        <v>72</v>
      </c>
      <c r="B31" s="128"/>
      <c r="C31" s="554" t="s">
        <v>58</v>
      </c>
      <c r="D31" s="391">
        <f>+D26+D27+D30</f>
        <v>0</v>
      </c>
      <c r="E31" s="391">
        <f>+E26+E27+E30</f>
        <v>0</v>
      </c>
      <c r="F31" s="266">
        <f>+F26+F27+F30</f>
        <v>0</v>
      </c>
    </row>
    <row r="32" spans="1:6" ht="12" customHeight="1" x14ac:dyDescent="0.2">
      <c r="A32" s="130"/>
      <c r="B32" s="130"/>
      <c r="C32" s="131"/>
      <c r="D32" s="262"/>
      <c r="E32" s="262"/>
      <c r="F32" s="262"/>
    </row>
    <row r="33" spans="1:6" ht="12" customHeight="1" thickBot="1" x14ac:dyDescent="0.25">
      <c r="A33" s="132"/>
      <c r="B33" s="133"/>
      <c r="C33" s="133"/>
      <c r="D33" s="263"/>
      <c r="E33" s="263"/>
      <c r="F33" s="263"/>
    </row>
    <row r="34" spans="1:6" ht="12" customHeight="1" thickBot="1" x14ac:dyDescent="0.25">
      <c r="A34" s="741" t="s">
        <v>107</v>
      </c>
      <c r="B34" s="742"/>
      <c r="C34" s="742"/>
      <c r="D34" s="742"/>
      <c r="E34" s="742"/>
      <c r="F34" s="743"/>
    </row>
    <row r="35" spans="1:6" ht="12" customHeight="1" thickBot="1" x14ac:dyDescent="0.25">
      <c r="A35" s="103" t="s">
        <v>65</v>
      </c>
      <c r="B35" s="23"/>
      <c r="C35" s="72" t="s">
        <v>41</v>
      </c>
      <c r="D35" s="201">
        <f>SUM(D36:D40)</f>
        <v>300</v>
      </c>
      <c r="E35" s="201">
        <f>SUM(E36:E40)</f>
        <v>395</v>
      </c>
      <c r="F35" s="206">
        <f>SUM(F36:F40)</f>
        <v>118</v>
      </c>
    </row>
    <row r="36" spans="1:6" ht="12" customHeight="1" x14ac:dyDescent="0.2">
      <c r="A36" s="134"/>
      <c r="B36" s="91" t="s">
        <v>144</v>
      </c>
      <c r="C36" s="10" t="s">
        <v>95</v>
      </c>
      <c r="D36" s="351"/>
      <c r="E36" s="351">
        <v>77</v>
      </c>
      <c r="F36" s="58">
        <v>77</v>
      </c>
    </row>
    <row r="37" spans="1:6" ht="12" customHeight="1" x14ac:dyDescent="0.2">
      <c r="A37" s="135"/>
      <c r="B37" s="90" t="s">
        <v>145</v>
      </c>
      <c r="C37" s="8" t="s">
        <v>224</v>
      </c>
      <c r="D37" s="59"/>
      <c r="E37" s="59">
        <v>18</v>
      </c>
      <c r="F37" s="60">
        <v>18</v>
      </c>
    </row>
    <row r="38" spans="1:6" s="68" customFormat="1" ht="12" customHeight="1" x14ac:dyDescent="0.2">
      <c r="A38" s="135"/>
      <c r="B38" s="90" t="s">
        <v>146</v>
      </c>
      <c r="C38" s="8" t="s">
        <v>164</v>
      </c>
      <c r="D38" s="59">
        <v>300</v>
      </c>
      <c r="E38" s="59">
        <v>300</v>
      </c>
      <c r="F38" s="60">
        <v>23</v>
      </c>
    </row>
    <row r="39" spans="1:6" ht="12" customHeight="1" x14ac:dyDescent="0.2">
      <c r="A39" s="135"/>
      <c r="B39" s="90" t="s">
        <v>147</v>
      </c>
      <c r="C39" s="8" t="s">
        <v>225</v>
      </c>
      <c r="D39" s="59"/>
      <c r="E39" s="59"/>
      <c r="F39" s="60"/>
    </row>
    <row r="40" spans="1:6" ht="12" customHeight="1" thickBot="1" x14ac:dyDescent="0.25">
      <c r="A40" s="135"/>
      <c r="B40" s="90" t="s">
        <v>155</v>
      </c>
      <c r="C40" s="8" t="s">
        <v>226</v>
      </c>
      <c r="D40" s="59"/>
      <c r="E40" s="59"/>
      <c r="F40" s="60"/>
    </row>
    <row r="41" spans="1:6" ht="12" customHeight="1" thickBot="1" x14ac:dyDescent="0.25">
      <c r="A41" s="103" t="s">
        <v>66</v>
      </c>
      <c r="B41" s="23"/>
      <c r="C41" s="72" t="s">
        <v>735</v>
      </c>
      <c r="D41" s="201">
        <f>SUM(D42:D44)</f>
        <v>0</v>
      </c>
      <c r="E41" s="201">
        <f>SUM(E42:E44)</f>
        <v>0</v>
      </c>
      <c r="F41" s="206">
        <f>SUM(F42:F44)</f>
        <v>0</v>
      </c>
    </row>
    <row r="42" spans="1:6" ht="12" customHeight="1" x14ac:dyDescent="0.2">
      <c r="A42" s="134"/>
      <c r="B42" s="91" t="s">
        <v>150</v>
      </c>
      <c r="C42" s="10" t="s">
        <v>302</v>
      </c>
      <c r="D42" s="351"/>
      <c r="E42" s="351"/>
      <c r="F42" s="58"/>
    </row>
    <row r="43" spans="1:6" ht="15" customHeight="1" x14ac:dyDescent="0.2">
      <c r="A43" s="135"/>
      <c r="B43" s="90" t="s">
        <v>151</v>
      </c>
      <c r="C43" s="8" t="s">
        <v>228</v>
      </c>
      <c r="D43" s="59"/>
      <c r="E43" s="59"/>
      <c r="F43" s="60"/>
    </row>
    <row r="44" spans="1:6" x14ac:dyDescent="0.2">
      <c r="A44" s="135"/>
      <c r="B44" s="90" t="s">
        <v>152</v>
      </c>
      <c r="C44" s="8" t="s">
        <v>108</v>
      </c>
      <c r="D44" s="59"/>
      <c r="E44" s="59"/>
      <c r="F44" s="60"/>
    </row>
    <row r="45" spans="1:6" ht="15" customHeight="1" thickBot="1" x14ac:dyDescent="0.25">
      <c r="A45" s="135"/>
      <c r="B45" s="90" t="s">
        <v>153</v>
      </c>
      <c r="C45" s="8" t="s">
        <v>53</v>
      </c>
      <c r="D45" s="59"/>
      <c r="E45" s="59"/>
      <c r="F45" s="60"/>
    </row>
    <row r="46" spans="1:6" ht="14.25" customHeight="1" thickBot="1" x14ac:dyDescent="0.25">
      <c r="A46" s="103" t="s">
        <v>67</v>
      </c>
      <c r="B46" s="23"/>
      <c r="C46" s="23" t="s">
        <v>54</v>
      </c>
      <c r="D46" s="237"/>
      <c r="E46" s="237"/>
      <c r="F46" s="236"/>
    </row>
    <row r="47" spans="1:6" ht="13.5" thickBot="1" x14ac:dyDescent="0.25">
      <c r="A47" s="127" t="s">
        <v>68</v>
      </c>
      <c r="B47" s="270"/>
      <c r="C47" s="271" t="s">
        <v>56</v>
      </c>
      <c r="D47" s="237"/>
      <c r="E47" s="237"/>
      <c r="F47" s="236"/>
    </row>
    <row r="48" spans="1:6" ht="13.5" thickBot="1" x14ac:dyDescent="0.25">
      <c r="A48" s="103" t="s">
        <v>69</v>
      </c>
      <c r="B48" s="124"/>
      <c r="C48" s="137" t="s">
        <v>55</v>
      </c>
      <c r="D48" s="391">
        <f>+D35+D41+D46+D47</f>
        <v>300</v>
      </c>
      <c r="E48" s="391">
        <f>+E35+E41+E46+E47</f>
        <v>395</v>
      </c>
      <c r="F48" s="266">
        <f>+F35+F41+F46+F47</f>
        <v>118</v>
      </c>
    </row>
    <row r="49" spans="1:6" ht="13.5" thickBot="1" x14ac:dyDescent="0.25">
      <c r="A49" s="138"/>
      <c r="B49" s="139"/>
      <c r="C49" s="139"/>
      <c r="D49" s="267"/>
      <c r="E49" s="267"/>
      <c r="F49" s="267"/>
    </row>
    <row r="50" spans="1:6" ht="13.5" thickBot="1" x14ac:dyDescent="0.25">
      <c r="A50" s="140" t="s">
        <v>256</v>
      </c>
      <c r="B50" s="141"/>
      <c r="C50" s="142"/>
      <c r="D50" s="395"/>
      <c r="E50" s="395"/>
      <c r="F50" s="70"/>
    </row>
    <row r="51" spans="1:6" ht="13.5" thickBot="1" x14ac:dyDescent="0.25">
      <c r="A51" s="140" t="s">
        <v>257</v>
      </c>
      <c r="B51" s="141"/>
      <c r="C51" s="142"/>
      <c r="D51" s="395"/>
      <c r="E51" s="395"/>
      <c r="F51" s="70"/>
    </row>
  </sheetData>
  <sheetProtection formatCells="0"/>
  <mergeCells count="6">
    <mergeCell ref="A7:F7"/>
    <mergeCell ref="A34:F34"/>
    <mergeCell ref="A2:B2"/>
    <mergeCell ref="A5:B5"/>
    <mergeCell ref="C2:E2"/>
    <mergeCell ref="C3:E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3">
    <tabColor rgb="FF92D050"/>
  </sheetPr>
  <dimension ref="A1:F51"/>
  <sheetViews>
    <sheetView zoomScaleNormal="100" zoomScaleSheetLayoutView="100" workbookViewId="0">
      <selection activeCell="F6" sqref="F6"/>
    </sheetView>
  </sheetViews>
  <sheetFormatPr defaultRowHeight="12.75" x14ac:dyDescent="0.2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 x14ac:dyDescent="0.25">
      <c r="A1" s="104"/>
      <c r="B1" s="105"/>
      <c r="C1" s="145"/>
      <c r="D1" s="143"/>
      <c r="E1" s="143"/>
      <c r="F1" s="143" t="s">
        <v>870</v>
      </c>
    </row>
    <row r="2" spans="1:6" s="64" customFormat="1" ht="25.5" customHeight="1" x14ac:dyDescent="0.2">
      <c r="A2" s="744" t="s">
        <v>252</v>
      </c>
      <c r="B2" s="745"/>
      <c r="C2" s="753" t="s">
        <v>259</v>
      </c>
      <c r="D2" s="754"/>
      <c r="E2" s="755"/>
      <c r="F2" s="146" t="s">
        <v>111</v>
      </c>
    </row>
    <row r="3" spans="1:6" s="64" customFormat="1" ht="16.5" thickBot="1" x14ac:dyDescent="0.25">
      <c r="A3" s="107" t="s">
        <v>251</v>
      </c>
      <c r="B3" s="108"/>
      <c r="C3" s="756" t="s">
        <v>875</v>
      </c>
      <c r="D3" s="757"/>
      <c r="E3" s="758"/>
      <c r="F3" s="147" t="s">
        <v>111</v>
      </c>
    </row>
    <row r="4" spans="1:6" s="65" customFormat="1" ht="15.95" customHeight="1" thickBot="1" x14ac:dyDescent="0.3">
      <c r="A4" s="109"/>
      <c r="B4" s="109"/>
      <c r="C4" s="109"/>
      <c r="F4" s="110" t="s">
        <v>101</v>
      </c>
    </row>
    <row r="5" spans="1:6" ht="24.75" thickBot="1" x14ac:dyDescent="0.25">
      <c r="A5" s="741" t="s">
        <v>253</v>
      </c>
      <c r="B5" s="746"/>
      <c r="C5" s="111" t="s">
        <v>102</v>
      </c>
      <c r="D5" s="319" t="s">
        <v>398</v>
      </c>
      <c r="E5" s="319" t="s">
        <v>399</v>
      </c>
      <c r="F5" s="112" t="s">
        <v>400</v>
      </c>
    </row>
    <row r="6" spans="1:6" s="55" customFormat="1" ht="12.95" customHeight="1" thickBot="1" x14ac:dyDescent="0.25">
      <c r="A6" s="101" t="s">
        <v>738</v>
      </c>
      <c r="B6" s="102" t="s">
        <v>739</v>
      </c>
      <c r="C6" s="102" t="s">
        <v>740</v>
      </c>
      <c r="D6" s="102" t="s">
        <v>741</v>
      </c>
      <c r="E6" s="394" t="s">
        <v>742</v>
      </c>
      <c r="F6" s="392" t="s">
        <v>745</v>
      </c>
    </row>
    <row r="7" spans="1:6" s="55" customFormat="1" ht="15.95" customHeight="1" thickBot="1" x14ac:dyDescent="0.25">
      <c r="A7" s="741" t="s">
        <v>103</v>
      </c>
      <c r="B7" s="742"/>
      <c r="C7" s="742"/>
      <c r="D7" s="742"/>
      <c r="E7" s="742"/>
      <c r="F7" s="743"/>
    </row>
    <row r="8" spans="1:6" s="66" customFormat="1" ht="12" customHeight="1" thickBot="1" x14ac:dyDescent="0.25">
      <c r="A8" s="101" t="s">
        <v>65</v>
      </c>
      <c r="B8" s="113"/>
      <c r="C8" s="114" t="s">
        <v>258</v>
      </c>
      <c r="D8" s="201">
        <f>SUM(D9:D16)</f>
        <v>0</v>
      </c>
      <c r="E8" s="201">
        <f>SUM(E9:E16)</f>
        <v>0</v>
      </c>
      <c r="F8" s="206">
        <f>SUM(F9:F16)</f>
        <v>0</v>
      </c>
    </row>
    <row r="9" spans="1:6" s="66" customFormat="1" ht="12" customHeight="1" x14ac:dyDescent="0.2">
      <c r="A9" s="117"/>
      <c r="B9" s="116" t="s">
        <v>144</v>
      </c>
      <c r="C9" s="11" t="s">
        <v>192</v>
      </c>
      <c r="D9" s="378"/>
      <c r="E9" s="378"/>
      <c r="F9" s="258"/>
    </row>
    <row r="10" spans="1:6" s="66" customFormat="1" ht="12" customHeight="1" x14ac:dyDescent="0.2">
      <c r="A10" s="115"/>
      <c r="B10" s="116" t="s">
        <v>145</v>
      </c>
      <c r="C10" s="8" t="s">
        <v>193</v>
      </c>
      <c r="D10" s="198"/>
      <c r="E10" s="198"/>
      <c r="F10" s="204"/>
    </row>
    <row r="11" spans="1:6" s="66" customFormat="1" ht="12" customHeight="1" x14ac:dyDescent="0.2">
      <c r="A11" s="115"/>
      <c r="B11" s="116" t="s">
        <v>146</v>
      </c>
      <c r="C11" s="8" t="s">
        <v>194</v>
      </c>
      <c r="D11" s="198"/>
      <c r="E11" s="198"/>
      <c r="F11" s="204"/>
    </row>
    <row r="12" spans="1:6" s="66" customFormat="1" ht="12" customHeight="1" x14ac:dyDescent="0.2">
      <c r="A12" s="115"/>
      <c r="B12" s="116" t="s">
        <v>147</v>
      </c>
      <c r="C12" s="8" t="s">
        <v>195</v>
      </c>
      <c r="D12" s="198"/>
      <c r="E12" s="198"/>
      <c r="F12" s="204"/>
    </row>
    <row r="13" spans="1:6" s="66" customFormat="1" ht="12" customHeight="1" x14ac:dyDescent="0.2">
      <c r="A13" s="115"/>
      <c r="B13" s="116" t="s">
        <v>166</v>
      </c>
      <c r="C13" s="7" t="s">
        <v>196</v>
      </c>
      <c r="D13" s="198"/>
      <c r="E13" s="198"/>
      <c r="F13" s="204"/>
    </row>
    <row r="14" spans="1:6" s="66" customFormat="1" ht="12" customHeight="1" x14ac:dyDescent="0.2">
      <c r="A14" s="118"/>
      <c r="B14" s="116" t="s">
        <v>148</v>
      </c>
      <c r="C14" s="8" t="s">
        <v>197</v>
      </c>
      <c r="D14" s="379"/>
      <c r="E14" s="379"/>
      <c r="F14" s="259"/>
    </row>
    <row r="15" spans="1:6" s="67" customFormat="1" ht="12" customHeight="1" x14ac:dyDescent="0.2">
      <c r="A15" s="115"/>
      <c r="B15" s="116" t="s">
        <v>149</v>
      </c>
      <c r="C15" s="8" t="s">
        <v>45</v>
      </c>
      <c r="D15" s="198"/>
      <c r="E15" s="198"/>
      <c r="F15" s="204"/>
    </row>
    <row r="16" spans="1:6" s="67" customFormat="1" ht="12" customHeight="1" thickBot="1" x14ac:dyDescent="0.25">
      <c r="A16" s="119"/>
      <c r="B16" s="120" t="s">
        <v>156</v>
      </c>
      <c r="C16" s="7" t="s">
        <v>250</v>
      </c>
      <c r="D16" s="200"/>
      <c r="E16" s="200"/>
      <c r="F16" s="205"/>
    </row>
    <row r="17" spans="1:6" s="66" customFormat="1" ht="12" customHeight="1" thickBot="1" x14ac:dyDescent="0.25">
      <c r="A17" s="101" t="s">
        <v>66</v>
      </c>
      <c r="B17" s="113"/>
      <c r="C17" s="114" t="s">
        <v>734</v>
      </c>
      <c r="D17" s="201">
        <f>SUM(D18+D20)</f>
        <v>0</v>
      </c>
      <c r="E17" s="201">
        <f>SUM(E18+E20)</f>
        <v>0</v>
      </c>
      <c r="F17" s="206">
        <f>SUM(F18+F20)</f>
        <v>0</v>
      </c>
    </row>
    <row r="18" spans="1:6" s="67" customFormat="1" ht="12" customHeight="1" x14ac:dyDescent="0.2">
      <c r="A18" s="115"/>
      <c r="B18" s="116" t="s">
        <v>150</v>
      </c>
      <c r="C18" s="10" t="s">
        <v>42</v>
      </c>
      <c r="D18" s="198"/>
      <c r="E18" s="198"/>
      <c r="F18" s="204"/>
    </row>
    <row r="19" spans="1:6" s="67" customFormat="1" ht="12" customHeight="1" x14ac:dyDescent="0.2">
      <c r="A19" s="115"/>
      <c r="B19" s="116" t="s">
        <v>151</v>
      </c>
      <c r="C19" s="8" t="s">
        <v>43</v>
      </c>
      <c r="D19" s="198"/>
      <c r="E19" s="198"/>
      <c r="F19" s="204"/>
    </row>
    <row r="20" spans="1:6" s="67" customFormat="1" ht="12" customHeight="1" x14ac:dyDescent="0.2">
      <c r="A20" s="115"/>
      <c r="B20" s="116" t="s">
        <v>152</v>
      </c>
      <c r="C20" s="8" t="s">
        <v>44</v>
      </c>
      <c r="D20" s="198"/>
      <c r="E20" s="198"/>
      <c r="F20" s="204"/>
    </row>
    <row r="21" spans="1:6" s="67" customFormat="1" ht="12" customHeight="1" thickBot="1" x14ac:dyDescent="0.25">
      <c r="A21" s="115"/>
      <c r="B21" s="116" t="s">
        <v>153</v>
      </c>
      <c r="C21" s="8" t="s">
        <v>43</v>
      </c>
      <c r="D21" s="198"/>
      <c r="E21" s="198"/>
      <c r="F21" s="204"/>
    </row>
    <row r="22" spans="1:6" s="67" customFormat="1" ht="12" customHeight="1" thickBot="1" x14ac:dyDescent="0.25">
      <c r="A22" s="103" t="s">
        <v>67</v>
      </c>
      <c r="B22" s="72"/>
      <c r="C22" s="72" t="s">
        <v>46</v>
      </c>
      <c r="D22" s="201">
        <f>+D23+D24</f>
        <v>0</v>
      </c>
      <c r="E22" s="201">
        <f>+E23+E24</f>
        <v>0</v>
      </c>
      <c r="F22" s="206">
        <f>+F23+F24</f>
        <v>0</v>
      </c>
    </row>
    <row r="23" spans="1:6" s="66" customFormat="1" ht="12" customHeight="1" x14ac:dyDescent="0.2">
      <c r="A23" s="252"/>
      <c r="B23" s="277" t="s">
        <v>124</v>
      </c>
      <c r="C23" s="82" t="s">
        <v>274</v>
      </c>
      <c r="D23" s="388"/>
      <c r="E23" s="388"/>
      <c r="F23" s="282"/>
    </row>
    <row r="24" spans="1:6" s="66" customFormat="1" ht="12" customHeight="1" thickBot="1" x14ac:dyDescent="0.25">
      <c r="A24" s="275"/>
      <c r="B24" s="276" t="s">
        <v>125</v>
      </c>
      <c r="C24" s="83" t="s">
        <v>278</v>
      </c>
      <c r="D24" s="397"/>
      <c r="E24" s="397"/>
      <c r="F24" s="283"/>
    </row>
    <row r="25" spans="1:6" s="66" customFormat="1" ht="12" customHeight="1" thickBot="1" x14ac:dyDescent="0.25">
      <c r="A25" s="103" t="s">
        <v>68</v>
      </c>
      <c r="B25" s="113"/>
      <c r="C25" s="72" t="s">
        <v>61</v>
      </c>
      <c r="D25" s="237"/>
      <c r="E25" s="237"/>
      <c r="F25" s="236"/>
    </row>
    <row r="26" spans="1:6" s="66" customFormat="1" ht="12" customHeight="1" thickBot="1" x14ac:dyDescent="0.25">
      <c r="A26" s="101" t="s">
        <v>69</v>
      </c>
      <c r="B26" s="94"/>
      <c r="C26" s="72" t="s">
        <v>57</v>
      </c>
      <c r="D26" s="201"/>
      <c r="E26" s="201"/>
      <c r="F26" s="206"/>
    </row>
    <row r="27" spans="1:6" s="67" customFormat="1" ht="12" customHeight="1" thickBot="1" x14ac:dyDescent="0.25">
      <c r="A27" s="272" t="s">
        <v>70</v>
      </c>
      <c r="B27" s="280"/>
      <c r="C27" s="274" t="s">
        <v>59</v>
      </c>
      <c r="D27" s="387">
        <f>+D28+D29</f>
        <v>0</v>
      </c>
      <c r="E27" s="387">
        <f>+E28+E29</f>
        <v>0</v>
      </c>
      <c r="F27" s="264">
        <f>+F28+F29</f>
        <v>0</v>
      </c>
    </row>
    <row r="28" spans="1:6" s="67" customFormat="1" ht="15" customHeight="1" x14ac:dyDescent="0.2">
      <c r="A28" s="117"/>
      <c r="B28" s="92" t="s">
        <v>131</v>
      </c>
      <c r="C28" s="82" t="s">
        <v>367</v>
      </c>
      <c r="D28" s="388"/>
      <c r="E28" s="388"/>
      <c r="F28" s="282"/>
    </row>
    <row r="29" spans="1:6" s="67" customFormat="1" ht="15" customHeight="1" thickBot="1" x14ac:dyDescent="0.25">
      <c r="A29" s="281"/>
      <c r="B29" s="93" t="s">
        <v>132</v>
      </c>
      <c r="C29" s="273" t="s">
        <v>49</v>
      </c>
      <c r="D29" s="61"/>
      <c r="E29" s="61"/>
      <c r="F29" s="62"/>
    </row>
    <row r="30" spans="1:6" ht="13.5" thickBot="1" x14ac:dyDescent="0.25">
      <c r="A30" s="127" t="s">
        <v>71</v>
      </c>
      <c r="B30" s="270"/>
      <c r="C30" s="271" t="s">
        <v>60</v>
      </c>
      <c r="D30" s="237"/>
      <c r="E30" s="237"/>
      <c r="F30" s="236"/>
    </row>
    <row r="31" spans="1:6" s="55" customFormat="1" ht="16.5" customHeight="1" thickBot="1" x14ac:dyDescent="0.25">
      <c r="A31" s="127" t="s">
        <v>72</v>
      </c>
      <c r="B31" s="128"/>
      <c r="C31" s="129" t="s">
        <v>58</v>
      </c>
      <c r="D31" s="391">
        <f>+D26+D27+D30</f>
        <v>0</v>
      </c>
      <c r="E31" s="391">
        <f>+E26+E27+E30</f>
        <v>0</v>
      </c>
      <c r="F31" s="266">
        <f>+F26+F27+F30</f>
        <v>0</v>
      </c>
    </row>
    <row r="32" spans="1:6" s="68" customFormat="1" ht="12" customHeight="1" x14ac:dyDescent="0.2">
      <c r="A32" s="130"/>
      <c r="B32" s="130"/>
      <c r="C32" s="131"/>
      <c r="D32" s="262"/>
      <c r="E32" s="262"/>
      <c r="F32" s="262"/>
    </row>
    <row r="33" spans="1:6" ht="12" customHeight="1" thickBot="1" x14ac:dyDescent="0.25">
      <c r="A33" s="132"/>
      <c r="B33" s="133"/>
      <c r="C33" s="133"/>
      <c r="D33" s="263"/>
      <c r="E33" s="263"/>
      <c r="F33" s="263"/>
    </row>
    <row r="34" spans="1:6" ht="12" customHeight="1" thickBot="1" x14ac:dyDescent="0.25">
      <c r="A34" s="741" t="s">
        <v>107</v>
      </c>
      <c r="B34" s="742"/>
      <c r="C34" s="742"/>
      <c r="D34" s="742"/>
      <c r="E34" s="742"/>
      <c r="F34" s="743"/>
    </row>
    <row r="35" spans="1:6" ht="12" customHeight="1" thickBot="1" x14ac:dyDescent="0.25">
      <c r="A35" s="103" t="s">
        <v>65</v>
      </c>
      <c r="B35" s="23"/>
      <c r="C35" s="72" t="s">
        <v>41</v>
      </c>
      <c r="D35" s="201">
        <f>SUM(D36:D40)</f>
        <v>0</v>
      </c>
      <c r="E35" s="201">
        <f>SUM(E36:E40)</f>
        <v>326</v>
      </c>
      <c r="F35" s="206">
        <f>SUM(F36:F40)</f>
        <v>326</v>
      </c>
    </row>
    <row r="36" spans="1:6" ht="12" customHeight="1" x14ac:dyDescent="0.2">
      <c r="A36" s="134"/>
      <c r="B36" s="91" t="s">
        <v>144</v>
      </c>
      <c r="C36" s="10" t="s">
        <v>95</v>
      </c>
      <c r="D36" s="351"/>
      <c r="E36" s="351"/>
      <c r="F36" s="58"/>
    </row>
    <row r="37" spans="1:6" ht="12" customHeight="1" x14ac:dyDescent="0.2">
      <c r="A37" s="135"/>
      <c r="B37" s="90" t="s">
        <v>145</v>
      </c>
      <c r="C37" s="8" t="s">
        <v>224</v>
      </c>
      <c r="D37" s="59"/>
      <c r="E37" s="59"/>
      <c r="F37" s="60"/>
    </row>
    <row r="38" spans="1:6" ht="12" customHeight="1" x14ac:dyDescent="0.2">
      <c r="A38" s="135"/>
      <c r="B38" s="90" t="s">
        <v>146</v>
      </c>
      <c r="C38" s="8" t="s">
        <v>164</v>
      </c>
      <c r="D38" s="59"/>
      <c r="E38" s="59">
        <v>326</v>
      </c>
      <c r="F38" s="60">
        <v>326</v>
      </c>
    </row>
    <row r="39" spans="1:6" s="68" customFormat="1" ht="12" customHeight="1" x14ac:dyDescent="0.2">
      <c r="A39" s="135"/>
      <c r="B39" s="90" t="s">
        <v>147</v>
      </c>
      <c r="C39" s="8" t="s">
        <v>225</v>
      </c>
      <c r="D39" s="59"/>
      <c r="E39" s="59"/>
      <c r="F39" s="60"/>
    </row>
    <row r="40" spans="1:6" ht="12" customHeight="1" thickBot="1" x14ac:dyDescent="0.25">
      <c r="A40" s="135"/>
      <c r="B40" s="90" t="s">
        <v>155</v>
      </c>
      <c r="C40" s="8" t="s">
        <v>226</v>
      </c>
      <c r="D40" s="59"/>
      <c r="E40" s="59"/>
      <c r="F40" s="60"/>
    </row>
    <row r="41" spans="1:6" ht="12" customHeight="1" thickBot="1" x14ac:dyDescent="0.25">
      <c r="A41" s="103" t="s">
        <v>66</v>
      </c>
      <c r="B41" s="23"/>
      <c r="C41" s="72" t="s">
        <v>735</v>
      </c>
      <c r="D41" s="201">
        <f>SUM(D42:D44)</f>
        <v>0</v>
      </c>
      <c r="E41" s="201">
        <f>SUM(E42:E44)</f>
        <v>0</v>
      </c>
      <c r="F41" s="206">
        <f>SUM(F42:F44)</f>
        <v>0</v>
      </c>
    </row>
    <row r="42" spans="1:6" ht="12" customHeight="1" x14ac:dyDescent="0.2">
      <c r="A42" s="134"/>
      <c r="B42" s="91" t="s">
        <v>150</v>
      </c>
      <c r="C42" s="10" t="s">
        <v>302</v>
      </c>
      <c r="D42" s="351"/>
      <c r="E42" s="351"/>
      <c r="F42" s="58"/>
    </row>
    <row r="43" spans="1:6" ht="12" customHeight="1" x14ac:dyDescent="0.2">
      <c r="A43" s="135"/>
      <c r="B43" s="90" t="s">
        <v>151</v>
      </c>
      <c r="C43" s="8" t="s">
        <v>228</v>
      </c>
      <c r="D43" s="59"/>
      <c r="E43" s="59"/>
      <c r="F43" s="60"/>
    </row>
    <row r="44" spans="1:6" ht="15" customHeight="1" x14ac:dyDescent="0.2">
      <c r="A44" s="135"/>
      <c r="B44" s="90" t="s">
        <v>152</v>
      </c>
      <c r="C44" s="8" t="s">
        <v>108</v>
      </c>
      <c r="D44" s="59"/>
      <c r="E44" s="59"/>
      <c r="F44" s="60"/>
    </row>
    <row r="45" spans="1:6" ht="23.25" thickBot="1" x14ac:dyDescent="0.25">
      <c r="A45" s="135"/>
      <c r="B45" s="90" t="s">
        <v>153</v>
      </c>
      <c r="C45" s="8" t="s">
        <v>53</v>
      </c>
      <c r="D45" s="59"/>
      <c r="E45" s="59"/>
      <c r="F45" s="60"/>
    </row>
    <row r="46" spans="1:6" ht="15" customHeight="1" thickBot="1" x14ac:dyDescent="0.25">
      <c r="A46" s="103" t="s">
        <v>67</v>
      </c>
      <c r="B46" s="23"/>
      <c r="C46" s="23" t="s">
        <v>54</v>
      </c>
      <c r="D46" s="237"/>
      <c r="E46" s="237"/>
      <c r="F46" s="236"/>
    </row>
    <row r="47" spans="1:6" ht="14.25" customHeight="1" thickBot="1" x14ac:dyDescent="0.25">
      <c r="A47" s="127" t="s">
        <v>68</v>
      </c>
      <c r="B47" s="270"/>
      <c r="C47" s="271" t="s">
        <v>56</v>
      </c>
      <c r="D47" s="237"/>
      <c r="E47" s="237"/>
      <c r="F47" s="236"/>
    </row>
    <row r="48" spans="1:6" ht="13.5" thickBot="1" x14ac:dyDescent="0.25">
      <c r="A48" s="103" t="s">
        <v>69</v>
      </c>
      <c r="B48" s="124"/>
      <c r="C48" s="137" t="s">
        <v>55</v>
      </c>
      <c r="D48" s="391">
        <f>+D35+D41+D46+D47</f>
        <v>0</v>
      </c>
      <c r="E48" s="391">
        <f>+E35+E41+E46+E47</f>
        <v>326</v>
      </c>
      <c r="F48" s="266">
        <f>+F35+F41+F46+F47</f>
        <v>326</v>
      </c>
    </row>
    <row r="49" spans="1:6" ht="13.5" thickBot="1" x14ac:dyDescent="0.25">
      <c r="A49" s="138"/>
      <c r="B49" s="139"/>
      <c r="C49" s="139"/>
      <c r="D49" s="267"/>
      <c r="E49" s="267"/>
      <c r="F49" s="267"/>
    </row>
    <row r="50" spans="1:6" ht="13.5" thickBot="1" x14ac:dyDescent="0.25">
      <c r="A50" s="140" t="s">
        <v>256</v>
      </c>
      <c r="B50" s="141"/>
      <c r="C50" s="142"/>
      <c r="D50" s="395"/>
      <c r="E50" s="395"/>
      <c r="F50" s="70"/>
    </row>
    <row r="51" spans="1:6" ht="13.5" thickBot="1" x14ac:dyDescent="0.25">
      <c r="A51" s="140" t="s">
        <v>257</v>
      </c>
      <c r="B51" s="141"/>
      <c r="C51" s="142"/>
      <c r="D51" s="395"/>
      <c r="E51" s="395"/>
      <c r="F51" s="70"/>
    </row>
  </sheetData>
  <sheetProtection formatCells="0"/>
  <mergeCells count="6">
    <mergeCell ref="A2:B2"/>
    <mergeCell ref="A5:B5"/>
    <mergeCell ref="A7:F7"/>
    <mergeCell ref="A34:F34"/>
    <mergeCell ref="C2:E2"/>
    <mergeCell ref="C3:E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4">
    <tabColor rgb="FF92D050"/>
  </sheetPr>
  <dimension ref="A1:F51"/>
  <sheetViews>
    <sheetView zoomScaleNormal="100" zoomScaleSheetLayoutView="100" workbookViewId="0">
      <selection activeCell="D39" sqref="D39"/>
    </sheetView>
  </sheetViews>
  <sheetFormatPr defaultRowHeight="12.75" x14ac:dyDescent="0.2"/>
  <cols>
    <col min="1" max="1" width="9.6640625" style="3" customWidth="1"/>
    <col min="2" max="2" width="9.6640625" style="4" customWidth="1"/>
    <col min="3" max="3" width="59.33203125" style="4" customWidth="1"/>
    <col min="4" max="6" width="15.83203125" style="4" customWidth="1"/>
    <col min="7" max="16384" width="9.33203125" style="4"/>
  </cols>
  <sheetData>
    <row r="1" spans="1:6" s="2" customFormat="1" ht="21" customHeight="1" thickBot="1" x14ac:dyDescent="0.25">
      <c r="A1" s="104"/>
      <c r="B1" s="105"/>
      <c r="C1" s="145"/>
      <c r="D1" s="143"/>
      <c r="E1" s="143"/>
      <c r="F1" s="143" t="s">
        <v>871</v>
      </c>
    </row>
    <row r="2" spans="1:6" s="64" customFormat="1" ht="25.5" customHeight="1" x14ac:dyDescent="0.2">
      <c r="A2" s="744" t="s">
        <v>252</v>
      </c>
      <c r="B2" s="745"/>
      <c r="C2" s="753" t="s">
        <v>259</v>
      </c>
      <c r="D2" s="754"/>
      <c r="E2" s="755"/>
      <c r="F2" s="146" t="s">
        <v>111</v>
      </c>
    </row>
    <row r="3" spans="1:6" s="64" customFormat="1" ht="16.5" thickBot="1" x14ac:dyDescent="0.25">
      <c r="A3" s="107" t="s">
        <v>251</v>
      </c>
      <c r="B3" s="108"/>
      <c r="C3" s="756" t="s">
        <v>876</v>
      </c>
      <c r="D3" s="757"/>
      <c r="E3" s="758"/>
      <c r="F3" s="147" t="s">
        <v>112</v>
      </c>
    </row>
    <row r="4" spans="1:6" s="65" customFormat="1" ht="15.95" customHeight="1" thickBot="1" x14ac:dyDescent="0.3">
      <c r="A4" s="109"/>
      <c r="B4" s="109"/>
      <c r="C4" s="109"/>
      <c r="F4" s="110" t="s">
        <v>101</v>
      </c>
    </row>
    <row r="5" spans="1:6" ht="24.75" thickBot="1" x14ac:dyDescent="0.25">
      <c r="A5" s="741" t="s">
        <v>253</v>
      </c>
      <c r="B5" s="746"/>
      <c r="C5" s="111" t="s">
        <v>102</v>
      </c>
      <c r="D5" s="319" t="s">
        <v>398</v>
      </c>
      <c r="E5" s="319" t="s">
        <v>399</v>
      </c>
      <c r="F5" s="112" t="s">
        <v>400</v>
      </c>
    </row>
    <row r="6" spans="1:6" s="55" customFormat="1" ht="12.95" customHeight="1" thickBot="1" x14ac:dyDescent="0.25">
      <c r="A6" s="101" t="s">
        <v>738</v>
      </c>
      <c r="B6" s="102" t="s">
        <v>739</v>
      </c>
      <c r="C6" s="102" t="s">
        <v>740</v>
      </c>
      <c r="D6" s="102" t="s">
        <v>741</v>
      </c>
      <c r="E6" s="394" t="s">
        <v>742</v>
      </c>
      <c r="F6" s="392" t="s">
        <v>745</v>
      </c>
    </row>
    <row r="7" spans="1:6" s="55" customFormat="1" ht="15.95" customHeight="1" thickBot="1" x14ac:dyDescent="0.25">
      <c r="A7" s="741" t="s">
        <v>103</v>
      </c>
      <c r="B7" s="742"/>
      <c r="C7" s="742"/>
      <c r="D7" s="742"/>
      <c r="E7" s="742"/>
      <c r="F7" s="743"/>
    </row>
    <row r="8" spans="1:6" s="66" customFormat="1" ht="12" customHeight="1" thickBot="1" x14ac:dyDescent="0.25">
      <c r="A8" s="101" t="s">
        <v>65</v>
      </c>
      <c r="B8" s="113"/>
      <c r="C8" s="114" t="s">
        <v>258</v>
      </c>
      <c r="D8" s="201">
        <f>SUM(D9:D16)</f>
        <v>825</v>
      </c>
      <c r="E8" s="201">
        <f>SUM(E9:E16)</f>
        <v>825</v>
      </c>
      <c r="F8" s="206">
        <f>SUM(F9:F16)</f>
        <v>2544</v>
      </c>
    </row>
    <row r="9" spans="1:6" s="66" customFormat="1" ht="12" customHeight="1" x14ac:dyDescent="0.2">
      <c r="A9" s="117"/>
      <c r="B9" s="116" t="s">
        <v>144</v>
      </c>
      <c r="C9" s="11" t="s">
        <v>192</v>
      </c>
      <c r="D9" s="378"/>
      <c r="E9" s="378"/>
      <c r="F9" s="258"/>
    </row>
    <row r="10" spans="1:6" s="66" customFormat="1" ht="12" customHeight="1" x14ac:dyDescent="0.2">
      <c r="A10" s="115"/>
      <c r="B10" s="116" t="s">
        <v>145</v>
      </c>
      <c r="C10" s="8" t="s">
        <v>193</v>
      </c>
      <c r="D10" s="198"/>
      <c r="E10" s="198"/>
      <c r="F10" s="204"/>
    </row>
    <row r="11" spans="1:6" s="66" customFormat="1" ht="12" customHeight="1" x14ac:dyDescent="0.2">
      <c r="A11" s="115"/>
      <c r="B11" s="116" t="s">
        <v>146</v>
      </c>
      <c r="C11" s="8" t="s">
        <v>194</v>
      </c>
      <c r="D11" s="198"/>
      <c r="E11" s="198"/>
      <c r="F11" s="204"/>
    </row>
    <row r="12" spans="1:6" s="66" customFormat="1" ht="12" customHeight="1" x14ac:dyDescent="0.2">
      <c r="A12" s="115"/>
      <c r="B12" s="116" t="s">
        <v>147</v>
      </c>
      <c r="C12" s="8" t="s">
        <v>195</v>
      </c>
      <c r="D12" s="198">
        <v>413</v>
      </c>
      <c r="E12" s="198">
        <v>463</v>
      </c>
      <c r="F12" s="204">
        <v>1806</v>
      </c>
    </row>
    <row r="13" spans="1:6" s="66" customFormat="1" ht="12" customHeight="1" x14ac:dyDescent="0.2">
      <c r="A13" s="115"/>
      <c r="B13" s="116" t="s">
        <v>166</v>
      </c>
      <c r="C13" s="7" t="s">
        <v>196</v>
      </c>
      <c r="D13" s="198">
        <v>300</v>
      </c>
      <c r="E13" s="198">
        <v>250</v>
      </c>
      <c r="F13" s="204">
        <v>221</v>
      </c>
    </row>
    <row r="14" spans="1:6" s="66" customFormat="1" ht="12" customHeight="1" x14ac:dyDescent="0.2">
      <c r="A14" s="118"/>
      <c r="B14" s="116" t="s">
        <v>148</v>
      </c>
      <c r="C14" s="8" t="s">
        <v>197</v>
      </c>
      <c r="D14" s="379">
        <v>112</v>
      </c>
      <c r="E14" s="379">
        <v>112</v>
      </c>
      <c r="F14" s="259">
        <v>517</v>
      </c>
    </row>
    <row r="15" spans="1:6" s="67" customFormat="1" ht="12" customHeight="1" x14ac:dyDescent="0.2">
      <c r="A15" s="115"/>
      <c r="B15" s="116" t="s">
        <v>149</v>
      </c>
      <c r="C15" s="8" t="s">
        <v>45</v>
      </c>
      <c r="D15" s="198"/>
      <c r="E15" s="198"/>
      <c r="F15" s="204"/>
    </row>
    <row r="16" spans="1:6" s="67" customFormat="1" ht="12" customHeight="1" thickBot="1" x14ac:dyDescent="0.25">
      <c r="A16" s="119"/>
      <c r="B16" s="120" t="s">
        <v>156</v>
      </c>
      <c r="C16" s="7" t="s">
        <v>250</v>
      </c>
      <c r="D16" s="200"/>
      <c r="E16" s="200"/>
      <c r="F16" s="205"/>
    </row>
    <row r="17" spans="1:6" s="66" customFormat="1" ht="12" customHeight="1" thickBot="1" x14ac:dyDescent="0.25">
      <c r="A17" s="101" t="s">
        <v>66</v>
      </c>
      <c r="B17" s="113"/>
      <c r="C17" s="114" t="s">
        <v>734</v>
      </c>
      <c r="D17" s="201">
        <f>SUM(D18+D20)</f>
        <v>4794</v>
      </c>
      <c r="E17" s="201">
        <f>SUM(E18+E20)</f>
        <v>4794</v>
      </c>
      <c r="F17" s="206">
        <f>SUM(F18+F20)</f>
        <v>3675</v>
      </c>
    </row>
    <row r="18" spans="1:6" s="67" customFormat="1" ht="12" customHeight="1" x14ac:dyDescent="0.2">
      <c r="A18" s="115"/>
      <c r="B18" s="116" t="s">
        <v>150</v>
      </c>
      <c r="C18" s="10" t="s">
        <v>42</v>
      </c>
      <c r="D18" s="198">
        <v>4794</v>
      </c>
      <c r="E18" s="198">
        <v>4794</v>
      </c>
      <c r="F18" s="204">
        <v>3675</v>
      </c>
    </row>
    <row r="19" spans="1:6" s="67" customFormat="1" ht="12" customHeight="1" x14ac:dyDescent="0.2">
      <c r="A19" s="115"/>
      <c r="B19" s="116" t="s">
        <v>151</v>
      </c>
      <c r="C19" s="8" t="s">
        <v>43</v>
      </c>
      <c r="D19" s="198"/>
      <c r="E19" s="198"/>
      <c r="F19" s="204"/>
    </row>
    <row r="20" spans="1:6" s="67" customFormat="1" ht="12" customHeight="1" x14ac:dyDescent="0.2">
      <c r="A20" s="115"/>
      <c r="B20" s="116" t="s">
        <v>152</v>
      </c>
      <c r="C20" s="8" t="s">
        <v>44</v>
      </c>
      <c r="D20" s="198"/>
      <c r="E20" s="198"/>
      <c r="F20" s="204"/>
    </row>
    <row r="21" spans="1:6" s="67" customFormat="1" ht="12" customHeight="1" thickBot="1" x14ac:dyDescent="0.25">
      <c r="A21" s="115"/>
      <c r="B21" s="116" t="s">
        <v>153</v>
      </c>
      <c r="C21" s="8" t="s">
        <v>43</v>
      </c>
      <c r="D21" s="198"/>
      <c r="E21" s="198"/>
      <c r="F21" s="204"/>
    </row>
    <row r="22" spans="1:6" s="67" customFormat="1" ht="12" customHeight="1" thickBot="1" x14ac:dyDescent="0.25">
      <c r="A22" s="103" t="s">
        <v>67</v>
      </c>
      <c r="B22" s="72"/>
      <c r="C22" s="72" t="s">
        <v>46</v>
      </c>
      <c r="D22" s="201">
        <f>+D23+D24</f>
        <v>0</v>
      </c>
      <c r="E22" s="201">
        <f>+E23+E24</f>
        <v>0</v>
      </c>
      <c r="F22" s="206">
        <f>+F23+F24</f>
        <v>0</v>
      </c>
    </row>
    <row r="23" spans="1:6" s="66" customFormat="1" ht="12" customHeight="1" x14ac:dyDescent="0.2">
      <c r="A23" s="252"/>
      <c r="B23" s="277" t="s">
        <v>124</v>
      </c>
      <c r="C23" s="82" t="s">
        <v>274</v>
      </c>
      <c r="D23" s="388"/>
      <c r="E23" s="388"/>
      <c r="F23" s="282"/>
    </row>
    <row r="24" spans="1:6" s="66" customFormat="1" ht="12" customHeight="1" thickBot="1" x14ac:dyDescent="0.25">
      <c r="A24" s="275"/>
      <c r="B24" s="276" t="s">
        <v>125</v>
      </c>
      <c r="C24" s="83" t="s">
        <v>278</v>
      </c>
      <c r="D24" s="397"/>
      <c r="E24" s="397"/>
      <c r="F24" s="283"/>
    </row>
    <row r="25" spans="1:6" s="66" customFormat="1" ht="12" customHeight="1" thickBot="1" x14ac:dyDescent="0.25">
      <c r="A25" s="103" t="s">
        <v>68</v>
      </c>
      <c r="B25" s="113"/>
      <c r="C25" s="72" t="s">
        <v>61</v>
      </c>
      <c r="D25" s="237"/>
      <c r="E25" s="237"/>
      <c r="F25" s="236"/>
    </row>
    <row r="26" spans="1:6" s="66" customFormat="1" ht="12" customHeight="1" thickBot="1" x14ac:dyDescent="0.25">
      <c r="A26" s="101" t="s">
        <v>69</v>
      </c>
      <c r="B26" s="94"/>
      <c r="C26" s="72" t="s">
        <v>57</v>
      </c>
      <c r="D26" s="201">
        <f>SUM(D8,D17,D22)</f>
        <v>5619</v>
      </c>
      <c r="E26" s="201">
        <f>SUM(E8,E17,E22)</f>
        <v>5619</v>
      </c>
      <c r="F26" s="201">
        <f>SUM(F8,F17,F22)</f>
        <v>6219</v>
      </c>
    </row>
    <row r="27" spans="1:6" s="67" customFormat="1" ht="12" customHeight="1" thickBot="1" x14ac:dyDescent="0.25">
      <c r="A27" s="272" t="s">
        <v>70</v>
      </c>
      <c r="B27" s="280"/>
      <c r="C27" s="274" t="s">
        <v>59</v>
      </c>
      <c r="D27" s="387">
        <f>+D28+D29</f>
        <v>0</v>
      </c>
      <c r="E27" s="387">
        <f>+E28+E29</f>
        <v>0</v>
      </c>
      <c r="F27" s="264">
        <f>+F28+F29</f>
        <v>0</v>
      </c>
    </row>
    <row r="28" spans="1:6" s="67" customFormat="1" ht="15" customHeight="1" x14ac:dyDescent="0.2">
      <c r="A28" s="117"/>
      <c r="B28" s="92" t="s">
        <v>131</v>
      </c>
      <c r="C28" s="82" t="s">
        <v>367</v>
      </c>
      <c r="D28" s="388"/>
      <c r="E28" s="388"/>
      <c r="F28" s="282"/>
    </row>
    <row r="29" spans="1:6" s="67" customFormat="1" ht="15" customHeight="1" thickBot="1" x14ac:dyDescent="0.25">
      <c r="A29" s="281"/>
      <c r="B29" s="93" t="s">
        <v>132</v>
      </c>
      <c r="C29" s="273" t="s">
        <v>49</v>
      </c>
      <c r="D29" s="61"/>
      <c r="E29" s="61"/>
      <c r="F29" s="62"/>
    </row>
    <row r="30" spans="1:6" ht="13.5" thickBot="1" x14ac:dyDescent="0.25">
      <c r="A30" s="127" t="s">
        <v>71</v>
      </c>
      <c r="B30" s="270"/>
      <c r="C30" s="271" t="s">
        <v>60</v>
      </c>
      <c r="D30" s="237"/>
      <c r="E30" s="237"/>
      <c r="F30" s="236"/>
    </row>
    <row r="31" spans="1:6" s="55" customFormat="1" ht="16.5" customHeight="1" thickBot="1" x14ac:dyDescent="0.25">
      <c r="A31" s="127" t="s">
        <v>72</v>
      </c>
      <c r="B31" s="128"/>
      <c r="C31" s="129" t="s">
        <v>58</v>
      </c>
      <c r="D31" s="391">
        <f>+D26+D27+D30</f>
        <v>5619</v>
      </c>
      <c r="E31" s="391">
        <f>+E26+E27+E30</f>
        <v>5619</v>
      </c>
      <c r="F31" s="266">
        <f>+F26+F27+F30</f>
        <v>6219</v>
      </c>
    </row>
    <row r="32" spans="1:6" s="68" customFormat="1" ht="12" customHeight="1" x14ac:dyDescent="0.2">
      <c r="A32" s="130"/>
      <c r="B32" s="130"/>
      <c r="C32" s="131"/>
      <c r="D32" s="262"/>
      <c r="E32" s="262"/>
      <c r="F32" s="262"/>
    </row>
    <row r="33" spans="1:6" ht="12" customHeight="1" thickBot="1" x14ac:dyDescent="0.25">
      <c r="A33" s="132"/>
      <c r="B33" s="133"/>
      <c r="C33" s="133"/>
      <c r="D33" s="263"/>
      <c r="E33" s="263"/>
      <c r="F33" s="263"/>
    </row>
    <row r="34" spans="1:6" ht="12" customHeight="1" thickBot="1" x14ac:dyDescent="0.25">
      <c r="A34" s="741" t="s">
        <v>107</v>
      </c>
      <c r="B34" s="742"/>
      <c r="C34" s="742"/>
      <c r="D34" s="742"/>
      <c r="E34" s="742"/>
      <c r="F34" s="743"/>
    </row>
    <row r="35" spans="1:6" ht="12" customHeight="1" thickBot="1" x14ac:dyDescent="0.25">
      <c r="A35" s="103" t="s">
        <v>65</v>
      </c>
      <c r="B35" s="23"/>
      <c r="C35" s="72" t="s">
        <v>41</v>
      </c>
      <c r="D35" s="201">
        <f>SUM(D36:D40)</f>
        <v>6727</v>
      </c>
      <c r="E35" s="201">
        <f>SUM(E36:E40)</f>
        <v>6833</v>
      </c>
      <c r="F35" s="206">
        <f>SUM(F36:F40)</f>
        <v>4665</v>
      </c>
    </row>
    <row r="36" spans="1:6" ht="12" customHeight="1" x14ac:dyDescent="0.2">
      <c r="A36" s="134"/>
      <c r="B36" s="91" t="s">
        <v>144</v>
      </c>
      <c r="C36" s="10" t="s">
        <v>95</v>
      </c>
      <c r="D36" s="351">
        <v>1750</v>
      </c>
      <c r="E36" s="351">
        <v>1834</v>
      </c>
      <c r="F36" s="58">
        <v>1833</v>
      </c>
    </row>
    <row r="37" spans="1:6" ht="12" customHeight="1" x14ac:dyDescent="0.2">
      <c r="A37" s="135"/>
      <c r="B37" s="90" t="s">
        <v>145</v>
      </c>
      <c r="C37" s="8" t="s">
        <v>224</v>
      </c>
      <c r="D37" s="59">
        <v>487</v>
      </c>
      <c r="E37" s="59">
        <v>486</v>
      </c>
      <c r="F37" s="60">
        <v>474</v>
      </c>
    </row>
    <row r="38" spans="1:6" ht="12" customHeight="1" x14ac:dyDescent="0.2">
      <c r="A38" s="135"/>
      <c r="B38" s="90" t="s">
        <v>146</v>
      </c>
      <c r="C38" s="8" t="s">
        <v>164</v>
      </c>
      <c r="D38" s="59">
        <v>4490</v>
      </c>
      <c r="E38" s="59">
        <v>4513</v>
      </c>
      <c r="F38" s="60">
        <v>2358</v>
      </c>
    </row>
    <row r="39" spans="1:6" s="68" customFormat="1" ht="12" customHeight="1" x14ac:dyDescent="0.2">
      <c r="A39" s="135"/>
      <c r="B39" s="90" t="s">
        <v>147</v>
      </c>
      <c r="C39" s="8" t="s">
        <v>225</v>
      </c>
      <c r="D39" s="59"/>
      <c r="E39" s="59"/>
      <c r="F39" s="60"/>
    </row>
    <row r="40" spans="1:6" ht="12" customHeight="1" thickBot="1" x14ac:dyDescent="0.25">
      <c r="A40" s="135"/>
      <c r="B40" s="90" t="s">
        <v>155</v>
      </c>
      <c r="C40" s="8" t="s">
        <v>226</v>
      </c>
      <c r="D40" s="59"/>
      <c r="E40" s="59"/>
      <c r="F40" s="60"/>
    </row>
    <row r="41" spans="1:6" ht="12" customHeight="1" thickBot="1" x14ac:dyDescent="0.25">
      <c r="A41" s="103" t="s">
        <v>66</v>
      </c>
      <c r="B41" s="23"/>
      <c r="C41" s="72" t="s">
        <v>735</v>
      </c>
      <c r="D41" s="201">
        <f>SUM(D42:D44)</f>
        <v>0</v>
      </c>
      <c r="E41" s="201">
        <f>SUM(E42:E44)</f>
        <v>0</v>
      </c>
      <c r="F41" s="206">
        <f>SUM(F42:F44)</f>
        <v>0</v>
      </c>
    </row>
    <row r="42" spans="1:6" ht="12" customHeight="1" x14ac:dyDescent="0.2">
      <c r="A42" s="134"/>
      <c r="B42" s="91" t="s">
        <v>150</v>
      </c>
      <c r="C42" s="10" t="s">
        <v>302</v>
      </c>
      <c r="D42" s="351"/>
      <c r="E42" s="351"/>
      <c r="F42" s="58"/>
    </row>
    <row r="43" spans="1:6" ht="12" customHeight="1" x14ac:dyDescent="0.2">
      <c r="A43" s="135"/>
      <c r="B43" s="90" t="s">
        <v>151</v>
      </c>
      <c r="C43" s="8" t="s">
        <v>228</v>
      </c>
      <c r="D43" s="59"/>
      <c r="E43" s="59"/>
      <c r="F43" s="60"/>
    </row>
    <row r="44" spans="1:6" ht="15" customHeight="1" x14ac:dyDescent="0.2">
      <c r="A44" s="135"/>
      <c r="B44" s="90" t="s">
        <v>152</v>
      </c>
      <c r="C44" s="8" t="s">
        <v>108</v>
      </c>
      <c r="D44" s="59"/>
      <c r="E44" s="59"/>
      <c r="F44" s="60"/>
    </row>
    <row r="45" spans="1:6" ht="23.25" thickBot="1" x14ac:dyDescent="0.25">
      <c r="A45" s="135"/>
      <c r="B45" s="90" t="s">
        <v>153</v>
      </c>
      <c r="C45" s="8" t="s">
        <v>53</v>
      </c>
      <c r="D45" s="59"/>
      <c r="E45" s="59"/>
      <c r="F45" s="60"/>
    </row>
    <row r="46" spans="1:6" ht="15" customHeight="1" thickBot="1" x14ac:dyDescent="0.25">
      <c r="A46" s="103" t="s">
        <v>67</v>
      </c>
      <c r="B46" s="23"/>
      <c r="C46" s="23" t="s">
        <v>54</v>
      </c>
      <c r="D46" s="237"/>
      <c r="E46" s="237"/>
      <c r="F46" s="236"/>
    </row>
    <row r="47" spans="1:6" ht="14.25" customHeight="1" thickBot="1" x14ac:dyDescent="0.25">
      <c r="A47" s="127" t="s">
        <v>68</v>
      </c>
      <c r="B47" s="270"/>
      <c r="C47" s="271" t="s">
        <v>56</v>
      </c>
      <c r="D47" s="237"/>
      <c r="E47" s="237"/>
      <c r="F47" s="236"/>
    </row>
    <row r="48" spans="1:6" ht="13.5" thickBot="1" x14ac:dyDescent="0.25">
      <c r="A48" s="103" t="s">
        <v>69</v>
      </c>
      <c r="B48" s="124"/>
      <c r="C48" s="137" t="s">
        <v>55</v>
      </c>
      <c r="D48" s="391">
        <f>+D35+D41+D46+D47</f>
        <v>6727</v>
      </c>
      <c r="E48" s="391">
        <f>+E35+E41+E46+E47</f>
        <v>6833</v>
      </c>
      <c r="F48" s="266">
        <f>+F35+F41+F46+F47</f>
        <v>4665</v>
      </c>
    </row>
    <row r="49" spans="1:6" ht="13.5" thickBot="1" x14ac:dyDescent="0.25">
      <c r="A49" s="138"/>
      <c r="B49" s="139"/>
      <c r="C49" s="139"/>
      <c r="D49" s="267"/>
      <c r="E49" s="267"/>
      <c r="F49" s="267"/>
    </row>
    <row r="50" spans="1:6" ht="13.5" thickBot="1" x14ac:dyDescent="0.25">
      <c r="A50" s="140" t="s">
        <v>256</v>
      </c>
      <c r="B50" s="141"/>
      <c r="C50" s="142"/>
      <c r="D50" s="395">
        <v>1</v>
      </c>
      <c r="E50" s="395">
        <v>1</v>
      </c>
      <c r="F50" s="70">
        <v>1</v>
      </c>
    </row>
    <row r="51" spans="1:6" ht="13.5" thickBot="1" x14ac:dyDescent="0.25">
      <c r="A51" s="140" t="s">
        <v>257</v>
      </c>
      <c r="B51" s="141"/>
      <c r="C51" s="142"/>
      <c r="D51" s="395"/>
      <c r="E51" s="395"/>
      <c r="F51" s="70"/>
    </row>
  </sheetData>
  <sheetProtection formatCells="0"/>
  <mergeCells count="6">
    <mergeCell ref="A2:B2"/>
    <mergeCell ref="A5:B5"/>
    <mergeCell ref="A7:F7"/>
    <mergeCell ref="A34:F34"/>
    <mergeCell ref="C2:E2"/>
    <mergeCell ref="C3:E3"/>
  </mergeCells>
  <phoneticPr fontId="2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46</vt:i4>
      </vt:variant>
      <vt:variant>
        <vt:lpstr>Névvel ellátott tartományok</vt:lpstr>
      </vt:variant>
      <vt:variant>
        <vt:i4>33</vt:i4>
      </vt:variant>
    </vt:vector>
  </HeadingPairs>
  <TitlesOfParts>
    <vt:vector size="79" baseType="lpstr">
      <vt:lpstr>ÖSSZEFÜGGÉSEK</vt:lpstr>
      <vt:lpstr>1.melléklet</vt:lpstr>
      <vt:lpstr>2.1. melléklet</vt:lpstr>
      <vt:lpstr>2.2.melléklet</vt:lpstr>
      <vt:lpstr>ELLENŐRZÉS-1.sz.2.a.sz.2.b.sz.</vt:lpstr>
      <vt:lpstr>3.1. melléklet</vt:lpstr>
      <vt:lpstr>3.2.melléklet</vt:lpstr>
      <vt:lpstr>3.3.melléklet</vt:lpstr>
      <vt:lpstr>3.4.melléklet</vt:lpstr>
      <vt:lpstr>3.5.melléklet</vt:lpstr>
      <vt:lpstr>3.6.melléklet</vt:lpstr>
      <vt:lpstr>3.7.melléklet</vt:lpstr>
      <vt:lpstr>3.8.melléklet</vt:lpstr>
      <vt:lpstr>3.9.melléklet</vt:lpstr>
      <vt:lpstr>3.10.melléklet</vt:lpstr>
      <vt:lpstr>3.11.melléklet</vt:lpstr>
      <vt:lpstr>3.12.melléklet</vt:lpstr>
      <vt:lpstr>3.13.melléklet</vt:lpstr>
      <vt:lpstr>3.14.melléklet</vt:lpstr>
      <vt:lpstr>3.15.melléklet</vt:lpstr>
      <vt:lpstr>3.16.melléklet</vt:lpstr>
      <vt:lpstr>3.17.melléklet</vt:lpstr>
      <vt:lpstr>3.18.melléklet</vt:lpstr>
      <vt:lpstr>3.19.melléklet</vt:lpstr>
      <vt:lpstr>3.20.melléklet</vt:lpstr>
      <vt:lpstr>3.21.melléklet</vt:lpstr>
      <vt:lpstr>3.22.melléklet</vt:lpstr>
      <vt:lpstr>3.23.melléklet</vt:lpstr>
      <vt:lpstr>3.24.melléklet</vt:lpstr>
      <vt:lpstr>3.25.melléklet</vt:lpstr>
      <vt:lpstr>3.26.melléklet</vt:lpstr>
      <vt:lpstr>3.27.melléklet</vt:lpstr>
      <vt:lpstr>3.28.melléklet</vt:lpstr>
      <vt:lpstr>3.29.melléklet</vt:lpstr>
      <vt:lpstr>3.30. melléklet</vt:lpstr>
      <vt:lpstr>4.melléklet</vt:lpstr>
      <vt:lpstr>5. melléklet</vt:lpstr>
      <vt:lpstr>6. melléklet</vt:lpstr>
      <vt:lpstr>7. melléklet</vt:lpstr>
      <vt:lpstr>8_A melléklet</vt:lpstr>
      <vt:lpstr>8_B melléklet</vt:lpstr>
      <vt:lpstr>8_C melléklet</vt:lpstr>
      <vt:lpstr>9.melléklet</vt:lpstr>
      <vt:lpstr>9.2 melléklet</vt:lpstr>
      <vt:lpstr>10. melléklet</vt:lpstr>
      <vt:lpstr>Munka1</vt:lpstr>
      <vt:lpstr>'3.1. melléklet'!Nyomtatási_cím</vt:lpstr>
      <vt:lpstr>'3.10.melléklet'!Nyomtatási_cím</vt:lpstr>
      <vt:lpstr>'3.11.melléklet'!Nyomtatási_cím</vt:lpstr>
      <vt:lpstr>'3.12.melléklet'!Nyomtatási_cím</vt:lpstr>
      <vt:lpstr>'3.13.melléklet'!Nyomtatási_cím</vt:lpstr>
      <vt:lpstr>'3.14.melléklet'!Nyomtatási_cím</vt:lpstr>
      <vt:lpstr>'3.15.melléklet'!Nyomtatási_cím</vt:lpstr>
      <vt:lpstr>'3.16.melléklet'!Nyomtatási_cím</vt:lpstr>
      <vt:lpstr>'3.17.melléklet'!Nyomtatási_cím</vt:lpstr>
      <vt:lpstr>'3.18.melléklet'!Nyomtatási_cím</vt:lpstr>
      <vt:lpstr>'3.19.melléklet'!Nyomtatási_cím</vt:lpstr>
      <vt:lpstr>'3.2.melléklet'!Nyomtatási_cím</vt:lpstr>
      <vt:lpstr>'3.20.melléklet'!Nyomtatási_cím</vt:lpstr>
      <vt:lpstr>'3.21.melléklet'!Nyomtatási_cím</vt:lpstr>
      <vt:lpstr>'3.22.melléklet'!Nyomtatási_cím</vt:lpstr>
      <vt:lpstr>'3.23.melléklet'!Nyomtatási_cím</vt:lpstr>
      <vt:lpstr>'3.24.melléklet'!Nyomtatási_cím</vt:lpstr>
      <vt:lpstr>'3.25.melléklet'!Nyomtatási_cím</vt:lpstr>
      <vt:lpstr>'3.26.melléklet'!Nyomtatási_cím</vt:lpstr>
      <vt:lpstr>'3.27.melléklet'!Nyomtatási_cím</vt:lpstr>
      <vt:lpstr>'3.28.melléklet'!Nyomtatási_cím</vt:lpstr>
      <vt:lpstr>'3.29.melléklet'!Nyomtatási_cím</vt:lpstr>
      <vt:lpstr>'3.3.melléklet'!Nyomtatási_cím</vt:lpstr>
      <vt:lpstr>'3.30. melléklet'!Nyomtatási_cím</vt:lpstr>
      <vt:lpstr>'3.4.melléklet'!Nyomtatási_cím</vt:lpstr>
      <vt:lpstr>'3.5.melléklet'!Nyomtatási_cím</vt:lpstr>
      <vt:lpstr>'3.6.melléklet'!Nyomtatási_cím</vt:lpstr>
      <vt:lpstr>'3.7.melléklet'!Nyomtatási_cím</vt:lpstr>
      <vt:lpstr>'3.8.melléklet'!Nyomtatási_cím</vt:lpstr>
      <vt:lpstr>'3.9.melléklet'!Nyomtatási_cím</vt:lpstr>
      <vt:lpstr>'9.melléklet'!Nyomtatási_cím</vt:lpstr>
      <vt:lpstr>'1.melléklet'!Nyomtatási_terület</vt:lpstr>
      <vt:lpstr>'2.1. melléklet'!Nyomtatási_terület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PT Vanyola</cp:lastModifiedBy>
  <cp:lastPrinted>2014-05-08T09:59:02Z</cp:lastPrinted>
  <dcterms:created xsi:type="dcterms:W3CDTF">1999-10-30T10:30:45Z</dcterms:created>
  <dcterms:modified xsi:type="dcterms:W3CDTF">2014-05-08T09:59:09Z</dcterms:modified>
</cp:coreProperties>
</file>