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november 16\2017 évi költségvetés egységeszserkhez mellékletek\"/>
    </mc:Choice>
  </mc:AlternateContent>
  <bookViews>
    <workbookView xWindow="0" yWindow="0" windowWidth="19200" windowHeight="11145"/>
  </bookViews>
  <sheets>
    <sheet name="Óvoda-költségvetési kiadások" sheetId="1" r:id="rId1"/>
    <sheet name="Óvoda-költségvetési bevételei" sheetId="2" r:id="rId2"/>
  </sheets>
  <definedNames>
    <definedName name="_xlnm._FilterDatabase" localSheetId="1" hidden="1">'Óvoda-költségvetési bevételei'!$A$1:$D$21</definedName>
    <definedName name="_xlnm._FilterDatabase" localSheetId="0" hidden="1">'Óvoda-költségvetési kiadások'!$A$1:$D$83</definedName>
    <definedName name="_xlnm.Print_Area" localSheetId="1">'Óvoda-költségvetési bevételei'!$A$1:$I$13</definedName>
    <definedName name="_xlnm.Print_Area" localSheetId="0">'Óvoda-költségvetési kiadások'!$A$1:$I$75</definedName>
  </definedNames>
  <calcPr calcId="152511"/>
</workbook>
</file>

<file path=xl/calcChain.xml><?xml version="1.0" encoding="utf-8"?>
<calcChain xmlns="http://schemas.openxmlformats.org/spreadsheetml/2006/main">
  <c r="I73" i="1" l="1"/>
  <c r="I69" i="1"/>
  <c r="I62" i="1"/>
  <c r="I56" i="1"/>
  <c r="I48" i="1"/>
  <c r="I45" i="1"/>
  <c r="I40" i="1"/>
  <c r="I30" i="1"/>
  <c r="I23" i="1"/>
  <c r="I16" i="1"/>
  <c r="I17" i="1" s="1"/>
  <c r="I18" i="1"/>
  <c r="H10" i="1"/>
  <c r="H11" i="1"/>
  <c r="H12" i="1"/>
  <c r="H13" i="1"/>
  <c r="H14" i="1"/>
  <c r="H15" i="1"/>
  <c r="H19" i="1"/>
  <c r="H20" i="1"/>
  <c r="H21" i="1"/>
  <c r="H22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41" i="1"/>
  <c r="H42" i="1"/>
  <c r="H43" i="1"/>
  <c r="H44" i="1"/>
  <c r="H46" i="1"/>
  <c r="H45" i="1" s="1"/>
  <c r="H49" i="1"/>
  <c r="H50" i="1"/>
  <c r="H51" i="1"/>
  <c r="H52" i="1"/>
  <c r="H53" i="1"/>
  <c r="H54" i="1"/>
  <c r="H55" i="1"/>
  <c r="H57" i="1"/>
  <c r="H58" i="1"/>
  <c r="H59" i="1"/>
  <c r="H60" i="1"/>
  <c r="H61" i="1"/>
  <c r="H63" i="1"/>
  <c r="H64" i="1"/>
  <c r="H65" i="1"/>
  <c r="H66" i="1"/>
  <c r="H68" i="1"/>
  <c r="H69" i="1" s="1"/>
  <c r="H70" i="1"/>
  <c r="H71" i="1"/>
  <c r="H72" i="1"/>
  <c r="H9" i="1"/>
  <c r="I12" i="2"/>
  <c r="I13" i="2" s="1"/>
  <c r="H10" i="2"/>
  <c r="H11" i="2"/>
  <c r="H9" i="2"/>
  <c r="H73" i="1" l="1"/>
  <c r="H62" i="1"/>
  <c r="I67" i="1"/>
  <c r="H56" i="1"/>
  <c r="H48" i="1"/>
  <c r="I47" i="1"/>
  <c r="H40" i="1"/>
  <c r="H47" i="1" s="1"/>
  <c r="H30" i="1"/>
  <c r="I39" i="1"/>
  <c r="H23" i="1"/>
  <c r="H18" i="1"/>
  <c r="H16" i="1"/>
  <c r="H17" i="1" s="1"/>
  <c r="H12" i="2"/>
  <c r="H13" i="2" s="1"/>
  <c r="G12" i="2"/>
  <c r="G13" i="2" s="1"/>
  <c r="E12" i="2"/>
  <c r="E13" i="2" s="1"/>
  <c r="F11" i="2"/>
  <c r="F10" i="2"/>
  <c r="F9" i="2"/>
  <c r="G23" i="1"/>
  <c r="E23" i="1"/>
  <c r="G73" i="1"/>
  <c r="E73" i="1"/>
  <c r="G69" i="1"/>
  <c r="E69" i="1"/>
  <c r="G62" i="1"/>
  <c r="E62" i="1"/>
  <c r="G56" i="1"/>
  <c r="E56" i="1"/>
  <c r="G48" i="1"/>
  <c r="E48" i="1"/>
  <c r="E67" i="1" s="1"/>
  <c r="G45" i="1"/>
  <c r="E45" i="1"/>
  <c r="G40" i="1"/>
  <c r="E40" i="1"/>
  <c r="G30" i="1"/>
  <c r="E30" i="1"/>
  <c r="G18" i="1"/>
  <c r="E18" i="1"/>
  <c r="G16" i="1"/>
  <c r="G17" i="1" s="1"/>
  <c r="E16" i="1"/>
  <c r="E17" i="1" s="1"/>
  <c r="F10" i="1"/>
  <c r="F11" i="1"/>
  <c r="F12" i="1"/>
  <c r="F13" i="1"/>
  <c r="F14" i="1"/>
  <c r="F15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41" i="1"/>
  <c r="F42" i="1"/>
  <c r="F43" i="1"/>
  <c r="F44" i="1"/>
  <c r="F46" i="1"/>
  <c r="F45" i="1" s="1"/>
  <c r="F49" i="1"/>
  <c r="F50" i="1"/>
  <c r="F51" i="1"/>
  <c r="F52" i="1"/>
  <c r="F53" i="1"/>
  <c r="F54" i="1"/>
  <c r="F55" i="1"/>
  <c r="F57" i="1"/>
  <c r="F58" i="1"/>
  <c r="F59" i="1"/>
  <c r="F60" i="1"/>
  <c r="F61" i="1"/>
  <c r="F63" i="1"/>
  <c r="F64" i="1"/>
  <c r="F65" i="1"/>
  <c r="F66" i="1"/>
  <c r="F68" i="1"/>
  <c r="F69" i="1" s="1"/>
  <c r="F70" i="1"/>
  <c r="F71" i="1"/>
  <c r="F72" i="1"/>
  <c r="F9" i="1"/>
  <c r="F12" i="2" l="1"/>
  <c r="F13" i="2" s="1"/>
  <c r="E47" i="1"/>
  <c r="F40" i="1"/>
  <c r="H39" i="1"/>
  <c r="H67" i="1"/>
  <c r="I74" i="1"/>
  <c r="I75" i="1" s="1"/>
  <c r="F73" i="1"/>
  <c r="F62" i="1"/>
  <c r="F56" i="1"/>
  <c r="G67" i="1"/>
  <c r="G47" i="1"/>
  <c r="F47" i="1"/>
  <c r="F30" i="1"/>
  <c r="G39" i="1"/>
  <c r="F18" i="1"/>
  <c r="F48" i="1"/>
  <c r="E39" i="1"/>
  <c r="F23" i="1"/>
  <c r="F16" i="1"/>
  <c r="F17" i="1" s="1"/>
  <c r="E74" i="1" l="1"/>
  <c r="E75" i="1" s="1"/>
  <c r="H74" i="1"/>
  <c r="H75" i="1" s="1"/>
  <c r="F67" i="1"/>
  <c r="G74" i="1"/>
  <c r="G75" i="1" s="1"/>
  <c r="F39" i="1"/>
  <c r="F74" i="1" l="1"/>
  <c r="F75" i="1" s="1"/>
</calcChain>
</file>

<file path=xl/sharedStrings.xml><?xml version="1.0" encoding="utf-8"?>
<sst xmlns="http://schemas.openxmlformats.org/spreadsheetml/2006/main" count="187" uniqueCount="136">
  <si>
    <t>Sor-
szám</t>
  </si>
  <si>
    <t>Rovat megnevezése</t>
  </si>
  <si>
    <t>Rovat
száma</t>
  </si>
  <si>
    <t>01</t>
  </si>
  <si>
    <t>Törvény szerinti illetmények, munkabérek</t>
  </si>
  <si>
    <t>K1101</t>
  </si>
  <si>
    <t>04</t>
  </si>
  <si>
    <t>Készenléti, ügyeleti, helyettesítési díj, túlóra, túlszolgálat</t>
  </si>
  <si>
    <t>K1104</t>
  </si>
  <si>
    <t>06</t>
  </si>
  <si>
    <t>Jubileumi jutalom</t>
  </si>
  <si>
    <t>K1106</t>
  </si>
  <si>
    <t>09</t>
  </si>
  <si>
    <t>Közlekedési költségtérítés</t>
  </si>
  <si>
    <t>K1109</t>
  </si>
  <si>
    <t>Egyéb költségtérítés</t>
  </si>
  <si>
    <t>K1110</t>
  </si>
  <si>
    <t xml:space="preserve">Foglalkoztatottak egyéb személyi juttatásai </t>
  </si>
  <si>
    <t>K1113</t>
  </si>
  <si>
    <t>Foglalkoztatottak személyi juttatásai (=01+…+13)</t>
  </si>
  <si>
    <t>K11</t>
  </si>
  <si>
    <t>K1</t>
  </si>
  <si>
    <t>K2</t>
  </si>
  <si>
    <t>Szociális hozzájárulás adó</t>
  </si>
  <si>
    <t>EHO</t>
  </si>
  <si>
    <t>Táppénz hozzájárulás</t>
  </si>
  <si>
    <t>Szakmai anyagok beszerzése</t>
  </si>
  <si>
    <t>K311</t>
  </si>
  <si>
    <t>gyógyszer</t>
  </si>
  <si>
    <t>vegyszer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</si>
  <si>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</si>
  <si>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</si>
  <si>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</si>
  <si>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</si>
  <si>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</si>
  <si>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</si>
  <si>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</si>
  <si>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</si>
  <si>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>hajtó- és kenőanyag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</si>
  <si>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</si>
  <si>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</si>
  <si>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</si>
  <si>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</si>
  <si>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</si>
  <si>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</si>
  <si>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</si>
  <si>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</si>
  <si>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</si>
  <si>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</si>
  <si>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</si>
  <si>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</si>
  <si>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</si>
  <si>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</si>
  <si>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K32</t>
  </si>
  <si>
    <t>Közüzemi díjak</t>
  </si>
  <si>
    <t>K331</t>
  </si>
  <si>
    <t>víz és csatornadíj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</si>
  <si>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</si>
  <si>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</si>
  <si>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</si>
  <si>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</si>
  <si>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</si>
  <si>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</si>
  <si>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</si>
  <si>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</si>
  <si>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</si>
  <si>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 xml:space="preserve">tűzvédelem, munkavédelem  </t>
  </si>
  <si>
    <t>továbbképzes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</si>
  <si>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</si>
  <si>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</si>
  <si>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</si>
  <si>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</si>
  <si>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</si>
  <si>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</si>
  <si>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</si>
  <si>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</si>
  <si>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K33</t>
  </si>
  <si>
    <t>Kiküldetések kiadásai</t>
  </si>
  <si>
    <t>K341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</si>
  <si>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</si>
  <si>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</si>
  <si>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</si>
  <si>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</si>
  <si>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</si>
  <si>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</si>
  <si>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</si>
  <si>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>K35</t>
  </si>
  <si>
    <t>K3</t>
  </si>
  <si>
    <t>K1-K8</t>
  </si>
  <si>
    <t>KIMUTATÁS</t>
  </si>
  <si>
    <t>Adatok forintban</t>
  </si>
  <si>
    <t>Sorszám az adatszolgál-tatásban</t>
  </si>
  <si>
    <t>I. Módosítás</t>
  </si>
  <si>
    <t>I. Módosított előirányzat</t>
  </si>
  <si>
    <t>a</t>
  </si>
  <si>
    <t>b</t>
  </si>
  <si>
    <t>c</t>
  </si>
  <si>
    <t>d</t>
  </si>
  <si>
    <t>e</t>
  </si>
  <si>
    <t>f</t>
  </si>
  <si>
    <t>g</t>
  </si>
  <si>
    <t>Eredeti előirányzat</t>
  </si>
  <si>
    <t>Céljuttatás, projektprémium</t>
  </si>
  <si>
    <t>K1103</t>
  </si>
  <si>
    <t>SZEMÉLYI JUTTATÁSOK (=15+19)</t>
  </si>
  <si>
    <t xml:space="preserve">MUNKAADÓKAT TERHELŐ JÁRULÉKOK ÉS SZOCIÁLIS HOZZÁJÁRULÁSI ADÓ (=22+23+24+25+26+27+28)                                                         </t>
  </si>
  <si>
    <t>Munkáltatót terhelő személyi jövedelem adó</t>
  </si>
  <si>
    <t>|</t>
  </si>
  <si>
    <t>Árubeszerzés</t>
  </si>
  <si>
    <t>K313</t>
  </si>
  <si>
    <t>Készletbeszerzés (=29+30+31)</t>
  </si>
  <si>
    <t>Kommunikációs szolgáltatások (=33+34)</t>
  </si>
  <si>
    <t>gázdíj</t>
  </si>
  <si>
    <t>villamosenergia díja</t>
  </si>
  <si>
    <t>szilárd hulladék kezelés díja</t>
  </si>
  <si>
    <t>Szolgáltatási kiadások (=36+37+38+40+41+43+44)</t>
  </si>
  <si>
    <t>Kiküldetések, reklám- és propagandakiadások (=47+48)</t>
  </si>
  <si>
    <t>Különféle befizetések és egyéb dologi kiadások (=50+51+52+55+59)</t>
  </si>
  <si>
    <t>DOLOGI KIADÁSOK (=32+35+46+49+60)</t>
  </si>
  <si>
    <t>KÖLTSÉGVETÉSI KIADÁSOK (=20+21+61+121+191+200+205+267)</t>
  </si>
  <si>
    <t xml:space="preserve">a Tuzséri Lónyay Pálma Napköziotthonos Óvoda, Bölcsőde és Konyha  2017. évi költségvetési kiadásairól </t>
  </si>
  <si>
    <t>a Tuzséri Lónyay Pálma Napköziotthonos Óvoda, Bölcsőde és Konyha  2017. évi költségvetési bevételeiről</t>
  </si>
  <si>
    <t>Szolgáltatások ellenértéke</t>
  </si>
  <si>
    <t>B402</t>
  </si>
  <si>
    <t>Közvetített szolgáltatások ellenértéke</t>
  </si>
  <si>
    <t>B403</t>
  </si>
  <si>
    <t>Kiszámlázott általános forgalmi adó</t>
  </si>
  <si>
    <t>B406</t>
  </si>
  <si>
    <t>MŰKÖDÉSI BEVÉTELEK (=186+187+190+192+199+…+201+208+216+217+218)</t>
  </si>
  <si>
    <t>B4</t>
  </si>
  <si>
    <t>KÖLTSÉGVETÉSI BEVÉTELEK (=43+79+185+221+230+256+282)</t>
  </si>
  <si>
    <t>B1-B7</t>
  </si>
  <si>
    <t>II. Módosítás</t>
  </si>
  <si>
    <t>II. Módosított előirányzat</t>
  </si>
  <si>
    <t>h</t>
  </si>
  <si>
    <t>22. melléklet a 3/2017. 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</si>
</sst>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6" fillId="2" borderId="0" xfId="1" applyFont="1" applyFill="1"/>
    <xf numFmtId="164" fontId="6" fillId="2" borderId="0" xfId="1" applyNumberFormat="1" applyFont="1" applyFill="1" applyAlignment="1">
      <alignment horizontal="center"/>
    </xf>
    <xf numFmtId="0" fontId="2" fillId="2" borderId="0" xfId="1" applyFont="1" applyFill="1"/>
    <xf numFmtId="0" fontId="6" fillId="2" borderId="0" xfId="1" applyFont="1" applyFill="1" applyAlignment="1">
      <alignment horizontal="center"/>
    </xf>
    <xf numFmtId="0" fontId="3" fillId="2" borderId="0" xfId="1" applyFont="1" applyFill="1" applyBorder="1" applyAlignment="1"/>
    <xf numFmtId="0" fontId="7" fillId="2" borderId="0" xfId="0" applyFont="1" applyFill="1" applyBorder="1" applyAlignment="1"/>
    <xf numFmtId="0" fontId="6" fillId="2" borderId="0" xfId="1" applyFont="1" applyFill="1" applyBorder="1" applyAlignment="1">
      <alignment horizontal="right"/>
    </xf>
    <xf numFmtId="164" fontId="2" fillId="2" borderId="16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2" fillId="2" borderId="0" xfId="1" applyFont="1" applyFill="1" applyBorder="1"/>
    <xf numFmtId="164" fontId="2" fillId="2" borderId="1" xfId="1" quotePrefix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164" fontId="6" fillId="2" borderId="1" xfId="1" quotePrefix="1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0" fontId="6" fillId="2" borderId="0" xfId="1" applyFont="1" applyFill="1" applyAlignment="1">
      <alignment vertical="center"/>
    </xf>
    <xf numFmtId="0" fontId="6" fillId="2" borderId="23" xfId="1" applyFont="1" applyFill="1" applyBorder="1" applyAlignment="1">
      <alignment vertical="center"/>
    </xf>
    <xf numFmtId="164" fontId="6" fillId="2" borderId="23" xfId="1" quotePrefix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3" fontId="2" fillId="2" borderId="29" xfId="1" applyNumberFormat="1" applyFont="1" applyFill="1" applyBorder="1"/>
    <xf numFmtId="3" fontId="8" fillId="2" borderId="20" xfId="1" applyNumberFormat="1" applyFont="1" applyFill="1" applyBorder="1" applyAlignment="1">
      <alignment horizontal="center" vertical="center" wrapText="1"/>
    </xf>
    <xf numFmtId="3" fontId="6" fillId="2" borderId="28" xfId="1" applyNumberFormat="1" applyFont="1" applyFill="1" applyBorder="1"/>
    <xf numFmtId="3" fontId="6" fillId="2" borderId="29" xfId="1" applyNumberFormat="1" applyFont="1" applyFill="1" applyBorder="1"/>
    <xf numFmtId="164" fontId="9" fillId="2" borderId="1" xfId="1" quotePrefix="1" applyNumberFormat="1" applyFont="1" applyFill="1" applyBorder="1" applyAlignment="1">
      <alignment horizontal="center" vertical="center"/>
    </xf>
    <xf numFmtId="3" fontId="9" fillId="2" borderId="29" xfId="1" applyNumberFormat="1" applyFont="1" applyFill="1" applyBorder="1"/>
    <xf numFmtId="164" fontId="9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2" fillId="2" borderId="30" xfId="1" quotePrefix="1" applyNumberFormat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 wrapText="1"/>
    </xf>
    <xf numFmtId="164" fontId="10" fillId="2" borderId="18" xfId="1" quotePrefix="1" applyNumberFormat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/>
    </xf>
    <xf numFmtId="165" fontId="2" fillId="2" borderId="12" xfId="1" applyNumberFormat="1" applyFont="1" applyFill="1" applyBorder="1" applyAlignment="1">
      <alignment vertical="center"/>
    </xf>
    <xf numFmtId="3" fontId="2" fillId="2" borderId="31" xfId="1" applyNumberFormat="1" applyFont="1" applyFill="1" applyBorder="1"/>
    <xf numFmtId="0" fontId="10" fillId="2" borderId="16" xfId="1" applyFont="1" applyFill="1" applyBorder="1" applyAlignment="1">
      <alignment horizontal="center"/>
    </xf>
    <xf numFmtId="3" fontId="10" fillId="2" borderId="20" xfId="1" applyNumberFormat="1" applyFont="1" applyFill="1" applyBorder="1"/>
    <xf numFmtId="3" fontId="6" fillId="2" borderId="27" xfId="1" applyNumberFormat="1" applyFont="1" applyFill="1" applyBorder="1"/>
    <xf numFmtId="3" fontId="6" fillId="2" borderId="33" xfId="1" applyNumberFormat="1" applyFont="1" applyFill="1" applyBorder="1"/>
    <xf numFmtId="3" fontId="6" fillId="2" borderId="34" xfId="1" applyNumberFormat="1" applyFont="1" applyFill="1" applyBorder="1"/>
    <xf numFmtId="3" fontId="2" fillId="2" borderId="27" xfId="1" applyNumberFormat="1" applyFont="1" applyFill="1" applyBorder="1"/>
    <xf numFmtId="3" fontId="9" fillId="2" borderId="27" xfId="1" applyNumberFormat="1" applyFont="1" applyFill="1" applyBorder="1"/>
    <xf numFmtId="3" fontId="2" fillId="2" borderId="14" xfId="1" applyNumberFormat="1" applyFont="1" applyFill="1" applyBorder="1"/>
    <xf numFmtId="3" fontId="10" fillId="2" borderId="21" xfId="1" applyNumberFormat="1" applyFont="1" applyFill="1" applyBorder="1"/>
    <xf numFmtId="0" fontId="6" fillId="2" borderId="3" xfId="1" applyFont="1" applyFill="1" applyBorder="1" applyAlignment="1">
      <alignment horizontal="center"/>
    </xf>
    <xf numFmtId="164" fontId="6" fillId="2" borderId="37" xfId="1" quotePrefix="1" applyNumberFormat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vertical="center"/>
    </xf>
    <xf numFmtId="0" fontId="6" fillId="2" borderId="38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3" fontId="6" fillId="2" borderId="35" xfId="1" applyNumberFormat="1" applyFont="1" applyFill="1" applyBorder="1"/>
    <xf numFmtId="3" fontId="6" fillId="2" borderId="39" xfId="1" applyNumberFormat="1" applyFont="1" applyFill="1" applyBorder="1"/>
    <xf numFmtId="3" fontId="6" fillId="2" borderId="36" xfId="1" applyNumberFormat="1" applyFont="1" applyFill="1" applyBorder="1"/>
    <xf numFmtId="3" fontId="2" fillId="2" borderId="36" xfId="1" applyNumberFormat="1" applyFont="1" applyFill="1" applyBorder="1"/>
    <xf numFmtId="3" fontId="9" fillId="2" borderId="36" xfId="1" applyNumberFormat="1" applyFont="1" applyFill="1" applyBorder="1"/>
    <xf numFmtId="3" fontId="2" fillId="2" borderId="41" xfId="1" applyNumberFormat="1" applyFont="1" applyFill="1" applyBorder="1"/>
    <xf numFmtId="3" fontId="10" fillId="2" borderId="32" xfId="1" applyNumberFormat="1" applyFont="1" applyFill="1" applyBorder="1"/>
    <xf numFmtId="0" fontId="8" fillId="2" borderId="8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right"/>
    </xf>
    <xf numFmtId="0" fontId="3" fillId="2" borderId="0" xfId="4" applyFont="1" applyFill="1" applyAlignment="1">
      <alignment horizontal="center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1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</cellXfs>
  <cellStyles count="11">
    <cellStyle name="Normál" xfId="0" builtinId="0"/>
    <cellStyle name="Normál 10" xfId="2"/>
    <cellStyle name="Normál 11" xfId="3"/>
    <cellStyle name="Normál 2" xfId="1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Normal="100" zoomScaleSheetLayoutView="100" workbookViewId="0">
      <selection sqref="A1:G1"/>
    </sheetView>
  </sheetViews>
  <sheetFormatPr defaultRowHeight="15.75" x14ac:dyDescent="0.25"/>
  <cols>
    <col min="1" max="1" width="9.140625" style="1"/>
    <col min="2" max="2" width="12" style="21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hidden="1" customWidth="1"/>
    <col min="7" max="7" width="13" style="1" customWidth="1"/>
    <col min="8" max="8" width="13.7109375" style="1" customWidth="1"/>
    <col min="9" max="9" width="13" style="1" customWidth="1"/>
    <col min="10" max="16384" width="9.140625" style="1"/>
  </cols>
  <sheetData>
    <row r="1" spans="1:9" ht="15.75" customHeight="1" x14ac:dyDescent="0.25">
      <c r="A1" s="73" t="s">
        <v>135</v>
      </c>
      <c r="B1" s="73"/>
      <c r="C1" s="73"/>
      <c r="D1" s="73"/>
      <c r="E1" s="73"/>
      <c r="F1" s="73"/>
      <c r="G1" s="73"/>
    </row>
    <row r="2" spans="1:9" ht="15.75" customHeight="1" x14ac:dyDescent="0.25">
      <c r="A2" s="74" t="s">
        <v>89</v>
      </c>
      <c r="B2" s="74"/>
      <c r="C2" s="74"/>
      <c r="D2" s="74"/>
      <c r="E2" s="74"/>
      <c r="F2" s="74"/>
      <c r="G2" s="74"/>
    </row>
    <row r="3" spans="1:9" ht="15.75" customHeight="1" x14ac:dyDescent="0.25">
      <c r="A3" s="74" t="s">
        <v>120</v>
      </c>
      <c r="B3" s="74"/>
      <c r="C3" s="74"/>
      <c r="D3" s="74"/>
      <c r="E3" s="74"/>
      <c r="F3" s="74"/>
      <c r="G3" s="74"/>
    </row>
    <row r="4" spans="1:9" ht="15.75" customHeight="1" x14ac:dyDescent="0.25">
      <c r="B4" s="2"/>
      <c r="F4" s="3"/>
      <c r="H4" s="3"/>
    </row>
    <row r="5" spans="1:9" ht="15.75" customHeight="1" thickBot="1" x14ac:dyDescent="0.3">
      <c r="B5" s="4"/>
      <c r="C5" s="5"/>
      <c r="D5" s="5"/>
      <c r="E5" s="6"/>
      <c r="F5" s="6"/>
      <c r="G5" s="7" t="s">
        <v>90</v>
      </c>
      <c r="H5" s="6"/>
      <c r="I5" s="7"/>
    </row>
    <row r="6" spans="1:9" ht="34.5" customHeight="1" x14ac:dyDescent="0.25">
      <c r="A6" s="77" t="s">
        <v>0</v>
      </c>
      <c r="B6" s="79" t="s">
        <v>91</v>
      </c>
      <c r="C6" s="81" t="s">
        <v>1</v>
      </c>
      <c r="D6" s="83" t="s">
        <v>2</v>
      </c>
      <c r="E6" s="75" t="s">
        <v>101</v>
      </c>
      <c r="F6" s="69" t="s">
        <v>92</v>
      </c>
      <c r="G6" s="71" t="s">
        <v>93</v>
      </c>
      <c r="H6" s="69" t="s">
        <v>132</v>
      </c>
      <c r="I6" s="71" t="s">
        <v>133</v>
      </c>
    </row>
    <row r="7" spans="1:9" ht="15.75" customHeight="1" thickBot="1" x14ac:dyDescent="0.3">
      <c r="A7" s="78"/>
      <c r="B7" s="80"/>
      <c r="C7" s="82"/>
      <c r="D7" s="84"/>
      <c r="E7" s="76"/>
      <c r="F7" s="70"/>
      <c r="G7" s="72"/>
      <c r="H7" s="70"/>
      <c r="I7" s="72"/>
    </row>
    <row r="8" spans="1:9" ht="15.75" customHeight="1" thickBot="1" x14ac:dyDescent="0.3">
      <c r="A8" s="8" t="s">
        <v>94</v>
      </c>
      <c r="B8" s="9" t="s">
        <v>95</v>
      </c>
      <c r="C8" s="10" t="s">
        <v>96</v>
      </c>
      <c r="D8" s="25" t="s">
        <v>97</v>
      </c>
      <c r="E8" s="31" t="s">
        <v>98</v>
      </c>
      <c r="F8" s="11" t="s">
        <v>99</v>
      </c>
      <c r="G8" s="12" t="s">
        <v>99</v>
      </c>
      <c r="H8" s="11" t="s">
        <v>100</v>
      </c>
      <c r="I8" s="12" t="s">
        <v>134</v>
      </c>
    </row>
    <row r="9" spans="1:9" ht="19.5" customHeight="1" x14ac:dyDescent="0.25">
      <c r="A9" s="54">
        <v>1</v>
      </c>
      <c r="B9" s="55" t="s">
        <v>3</v>
      </c>
      <c r="C9" s="56" t="s">
        <v>4</v>
      </c>
      <c r="D9" s="57" t="s">
        <v>5</v>
      </c>
      <c r="E9" s="48">
        <v>97200482</v>
      </c>
      <c r="F9" s="49">
        <f>G9-E9</f>
        <v>0</v>
      </c>
      <c r="G9" s="62">
        <v>97200482</v>
      </c>
      <c r="H9" s="49">
        <f>I9-G9</f>
        <v>0</v>
      </c>
      <c r="I9" s="62">
        <v>97200482</v>
      </c>
    </row>
    <row r="10" spans="1:9" ht="19.5" customHeight="1" x14ac:dyDescent="0.25">
      <c r="A10" s="58">
        <v>2</v>
      </c>
      <c r="B10" s="24">
        <v>3</v>
      </c>
      <c r="C10" s="23" t="s">
        <v>102</v>
      </c>
      <c r="D10" s="26" t="s">
        <v>103</v>
      </c>
      <c r="E10" s="32">
        <v>0</v>
      </c>
      <c r="F10" s="47">
        <f t="shared" ref="F10:F72" si="0">G10-E10</f>
        <v>192778</v>
      </c>
      <c r="G10" s="63">
        <v>192778</v>
      </c>
      <c r="H10" s="47">
        <f t="shared" ref="H10:H72" si="1">I10-G10</f>
        <v>0</v>
      </c>
      <c r="I10" s="63">
        <v>192778</v>
      </c>
    </row>
    <row r="11" spans="1:9" ht="19.5" customHeight="1" x14ac:dyDescent="0.25">
      <c r="A11" s="59">
        <v>3</v>
      </c>
      <c r="B11" s="20" t="s">
        <v>6</v>
      </c>
      <c r="C11" s="14" t="s">
        <v>7</v>
      </c>
      <c r="D11" s="27" t="s">
        <v>8</v>
      </c>
      <c r="E11" s="33">
        <v>30000</v>
      </c>
      <c r="F11" s="47">
        <f t="shared" si="0"/>
        <v>0</v>
      </c>
      <c r="G11" s="64">
        <v>30000</v>
      </c>
      <c r="H11" s="47">
        <f t="shared" si="1"/>
        <v>0</v>
      </c>
      <c r="I11" s="64">
        <v>30000</v>
      </c>
    </row>
    <row r="12" spans="1:9" ht="19.5" customHeight="1" x14ac:dyDescent="0.25">
      <c r="A12" s="59">
        <v>4</v>
      </c>
      <c r="B12" s="20" t="s">
        <v>9</v>
      </c>
      <c r="C12" s="14" t="s">
        <v>10</v>
      </c>
      <c r="D12" s="27" t="s">
        <v>11</v>
      </c>
      <c r="E12" s="33">
        <v>903300</v>
      </c>
      <c r="F12" s="47">
        <f t="shared" si="0"/>
        <v>0</v>
      </c>
      <c r="G12" s="64">
        <v>903300</v>
      </c>
      <c r="H12" s="47">
        <f t="shared" si="1"/>
        <v>0</v>
      </c>
      <c r="I12" s="64">
        <v>903300</v>
      </c>
    </row>
    <row r="13" spans="1:9" ht="19.5" customHeight="1" x14ac:dyDescent="0.25">
      <c r="A13" s="59">
        <v>5</v>
      </c>
      <c r="B13" s="20" t="s">
        <v>12</v>
      </c>
      <c r="C13" s="14" t="s">
        <v>13</v>
      </c>
      <c r="D13" s="27" t="s">
        <v>14</v>
      </c>
      <c r="E13" s="33">
        <v>150000</v>
      </c>
      <c r="F13" s="47">
        <f t="shared" si="0"/>
        <v>187122</v>
      </c>
      <c r="G13" s="64">
        <v>337122</v>
      </c>
      <c r="H13" s="47">
        <f t="shared" si="1"/>
        <v>166435</v>
      </c>
      <c r="I13" s="64">
        <v>503557</v>
      </c>
    </row>
    <row r="14" spans="1:9" ht="19.5" customHeight="1" x14ac:dyDescent="0.25">
      <c r="A14" s="59">
        <v>6</v>
      </c>
      <c r="B14" s="20">
        <v>10</v>
      </c>
      <c r="C14" s="14" t="s">
        <v>15</v>
      </c>
      <c r="D14" s="27" t="s">
        <v>16</v>
      </c>
      <c r="E14" s="33">
        <v>30000</v>
      </c>
      <c r="F14" s="47">
        <f t="shared" si="0"/>
        <v>125960</v>
      </c>
      <c r="G14" s="64">
        <v>155960</v>
      </c>
      <c r="H14" s="47">
        <f t="shared" si="1"/>
        <v>0</v>
      </c>
      <c r="I14" s="64">
        <v>155960</v>
      </c>
    </row>
    <row r="15" spans="1:9" ht="19.5" customHeight="1" x14ac:dyDescent="0.25">
      <c r="A15" s="58">
        <v>7</v>
      </c>
      <c r="B15" s="20">
        <v>13</v>
      </c>
      <c r="C15" s="14" t="s">
        <v>17</v>
      </c>
      <c r="D15" s="27" t="s">
        <v>18</v>
      </c>
      <c r="E15" s="33">
        <v>410400</v>
      </c>
      <c r="F15" s="47">
        <f t="shared" si="0"/>
        <v>1189928</v>
      </c>
      <c r="G15" s="64">
        <v>1600328</v>
      </c>
      <c r="H15" s="47">
        <f t="shared" si="1"/>
        <v>0</v>
      </c>
      <c r="I15" s="64">
        <v>1600328</v>
      </c>
    </row>
    <row r="16" spans="1:9" s="17" customFormat="1" ht="19.5" customHeight="1" x14ac:dyDescent="0.25">
      <c r="A16" s="60">
        <v>8</v>
      </c>
      <c r="B16" s="18">
        <v>15</v>
      </c>
      <c r="C16" s="15" t="s">
        <v>19</v>
      </c>
      <c r="D16" s="16" t="s">
        <v>20</v>
      </c>
      <c r="E16" s="30">
        <f>SUM(E9:E15)</f>
        <v>98724182</v>
      </c>
      <c r="F16" s="50">
        <f t="shared" ref="F16:G16" si="2">SUM(F9:F15)</f>
        <v>1695788</v>
      </c>
      <c r="G16" s="65">
        <f t="shared" si="2"/>
        <v>100419970</v>
      </c>
      <c r="H16" s="50">
        <f t="shared" ref="H16:I16" si="3">SUM(H9:H15)</f>
        <v>166435</v>
      </c>
      <c r="I16" s="65">
        <f t="shared" si="3"/>
        <v>100586405</v>
      </c>
    </row>
    <row r="17" spans="1:9" s="3" customFormat="1" ht="19.5" customHeight="1" x14ac:dyDescent="0.25">
      <c r="A17" s="60">
        <v>9</v>
      </c>
      <c r="B17" s="18">
        <v>20</v>
      </c>
      <c r="C17" s="15" t="s">
        <v>104</v>
      </c>
      <c r="D17" s="16" t="s">
        <v>21</v>
      </c>
      <c r="E17" s="30">
        <f>E16</f>
        <v>98724182</v>
      </c>
      <c r="F17" s="50">
        <f t="shared" ref="F17:G17" si="4">F16</f>
        <v>1695788</v>
      </c>
      <c r="G17" s="65">
        <f t="shared" si="4"/>
        <v>100419970</v>
      </c>
      <c r="H17" s="50">
        <f t="shared" ref="H17:I17" si="5">H16</f>
        <v>166435</v>
      </c>
      <c r="I17" s="65">
        <f t="shared" si="5"/>
        <v>100586405</v>
      </c>
    </row>
    <row r="18" spans="1:9" s="3" customFormat="1" ht="29.25" customHeight="1" x14ac:dyDescent="0.25">
      <c r="A18" s="60">
        <v>10</v>
      </c>
      <c r="B18" s="18">
        <v>21</v>
      </c>
      <c r="C18" s="15" t="s">
        <v>105</v>
      </c>
      <c r="D18" s="16" t="s">
        <v>22</v>
      </c>
      <c r="E18" s="30">
        <f>SUM(E19:E22)</f>
        <v>21682059</v>
      </c>
      <c r="F18" s="50">
        <f t="shared" ref="F18:G18" si="6">SUM(F19:F22)</f>
        <v>0</v>
      </c>
      <c r="G18" s="65">
        <f t="shared" si="6"/>
        <v>21682059</v>
      </c>
      <c r="H18" s="50">
        <f t="shared" ref="H18:I18" si="7">SUM(H19:H22)</f>
        <v>0</v>
      </c>
      <c r="I18" s="65">
        <f t="shared" si="7"/>
        <v>21682059</v>
      </c>
    </row>
    <row r="19" spans="1:9" s="3" customFormat="1" ht="19.5" customHeight="1" x14ac:dyDescent="0.25">
      <c r="A19" s="59">
        <v>11</v>
      </c>
      <c r="B19" s="34">
        <v>22</v>
      </c>
      <c r="C19" s="19" t="s">
        <v>23</v>
      </c>
      <c r="D19" s="29"/>
      <c r="E19" s="35">
        <v>21682059</v>
      </c>
      <c r="F19" s="51">
        <f t="shared" si="0"/>
        <v>-160000</v>
      </c>
      <c r="G19" s="66">
        <v>21522059</v>
      </c>
      <c r="H19" s="51">
        <f t="shared" si="1"/>
        <v>0</v>
      </c>
      <c r="I19" s="66">
        <v>21522059</v>
      </c>
    </row>
    <row r="20" spans="1:9" s="3" customFormat="1" ht="19.5" customHeight="1" x14ac:dyDescent="0.25">
      <c r="A20" s="58">
        <v>12</v>
      </c>
      <c r="B20" s="34">
        <v>25</v>
      </c>
      <c r="C20" s="19" t="s">
        <v>24</v>
      </c>
      <c r="D20" s="29"/>
      <c r="E20" s="35">
        <v>0</v>
      </c>
      <c r="F20" s="51">
        <f t="shared" si="0"/>
        <v>0</v>
      </c>
      <c r="G20" s="66">
        <v>0</v>
      </c>
      <c r="H20" s="51">
        <f t="shared" si="1"/>
        <v>0</v>
      </c>
      <c r="I20" s="66">
        <v>0</v>
      </c>
    </row>
    <row r="21" spans="1:9" s="3" customFormat="1" ht="19.5" customHeight="1" x14ac:dyDescent="0.25">
      <c r="A21" s="59">
        <v>13</v>
      </c>
      <c r="B21" s="34">
        <v>26</v>
      </c>
      <c r="C21" s="19" t="s">
        <v>25</v>
      </c>
      <c r="D21" s="29"/>
      <c r="E21" s="35">
        <v>0</v>
      </c>
      <c r="F21" s="51">
        <f t="shared" si="0"/>
        <v>160000</v>
      </c>
      <c r="G21" s="66">
        <v>160000</v>
      </c>
      <c r="H21" s="51">
        <f t="shared" si="1"/>
        <v>0</v>
      </c>
      <c r="I21" s="66">
        <v>160000</v>
      </c>
    </row>
    <row r="22" spans="1:9" s="3" customFormat="1" ht="19.5" customHeight="1" x14ac:dyDescent="0.25">
      <c r="A22" s="59">
        <v>14</v>
      </c>
      <c r="B22" s="34">
        <v>28</v>
      </c>
      <c r="C22" s="19" t="s">
        <v>106</v>
      </c>
      <c r="D22" s="29"/>
      <c r="E22" s="35">
        <v>0</v>
      </c>
      <c r="F22" s="51">
        <f t="shared" si="0"/>
        <v>0</v>
      </c>
      <c r="G22" s="66">
        <v>0</v>
      </c>
      <c r="H22" s="51">
        <f t="shared" si="1"/>
        <v>0</v>
      </c>
      <c r="I22" s="66">
        <v>0</v>
      </c>
    </row>
    <row r="23" spans="1:9" ht="19.5" customHeight="1" x14ac:dyDescent="0.25">
      <c r="A23" s="59">
        <v>15</v>
      </c>
      <c r="B23" s="20">
        <v>29</v>
      </c>
      <c r="C23" s="14" t="s">
        <v>26</v>
      </c>
      <c r="D23" s="27" t="s">
        <v>27</v>
      </c>
      <c r="E23" s="33">
        <f>SUM(E24:E29)</f>
        <v>1730000</v>
      </c>
      <c r="F23" s="47">
        <f t="shared" ref="F23:I23" si="8">SUM(F24:F29)</f>
        <v>0</v>
      </c>
      <c r="G23" s="64">
        <f t="shared" si="8"/>
        <v>1730000</v>
      </c>
      <c r="H23" s="47">
        <f t="shared" si="8"/>
        <v>0</v>
      </c>
      <c r="I23" s="64">
        <f t="shared" si="8"/>
        <v>1730000</v>
      </c>
    </row>
    <row r="24" spans="1:9" ht="19.5" customHeight="1" x14ac:dyDescent="0.25">
      <c r="A24" s="59">
        <v>16</v>
      </c>
      <c r="B24" s="36" t="s">
        <v>107</v>
      </c>
      <c r="C24" s="19" t="s">
        <v>28</v>
      </c>
      <c r="D24" s="29"/>
      <c r="E24" s="35">
        <v>90000</v>
      </c>
      <c r="F24" s="51">
        <f t="shared" si="0"/>
        <v>0</v>
      </c>
      <c r="G24" s="66">
        <v>90000</v>
      </c>
      <c r="H24" s="51">
        <f t="shared" si="1"/>
        <v>0</v>
      </c>
      <c r="I24" s="66">
        <v>90000</v>
      </c>
    </row>
    <row r="25" spans="1:9" ht="19.5" customHeight="1" x14ac:dyDescent="0.25">
      <c r="A25" s="58">
        <v>17</v>
      </c>
      <c r="B25" s="36" t="s">
        <v>107</v>
      </c>
      <c r="C25" s="19" t="s">
        <v>29</v>
      </c>
      <c r="D25" s="29"/>
      <c r="E25" s="35">
        <v>0</v>
      </c>
      <c r="F25" s="51">
        <f t="shared" si="0"/>
        <v>0</v>
      </c>
      <c r="G25" s="66">
        <v>0</v>
      </c>
      <c r="H25" s="51">
        <f t="shared" si="1"/>
        <v>0</v>
      </c>
      <c r="I25" s="66">
        <v>0</v>
      </c>
    </row>
    <row r="26" spans="1:9" ht="19.5" customHeight="1" x14ac:dyDescent="0.25">
      <c r="A26" s="59">
        <v>18</v>
      </c>
      <c r="B26" s="36" t="s">
        <v>107</v>
      </c>
      <c r="C26" s="19" t="s">
        <v>30</v>
      </c>
      <c r="D26" s="29"/>
      <c r="E26" s="35">
        <v>310000</v>
      </c>
      <c r="F26" s="51">
        <f t="shared" si="0"/>
        <v>0</v>
      </c>
      <c r="G26" s="66">
        <v>310000</v>
      </c>
      <c r="H26" s="51">
        <f t="shared" si="1"/>
        <v>0</v>
      </c>
      <c r="I26" s="66">
        <v>310000</v>
      </c>
    </row>
    <row r="27" spans="1:9" ht="19.5" customHeight="1" x14ac:dyDescent="0.25">
      <c r="A27" s="59">
        <v>19</v>
      </c>
      <c r="B27" s="36" t="s">
        <v>107</v>
      </c>
      <c r="C27" s="19" t="s">
        <v>31</v>
      </c>
      <c r="D27" s="29"/>
      <c r="E27" s="35">
        <v>25000</v>
      </c>
      <c r="F27" s="51">
        <f t="shared" si="0"/>
        <v>0</v>
      </c>
      <c r="G27" s="66">
        <v>25000</v>
      </c>
      <c r="H27" s="51">
        <f t="shared" si="1"/>
        <v>0</v>
      </c>
      <c r="I27" s="66">
        <v>25000</v>
      </c>
    </row>
    <row r="28" spans="1:9" ht="19.5" customHeight="1" x14ac:dyDescent="0.25">
      <c r="A28" s="59">
        <v>20</v>
      </c>
      <c r="B28" s="36" t="s">
        <v>107</v>
      </c>
      <c r="C28" s="19" t="s">
        <v>32</v>
      </c>
      <c r="D28" s="29"/>
      <c r="E28" s="35">
        <v>25000</v>
      </c>
      <c r="F28" s="51">
        <f t="shared" si="0"/>
        <v>0</v>
      </c>
      <c r="G28" s="66">
        <v>25000</v>
      </c>
      <c r="H28" s="51">
        <f t="shared" si="1"/>
        <v>0</v>
      </c>
      <c r="I28" s="66">
        <v>25000</v>
      </c>
    </row>
    <row r="29" spans="1:9" ht="19.5" customHeight="1" x14ac:dyDescent="0.25">
      <c r="A29" s="59">
        <v>21</v>
      </c>
      <c r="B29" s="36" t="s">
        <v>107</v>
      </c>
      <c r="C29" s="19" t="s">
        <v>33</v>
      </c>
      <c r="D29" s="29"/>
      <c r="E29" s="35">
        <v>1280000</v>
      </c>
      <c r="F29" s="51">
        <f t="shared" si="0"/>
        <v>0</v>
      </c>
      <c r="G29" s="66">
        <v>1280000</v>
      </c>
      <c r="H29" s="51">
        <f t="shared" si="1"/>
        <v>0</v>
      </c>
      <c r="I29" s="66">
        <v>1280000</v>
      </c>
    </row>
    <row r="30" spans="1:9" ht="19.5" customHeight="1" x14ac:dyDescent="0.25">
      <c r="A30" s="58">
        <v>22</v>
      </c>
      <c r="B30" s="20">
        <v>30</v>
      </c>
      <c r="C30" s="14" t="s">
        <v>34</v>
      </c>
      <c r="D30" s="27" t="s">
        <v>35</v>
      </c>
      <c r="E30" s="33">
        <f>SUM(E31:E37)</f>
        <v>33386000</v>
      </c>
      <c r="F30" s="47">
        <f t="shared" ref="F30:I30" si="9">SUM(F31:F37)</f>
        <v>4495916</v>
      </c>
      <c r="G30" s="64">
        <f t="shared" si="9"/>
        <v>37881916</v>
      </c>
      <c r="H30" s="47">
        <f t="shared" si="9"/>
        <v>3109723</v>
      </c>
      <c r="I30" s="64">
        <f t="shared" si="9"/>
        <v>40991639</v>
      </c>
    </row>
    <row r="31" spans="1:9" ht="19.5" customHeight="1" x14ac:dyDescent="0.25">
      <c r="A31" s="59">
        <v>23</v>
      </c>
      <c r="B31" s="36" t="s">
        <v>107</v>
      </c>
      <c r="C31" s="19" t="s">
        <v>36</v>
      </c>
      <c r="D31" s="29"/>
      <c r="E31" s="35">
        <v>30000000</v>
      </c>
      <c r="F31" s="51">
        <f t="shared" si="0"/>
        <v>4495916</v>
      </c>
      <c r="G31" s="66">
        <v>34495916</v>
      </c>
      <c r="H31" s="51">
        <f t="shared" si="1"/>
        <v>3109723</v>
      </c>
      <c r="I31" s="66">
        <v>37605639</v>
      </c>
    </row>
    <row r="32" spans="1:9" ht="19.5" customHeight="1" x14ac:dyDescent="0.25">
      <c r="A32" s="59">
        <v>24</v>
      </c>
      <c r="B32" s="36" t="s">
        <v>107</v>
      </c>
      <c r="C32" s="19" t="s">
        <v>37</v>
      </c>
      <c r="D32" s="29"/>
      <c r="E32" s="35">
        <v>450000</v>
      </c>
      <c r="F32" s="51">
        <f t="shared" si="0"/>
        <v>0</v>
      </c>
      <c r="G32" s="66">
        <v>450000</v>
      </c>
      <c r="H32" s="51">
        <f t="shared" si="1"/>
        <v>0</v>
      </c>
      <c r="I32" s="66">
        <v>450000</v>
      </c>
    </row>
    <row r="33" spans="1:9" ht="19.5" customHeight="1" x14ac:dyDescent="0.25">
      <c r="A33" s="59">
        <v>25</v>
      </c>
      <c r="B33" s="36" t="s">
        <v>107</v>
      </c>
      <c r="C33" s="19" t="s">
        <v>38</v>
      </c>
      <c r="D33" s="29"/>
      <c r="E33" s="35">
        <v>0</v>
      </c>
      <c r="F33" s="51">
        <f t="shared" si="0"/>
        <v>0</v>
      </c>
      <c r="G33" s="66">
        <v>0</v>
      </c>
      <c r="H33" s="51">
        <f t="shared" si="1"/>
        <v>0</v>
      </c>
      <c r="I33" s="66">
        <v>0</v>
      </c>
    </row>
    <row r="34" spans="1:9" ht="19.5" customHeight="1" x14ac:dyDescent="0.25">
      <c r="A34" s="59">
        <v>26</v>
      </c>
      <c r="B34" s="36" t="s">
        <v>107</v>
      </c>
      <c r="C34" s="19" t="s">
        <v>39</v>
      </c>
      <c r="D34" s="29"/>
      <c r="E34" s="35">
        <v>736000</v>
      </c>
      <c r="F34" s="51">
        <f t="shared" si="0"/>
        <v>0</v>
      </c>
      <c r="G34" s="66">
        <v>736000</v>
      </c>
      <c r="H34" s="51">
        <f t="shared" si="1"/>
        <v>0</v>
      </c>
      <c r="I34" s="66">
        <v>736000</v>
      </c>
    </row>
    <row r="35" spans="1:9" ht="19.5" customHeight="1" x14ac:dyDescent="0.25">
      <c r="A35" s="58">
        <v>27</v>
      </c>
      <c r="B35" s="36" t="s">
        <v>107</v>
      </c>
      <c r="C35" s="19" t="s">
        <v>40</v>
      </c>
      <c r="D35" s="29"/>
      <c r="E35" s="35">
        <v>0</v>
      </c>
      <c r="F35" s="51">
        <f t="shared" si="0"/>
        <v>0</v>
      </c>
      <c r="G35" s="66">
        <v>0</v>
      </c>
      <c r="H35" s="51">
        <f t="shared" si="1"/>
        <v>0</v>
      </c>
      <c r="I35" s="66">
        <v>0</v>
      </c>
    </row>
    <row r="36" spans="1:9" ht="19.5" customHeight="1" x14ac:dyDescent="0.25">
      <c r="A36" s="59">
        <v>28</v>
      </c>
      <c r="B36" s="36" t="s">
        <v>107</v>
      </c>
      <c r="C36" s="19" t="s">
        <v>41</v>
      </c>
      <c r="D36" s="29"/>
      <c r="E36" s="35">
        <v>937500</v>
      </c>
      <c r="F36" s="51">
        <f t="shared" si="0"/>
        <v>0</v>
      </c>
      <c r="G36" s="66">
        <v>937500</v>
      </c>
      <c r="H36" s="51">
        <f t="shared" si="1"/>
        <v>0</v>
      </c>
      <c r="I36" s="66">
        <v>937500</v>
      </c>
    </row>
    <row r="37" spans="1:9" ht="19.5" customHeight="1" x14ac:dyDescent="0.25">
      <c r="A37" s="59">
        <v>29</v>
      </c>
      <c r="B37" s="36" t="s">
        <v>107</v>
      </c>
      <c r="C37" s="19" t="s">
        <v>42</v>
      </c>
      <c r="D37" s="29"/>
      <c r="E37" s="35">
        <v>1262500</v>
      </c>
      <c r="F37" s="51">
        <f t="shared" si="0"/>
        <v>0</v>
      </c>
      <c r="G37" s="66">
        <v>1262500</v>
      </c>
      <c r="H37" s="51">
        <f t="shared" si="1"/>
        <v>0</v>
      </c>
      <c r="I37" s="66">
        <v>1262500</v>
      </c>
    </row>
    <row r="38" spans="1:9" ht="19.5" customHeight="1" x14ac:dyDescent="0.25">
      <c r="A38" s="59">
        <v>30</v>
      </c>
      <c r="B38" s="37">
        <v>31</v>
      </c>
      <c r="C38" s="14" t="s">
        <v>108</v>
      </c>
      <c r="D38" s="27" t="s">
        <v>109</v>
      </c>
      <c r="E38" s="33">
        <v>0</v>
      </c>
      <c r="F38" s="47">
        <f t="shared" si="0"/>
        <v>4748</v>
      </c>
      <c r="G38" s="64">
        <v>4748</v>
      </c>
      <c r="H38" s="47">
        <f t="shared" si="1"/>
        <v>0</v>
      </c>
      <c r="I38" s="64">
        <v>4748</v>
      </c>
    </row>
    <row r="39" spans="1:9" s="3" customFormat="1" ht="19.5" customHeight="1" x14ac:dyDescent="0.25">
      <c r="A39" s="60">
        <v>31</v>
      </c>
      <c r="B39" s="18">
        <v>32</v>
      </c>
      <c r="C39" s="15" t="s">
        <v>110</v>
      </c>
      <c r="D39" s="28" t="s">
        <v>43</v>
      </c>
      <c r="E39" s="30">
        <f>E23+E30+E38</f>
        <v>35116000</v>
      </c>
      <c r="F39" s="50">
        <f t="shared" ref="F39:I39" si="10">F23+F30+F38</f>
        <v>4500664</v>
      </c>
      <c r="G39" s="65">
        <f t="shared" si="10"/>
        <v>39616664</v>
      </c>
      <c r="H39" s="50">
        <f t="shared" si="10"/>
        <v>3109723</v>
      </c>
      <c r="I39" s="65">
        <f t="shared" si="10"/>
        <v>42726387</v>
      </c>
    </row>
    <row r="40" spans="1:9" ht="19.5" customHeight="1" x14ac:dyDescent="0.25">
      <c r="A40" s="58">
        <v>32</v>
      </c>
      <c r="B40" s="20">
        <v>33</v>
      </c>
      <c r="C40" s="14" t="s">
        <v>44</v>
      </c>
      <c r="D40" s="27" t="s">
        <v>45</v>
      </c>
      <c r="E40" s="33">
        <f>SUM(E41:E44)</f>
        <v>120000</v>
      </c>
      <c r="F40" s="47">
        <f t="shared" ref="F40:I40" si="11">SUM(F41:F44)</f>
        <v>95000</v>
      </c>
      <c r="G40" s="64">
        <f t="shared" si="11"/>
        <v>215000</v>
      </c>
      <c r="H40" s="47">
        <f t="shared" si="11"/>
        <v>0</v>
      </c>
      <c r="I40" s="64">
        <f t="shared" si="11"/>
        <v>215000</v>
      </c>
    </row>
    <row r="41" spans="1:9" ht="19.5" customHeight="1" x14ac:dyDescent="0.25">
      <c r="A41" s="59">
        <v>33</v>
      </c>
      <c r="B41" s="36" t="s">
        <v>107</v>
      </c>
      <c r="C41" s="19" t="s">
        <v>46</v>
      </c>
      <c r="D41" s="29"/>
      <c r="E41" s="35">
        <v>60000</v>
      </c>
      <c r="F41" s="51">
        <f t="shared" si="0"/>
        <v>47500</v>
      </c>
      <c r="G41" s="66">
        <v>107500</v>
      </c>
      <c r="H41" s="51">
        <f t="shared" si="1"/>
        <v>0</v>
      </c>
      <c r="I41" s="66">
        <v>107500</v>
      </c>
    </row>
    <row r="42" spans="1:9" ht="19.5" customHeight="1" x14ac:dyDescent="0.25">
      <c r="A42" s="59">
        <v>34</v>
      </c>
      <c r="B42" s="36" t="s">
        <v>107</v>
      </c>
      <c r="C42" s="19" t="s">
        <v>47</v>
      </c>
      <c r="D42" s="29"/>
      <c r="E42" s="35">
        <v>0</v>
      </c>
      <c r="F42" s="51">
        <f t="shared" si="0"/>
        <v>0</v>
      </c>
      <c r="G42" s="66">
        <v>0</v>
      </c>
      <c r="H42" s="51">
        <f t="shared" si="1"/>
        <v>0</v>
      </c>
      <c r="I42" s="66">
        <v>0</v>
      </c>
    </row>
    <row r="43" spans="1:9" ht="19.5" customHeight="1" x14ac:dyDescent="0.25">
      <c r="A43" s="59">
        <v>35</v>
      </c>
      <c r="B43" s="36" t="s">
        <v>107</v>
      </c>
      <c r="C43" s="19" t="s">
        <v>48</v>
      </c>
      <c r="D43" s="29"/>
      <c r="E43" s="35">
        <v>60000</v>
      </c>
      <c r="F43" s="51">
        <f t="shared" si="0"/>
        <v>47500</v>
      </c>
      <c r="G43" s="66">
        <v>107500</v>
      </c>
      <c r="H43" s="51">
        <f t="shared" si="1"/>
        <v>0</v>
      </c>
      <c r="I43" s="66">
        <v>107500</v>
      </c>
    </row>
    <row r="44" spans="1:9" ht="19.5" customHeight="1" x14ac:dyDescent="0.25">
      <c r="A44" s="59">
        <v>36</v>
      </c>
      <c r="B44" s="36" t="s">
        <v>107</v>
      </c>
      <c r="C44" s="19" t="s">
        <v>49</v>
      </c>
      <c r="D44" s="29"/>
      <c r="E44" s="35">
        <v>0</v>
      </c>
      <c r="F44" s="51">
        <f t="shared" si="0"/>
        <v>0</v>
      </c>
      <c r="G44" s="66"/>
      <c r="H44" s="51">
        <f t="shared" si="1"/>
        <v>0</v>
      </c>
      <c r="I44" s="66">
        <v>0</v>
      </c>
    </row>
    <row r="45" spans="1:9" ht="19.5" customHeight="1" x14ac:dyDescent="0.25">
      <c r="A45" s="58">
        <v>37</v>
      </c>
      <c r="B45" s="20">
        <v>34</v>
      </c>
      <c r="C45" s="14" t="s">
        <v>50</v>
      </c>
      <c r="D45" s="27" t="s">
        <v>51</v>
      </c>
      <c r="E45" s="33">
        <f>E46</f>
        <v>330000</v>
      </c>
      <c r="F45" s="47">
        <f t="shared" ref="F45:I45" si="12">F46</f>
        <v>0</v>
      </c>
      <c r="G45" s="64">
        <f t="shared" si="12"/>
        <v>330000</v>
      </c>
      <c r="H45" s="47">
        <f t="shared" si="12"/>
        <v>0</v>
      </c>
      <c r="I45" s="64">
        <f t="shared" si="12"/>
        <v>330000</v>
      </c>
    </row>
    <row r="46" spans="1:9" ht="19.5" customHeight="1" x14ac:dyDescent="0.25">
      <c r="A46" s="59">
        <v>38</v>
      </c>
      <c r="B46" s="36" t="s">
        <v>107</v>
      </c>
      <c r="C46" s="19" t="s">
        <v>52</v>
      </c>
      <c r="D46" s="29"/>
      <c r="E46" s="35">
        <v>330000</v>
      </c>
      <c r="F46" s="51">
        <f t="shared" si="0"/>
        <v>0</v>
      </c>
      <c r="G46" s="66">
        <v>330000</v>
      </c>
      <c r="H46" s="51">
        <f t="shared" si="1"/>
        <v>0</v>
      </c>
      <c r="I46" s="66">
        <v>330000</v>
      </c>
    </row>
    <row r="47" spans="1:9" s="3" customFormat="1" ht="19.5" customHeight="1" x14ac:dyDescent="0.25">
      <c r="A47" s="60">
        <v>39</v>
      </c>
      <c r="B47" s="18">
        <v>35</v>
      </c>
      <c r="C47" s="15" t="s">
        <v>111</v>
      </c>
      <c r="D47" s="28" t="s">
        <v>53</v>
      </c>
      <c r="E47" s="30">
        <f>E40+E45</f>
        <v>450000</v>
      </c>
      <c r="F47" s="50">
        <f t="shared" ref="F47:I47" si="13">F40+F45</f>
        <v>95000</v>
      </c>
      <c r="G47" s="65">
        <f t="shared" si="13"/>
        <v>545000</v>
      </c>
      <c r="H47" s="50">
        <f t="shared" si="13"/>
        <v>0</v>
      </c>
      <c r="I47" s="65">
        <f t="shared" si="13"/>
        <v>545000</v>
      </c>
    </row>
    <row r="48" spans="1:9" ht="19.5" customHeight="1" x14ac:dyDescent="0.25">
      <c r="A48" s="59">
        <v>40</v>
      </c>
      <c r="B48" s="20">
        <v>36</v>
      </c>
      <c r="C48" s="14" t="s">
        <v>54</v>
      </c>
      <c r="D48" s="27" t="s">
        <v>55</v>
      </c>
      <c r="E48" s="33">
        <f>SUM(E49:E52)</f>
        <v>9100000</v>
      </c>
      <c r="F48" s="47">
        <f t="shared" ref="F48:I48" si="14">SUM(F49:F52)</f>
        <v>2397353</v>
      </c>
      <c r="G48" s="64">
        <f t="shared" si="14"/>
        <v>11497353</v>
      </c>
      <c r="H48" s="47">
        <f t="shared" si="14"/>
        <v>87159</v>
      </c>
      <c r="I48" s="64">
        <f t="shared" si="14"/>
        <v>11584512</v>
      </c>
    </row>
    <row r="49" spans="1:9" ht="19.5" customHeight="1" x14ac:dyDescent="0.25">
      <c r="A49" s="59">
        <v>41</v>
      </c>
      <c r="B49" s="36" t="s">
        <v>107</v>
      </c>
      <c r="C49" s="19" t="s">
        <v>112</v>
      </c>
      <c r="D49" s="29"/>
      <c r="E49" s="35">
        <v>6500000</v>
      </c>
      <c r="F49" s="51">
        <f t="shared" si="0"/>
        <v>1711710</v>
      </c>
      <c r="G49" s="66">
        <v>8211710</v>
      </c>
      <c r="H49" s="51">
        <f t="shared" si="1"/>
        <v>87159</v>
      </c>
      <c r="I49" s="66">
        <v>8298869</v>
      </c>
    </row>
    <row r="50" spans="1:9" ht="19.5" customHeight="1" x14ac:dyDescent="0.25">
      <c r="A50" s="58">
        <v>42</v>
      </c>
      <c r="B50" s="36" t="s">
        <v>107</v>
      </c>
      <c r="C50" s="19" t="s">
        <v>113</v>
      </c>
      <c r="D50" s="29"/>
      <c r="E50" s="35">
        <v>1400000</v>
      </c>
      <c r="F50" s="51">
        <f t="shared" si="0"/>
        <v>369192</v>
      </c>
      <c r="G50" s="66">
        <v>1769192</v>
      </c>
      <c r="H50" s="51">
        <f t="shared" si="1"/>
        <v>0</v>
      </c>
      <c r="I50" s="66">
        <v>1769192</v>
      </c>
    </row>
    <row r="51" spans="1:9" ht="19.5" customHeight="1" x14ac:dyDescent="0.25">
      <c r="A51" s="59">
        <v>43</v>
      </c>
      <c r="B51" s="36" t="s">
        <v>107</v>
      </c>
      <c r="C51" s="19" t="s">
        <v>56</v>
      </c>
      <c r="D51" s="29"/>
      <c r="E51" s="35">
        <v>1200000</v>
      </c>
      <c r="F51" s="51">
        <f t="shared" si="0"/>
        <v>316451</v>
      </c>
      <c r="G51" s="66">
        <v>1516451</v>
      </c>
      <c r="H51" s="51">
        <f t="shared" si="1"/>
        <v>0</v>
      </c>
      <c r="I51" s="66">
        <v>1516451</v>
      </c>
    </row>
    <row r="52" spans="1:9" ht="19.5" customHeight="1" x14ac:dyDescent="0.25">
      <c r="A52" s="59">
        <v>44</v>
      </c>
      <c r="B52" s="36" t="s">
        <v>107</v>
      </c>
      <c r="C52" s="19" t="s">
        <v>114</v>
      </c>
      <c r="D52" s="29"/>
      <c r="E52" s="35">
        <v>0</v>
      </c>
      <c r="F52" s="51">
        <f t="shared" si="0"/>
        <v>0</v>
      </c>
      <c r="G52" s="66"/>
      <c r="H52" s="51">
        <f t="shared" si="1"/>
        <v>0</v>
      </c>
      <c r="I52" s="66">
        <v>0</v>
      </c>
    </row>
    <row r="53" spans="1:9" ht="19.5" customHeight="1" x14ac:dyDescent="0.25">
      <c r="A53" s="59">
        <v>45</v>
      </c>
      <c r="B53" s="20">
        <v>37</v>
      </c>
      <c r="C53" s="14" t="s">
        <v>57</v>
      </c>
      <c r="D53" s="27" t="s">
        <v>58</v>
      </c>
      <c r="E53" s="33">
        <v>60000</v>
      </c>
      <c r="F53" s="47">
        <f t="shared" si="0"/>
        <v>0</v>
      </c>
      <c r="G53" s="64">
        <v>60000</v>
      </c>
      <c r="H53" s="47">
        <f t="shared" si="1"/>
        <v>0</v>
      </c>
      <c r="I53" s="64">
        <v>60000</v>
      </c>
    </row>
    <row r="54" spans="1:9" ht="19.5" customHeight="1" x14ac:dyDescent="0.25">
      <c r="A54" s="59">
        <v>46</v>
      </c>
      <c r="B54" s="20">
        <v>38</v>
      </c>
      <c r="C54" s="14" t="s">
        <v>59</v>
      </c>
      <c r="D54" s="27" t="s">
        <v>60</v>
      </c>
      <c r="E54" s="33">
        <v>50000</v>
      </c>
      <c r="F54" s="47">
        <f t="shared" si="0"/>
        <v>0</v>
      </c>
      <c r="G54" s="64">
        <v>50000</v>
      </c>
      <c r="H54" s="47">
        <f t="shared" si="1"/>
        <v>0</v>
      </c>
      <c r="I54" s="64">
        <v>50000</v>
      </c>
    </row>
    <row r="55" spans="1:9" ht="19.5" customHeight="1" x14ac:dyDescent="0.25">
      <c r="A55" s="58">
        <v>47</v>
      </c>
      <c r="B55" s="20">
        <v>40</v>
      </c>
      <c r="C55" s="14" t="s">
        <v>61</v>
      </c>
      <c r="D55" s="27" t="s">
        <v>62</v>
      </c>
      <c r="E55" s="33">
        <v>700000</v>
      </c>
      <c r="F55" s="47">
        <f t="shared" si="0"/>
        <v>32600</v>
      </c>
      <c r="G55" s="64">
        <v>732600</v>
      </c>
      <c r="H55" s="47">
        <f t="shared" si="1"/>
        <v>8300</v>
      </c>
      <c r="I55" s="64">
        <v>740900</v>
      </c>
    </row>
    <row r="56" spans="1:9" ht="19.5" customHeight="1" x14ac:dyDescent="0.25">
      <c r="A56" s="59">
        <v>48</v>
      </c>
      <c r="B56" s="20">
        <v>43</v>
      </c>
      <c r="C56" s="13" t="s">
        <v>63</v>
      </c>
      <c r="D56" s="27" t="s">
        <v>64</v>
      </c>
      <c r="E56" s="33">
        <f>SUM(E57:E61)</f>
        <v>640000</v>
      </c>
      <c r="F56" s="47">
        <f t="shared" ref="F56:I56" si="15">SUM(F57:F61)</f>
        <v>171532</v>
      </c>
      <c r="G56" s="64">
        <f t="shared" si="15"/>
        <v>811532</v>
      </c>
      <c r="H56" s="47">
        <f t="shared" si="15"/>
        <v>0</v>
      </c>
      <c r="I56" s="64">
        <f t="shared" si="15"/>
        <v>811532</v>
      </c>
    </row>
    <row r="57" spans="1:9" ht="19.5" customHeight="1" x14ac:dyDescent="0.25">
      <c r="A57" s="59">
        <v>49</v>
      </c>
      <c r="B57" s="36" t="s">
        <v>107</v>
      </c>
      <c r="C57" s="19" t="s">
        <v>65</v>
      </c>
      <c r="D57" s="29"/>
      <c r="E57" s="35">
        <v>480000</v>
      </c>
      <c r="F57" s="51">
        <f t="shared" si="0"/>
        <v>128649</v>
      </c>
      <c r="G57" s="66">
        <v>608649</v>
      </c>
      <c r="H57" s="51">
        <f t="shared" si="1"/>
        <v>0</v>
      </c>
      <c r="I57" s="66">
        <v>608649</v>
      </c>
    </row>
    <row r="58" spans="1:9" ht="19.5" customHeight="1" x14ac:dyDescent="0.25">
      <c r="A58" s="59">
        <v>50</v>
      </c>
      <c r="B58" s="36" t="s">
        <v>107</v>
      </c>
      <c r="C58" s="19" t="s">
        <v>66</v>
      </c>
      <c r="D58" s="29"/>
      <c r="E58" s="35">
        <v>70000</v>
      </c>
      <c r="F58" s="51">
        <f t="shared" si="0"/>
        <v>18869</v>
      </c>
      <c r="G58" s="66">
        <v>88869</v>
      </c>
      <c r="H58" s="51">
        <f t="shared" si="1"/>
        <v>0</v>
      </c>
      <c r="I58" s="66">
        <v>88869</v>
      </c>
    </row>
    <row r="59" spans="1:9" ht="19.5" customHeight="1" x14ac:dyDescent="0.25">
      <c r="A59" s="59">
        <v>51</v>
      </c>
      <c r="B59" s="36" t="s">
        <v>107</v>
      </c>
      <c r="C59" s="19" t="s">
        <v>67</v>
      </c>
      <c r="D59" s="29"/>
      <c r="E59" s="35">
        <v>80000</v>
      </c>
      <c r="F59" s="51">
        <f t="shared" si="0"/>
        <v>24014</v>
      </c>
      <c r="G59" s="66">
        <v>104014</v>
      </c>
      <c r="H59" s="51">
        <f t="shared" si="1"/>
        <v>0</v>
      </c>
      <c r="I59" s="66">
        <v>104014</v>
      </c>
    </row>
    <row r="60" spans="1:9" ht="19.5" customHeight="1" x14ac:dyDescent="0.25">
      <c r="A60" s="58">
        <v>52</v>
      </c>
      <c r="B60" s="36" t="s">
        <v>107</v>
      </c>
      <c r="C60" s="19" t="s">
        <v>68</v>
      </c>
      <c r="D60" s="29"/>
      <c r="E60" s="35">
        <v>10000</v>
      </c>
      <c r="F60" s="51">
        <f t="shared" si="0"/>
        <v>0</v>
      </c>
      <c r="G60" s="66">
        <v>10000</v>
      </c>
      <c r="H60" s="51">
        <f t="shared" si="1"/>
        <v>0</v>
      </c>
      <c r="I60" s="66">
        <v>10000</v>
      </c>
    </row>
    <row r="61" spans="1:9" ht="19.5" customHeight="1" x14ac:dyDescent="0.25">
      <c r="A61" s="59">
        <v>53</v>
      </c>
      <c r="B61" s="36" t="s">
        <v>107</v>
      </c>
      <c r="C61" s="19" t="s">
        <v>69</v>
      </c>
      <c r="D61" s="29"/>
      <c r="E61" s="35">
        <v>0</v>
      </c>
      <c r="F61" s="51">
        <f t="shared" si="0"/>
        <v>0</v>
      </c>
      <c r="G61" s="66">
        <v>0</v>
      </c>
      <c r="H61" s="51">
        <f t="shared" si="1"/>
        <v>0</v>
      </c>
      <c r="I61" s="66">
        <v>0</v>
      </c>
    </row>
    <row r="62" spans="1:9" ht="19.5" customHeight="1" x14ac:dyDescent="0.25">
      <c r="A62" s="59">
        <v>54</v>
      </c>
      <c r="B62" s="20">
        <v>44</v>
      </c>
      <c r="C62" s="14" t="s">
        <v>70</v>
      </c>
      <c r="D62" s="27" t="s">
        <v>71</v>
      </c>
      <c r="E62" s="33">
        <f>SUM(E63:E66)</f>
        <v>1680850</v>
      </c>
      <c r="F62" s="47">
        <f t="shared" ref="F62:I62" si="16">SUM(F63:F66)</f>
        <v>0</v>
      </c>
      <c r="G62" s="64">
        <f t="shared" si="16"/>
        <v>1680850</v>
      </c>
      <c r="H62" s="47">
        <f t="shared" si="16"/>
        <v>0</v>
      </c>
      <c r="I62" s="64">
        <f t="shared" si="16"/>
        <v>1680850</v>
      </c>
    </row>
    <row r="63" spans="1:9" ht="19.5" customHeight="1" x14ac:dyDescent="0.25">
      <c r="A63" s="59">
        <v>55</v>
      </c>
      <c r="B63" s="36" t="s">
        <v>107</v>
      </c>
      <c r="C63" s="19" t="s">
        <v>72</v>
      </c>
      <c r="D63" s="29"/>
      <c r="E63" s="35">
        <v>156000</v>
      </c>
      <c r="F63" s="51">
        <f t="shared" si="0"/>
        <v>0</v>
      </c>
      <c r="G63" s="66">
        <v>156000</v>
      </c>
      <c r="H63" s="51">
        <f t="shared" si="1"/>
        <v>0</v>
      </c>
      <c r="I63" s="66">
        <v>156000</v>
      </c>
    </row>
    <row r="64" spans="1:9" ht="19.5" customHeight="1" x14ac:dyDescent="0.25">
      <c r="A64" s="59">
        <v>56</v>
      </c>
      <c r="B64" s="36" t="s">
        <v>107</v>
      </c>
      <c r="C64" s="19" t="s">
        <v>73</v>
      </c>
      <c r="D64" s="29"/>
      <c r="E64" s="35">
        <v>300000</v>
      </c>
      <c r="F64" s="51">
        <f t="shared" si="0"/>
        <v>0</v>
      </c>
      <c r="G64" s="66">
        <v>300000</v>
      </c>
      <c r="H64" s="51">
        <f t="shared" si="1"/>
        <v>0</v>
      </c>
      <c r="I64" s="66">
        <v>300000</v>
      </c>
    </row>
    <row r="65" spans="1:9" ht="19.5" customHeight="1" x14ac:dyDescent="0.25">
      <c r="A65" s="58">
        <v>57</v>
      </c>
      <c r="B65" s="36" t="s">
        <v>107</v>
      </c>
      <c r="C65" s="19" t="s">
        <v>74</v>
      </c>
      <c r="D65" s="29"/>
      <c r="E65" s="35">
        <v>70000</v>
      </c>
      <c r="F65" s="51">
        <f t="shared" si="0"/>
        <v>0</v>
      </c>
      <c r="G65" s="66">
        <v>70000</v>
      </c>
      <c r="H65" s="51">
        <f t="shared" si="1"/>
        <v>0</v>
      </c>
      <c r="I65" s="66">
        <v>70000</v>
      </c>
    </row>
    <row r="66" spans="1:9" ht="19.5" customHeight="1" x14ac:dyDescent="0.25">
      <c r="A66" s="59">
        <v>58</v>
      </c>
      <c r="B66" s="36" t="s">
        <v>107</v>
      </c>
      <c r="C66" s="19" t="s">
        <v>75</v>
      </c>
      <c r="D66" s="29"/>
      <c r="E66" s="35">
        <v>1154850</v>
      </c>
      <c r="F66" s="51">
        <f t="shared" si="0"/>
        <v>0</v>
      </c>
      <c r="G66" s="66">
        <v>1154850</v>
      </c>
      <c r="H66" s="51">
        <f t="shared" si="1"/>
        <v>0</v>
      </c>
      <c r="I66" s="66">
        <v>1154850</v>
      </c>
    </row>
    <row r="67" spans="1:9" s="3" customFormat="1" ht="19.5" customHeight="1" x14ac:dyDescent="0.25">
      <c r="A67" s="60">
        <v>59</v>
      </c>
      <c r="B67" s="18">
        <v>46</v>
      </c>
      <c r="C67" s="15" t="s">
        <v>115</v>
      </c>
      <c r="D67" s="28" t="s">
        <v>76</v>
      </c>
      <c r="E67" s="30">
        <f>E48+E53+E54+E55+E56+E62</f>
        <v>12230850</v>
      </c>
      <c r="F67" s="50">
        <f t="shared" ref="F67:I67" si="17">F48+F53+F54+F55+F56+F62</f>
        <v>2601485</v>
      </c>
      <c r="G67" s="65">
        <f t="shared" si="17"/>
        <v>14832335</v>
      </c>
      <c r="H67" s="50">
        <f t="shared" si="17"/>
        <v>95459</v>
      </c>
      <c r="I67" s="65">
        <f t="shared" si="17"/>
        <v>14927794</v>
      </c>
    </row>
    <row r="68" spans="1:9" ht="19.5" customHeight="1" x14ac:dyDescent="0.25">
      <c r="A68" s="59">
        <v>60</v>
      </c>
      <c r="B68" s="20">
        <v>47</v>
      </c>
      <c r="C68" s="14" t="s">
        <v>77</v>
      </c>
      <c r="D68" s="27" t="s">
        <v>78</v>
      </c>
      <c r="E68" s="33">
        <v>20000</v>
      </c>
      <c r="F68" s="47">
        <f t="shared" si="0"/>
        <v>0</v>
      </c>
      <c r="G68" s="64">
        <v>20000</v>
      </c>
      <c r="H68" s="47">
        <f t="shared" si="1"/>
        <v>0</v>
      </c>
      <c r="I68" s="64">
        <v>20000</v>
      </c>
    </row>
    <row r="69" spans="1:9" s="3" customFormat="1" ht="19.5" customHeight="1" x14ac:dyDescent="0.25">
      <c r="A69" s="60">
        <v>61</v>
      </c>
      <c r="B69" s="18">
        <v>49</v>
      </c>
      <c r="C69" s="15" t="s">
        <v>116</v>
      </c>
      <c r="D69" s="28" t="s">
        <v>79</v>
      </c>
      <c r="E69" s="30">
        <f>E68</f>
        <v>20000</v>
      </c>
      <c r="F69" s="50">
        <f t="shared" ref="F69:I69" si="18">F68</f>
        <v>0</v>
      </c>
      <c r="G69" s="65">
        <f t="shared" si="18"/>
        <v>20000</v>
      </c>
      <c r="H69" s="50">
        <f t="shared" si="18"/>
        <v>0</v>
      </c>
      <c r="I69" s="65">
        <f t="shared" si="18"/>
        <v>20000</v>
      </c>
    </row>
    <row r="70" spans="1:9" ht="19.5" customHeight="1" x14ac:dyDescent="0.25">
      <c r="A70" s="58">
        <v>62</v>
      </c>
      <c r="B70" s="20">
        <v>50</v>
      </c>
      <c r="C70" s="14" t="s">
        <v>80</v>
      </c>
      <c r="D70" s="27" t="s">
        <v>81</v>
      </c>
      <c r="E70" s="33">
        <v>7500000</v>
      </c>
      <c r="F70" s="47">
        <f t="shared" si="0"/>
        <v>3198839</v>
      </c>
      <c r="G70" s="64">
        <v>10698839</v>
      </c>
      <c r="H70" s="47">
        <f t="shared" si="1"/>
        <v>644521</v>
      </c>
      <c r="I70" s="64">
        <v>11343360</v>
      </c>
    </row>
    <row r="71" spans="1:9" ht="19.5" customHeight="1" x14ac:dyDescent="0.25">
      <c r="A71" s="59">
        <v>63</v>
      </c>
      <c r="B71" s="20">
        <v>51</v>
      </c>
      <c r="C71" s="14" t="s">
        <v>82</v>
      </c>
      <c r="D71" s="27" t="s">
        <v>83</v>
      </c>
      <c r="E71" s="33">
        <v>1200000</v>
      </c>
      <c r="F71" s="47">
        <f t="shared" si="0"/>
        <v>0</v>
      </c>
      <c r="G71" s="64">
        <v>1200000</v>
      </c>
      <c r="H71" s="47">
        <f t="shared" si="1"/>
        <v>0</v>
      </c>
      <c r="I71" s="64">
        <v>1200000</v>
      </c>
    </row>
    <row r="72" spans="1:9" ht="19.5" customHeight="1" x14ac:dyDescent="0.25">
      <c r="A72" s="59">
        <v>64</v>
      </c>
      <c r="B72" s="20">
        <v>59</v>
      </c>
      <c r="C72" s="14" t="s">
        <v>84</v>
      </c>
      <c r="D72" s="27" t="s">
        <v>85</v>
      </c>
      <c r="E72" s="33">
        <v>0</v>
      </c>
      <c r="F72" s="47">
        <f t="shared" si="0"/>
        <v>2200</v>
      </c>
      <c r="G72" s="64">
        <v>2200</v>
      </c>
      <c r="H72" s="47">
        <f t="shared" si="1"/>
        <v>3124</v>
      </c>
      <c r="I72" s="64">
        <v>5324</v>
      </c>
    </row>
    <row r="73" spans="1:9" s="3" customFormat="1" ht="19.5" customHeight="1" x14ac:dyDescent="0.25">
      <c r="A73" s="60">
        <v>65</v>
      </c>
      <c r="B73" s="18">
        <v>60</v>
      </c>
      <c r="C73" s="15" t="s">
        <v>117</v>
      </c>
      <c r="D73" s="28" t="s">
        <v>86</v>
      </c>
      <c r="E73" s="30">
        <f>E70+E71+E72</f>
        <v>8700000</v>
      </c>
      <c r="F73" s="50">
        <f t="shared" ref="F73:G73" si="19">F70+F71+F72</f>
        <v>3201039</v>
      </c>
      <c r="G73" s="65">
        <f t="shared" si="19"/>
        <v>11901039</v>
      </c>
      <c r="H73" s="50">
        <f t="shared" ref="H73:I73" si="20">H70+H71+H72</f>
        <v>647645</v>
      </c>
      <c r="I73" s="65">
        <f t="shared" si="20"/>
        <v>12548684</v>
      </c>
    </row>
    <row r="74" spans="1:9" s="3" customFormat="1" ht="19.5" customHeight="1" thickBot="1" x14ac:dyDescent="0.3">
      <c r="A74" s="61">
        <v>66</v>
      </c>
      <c r="B74" s="38">
        <v>61</v>
      </c>
      <c r="C74" s="39" t="s">
        <v>118</v>
      </c>
      <c r="D74" s="43" t="s">
        <v>87</v>
      </c>
      <c r="E74" s="44">
        <f>E39+E47+E67+E69+E73</f>
        <v>56516850</v>
      </c>
      <c r="F74" s="52">
        <f t="shared" ref="F74:G74" si="21">F39+F47+F67+F69+F73</f>
        <v>10398188</v>
      </c>
      <c r="G74" s="67">
        <f t="shared" si="21"/>
        <v>66915038</v>
      </c>
      <c r="H74" s="52">
        <f t="shared" ref="H74:I74" si="22">H39+H47+H67+H69+H73</f>
        <v>3852827</v>
      </c>
      <c r="I74" s="67">
        <f t="shared" si="22"/>
        <v>70767865</v>
      </c>
    </row>
    <row r="75" spans="1:9" s="3" customFormat="1" ht="19.5" customHeight="1" thickBot="1" x14ac:dyDescent="0.3">
      <c r="A75" s="45">
        <v>67</v>
      </c>
      <c r="B75" s="40">
        <v>278</v>
      </c>
      <c r="C75" s="41" t="s">
        <v>119</v>
      </c>
      <c r="D75" s="42" t="s">
        <v>88</v>
      </c>
      <c r="E75" s="46">
        <f>E17+E18+E74</f>
        <v>176923091</v>
      </c>
      <c r="F75" s="53">
        <f t="shared" ref="F75:G75" si="23">F17+F18+F74</f>
        <v>12093976</v>
      </c>
      <c r="G75" s="68">
        <f t="shared" si="23"/>
        <v>189017067</v>
      </c>
      <c r="H75" s="53">
        <f t="shared" ref="H75:I75" si="24">H17+H18+H74</f>
        <v>4019262</v>
      </c>
      <c r="I75" s="68">
        <f t="shared" si="24"/>
        <v>193036329</v>
      </c>
    </row>
    <row r="76" spans="1:9" x14ac:dyDescent="0.25">
      <c r="C76" s="22"/>
      <c r="D76" s="22"/>
    </row>
    <row r="77" spans="1:9" x14ac:dyDescent="0.25">
      <c r="C77" s="22"/>
    </row>
    <row r="78" spans="1:9" x14ac:dyDescent="0.25">
      <c r="C78" s="22"/>
      <c r="D78" s="22"/>
    </row>
    <row r="79" spans="1:9" x14ac:dyDescent="0.25">
      <c r="C79" s="22"/>
      <c r="D79" s="22"/>
    </row>
    <row r="80" spans="1:9" x14ac:dyDescent="0.25">
      <c r="C80" s="22"/>
      <c r="D80" s="22"/>
    </row>
    <row r="81" spans="3:4" x14ac:dyDescent="0.25">
      <c r="C81" s="22"/>
      <c r="D81" s="22"/>
    </row>
    <row r="82" spans="3:4" x14ac:dyDescent="0.25">
      <c r="D82" s="22"/>
    </row>
    <row r="83" spans="3:4" x14ac:dyDescent="0.25">
      <c r="D83" s="22"/>
    </row>
  </sheetData>
  <mergeCells count="12">
    <mergeCell ref="H6:H7"/>
    <mergeCell ref="I6:I7"/>
    <mergeCell ref="A1:G1"/>
    <mergeCell ref="A2:G2"/>
    <mergeCell ref="A3:G3"/>
    <mergeCell ref="E6:E7"/>
    <mergeCell ref="F6:F7"/>
    <mergeCell ref="G6:G7"/>
    <mergeCell ref="A6:A7"/>
    <mergeCell ref="B6:B7"/>
    <mergeCell ref="C6:C7"/>
    <mergeCell ref="D6:D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48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zoomScaleSheetLayoutView="100" workbookViewId="0">
      <selection sqref="A1:I1"/>
    </sheetView>
  </sheetViews>
  <sheetFormatPr defaultRowHeight="15.75" x14ac:dyDescent="0.25"/>
  <cols>
    <col min="1" max="1" width="9.140625" style="1"/>
    <col min="2" max="2" width="12" style="21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hidden="1" customWidth="1"/>
    <col min="7" max="7" width="13" style="1" customWidth="1"/>
    <col min="8" max="8" width="13.7109375" style="1" customWidth="1"/>
    <col min="9" max="9" width="13" style="1" customWidth="1"/>
    <col min="10" max="16384" width="9.140625" style="1"/>
  </cols>
  <sheetData>
    <row r="1" spans="1:9" ht="15.75" customHeight="1" x14ac:dyDescent="0.25">
      <c r="A1" s="73"/>
      <c r="B1" s="73"/>
      <c r="C1" s="73"/>
      <c r="D1" s="73"/>
      <c r="E1" s="73"/>
      <c r="F1" s="73"/>
      <c r="G1" s="73"/>
      <c r="H1" s="73"/>
      <c r="I1" s="73"/>
    </row>
    <row r="2" spans="1:9" ht="15.75" customHeight="1" x14ac:dyDescent="0.25">
      <c r="A2" s="74" t="s">
        <v>89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5">
      <c r="A3" s="74" t="s">
        <v>121</v>
      </c>
      <c r="B3" s="74"/>
      <c r="C3" s="74"/>
      <c r="D3" s="74"/>
      <c r="E3" s="74"/>
      <c r="F3" s="74"/>
      <c r="G3" s="74"/>
      <c r="H3" s="74"/>
      <c r="I3" s="74"/>
    </row>
    <row r="4" spans="1:9" ht="15.75" customHeight="1" x14ac:dyDescent="0.25">
      <c r="B4" s="2"/>
      <c r="F4" s="3"/>
      <c r="H4" s="3"/>
    </row>
    <row r="5" spans="1:9" ht="15.75" customHeight="1" thickBot="1" x14ac:dyDescent="0.3">
      <c r="B5" s="4"/>
      <c r="C5" s="5"/>
      <c r="D5" s="5"/>
      <c r="E5" s="6"/>
      <c r="F5" s="6"/>
      <c r="H5" s="6"/>
      <c r="I5" s="7" t="s">
        <v>90</v>
      </c>
    </row>
    <row r="6" spans="1:9" ht="34.5" customHeight="1" x14ac:dyDescent="0.25">
      <c r="A6" s="77" t="s">
        <v>0</v>
      </c>
      <c r="B6" s="79" t="s">
        <v>91</v>
      </c>
      <c r="C6" s="81" t="s">
        <v>1</v>
      </c>
      <c r="D6" s="83" t="s">
        <v>2</v>
      </c>
      <c r="E6" s="75" t="s">
        <v>101</v>
      </c>
      <c r="F6" s="69" t="s">
        <v>92</v>
      </c>
      <c r="G6" s="71" t="s">
        <v>93</v>
      </c>
      <c r="H6" s="69" t="s">
        <v>132</v>
      </c>
      <c r="I6" s="71" t="s">
        <v>133</v>
      </c>
    </row>
    <row r="7" spans="1:9" ht="15.75" customHeight="1" thickBot="1" x14ac:dyDescent="0.3">
      <c r="A7" s="78"/>
      <c r="B7" s="80"/>
      <c r="C7" s="82"/>
      <c r="D7" s="84"/>
      <c r="E7" s="76"/>
      <c r="F7" s="70"/>
      <c r="G7" s="72"/>
      <c r="H7" s="70"/>
      <c r="I7" s="72"/>
    </row>
    <row r="8" spans="1:9" ht="15.75" customHeight="1" thickBot="1" x14ac:dyDescent="0.3">
      <c r="A8" s="8" t="s">
        <v>94</v>
      </c>
      <c r="B8" s="9" t="s">
        <v>95</v>
      </c>
      <c r="C8" s="10" t="s">
        <v>96</v>
      </c>
      <c r="D8" s="25" t="s">
        <v>97</v>
      </c>
      <c r="E8" s="31" t="s">
        <v>98</v>
      </c>
      <c r="F8" s="11" t="s">
        <v>99</v>
      </c>
      <c r="G8" s="12" t="s">
        <v>99</v>
      </c>
      <c r="H8" s="11" t="s">
        <v>100</v>
      </c>
      <c r="I8" s="12" t="s">
        <v>134</v>
      </c>
    </row>
    <row r="9" spans="1:9" ht="19.5" customHeight="1" x14ac:dyDescent="0.25">
      <c r="A9" s="54">
        <v>1</v>
      </c>
      <c r="B9" s="55">
        <v>187</v>
      </c>
      <c r="C9" s="56" t="s">
        <v>122</v>
      </c>
      <c r="D9" s="57" t="s">
        <v>123</v>
      </c>
      <c r="E9" s="48">
        <v>0</v>
      </c>
      <c r="F9" s="49">
        <f>G9-E9</f>
        <v>7534526</v>
      </c>
      <c r="G9" s="62">
        <v>7534526</v>
      </c>
      <c r="H9" s="49">
        <f>I9-G9</f>
        <v>2000000</v>
      </c>
      <c r="I9" s="62">
        <v>9534526</v>
      </c>
    </row>
    <row r="10" spans="1:9" ht="19.5" customHeight="1" x14ac:dyDescent="0.25">
      <c r="A10" s="58">
        <v>2</v>
      </c>
      <c r="B10" s="24">
        <v>190</v>
      </c>
      <c r="C10" s="23" t="s">
        <v>124</v>
      </c>
      <c r="D10" s="26" t="s">
        <v>125</v>
      </c>
      <c r="E10" s="32">
        <v>0</v>
      </c>
      <c r="F10" s="47">
        <f t="shared" ref="F10:F11" si="0">G10-E10</f>
        <v>1988290</v>
      </c>
      <c r="G10" s="63">
        <v>1988290</v>
      </c>
      <c r="H10" s="47">
        <f t="shared" ref="H10:H11" si="1">I10-G10</f>
        <v>1164773</v>
      </c>
      <c r="I10" s="63">
        <v>3153063</v>
      </c>
    </row>
    <row r="11" spans="1:9" ht="19.5" customHeight="1" x14ac:dyDescent="0.25">
      <c r="A11" s="59">
        <v>3</v>
      </c>
      <c r="B11" s="20">
        <v>200</v>
      </c>
      <c r="C11" s="14" t="s">
        <v>126</v>
      </c>
      <c r="D11" s="27" t="s">
        <v>127</v>
      </c>
      <c r="E11" s="33">
        <v>0</v>
      </c>
      <c r="F11" s="47">
        <f t="shared" si="0"/>
        <v>2571160</v>
      </c>
      <c r="G11" s="64">
        <v>2571160</v>
      </c>
      <c r="H11" s="47">
        <f t="shared" si="1"/>
        <v>854489</v>
      </c>
      <c r="I11" s="64">
        <v>3425649</v>
      </c>
    </row>
    <row r="12" spans="1:9" ht="33.75" customHeight="1" thickBot="1" x14ac:dyDescent="0.3">
      <c r="A12" s="60">
        <v>4</v>
      </c>
      <c r="B12" s="18">
        <v>221</v>
      </c>
      <c r="C12" s="15" t="s">
        <v>128</v>
      </c>
      <c r="D12" s="28" t="s">
        <v>129</v>
      </c>
      <c r="E12" s="30">
        <f>SUM(E9:E11)</f>
        <v>0</v>
      </c>
      <c r="F12" s="50">
        <f t="shared" ref="F12:I12" si="2">SUM(F9:F11)</f>
        <v>12093976</v>
      </c>
      <c r="G12" s="65">
        <f t="shared" si="2"/>
        <v>12093976</v>
      </c>
      <c r="H12" s="50">
        <f t="shared" si="2"/>
        <v>4019262</v>
      </c>
      <c r="I12" s="65">
        <f t="shared" si="2"/>
        <v>16113238</v>
      </c>
    </row>
    <row r="13" spans="1:9" s="3" customFormat="1" ht="19.5" customHeight="1" thickBot="1" x14ac:dyDescent="0.3">
      <c r="A13" s="45">
        <v>5</v>
      </c>
      <c r="B13" s="40">
        <v>283</v>
      </c>
      <c r="C13" s="41" t="s">
        <v>130</v>
      </c>
      <c r="D13" s="42" t="s">
        <v>131</v>
      </c>
      <c r="E13" s="46">
        <f>E12</f>
        <v>0</v>
      </c>
      <c r="F13" s="53">
        <f t="shared" ref="F13:I13" si="3">F12</f>
        <v>12093976</v>
      </c>
      <c r="G13" s="68">
        <f t="shared" si="3"/>
        <v>12093976</v>
      </c>
      <c r="H13" s="53">
        <f t="shared" si="3"/>
        <v>4019262</v>
      </c>
      <c r="I13" s="68">
        <f t="shared" si="3"/>
        <v>16113238</v>
      </c>
    </row>
    <row r="14" spans="1:9" x14ac:dyDescent="0.25">
      <c r="C14" s="22"/>
      <c r="D14" s="22"/>
    </row>
    <row r="15" spans="1:9" x14ac:dyDescent="0.25">
      <c r="C15" s="22"/>
    </row>
    <row r="16" spans="1:9" x14ac:dyDescent="0.25">
      <c r="C16" s="22"/>
      <c r="D16" s="22"/>
    </row>
    <row r="17" spans="3:4" x14ac:dyDescent="0.25">
      <c r="C17" s="22"/>
      <c r="D17" s="22"/>
    </row>
    <row r="18" spans="3:4" x14ac:dyDescent="0.25">
      <c r="C18" s="22"/>
      <c r="D18" s="22"/>
    </row>
    <row r="19" spans="3:4" x14ac:dyDescent="0.25">
      <c r="C19" s="22"/>
      <c r="D19" s="22"/>
    </row>
    <row r="20" spans="3:4" x14ac:dyDescent="0.25">
      <c r="D20" s="22"/>
    </row>
    <row r="21" spans="3:4" x14ac:dyDescent="0.25">
      <c r="D21" s="22"/>
    </row>
  </sheetData>
  <mergeCells count="12">
    <mergeCell ref="H6:H7"/>
    <mergeCell ref="I6:I7"/>
    <mergeCell ref="A1:I1"/>
    <mergeCell ref="A2:I2"/>
    <mergeCell ref="A3:I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6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Óvoda-költségvetési kiadások</vt:lpstr>
      <vt:lpstr>Óvoda-költségvetési bevételei</vt:lpstr>
      <vt:lpstr>'Óvoda-költségvetési bevételei'!Nyomtatási_terület</vt:lpstr>
      <vt:lpstr>'Óvoda-költségvetési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2017-12-12T10:57:40Z</cp:lastPrinted>
  <dcterms:created xsi:type="dcterms:W3CDTF">2017-11-04T20:25:31Z</dcterms:created>
  <dcterms:modified xsi:type="dcterms:W3CDTF">2019-01-10T12:46:39Z</dcterms:modified>
</cp:coreProperties>
</file>