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727" activeTab="1"/>
  </bookViews>
  <sheets>
    <sheet name="1.melléklet" sheetId="1" r:id="rId1"/>
    <sheet name="2.1.melléklet" sheetId="2" r:id="rId2"/>
    <sheet name="2.2.melléklet " sheetId="3" r:id="rId3"/>
    <sheet name="3.melléklet" sheetId="4" r:id="rId4"/>
    <sheet name="4.melléklet" sheetId="5" r:id="rId5"/>
    <sheet name="5.melléklet" sheetId="6" r:id="rId6"/>
    <sheet name="6.1.melléklet" sheetId="7" r:id="rId7"/>
    <sheet name="6.2.melléklet" sheetId="8" r:id="rId8"/>
    <sheet name="7.melléklet" sheetId="9" r:id="rId9"/>
    <sheet name="8.melléklet" sheetId="10" r:id="rId10"/>
    <sheet name="9.melléklet" sheetId="11" r:id="rId11"/>
  </sheets>
  <externalReferences>
    <externalReference r:id="rId14"/>
  </externalReferences>
  <definedNames>
    <definedName name="_xlnm.Print_Titles" localSheetId="6">'6.1.melléklet'!$4:$8</definedName>
    <definedName name="_xlnm.Print_Area" localSheetId="0">'1.melléklet'!$A$1:$E$149</definedName>
    <definedName name="_xlnm.Print_Area" localSheetId="1">'2.1.melléklet'!$A$1:$J$33</definedName>
  </definedNames>
  <calcPr fullCalcOnLoad="1"/>
</workbook>
</file>

<file path=xl/sharedStrings.xml><?xml version="1.0" encoding="utf-8"?>
<sst xmlns="http://schemas.openxmlformats.org/spreadsheetml/2006/main" count="1098" uniqueCount="699">
  <si>
    <t>Felújítási kiadások előirányzata felújításonként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</si>
  <si>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</si>
  <si>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</si>
  <si>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</si>
  <si>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</si>
  <si>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</si>
  <si>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</si>
  <si>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</si>
  <si>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</si>
  <si>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</si>
  <si>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</si>
  <si>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</si>
  <si>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</si>
  <si>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</si>
  <si>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</si>
  <si>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</si>
  <si>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</si>
  <si>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</si>
  <si>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</si>
  <si>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</si>
  <si>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</si>
  <si>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</si>
  <si>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</si>
  <si>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</si>
  <si>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</si>
  <si>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</si>
  <si>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</si>
  <si>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</si>
  <si>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</si>
  <si>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</si>
  <si>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</si>
  <si>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</si>
  <si>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</si>
  <si>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</si>
  <si>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</si>
  <si>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</si>
  <si>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</si>
  <si>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</si>
  <si>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</si>
  <si>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</si>
  <si>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</si>
  <si>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</si>
  <si>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</si>
  <si>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</si>
  <si>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</si>
  <si>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</si>
  <si>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</si>
  <si>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</si>
  <si>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</si>
  <si>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</si>
  <si>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</si>
  <si>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</si>
  <si>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</si>
  <si>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</si>
  <si>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</si>
  <si>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</si>
  <si>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</si>
  <si>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</si>
  <si>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</si>
  <si>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</si>
  <si>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</si>
  <si>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</si>
  <si>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</si>
  <si>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</si>
  <si>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</si>
  <si>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</si>
  <si>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</si>
  <si>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</si>
  <si>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</si>
  <si>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</si>
  <si>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</si>
  <si>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</si>
  <si>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</si>
  <si>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</si>
  <si>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</si>
  <si>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</si>
  <si>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</si>
  <si>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</si>
  <si>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</si>
  <si>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</si>
  <si>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</si>
  <si>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</si>
  <si>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</si>
  <si>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</si>
  <si>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</si>
  <si>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</si>
  <si>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</si>
  <si>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</si>
  <si>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</si>
  <si>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</si>
  <si>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</si>
  <si>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</si>
  <si>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</si>
  <si>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</si>
  <si>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</si>
  <si>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</si>
  <si>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</si>
  <si>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</si>
  <si>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</si>
  <si>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</si>
  <si>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</si>
  <si>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</si>
  <si>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</si>
  <si>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</si>
  <si>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</si>
  <si>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</si>
  <si>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</si>
  <si>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</si>
  <si>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</si>
  <si>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</si>
  <si>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</si>
  <si>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</si>
  <si>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</si>
  <si>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</si>
  <si>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</si>
  <si>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</si>
  <si>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</si>
  <si>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</si>
  <si>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</si>
  <si>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</si>
  <si>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</si>
  <si>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</si>
  <si>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</si>
  <si>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</si>
  <si>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</si>
  <si>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</si>
  <si>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</si>
  <si>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</si>
  <si>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</si>
  <si>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</si>
  <si>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</si>
  <si>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</si>
  <si>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</si>
  <si>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</si>
  <si>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</si>
  <si>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</si>
  <si>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</si>
  <si>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</si>
  <si>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</si>
  <si>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</si>
  <si>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</si>
  <si>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</si>
  <si>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</si>
  <si>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</si>
  <si>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</si>
  <si>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</si>
  <si>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</si>
  <si>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</si>
  <si>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</si>
  <si>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</si>
  <si>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</si>
  <si>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</si>
  <si>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</si>
  <si>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</si>
  <si>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</si>
  <si>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</si>
  <si>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</si>
  <si>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</si>
  <si>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</si>
  <si>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</si>
  <si>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</si>
  <si>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</si>
  <si>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</si>
  <si>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</si>
  <si>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</si>
  <si>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</si>
  <si>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</si>
  <si>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</si>
  <si>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</si>
  <si>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</si>
  <si>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</si>
  <si>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</si>
  <si>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</si>
  <si>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</si>
  <si>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</si>
  <si>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</si>
  <si>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</si>
  <si>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</si>
  <si>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</si>
  <si>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</si>
  <si>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</si>
  <si>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</si>
  <si>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</si>
  <si>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</si>
  <si>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</si>
  <si>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</si>
  <si>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</si>
  <si>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</si>
  <si>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</si>
  <si>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</si>
  <si>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</si>
  <si>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</si>
  <si>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</si>
  <si>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</si>
  <si>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</si>
  <si>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</si>
  <si>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</si>
  <si>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</si>
  <si>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</si>
  <si>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</si>
  <si>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</si>
  <si>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</si>
  <si>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</si>
  <si>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</si>
  <si>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</si>
  <si>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</si>
  <si>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</si>
  <si>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</si>
  <si>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</si>
  <si>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</si>
  <si>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</si>
  <si>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</si>
  <si>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</si>
  <si>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</si>
  <si>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</si>
  <si>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</si>
  <si>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</si>
  <si>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</si>
  <si>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</si>
  <si>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</si>
  <si>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</si>
  <si>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</si>
  <si>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</si>
  <si>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</si>
  <si>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</si>
  <si>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</si>
  <si>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</si>
  <si>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</si>
  <si>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</si>
  <si>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</si>
  <si>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</si>
  <si>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</si>
  <si>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</si>
  <si>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</si>
  <si>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</si>
  <si>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</si>
  <si>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</si>
  <si>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</si>
  <si>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</si>
  <si>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</si>
  <si>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</si>
  <si>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</si>
  <si>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</si>
  <si>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</si>
  <si>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</si>
  <si>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</si>
  <si>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</si>
  <si>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</si>
  <si>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</si>
  <si>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</si>
  <si>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</si>
  <si>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</si>
  <si>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</si>
  <si>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</si>
  <si>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</si>
  <si>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</si>
  <si>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</si>
  <si>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</si>
  <si>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</si>
  <si>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</si>
  <si>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</si>
  <si>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</si>
  <si>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</si>
  <si>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</si>
  <si>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</si>
  <si>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</si>
  <si>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</si>
  <si>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</si>
  <si>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</si>
  <si>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</si>
  <si>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</si>
  <si>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</si>
  <si>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</si>
  <si>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</si>
  <si>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</si>
  <si>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</si>
  <si>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</si>
  <si>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</si>
  <si>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</si>
  <si>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</si>
  <si>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</si>
  <si>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</si>
  <si>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</si>
  <si>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</si>
  <si>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</si>
  <si>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</si>
  <si>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</si>
  <si>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</si>
  <si>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</si>
  <si>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</si>
  <si>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</si>
  <si>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</si>
  <si>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</si>
  <si>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</si>
  <si>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</si>
  <si>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</si>
  <si>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</si>
  <si>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</si>
  <si>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</si>
  <si>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</si>
  <si>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</si>
  <si>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</si>
  <si>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</si>
  <si>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</si>
  <si>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</si>
  <si>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</si>
  <si>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</si>
  <si>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</si>
  <si>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</si>
  <si>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</si>
  <si>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</si>
  <si>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</si>
  <si>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</si>
  <si>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</si>
  <si>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</si>
  <si>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</si>
  <si>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</si>
  <si>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</si>
  <si>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</si>
  <si>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</si>
  <si>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</si>
  <si>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</si>
  <si>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</si>
  <si>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</si>
  <si>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</si>
  <si>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</si>
  <si>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</si>
  <si>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</si>
  <si>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</si>
  <si>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</si>
  <si>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</si>
  <si>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</si>
  <si>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</si>
  <si>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</si>
  <si>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</si>
  <si>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</si>
  <si>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</si>
  <si>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</si>
  <si>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</si>
  <si>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</si>
  <si>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</si>
  <si>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</si>
  <si>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</si>
  <si>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</si>
  <si>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</si>
  <si>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</si>
  <si>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</si>
  <si>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</si>
  <si>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</si>
  <si>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</si>
  <si>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</si>
  <si>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</si>
  <si>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</si>
  <si>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</si>
  <si>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</si>
  <si>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</si>
  <si>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</si>
  <si>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</si>
  <si>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</si>
  <si>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</si>
  <si>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</si>
  <si>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</si>
  <si>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</si>
  <si>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</si>
  <si>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</si>
  <si>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</si>
  <si>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</si>
  <si>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</si>
  <si>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</si>
  <si>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</si>
  <si>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</si>
  <si>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</si>
  <si>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</si>
  <si>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</si>
  <si>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</si>
  <si>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</si>
  <si>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</si>
  <si>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</si>
  <si>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</si>
  <si>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</si>
  <si>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</si>
  <si>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</si>
  <si>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</si>
  <si>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</si>
  <si>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</si>
  <si>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</si>
  <si>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</si>
  <si>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</si>
  <si>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</si>
  <si>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</si>
  <si>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</si>
  <si>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</si>
  <si>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</si>
  <si>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</si>
  <si>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</si>
  <si>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</si>
  <si>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</si>
  <si>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</si>
  <si>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</si>
  <si>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</si>
  <si>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</si>
  <si>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</si>
  <si>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</si>
  <si>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</si>
  <si>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</si>
  <si>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</si>
  <si>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</si>
  <si>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</si>
  <si>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</si>
  <si>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</si>
  <si>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</si>
  <si>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</si>
  <si>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</si>
  <si>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</si>
  <si>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</si>
  <si>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</si>
  <si>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</si>
  <si>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</si>
  <si>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</si>
  <si>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</si>
  <si>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</si>
  <si>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</si>
  <si>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</si>
  <si>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</si>
  <si>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</si>
  <si>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</si>
  <si>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</si>
  <si>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</si>
  <si>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</si>
  <si>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</si>
  <si>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</si>
  <si>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</si>
  <si>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</si>
  <si>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</si>
  <si>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</si>
  <si>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</si>
  <si>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</si>
  <si>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</si>
  <si>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</si>
  <si>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</si>
  <si>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</si>
  <si>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</si>
  <si>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</si>
  <si>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</si>
  <si>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</si>
  <si>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</si>
  <si>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</si>
  <si>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</si>
  <si>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</si>
  <si>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</si>
  <si>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</si>
  <si>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</si>
  <si>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</si>
  <si>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</si>
  <si>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</si>
  <si>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</si>
  <si>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</si>
  <si>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</si>
  <si>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</si>
  <si>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</si>
  <si>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</si>
  <si>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</si>
  <si>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</si>
  <si>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</si>
  <si>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</si>
  <si>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</si>
  <si>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</si>
  <si>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</si>
  <si>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</si>
  <si>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</si>
  <si>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</si>
  <si>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</si>
  <si>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</si>
  <si>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</si>
  <si>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</si>
  <si>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</si>
  <si>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</si>
  <si>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</si>
  <si>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</si>
  <si>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</si>
  <si>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</si>
  <si>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</si>
  <si>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</si>
  <si>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</si>
  <si>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</si>
  <si>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</si>
  <si>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</si>
  <si>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</si>
  <si>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</si>
  <si>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</si>
  <si>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</si>
  <si>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J=(F+…+I)</t>
  </si>
  <si>
    <t>Készletek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</si>
  <si>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</si>
  <si>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</si>
  <si>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</si>
  <si>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</si>
  <si>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</si>
  <si>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</si>
  <si>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</si>
  <si>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</si>
  <si>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</si>
  <si>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</si>
  <si>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</si>
  <si>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</si>
  <si>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</si>
  <si>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</si>
  <si>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</si>
  <si>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</si>
  <si>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</si>
  <si>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</si>
  <si>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</si>
  <si>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</si>
  <si>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</si>
  <si>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</si>
  <si>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</si>
  <si>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</si>
  <si>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</si>
  <si>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</si>
  <si>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</si>
  <si>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</si>
  <si>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</si>
  <si>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</si>
  <si>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</si>
  <si>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</si>
  <si>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</si>
  <si>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</si>
  <si>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</si>
  <si>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</si>
  <si>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</si>
  <si>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</si>
  <si>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</si>
  <si>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</si>
  <si>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</si>
  <si>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</si>
  <si>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</si>
  <si>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</si>
  <si>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</si>
  <si>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</si>
  <si>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</si>
  <si>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</si>
  <si>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</si>
  <si>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</si>
  <si>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</si>
  <si>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</si>
  <si>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</si>
  <si>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</si>
  <si>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</si>
  <si>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</si>
  <si>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</si>
  <si>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</si>
  <si>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</si>
  <si>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</si>
  <si>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</si>
  <si>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</si>
  <si>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</si>
  <si>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</si>
  <si>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</si>
  <si>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</si>
  <si>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</si>
  <si>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</si>
  <si>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</si>
  <si>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</si>
  <si>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</si>
  <si>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</si>
  <si>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</si>
  <si>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</si>
  <si>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</si>
  <si>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</si>
  <si>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</si>
  <si>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</si>
  <si>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</si>
  <si>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</si>
  <si>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</si>
  <si>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digitális szennyvízhálózat térkép</t>
  </si>
  <si>
    <t>szennyvíz beemelő beépítése</t>
  </si>
  <si>
    <t>polg. hiv.közösségi funkcióit ellátó helyiségek felújítása</t>
  </si>
  <si>
    <t>szennyvízrendszer felújítása</t>
  </si>
  <si>
    <t>Kup felé vezető belterületi út felújítása</t>
  </si>
  <si>
    <t>Győri Hulladékgazdálkodási Nonprofit Kft.</t>
  </si>
  <si>
    <t>2011.</t>
  </si>
  <si>
    <t>VM Megyei Katasztrófavédelmi Ig</t>
  </si>
  <si>
    <t>működési támogatás</t>
  </si>
  <si>
    <t>VM Megyei Rendőrkapitányság</t>
  </si>
  <si>
    <t>Előző időszak</t>
  </si>
  <si>
    <t>Tárgy időszak</t>
  </si>
  <si>
    <t>Tevékenység nettó eredményszemléletű bevétele</t>
  </si>
  <si>
    <t>Aktivált saját teljesítmények értéke</t>
  </si>
  <si>
    <t>Egyéb eredményszemléletű bevételek</t>
  </si>
  <si>
    <t>Anyagjellegű ráfordítások</t>
  </si>
  <si>
    <t>Személyi jellegű ráfordítások</t>
  </si>
  <si>
    <t>Értékcsökkenési leírás</t>
  </si>
  <si>
    <t>Egyéb ráfordítások</t>
  </si>
  <si>
    <t>Tevékenységek eredménye (1+2+3-4-5-6-7)</t>
  </si>
  <si>
    <t>Pénzügyi műveletek eredményszemléletű bevételei</t>
  </si>
  <si>
    <t>Pénzügyi műveletek ráfordításai</t>
  </si>
  <si>
    <t>Pénzügyi műveletek eredménye (9-10)</t>
  </si>
  <si>
    <t>Szokásos eredmény (8+10)</t>
  </si>
  <si>
    <t>Rendkívüli eredményszemléletű bevételek</t>
  </si>
  <si>
    <t>Rendkívüli ráfordítások</t>
  </si>
  <si>
    <t>Rendkívüli eredmény (13-14)</t>
  </si>
  <si>
    <t>Mérleg szerinti eredmény (13-14)</t>
  </si>
  <si>
    <t xml:space="preserve">Összeg
</t>
  </si>
  <si>
    <t>Alaptevékenység költségvetési bevételei</t>
  </si>
  <si>
    <t>Alaptevékenység költségvetési kiadásai</t>
  </si>
  <si>
    <t>I.Alaptevékenység költségvetési egyenlege (1-2)</t>
  </si>
  <si>
    <t>Alaptevékenység finanszírozási bevételei</t>
  </si>
  <si>
    <t>Alaptevékenység finanszírozási kiadásai</t>
  </si>
  <si>
    <t>II.Alaptevékenység finanszírozási egyenlege (5-6)</t>
  </si>
  <si>
    <t>A) Alaptevékenység maradványa (I+II)</t>
  </si>
  <si>
    <t>Vállalkozási tevékenység költségvetési bevételei</t>
  </si>
  <si>
    <t>Vállalkozási tevékenység költségvetési kiadásai</t>
  </si>
  <si>
    <t>III. Vállalkozási tevékenység költségvetési egyenleg (12-13)</t>
  </si>
  <si>
    <t>Vállalkozási tevékenység finanszírozási bevételei</t>
  </si>
  <si>
    <t>Vállalkozási tevékenység finanszírozási kiadsásai</t>
  </si>
  <si>
    <t>IV. Vállalkozási tevékenység finanszírozási egyenlege (15-16)</t>
  </si>
  <si>
    <t>B) Vállalkozási tevékenység maradványa (III+IV)</t>
  </si>
  <si>
    <t>C) Összes maradvány (A+B)</t>
  </si>
  <si>
    <t xml:space="preserve">D) Alaptevékenység kötelezettségvállalással terhelt maradványa </t>
  </si>
  <si>
    <t>E) Alaptevékenység szabad maradványa (A-D)</t>
  </si>
  <si>
    <t xml:space="preserve">                                    Maradványkimutatás </t>
  </si>
  <si>
    <t xml:space="preserve">Mérleg
</t>
  </si>
  <si>
    <t>Előző év</t>
  </si>
  <si>
    <t>Tárgy év</t>
  </si>
  <si>
    <t>Vagyoni értékű jogok</t>
  </si>
  <si>
    <t>Szellemi termékek</t>
  </si>
  <si>
    <t>Immateriális javakra adott előlegek</t>
  </si>
  <si>
    <t>Immateriális javak összesen (01+02+03)</t>
  </si>
  <si>
    <t>Ingatlanok és kapcsolódó vagyoni értékű jogok</t>
  </si>
  <si>
    <t>Gépek,berendezések felszerelések</t>
  </si>
  <si>
    <t>Beruházások,felújítások</t>
  </si>
  <si>
    <t>Járművek</t>
  </si>
  <si>
    <t>Tárgyi eszközök összesen (05+06+07+08)</t>
  </si>
  <si>
    <t>Egyéb tartós részesedés</t>
  </si>
  <si>
    <t>Befektetett pénzügyi eszközök öszzesen (10)</t>
  </si>
  <si>
    <t>Nemzeti vagyonba tartozó befektetett eszközök (4+9+11)</t>
  </si>
  <si>
    <t>Értékpapírok</t>
  </si>
  <si>
    <t>Nemzeti vagyonba tartozó forgó eszközök (14+15)</t>
  </si>
  <si>
    <t>Pénztár,betétkönyv</t>
  </si>
  <si>
    <t>Forintszámlák</t>
  </si>
  <si>
    <t>Pénzeszközök összesen (17+18)</t>
  </si>
  <si>
    <t>Költségvetési évben esedékes követelések</t>
  </si>
  <si>
    <t>Költségvetési évet követően esedékes követelések</t>
  </si>
  <si>
    <t>Egyéb sajátos eszközoldali elszámolások</t>
  </si>
  <si>
    <t>Aktív időbeli elhatárolások</t>
  </si>
  <si>
    <t>Nemzeti vagyon induláskori értéke</t>
  </si>
  <si>
    <t>Egyéb eszközök induláskori értéke és változásai</t>
  </si>
  <si>
    <t>Felhalmozott eredmény</t>
  </si>
  <si>
    <t>Mérleg szerinti eredmény</t>
  </si>
  <si>
    <t>Költségvetési évben esedékes kötelezettségek</t>
  </si>
  <si>
    <t>Költségvetési évet követően esedékes kötelezettségek</t>
  </si>
  <si>
    <t>Egyéb sajátos forrásoldali elszámolások</t>
  </si>
  <si>
    <t>Passzív időbeli elhatárolások</t>
  </si>
  <si>
    <t xml:space="preserve">Koncesszióba,vagyonkezelésbe adott eszközök </t>
  </si>
  <si>
    <t>Adott előlegek</t>
  </si>
  <si>
    <t>Követelések (20+21+23)</t>
  </si>
  <si>
    <t>Eszközök összesen (13+19+23+24+25)</t>
  </si>
  <si>
    <t>Saját tőke összesen (27+28+29+30)</t>
  </si>
  <si>
    <t>Kapott előlegek</t>
  </si>
  <si>
    <t>Kötelezettségek (32+33+34)</t>
  </si>
  <si>
    <t>Források összesen (31+36+36+37)</t>
  </si>
  <si>
    <t>Nettó</t>
  </si>
  <si>
    <t>1.4. Egyéb tartós részesedések</t>
  </si>
  <si>
    <t>IV.Adott előlegek</t>
  </si>
  <si>
    <t>D) KÖVETELÉSEK (54+55+56+57)</t>
  </si>
  <si>
    <t>63.</t>
  </si>
  <si>
    <t>III.Kapott előlegek</t>
  </si>
  <si>
    <t>IV. Kötelezettség jellegű sajátos elszámolások</t>
  </si>
  <si>
    <t>VAGYONKIMUTATÁS(Vagyonmérleg)
a könyvviteli mérlegben értékkel szereplő forrásokról</t>
  </si>
  <si>
    <t>2014. év</t>
  </si>
  <si>
    <t>VAGYONKIMUTATÁS(Vagyonmérleg)a könyvviteli mérlegben értékkel szereplő eszközökről</t>
  </si>
  <si>
    <t>2014.év</t>
  </si>
  <si>
    <t>2014. évi</t>
  </si>
  <si>
    <t>2014. évi teljesítés</t>
  </si>
  <si>
    <t>2015.</t>
  </si>
  <si>
    <t>2016.</t>
  </si>
  <si>
    <t>2017.</t>
  </si>
  <si>
    <t>2017.után</t>
  </si>
  <si>
    <t>Felhasználás 2013.XII.31-ig</t>
  </si>
  <si>
    <t>2014.évi módosított előirányzat</t>
  </si>
  <si>
    <t>2014.évi teljesítés</t>
  </si>
  <si>
    <t>Összes teljesítés 2014.dec.31-ig</t>
  </si>
  <si>
    <t>II. Felhalmozási célú bevételek és kiadások mérlege (önkormányzati szinten)</t>
  </si>
  <si>
    <t xml:space="preserve">             Többéves kihatással járó döntésekből származó kötelezettségek</t>
  </si>
  <si>
    <t xml:space="preserve">                         KIMUTATÁS</t>
  </si>
  <si>
    <t xml:space="preserve">                                            Eredménykimutatás </t>
  </si>
  <si>
    <t xml:space="preserve">                                                      2014.év</t>
  </si>
  <si>
    <t xml:space="preserve">   a 2014. évi céljelleggel juttatott támogatásokról</t>
  </si>
  <si>
    <t xml:space="preserve">                     1. melléklet a 6/2015. (V.30.)  önkormányzati rendelethez</t>
  </si>
  <si>
    <t xml:space="preserve">                     2.2 melléklet a 6/2015.(V.30.) önkormányzati rendelethez</t>
  </si>
  <si>
    <t>3. melléklet a 6/2015.(V.30.) önkormányzati rendelethez</t>
  </si>
  <si>
    <t xml:space="preserve">                       4. melléklet a 6/2015.(V.30.) önkormányzati rendelethez</t>
  </si>
  <si>
    <t>5. melléklet a 6/2015.(V.30.) önkormányzati rendelethez</t>
  </si>
  <si>
    <t xml:space="preserve">             6.1 melléklet a 6/2015.(V.30.) önkormányzati rendelethez</t>
  </si>
  <si>
    <t xml:space="preserve">              6.2 melléklet a 6/2015.(V.30.) önkormányzati rendelethez</t>
  </si>
  <si>
    <t xml:space="preserve">           7.melléklet a 6/2015.(V.30.) önkormányzati rendelethez</t>
  </si>
  <si>
    <t xml:space="preserve">             8.melléklet a 6/2015.(V.30.) önkormányzati rendelethez</t>
  </si>
  <si>
    <t xml:space="preserve">                     9.melléklet a 6/2015.(V.30.) önkormányzati rendelethez</t>
  </si>
  <si>
    <t>2.1. melléklet a 6/2015. (V.30.)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</si>
</sst>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49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 CE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b/>
      <sz val="16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8" fillId="1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6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8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11" borderId="0" applyNumberFormat="0" applyBorder="0" applyAlignment="0" applyProtection="0"/>
    <xf numFmtId="0" fontId="42" fillId="16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10" fillId="0" borderId="15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18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64" applyNumberFormat="1" applyFont="1" applyFill="1" applyBorder="1" applyAlignment="1" applyProtection="1">
      <alignment vertical="center"/>
      <protection/>
    </xf>
    <xf numFmtId="164" fontId="16" fillId="0" borderId="18" xfId="64" applyNumberFormat="1" applyFont="1" applyFill="1" applyBorder="1" applyAlignment="1" applyProtection="1">
      <alignment/>
      <protection/>
    </xf>
    <xf numFmtId="0" fontId="5" fillId="0" borderId="19" xfId="64" applyFont="1" applyFill="1" applyBorder="1" applyAlignment="1" applyProtection="1">
      <alignment horizontal="center" vertical="center" wrapText="1"/>
      <protection/>
    </xf>
    <xf numFmtId="0" fontId="5" fillId="0" borderId="20" xfId="64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vertical="center" wrapText="1"/>
      <protection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Border="1" applyAlignment="1" applyProtection="1">
      <alignment horizontal="right" vertical="center" wrapText="1" indent="1"/>
      <protection/>
    </xf>
    <xf numFmtId="164" fontId="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 applyProtection="1">
      <alignment horizontal="centerContinuous" vertical="center"/>
      <protection/>
    </xf>
    <xf numFmtId="164" fontId="5" fillId="0" borderId="30" xfId="0" applyNumberFormat="1" applyFont="1" applyFill="1" applyBorder="1" applyAlignment="1" applyProtection="1">
      <alignment horizontal="centerContinuous" vertical="center"/>
      <protection/>
    </xf>
    <xf numFmtId="164" fontId="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164" fontId="5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2" fillId="18" borderId="25" xfId="0" applyNumberFormat="1" applyFont="1" applyFill="1" applyBorder="1" applyAlignment="1" applyProtection="1">
      <alignment horizontal="center" vertical="center" wrapText="1"/>
      <protection/>
    </xf>
    <xf numFmtId="164" fontId="10" fillId="0" borderId="25" xfId="0" applyNumberFormat="1" applyFont="1" applyFill="1" applyBorder="1" applyAlignment="1" applyProtection="1">
      <alignment vertical="center" wrapText="1"/>
      <protection/>
    </xf>
    <xf numFmtId="164" fontId="10" fillId="0" borderId="29" xfId="0" applyNumberFormat="1" applyFont="1" applyFill="1" applyBorder="1" applyAlignment="1" applyProtection="1">
      <alignment vertical="center" wrapText="1"/>
      <protection/>
    </xf>
    <xf numFmtId="164" fontId="10" fillId="0" borderId="34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5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2" fillId="18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164" fontId="10" fillId="0" borderId="22" xfId="0" applyNumberFormat="1" applyFont="1" applyFill="1" applyBorder="1" applyAlignment="1" applyProtection="1">
      <alignment vertical="center" wrapText="1"/>
      <protection/>
    </xf>
    <xf numFmtId="164" fontId="10" fillId="0" borderId="35" xfId="0" applyNumberFormat="1" applyFont="1" applyFill="1" applyBorder="1" applyAlignment="1" applyProtection="1">
      <alignment vertical="center" wrapTex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2" fillId="18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vertical="center" wrapText="1"/>
      <protection/>
    </xf>
    <xf numFmtId="164" fontId="10" fillId="0" borderId="37" xfId="0" applyNumberFormat="1" applyFont="1" applyFill="1" applyBorder="1" applyAlignment="1" applyProtection="1">
      <alignment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1" fillId="18" borderId="38" xfId="0" applyNumberFormat="1" applyFont="1" applyFill="1" applyBorder="1" applyAlignment="1" applyProtection="1">
      <alignment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10" fillId="0" borderId="38" xfId="0" applyNumberFormat="1" applyFont="1" applyFill="1" applyBorder="1" applyAlignment="1" applyProtection="1">
      <alignment vertical="center" wrapText="1"/>
      <protection/>
    </xf>
    <xf numFmtId="164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right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right" vertical="center" indent="1"/>
    </xf>
    <xf numFmtId="0" fontId="11" fillId="0" borderId="25" xfId="0" applyFont="1" applyFill="1" applyBorder="1" applyAlignment="1" applyProtection="1">
      <alignment horizontal="left" vertical="center" indent="1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right" vertical="center" indent="1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0" fillId="0" borderId="14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>
      <alignment vertical="center" wrapText="1"/>
    </xf>
    <xf numFmtId="0" fontId="19" fillId="0" borderId="0" xfId="67" applyFill="1">
      <alignment/>
      <protection/>
    </xf>
    <xf numFmtId="172" fontId="13" fillId="0" borderId="10" xfId="67" applyNumberFormat="1" applyFont="1" applyFill="1" applyBorder="1" applyAlignment="1" applyProtection="1">
      <alignment horizontal="right" vertical="center" wrapText="1"/>
      <protection locked="0"/>
    </xf>
    <xf numFmtId="172" fontId="13" fillId="0" borderId="23" xfId="67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0" fillId="0" borderId="45" xfId="65" applyNumberFormat="1" applyFont="1" applyFill="1" applyBorder="1" applyAlignment="1" applyProtection="1">
      <alignment horizontal="center" vertical="center" wrapText="1"/>
      <protection/>
    </xf>
    <xf numFmtId="49" fontId="10" fillId="0" borderId="19" xfId="65" applyNumberFormat="1" applyFont="1" applyFill="1" applyBorder="1" applyAlignment="1" applyProtection="1">
      <alignment horizontal="center" vertical="center"/>
      <protection/>
    </xf>
    <xf numFmtId="49" fontId="10" fillId="0" borderId="20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1" fillId="0" borderId="10" xfId="65" applyNumberFormat="1" applyFont="1" applyFill="1" applyBorder="1" applyAlignment="1" applyProtection="1">
      <alignment horizontal="center" vertical="center"/>
      <protection/>
    </xf>
    <xf numFmtId="173" fontId="11" fillId="0" borderId="19" xfId="65" applyNumberFormat="1" applyFont="1" applyFill="1" applyBorder="1" applyAlignment="1" applyProtection="1">
      <alignment horizontal="center" vertical="center"/>
      <protection/>
    </xf>
    <xf numFmtId="0" fontId="9" fillId="0" borderId="0" xfId="65" applyFont="1" applyFill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/>
    </xf>
    <xf numFmtId="164" fontId="5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4" fillId="0" borderId="14" xfId="0" applyFont="1" applyBorder="1" applyAlignment="1" applyProtection="1">
      <alignment vertical="center" wrapText="1"/>
      <protection/>
    </xf>
    <xf numFmtId="164" fontId="11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Border="1" applyAlignment="1" applyProtection="1">
      <alignment vertical="center" wrapText="1"/>
      <protection/>
    </xf>
    <xf numFmtId="0" fontId="14" fillId="0" borderId="47" xfId="0" applyFont="1" applyBorder="1" applyAlignment="1" applyProtection="1">
      <alignment vertical="center" wrapText="1"/>
      <protection/>
    </xf>
    <xf numFmtId="164" fontId="12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27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7" xfId="0" applyNumberFormat="1" applyFont="1" applyBorder="1" applyAlignment="1" applyProtection="1">
      <alignment horizontal="right" vertical="center" wrapText="1" indent="1"/>
      <protection/>
    </xf>
    <xf numFmtId="164" fontId="11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17" xfId="64" applyFont="1" applyFill="1" applyBorder="1" applyAlignment="1" applyProtection="1">
      <alignment horizontal="left" vertical="center" wrapText="1" indent="1"/>
      <protection/>
    </xf>
    <xf numFmtId="0" fontId="11" fillId="0" borderId="10" xfId="64" applyFont="1" applyFill="1" applyBorder="1" applyAlignment="1" applyProtection="1">
      <alignment horizontal="left" vertical="center" wrapText="1" indent="1"/>
      <protection/>
    </xf>
    <xf numFmtId="0" fontId="11" fillId="0" borderId="26" xfId="64" applyFont="1" applyFill="1" applyBorder="1" applyAlignment="1" applyProtection="1">
      <alignment horizontal="left" vertical="center" wrapText="1" indent="1"/>
      <protection/>
    </xf>
    <xf numFmtId="0" fontId="11" fillId="0" borderId="25" xfId="64" applyFont="1" applyFill="1" applyBorder="1" applyAlignment="1" applyProtection="1">
      <alignment horizontal="left" vertical="center" wrapText="1" indent="1"/>
      <protection/>
    </xf>
    <xf numFmtId="0" fontId="11" fillId="0" borderId="49" xfId="64" applyFont="1" applyFill="1" applyBorder="1" applyAlignment="1" applyProtection="1">
      <alignment horizontal="left" vertical="center" wrapText="1" indent="1"/>
      <protection/>
    </xf>
    <xf numFmtId="0" fontId="11" fillId="0" borderId="11" xfId="64" applyFont="1" applyFill="1" applyBorder="1" applyAlignment="1" applyProtection="1">
      <alignment horizontal="left" vertical="center" wrapText="1" indent="1"/>
      <protection/>
    </xf>
    <xf numFmtId="49" fontId="11" fillId="0" borderId="36" xfId="64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1" fillId="0" borderId="50" xfId="64" applyNumberFormat="1" applyFont="1" applyFill="1" applyBorder="1" applyAlignment="1" applyProtection="1">
      <alignment horizontal="left" vertical="center" wrapText="1" indent="1"/>
      <protection/>
    </xf>
    <xf numFmtId="49" fontId="11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1" fillId="0" borderId="33" xfId="64" applyNumberFormat="1" applyFont="1" applyFill="1" applyBorder="1" applyAlignment="1" applyProtection="1">
      <alignment horizontal="left" vertical="center" wrapText="1" indent="1"/>
      <protection/>
    </xf>
    <xf numFmtId="49" fontId="11" fillId="0" borderId="45" xfId="64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4" applyFont="1" applyFill="1" applyBorder="1" applyAlignment="1" applyProtection="1">
      <alignment horizontal="left" vertical="center" wrapText="1" indent="1"/>
      <protection/>
    </xf>
    <xf numFmtId="0" fontId="10" fillId="0" borderId="16" xfId="64" applyFont="1" applyFill="1" applyBorder="1" applyAlignment="1" applyProtection="1">
      <alignment horizontal="left" vertical="center" wrapText="1" indent="1"/>
      <protection/>
    </xf>
    <xf numFmtId="0" fontId="10" fillId="0" borderId="14" xfId="64" applyFont="1" applyFill="1" applyBorder="1" applyAlignment="1" applyProtection="1">
      <alignment horizontal="left" vertical="center" wrapText="1" indent="1"/>
      <protection/>
    </xf>
    <xf numFmtId="0" fontId="10" fillId="0" borderId="40" xfId="64" applyFont="1" applyFill="1" applyBorder="1" applyAlignment="1" applyProtection="1">
      <alignment horizontal="left" vertical="center" wrapText="1" indent="1"/>
      <protection/>
    </xf>
    <xf numFmtId="0" fontId="10" fillId="0" borderId="14" xfId="64" applyFont="1" applyFill="1" applyBorder="1" applyAlignment="1" applyProtection="1">
      <alignment vertical="center" wrapText="1"/>
      <protection/>
    </xf>
    <xf numFmtId="0" fontId="10" fillId="0" borderId="41" xfId="64" applyFont="1" applyFill="1" applyBorder="1" applyAlignment="1" applyProtection="1">
      <alignment vertical="center" wrapText="1"/>
      <protection/>
    </xf>
    <xf numFmtId="0" fontId="10" fillId="0" borderId="16" xfId="64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 applyProtection="1">
      <alignment horizontal="center" vertical="center" wrapText="1"/>
      <protection/>
    </xf>
    <xf numFmtId="0" fontId="10" fillId="0" borderId="15" xfId="64" applyFont="1" applyFill="1" applyBorder="1" applyAlignment="1" applyProtection="1">
      <alignment horizontal="center" vertical="center" wrapText="1"/>
      <protection/>
    </xf>
    <xf numFmtId="0" fontId="10" fillId="0" borderId="14" xfId="64" applyFont="1" applyFill="1" applyBorder="1" applyAlignment="1" applyProtection="1">
      <alignment horizontal="left" vertical="center" wrapText="1" indent="1"/>
      <protection/>
    </xf>
    <xf numFmtId="0" fontId="3" fillId="0" borderId="18" xfId="0" applyFont="1" applyFill="1" applyBorder="1" applyAlignment="1" applyProtection="1">
      <alignment horizontal="right"/>
      <protection/>
    </xf>
    <xf numFmtId="164" fontId="16" fillId="0" borderId="18" xfId="64" applyNumberFormat="1" applyFont="1" applyFill="1" applyBorder="1" applyAlignment="1" applyProtection="1">
      <alignment horizontal="left" vertical="center"/>
      <protection/>
    </xf>
    <xf numFmtId="0" fontId="11" fillId="0" borderId="10" xfId="64" applyFont="1" applyFill="1" applyBorder="1" applyAlignment="1" applyProtection="1">
      <alignment horizontal="left" indent="6"/>
      <protection/>
    </xf>
    <xf numFmtId="0" fontId="11" fillId="0" borderId="10" xfId="64" applyFont="1" applyFill="1" applyBorder="1" applyAlignment="1" applyProtection="1">
      <alignment horizontal="left" vertical="center" wrapText="1" indent="6"/>
      <protection/>
    </xf>
    <xf numFmtId="0" fontId="11" fillId="0" borderId="11" xfId="64" applyFont="1" applyFill="1" applyBorder="1" applyAlignment="1" applyProtection="1">
      <alignment horizontal="left" vertical="center" wrapText="1" indent="6"/>
      <protection/>
    </xf>
    <xf numFmtId="0" fontId="11" fillId="0" borderId="19" xfId="64" applyFont="1" applyFill="1" applyBorder="1" applyAlignment="1" applyProtection="1">
      <alignment horizontal="left" vertical="center" wrapText="1" indent="6"/>
      <protection/>
    </xf>
    <xf numFmtId="164" fontId="10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11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4" fillId="0" borderId="53" xfId="0" applyFont="1" applyBorder="1" applyAlignment="1" applyProtection="1">
      <alignment horizontal="left" vertical="center" wrapText="1" indent="1"/>
      <protection/>
    </xf>
    <xf numFmtId="164" fontId="10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12" fillId="0" borderId="47" xfId="0" applyFont="1" applyBorder="1" applyAlignment="1" applyProtection="1">
      <alignment horizontal="left" vertical="center" wrapText="1" indent="1"/>
      <protection/>
    </xf>
    <xf numFmtId="0" fontId="1" fillId="0" borderId="0" xfId="64" applyFont="1" applyFill="1" applyProtection="1">
      <alignment/>
      <protection/>
    </xf>
    <xf numFmtId="0" fontId="1" fillId="0" borderId="0" xfId="64" applyFont="1" applyFill="1" applyAlignment="1" applyProtection="1">
      <alignment horizontal="right" vertical="center" indent="1"/>
      <protection/>
    </xf>
    <xf numFmtId="164" fontId="10" fillId="0" borderId="41" xfId="64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1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26" xfId="64" applyFont="1" applyFill="1" applyBorder="1" applyAlignment="1" applyProtection="1">
      <alignment horizontal="left" vertical="center" wrapText="1" indent="6"/>
      <protection/>
    </xf>
    <xf numFmtId="0" fontId="1" fillId="0" borderId="0" xfId="64" applyFill="1" applyProtection="1">
      <alignment/>
      <protection/>
    </xf>
    <xf numFmtId="0" fontId="11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3" fillId="0" borderId="26" xfId="0" applyFont="1" applyBorder="1" applyAlignment="1" applyProtection="1">
      <alignment horizontal="left" wrapText="1" indent="1"/>
      <protection/>
    </xf>
    <xf numFmtId="0" fontId="13" fillId="0" borderId="10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50" xfId="0" applyFont="1" applyBorder="1" applyAlignment="1" applyProtection="1">
      <alignment wrapText="1"/>
      <protection/>
    </xf>
    <xf numFmtId="0" fontId="13" fillId="0" borderId="12" xfId="0" applyFont="1" applyBorder="1" applyAlignment="1" applyProtection="1">
      <alignment wrapText="1"/>
      <protection/>
    </xf>
    <xf numFmtId="0" fontId="1" fillId="0" borderId="0" xfId="64" applyFill="1" applyAlignment="1" applyProtection="1">
      <alignment/>
      <protection/>
    </xf>
    <xf numFmtId="0" fontId="4" fillId="0" borderId="0" xfId="64" applyFont="1" applyFill="1" applyProtection="1">
      <alignment/>
      <protection/>
    </xf>
    <xf numFmtId="164" fontId="10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11" fillId="0" borderId="51" xfId="64" applyNumberFormat="1" applyFont="1" applyFill="1" applyBorder="1" applyAlignment="1" applyProtection="1">
      <alignment horizontal="right" vertical="center" wrapText="1" indent="1"/>
      <protection/>
    </xf>
    <xf numFmtId="164" fontId="11" fillId="0" borderId="26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27" xfId="64" applyFont="1" applyFill="1" applyBorder="1" applyAlignment="1" applyProtection="1">
      <alignment horizontal="center" vertical="center" wrapText="1"/>
      <protection/>
    </xf>
    <xf numFmtId="164" fontId="11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4" fillId="0" borderId="53" xfId="0" applyFont="1" applyBorder="1" applyAlignment="1" applyProtection="1">
      <alignment vertical="center" wrapText="1"/>
      <protection/>
    </xf>
    <xf numFmtId="164" fontId="10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64" applyFill="1" applyAlignment="1" applyProtection="1">
      <alignment horizontal="left" vertical="center" indent="1"/>
      <protection/>
    </xf>
    <xf numFmtId="164" fontId="5" fillId="0" borderId="54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10" fillId="0" borderId="53" xfId="0" applyNumberFormat="1" applyFont="1" applyFill="1" applyBorder="1" applyAlignment="1" applyProtection="1">
      <alignment horizontal="center" vertical="center" wrapText="1"/>
      <protection/>
    </xf>
    <xf numFmtId="164" fontId="10" fillId="0" borderId="47" xfId="0" applyNumberFormat="1" applyFont="1" applyFill="1" applyBorder="1" applyAlignment="1" applyProtection="1">
      <alignment horizontal="center" vertical="center" wrapText="1"/>
      <protection/>
    </xf>
    <xf numFmtId="164" fontId="10" fillId="0" borderId="60" xfId="0" applyNumberFormat="1" applyFont="1" applyFill="1" applyBorder="1" applyAlignment="1" applyProtection="1">
      <alignment horizontal="center" vertical="center" wrapText="1"/>
      <protection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0" fillId="0" borderId="39" xfId="0" applyNumberFormat="1" applyFont="1" applyFill="1" applyBorder="1" applyAlignment="1" applyProtection="1">
      <alignment horizontal="center" vertical="center" wrapText="1"/>
      <protection/>
    </xf>
    <xf numFmtId="164" fontId="10" fillId="0" borderId="16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horizontal="center" vertical="center" wrapText="1"/>
      <protection/>
    </xf>
    <xf numFmtId="164" fontId="10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1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0" fillId="0" borderId="61" xfId="0" applyNumberFormat="1" applyFont="1" applyFill="1" applyBorder="1" applyAlignment="1" applyProtection="1">
      <alignment horizontal="center" vertical="center" wrapText="1"/>
      <protection/>
    </xf>
    <xf numFmtId="164" fontId="10" fillId="0" borderId="38" xfId="0" applyNumberFormat="1" applyFont="1" applyFill="1" applyBorder="1" applyAlignment="1" applyProtection="1">
      <alignment horizontal="center" vertical="center" wrapText="1"/>
      <protection/>
    </xf>
    <xf numFmtId="164" fontId="10" fillId="0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7" applyFill="1" applyProtection="1">
      <alignment/>
      <protection/>
    </xf>
    <xf numFmtId="0" fontId="25" fillId="0" borderId="0" xfId="67" applyFont="1" applyFill="1" applyProtection="1">
      <alignment/>
      <protection/>
    </xf>
    <xf numFmtId="0" fontId="18" fillId="0" borderId="45" xfId="67" applyFont="1" applyFill="1" applyBorder="1" applyAlignment="1" applyProtection="1">
      <alignment horizontal="center" vertical="center" wrapText="1"/>
      <protection/>
    </xf>
    <xf numFmtId="0" fontId="18" fillId="0" borderId="19" xfId="67" applyFont="1" applyFill="1" applyBorder="1" applyAlignment="1" applyProtection="1">
      <alignment horizontal="center" vertical="center" wrapText="1"/>
      <protection/>
    </xf>
    <xf numFmtId="0" fontId="18" fillId="0" borderId="20" xfId="67" applyFont="1" applyFill="1" applyBorder="1" applyAlignment="1" applyProtection="1">
      <alignment horizontal="center" vertical="center" wrapText="1"/>
      <protection/>
    </xf>
    <xf numFmtId="0" fontId="19" fillId="0" borderId="0" xfId="67" applyFill="1" applyAlignment="1" applyProtection="1">
      <alignment horizontal="center" vertical="center"/>
      <protection/>
    </xf>
    <xf numFmtId="0" fontId="14" fillId="0" borderId="33" xfId="67" applyFont="1" applyFill="1" applyBorder="1" applyAlignment="1" applyProtection="1">
      <alignment vertical="center" wrapText="1"/>
      <protection/>
    </xf>
    <xf numFmtId="173" fontId="11" fillId="0" borderId="25" xfId="65" applyNumberFormat="1" applyFont="1" applyFill="1" applyBorder="1" applyAlignment="1" applyProtection="1">
      <alignment horizontal="center" vertical="center"/>
      <protection/>
    </xf>
    <xf numFmtId="172" fontId="14" fillId="0" borderId="25" xfId="67" applyNumberFormat="1" applyFont="1" applyFill="1" applyBorder="1" applyAlignment="1" applyProtection="1">
      <alignment horizontal="right" vertical="center" wrapText="1"/>
      <protection locked="0"/>
    </xf>
    <xf numFmtId="172" fontId="14" fillId="0" borderId="44" xfId="67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67" applyFill="1" applyAlignment="1" applyProtection="1">
      <alignment vertical="center"/>
      <protection/>
    </xf>
    <xf numFmtId="0" fontId="14" fillId="0" borderId="12" xfId="67" applyFont="1" applyFill="1" applyBorder="1" applyAlignment="1" applyProtection="1">
      <alignment vertical="center" wrapText="1"/>
      <protection/>
    </xf>
    <xf numFmtId="172" fontId="14" fillId="0" borderId="10" xfId="67" applyNumberFormat="1" applyFont="1" applyFill="1" applyBorder="1" applyAlignment="1" applyProtection="1">
      <alignment horizontal="right" vertical="center" wrapText="1"/>
      <protection/>
    </xf>
    <xf numFmtId="172" fontId="14" fillId="0" borderId="23" xfId="67" applyNumberFormat="1" applyFont="1" applyFill="1" applyBorder="1" applyAlignment="1" applyProtection="1">
      <alignment horizontal="right" vertical="center" wrapText="1"/>
      <protection/>
    </xf>
    <xf numFmtId="0" fontId="17" fillId="0" borderId="12" xfId="67" applyFont="1" applyFill="1" applyBorder="1" applyAlignment="1" applyProtection="1">
      <alignment horizontal="left" vertical="center" wrapText="1" indent="1"/>
      <protection/>
    </xf>
    <xf numFmtId="172" fontId="18" fillId="0" borderId="23" xfId="67" applyNumberFormat="1" applyFont="1" applyFill="1" applyBorder="1" applyAlignment="1" applyProtection="1">
      <alignment horizontal="right" vertical="center" wrapText="1"/>
      <protection locked="0"/>
    </xf>
    <xf numFmtId="172" fontId="13" fillId="0" borderId="10" xfId="67" applyNumberFormat="1" applyFont="1" applyFill="1" applyBorder="1" applyAlignment="1" applyProtection="1">
      <alignment horizontal="right" vertical="center" wrapText="1"/>
      <protection/>
    </xf>
    <xf numFmtId="172" fontId="13" fillId="0" borderId="23" xfId="67" applyNumberFormat="1" applyFont="1" applyFill="1" applyBorder="1" applyAlignment="1" applyProtection="1">
      <alignment horizontal="right" vertical="center" wrapText="1"/>
      <protection/>
    </xf>
    <xf numFmtId="0" fontId="14" fillId="0" borderId="45" xfId="67" applyFont="1" applyFill="1" applyBorder="1" applyAlignment="1" applyProtection="1">
      <alignment vertical="center" wrapText="1"/>
      <protection/>
    </xf>
    <xf numFmtId="172" fontId="14" fillId="0" borderId="19" xfId="67" applyNumberFormat="1" applyFont="1" applyFill="1" applyBorder="1" applyAlignment="1" applyProtection="1">
      <alignment horizontal="right" vertical="center" wrapText="1"/>
      <protection/>
    </xf>
    <xf numFmtId="172" fontId="14" fillId="0" borderId="20" xfId="67" applyNumberFormat="1" applyFont="1" applyFill="1" applyBorder="1" applyAlignment="1" applyProtection="1">
      <alignment horizontal="right" vertical="center" wrapText="1"/>
      <protection/>
    </xf>
    <xf numFmtId="0" fontId="13" fillId="0" borderId="0" xfId="67" applyFont="1" applyFill="1" applyProtection="1">
      <alignment/>
      <protection/>
    </xf>
    <xf numFmtId="3" fontId="19" fillId="0" borderId="0" xfId="67" applyNumberFormat="1" applyFont="1" applyFill="1" applyProtection="1">
      <alignment/>
      <protection/>
    </xf>
    <xf numFmtId="3" fontId="19" fillId="0" borderId="0" xfId="67" applyNumberFormat="1" applyFont="1" applyFill="1" applyAlignment="1" applyProtection="1">
      <alignment horizontal="center"/>
      <protection/>
    </xf>
    <xf numFmtId="0" fontId="19" fillId="0" borderId="0" xfId="67" applyFont="1" applyFill="1" applyProtection="1">
      <alignment/>
      <protection/>
    </xf>
    <xf numFmtId="0" fontId="19" fillId="0" borderId="0" xfId="67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19" fillId="0" borderId="0" xfId="67" applyFont="1" applyFill="1" applyAlignment="1" applyProtection="1">
      <alignment/>
      <protection/>
    </xf>
    <xf numFmtId="49" fontId="1" fillId="0" borderId="0" xfId="64" applyNumberFormat="1" applyFill="1" applyProtection="1">
      <alignment/>
      <protection/>
    </xf>
    <xf numFmtId="49" fontId="11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1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 wrapText="1"/>
      <protection/>
    </xf>
    <xf numFmtId="0" fontId="21" fillId="0" borderId="39" xfId="67" applyNumberFormat="1" applyFont="1" applyFill="1" applyBorder="1">
      <alignment/>
      <protection/>
    </xf>
    <xf numFmtId="0" fontId="1" fillId="0" borderId="0" xfId="0" applyFont="1" applyAlignment="1">
      <alignment/>
    </xf>
    <xf numFmtId="173" fontId="1" fillId="0" borderId="26" xfId="65" applyNumberFormat="1" applyFont="1" applyFill="1" applyBorder="1" applyAlignment="1" applyProtection="1">
      <alignment horizontal="center" vertical="center"/>
      <protection/>
    </xf>
    <xf numFmtId="174" fontId="1" fillId="0" borderId="55" xfId="65" applyNumberFormat="1" applyFont="1" applyFill="1" applyBorder="1" applyAlignment="1" applyProtection="1">
      <alignment vertical="center"/>
      <protection locked="0"/>
    </xf>
    <xf numFmtId="173" fontId="1" fillId="0" borderId="10" xfId="65" applyNumberFormat="1" applyFont="1" applyFill="1" applyBorder="1" applyAlignment="1" applyProtection="1">
      <alignment horizontal="center" vertical="center"/>
      <protection/>
    </xf>
    <xf numFmtId="174" fontId="1" fillId="0" borderId="23" xfId="65" applyNumberFormat="1" applyFont="1" applyFill="1" applyBorder="1" applyAlignment="1" applyProtection="1">
      <alignment vertical="center"/>
      <protection locked="0"/>
    </xf>
    <xf numFmtId="174" fontId="4" fillId="0" borderId="23" xfId="65" applyNumberFormat="1" applyFont="1" applyFill="1" applyBorder="1" applyAlignment="1" applyProtection="1">
      <alignment vertical="center"/>
      <protection/>
    </xf>
    <xf numFmtId="174" fontId="4" fillId="0" borderId="62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1" fillId="0" borderId="12" xfId="67" applyFont="1" applyFill="1" applyBorder="1" applyAlignment="1" applyProtection="1">
      <alignment vertical="center" wrapText="1"/>
      <protection/>
    </xf>
    <xf numFmtId="174" fontId="1" fillId="0" borderId="23" xfId="65" applyNumberFormat="1" applyFont="1" applyFill="1" applyBorder="1" applyAlignment="1" applyProtection="1">
      <alignment vertical="center"/>
      <protection locked="0"/>
    </xf>
    <xf numFmtId="0" fontId="4" fillId="0" borderId="45" xfId="65" applyFont="1" applyFill="1" applyBorder="1" applyAlignment="1" applyProtection="1">
      <alignment horizontal="left" vertical="center" wrapText="1"/>
      <protection/>
    </xf>
    <xf numFmtId="173" fontId="1" fillId="0" borderId="19" xfId="65" applyNumberFormat="1" applyFont="1" applyFill="1" applyBorder="1" applyAlignment="1" applyProtection="1">
      <alignment horizontal="center" vertical="center"/>
      <protection/>
    </xf>
    <xf numFmtId="174" fontId="4" fillId="0" borderId="20" xfId="65" applyNumberFormat="1" applyFont="1" applyFill="1" applyBorder="1" applyAlignment="1" applyProtection="1">
      <alignment vertical="center"/>
      <protection/>
    </xf>
    <xf numFmtId="0" fontId="21" fillId="0" borderId="0" xfId="67" applyFont="1" applyFill="1" applyAlignment="1" applyProtection="1">
      <alignment horizontal="center"/>
      <protection/>
    </xf>
    <xf numFmtId="174" fontId="1" fillId="0" borderId="34" xfId="65" applyNumberFormat="1" applyFont="1" applyFill="1" applyBorder="1" applyAlignment="1" applyProtection="1">
      <alignment vertical="center"/>
      <protection locked="0"/>
    </xf>
    <xf numFmtId="174" fontId="1" fillId="0" borderId="57" xfId="65" applyNumberFormat="1" applyFont="1" applyFill="1" applyBorder="1" applyAlignment="1" applyProtection="1">
      <alignment vertical="center"/>
      <protection locked="0"/>
    </xf>
    <xf numFmtId="174" fontId="1" fillId="0" borderId="59" xfId="65" applyNumberFormat="1" applyFont="1" applyFill="1" applyBorder="1" applyAlignment="1" applyProtection="1">
      <alignment vertical="center"/>
      <protection locked="0"/>
    </xf>
    <xf numFmtId="174" fontId="1" fillId="0" borderId="39" xfId="65" applyNumberFormat="1" applyFont="1" applyFill="1" applyBorder="1" applyAlignment="1" applyProtection="1">
      <alignment vertical="center"/>
      <protection locked="0"/>
    </xf>
    <xf numFmtId="174" fontId="1" fillId="0" borderId="35" xfId="65" applyNumberFormat="1" applyFont="1" applyFill="1" applyBorder="1" applyAlignment="1" applyProtection="1">
      <alignment vertical="center"/>
      <protection locked="0"/>
    </xf>
    <xf numFmtId="174" fontId="4" fillId="0" borderId="35" xfId="65" applyNumberFormat="1" applyFont="1" applyFill="1" applyBorder="1" applyAlignment="1" applyProtection="1">
      <alignment vertical="center"/>
      <protection/>
    </xf>
    <xf numFmtId="174" fontId="4" fillId="0" borderId="63" xfId="65" applyNumberFormat="1" applyFont="1" applyFill="1" applyBorder="1" applyAlignment="1" applyProtection="1">
      <alignment vertical="center"/>
      <protection locked="0"/>
    </xf>
    <xf numFmtId="174" fontId="4" fillId="0" borderId="39" xfId="65" applyNumberFormat="1" applyFont="1" applyFill="1" applyBorder="1" applyAlignment="1" applyProtection="1">
      <alignment vertical="center"/>
      <protection locked="0"/>
    </xf>
    <xf numFmtId="174" fontId="4" fillId="0" borderId="39" xfId="65" applyNumberFormat="1" applyFont="1" applyFill="1" applyBorder="1" applyAlignment="1" applyProtection="1">
      <alignment vertical="center"/>
      <protection/>
    </xf>
    <xf numFmtId="174" fontId="1" fillId="0" borderId="63" xfId="65" applyNumberFormat="1" applyFont="1" applyFill="1" applyBorder="1" applyAlignment="1" applyProtection="1">
      <alignment vertical="center"/>
      <protection locked="0"/>
    </xf>
    <xf numFmtId="174" fontId="4" fillId="0" borderId="39" xfId="65" applyNumberFormat="1" applyFont="1" applyFill="1" applyBorder="1" applyAlignment="1" applyProtection="1">
      <alignment vertical="center"/>
      <protection locked="0"/>
    </xf>
    <xf numFmtId="49" fontId="10" fillId="0" borderId="64" xfId="65" applyNumberFormat="1" applyFont="1" applyFill="1" applyBorder="1" applyAlignment="1" applyProtection="1">
      <alignment horizontal="center" vertical="center"/>
      <protection/>
    </xf>
    <xf numFmtId="174" fontId="1" fillId="0" borderId="35" xfId="65" applyNumberFormat="1" applyFont="1" applyFill="1" applyBorder="1" applyAlignment="1" applyProtection="1">
      <alignment vertical="center"/>
      <protection/>
    </xf>
    <xf numFmtId="49" fontId="10" fillId="0" borderId="65" xfId="65" applyNumberFormat="1" applyFont="1" applyFill="1" applyBorder="1" applyAlignment="1" applyProtection="1">
      <alignment horizontal="center" vertical="center" wrapText="1"/>
      <protection/>
    </xf>
    <xf numFmtId="0" fontId="19" fillId="0" borderId="66" xfId="67" applyFont="1" applyFill="1" applyBorder="1" applyAlignment="1" applyProtection="1">
      <alignment vertical="center" wrapText="1"/>
      <protection/>
    </xf>
    <xf numFmtId="0" fontId="19" fillId="0" borderId="67" xfId="67" applyFont="1" applyFill="1" applyBorder="1" applyAlignment="1" applyProtection="1">
      <alignment vertical="center" wrapText="1"/>
      <protection/>
    </xf>
    <xf numFmtId="0" fontId="21" fillId="0" borderId="61" xfId="67" applyFont="1" applyFill="1" applyBorder="1" applyAlignment="1" applyProtection="1">
      <alignment vertical="center" wrapText="1"/>
      <protection/>
    </xf>
    <xf numFmtId="0" fontId="19" fillId="0" borderId="68" xfId="67" applyFont="1" applyFill="1" applyBorder="1" applyAlignment="1" applyProtection="1">
      <alignment vertical="center" wrapText="1"/>
      <protection/>
    </xf>
    <xf numFmtId="0" fontId="19" fillId="0" borderId="58" xfId="67" applyFont="1" applyFill="1" applyBorder="1" applyAlignment="1" applyProtection="1">
      <alignment vertical="center" wrapText="1"/>
      <protection/>
    </xf>
    <xf numFmtId="0" fontId="19" fillId="0" borderId="69" xfId="67" applyFont="1" applyFill="1" applyBorder="1" applyAlignment="1" applyProtection="1">
      <alignment vertical="center" wrapText="1"/>
      <protection/>
    </xf>
    <xf numFmtId="0" fontId="19" fillId="0" borderId="24" xfId="67" applyFont="1" applyFill="1" applyBorder="1" applyAlignment="1" applyProtection="1">
      <alignment vertical="center" wrapText="1"/>
      <protection/>
    </xf>
    <xf numFmtId="0" fontId="19" fillId="0" borderId="37" xfId="67" applyFont="1" applyFill="1" applyBorder="1" applyAlignment="1" applyProtection="1">
      <alignment vertical="center" wrapText="1"/>
      <protection/>
    </xf>
    <xf numFmtId="0" fontId="19" fillId="0" borderId="22" xfId="67" applyFont="1" applyFill="1" applyBorder="1" applyAlignment="1" applyProtection="1">
      <alignment vertical="center" wrapText="1"/>
      <protection/>
    </xf>
    <xf numFmtId="0" fontId="21" fillId="0" borderId="70" xfId="67" applyFont="1" applyFill="1" applyBorder="1" applyAlignment="1" applyProtection="1">
      <alignment vertical="center" wrapText="1"/>
      <protection/>
    </xf>
    <xf numFmtId="173" fontId="1" fillId="0" borderId="57" xfId="65" applyNumberFormat="1" applyFont="1" applyFill="1" applyBorder="1" applyAlignment="1" applyProtection="1">
      <alignment horizontal="center" vertical="center"/>
      <protection/>
    </xf>
    <xf numFmtId="173" fontId="1" fillId="0" borderId="35" xfId="65" applyNumberFormat="1" applyFont="1" applyFill="1" applyBorder="1" applyAlignment="1" applyProtection="1">
      <alignment horizontal="center" vertical="center"/>
      <protection/>
    </xf>
    <xf numFmtId="173" fontId="1" fillId="0" borderId="63" xfId="65" applyNumberFormat="1" applyFont="1" applyFill="1" applyBorder="1" applyAlignment="1" applyProtection="1">
      <alignment horizontal="center" vertical="center"/>
      <protection/>
    </xf>
    <xf numFmtId="173" fontId="4" fillId="0" borderId="39" xfId="65" applyNumberFormat="1" applyFont="1" applyFill="1" applyBorder="1" applyAlignment="1" applyProtection="1">
      <alignment horizontal="center" vertical="center"/>
      <protection/>
    </xf>
    <xf numFmtId="173" fontId="1" fillId="0" borderId="59" xfId="65" applyNumberFormat="1" applyFont="1" applyFill="1" applyBorder="1" applyAlignment="1" applyProtection="1">
      <alignment horizontal="center" vertical="center"/>
      <protection/>
    </xf>
    <xf numFmtId="173" fontId="1" fillId="0" borderId="39" xfId="65" applyNumberFormat="1" applyFont="1" applyFill="1" applyBorder="1" applyAlignment="1" applyProtection="1">
      <alignment horizontal="center" vertical="center"/>
      <protection/>
    </xf>
    <xf numFmtId="173" fontId="4" fillId="0" borderId="62" xfId="65" applyNumberFormat="1" applyFont="1" applyFill="1" applyBorder="1" applyAlignment="1" applyProtection="1">
      <alignment horizontal="center" vertical="center"/>
      <protection/>
    </xf>
    <xf numFmtId="0" fontId="24" fillId="0" borderId="39" xfId="67" applyFont="1" applyFill="1" applyBorder="1" applyAlignment="1">
      <alignment horizontal="center" vertical="center" wrapText="1"/>
      <protection/>
    </xf>
    <xf numFmtId="3" fontId="19" fillId="0" borderId="57" xfId="67" applyNumberFormat="1" applyFont="1" applyFill="1" applyBorder="1" applyProtection="1">
      <alignment/>
      <protection locked="0"/>
    </xf>
    <xf numFmtId="3" fontId="19" fillId="0" borderId="35" xfId="67" applyNumberFormat="1" applyFont="1" applyFill="1" applyBorder="1" applyProtection="1">
      <alignment/>
      <protection locked="0"/>
    </xf>
    <xf numFmtId="3" fontId="21" fillId="0" borderId="39" xfId="67" applyNumberFormat="1" applyFont="1" applyFill="1" applyBorder="1" applyProtection="1">
      <alignment/>
      <protection locked="0"/>
    </xf>
    <xf numFmtId="3" fontId="19" fillId="0" borderId="64" xfId="67" applyNumberFormat="1" applyFont="1" applyFill="1" applyBorder="1" applyProtection="1">
      <alignment/>
      <protection locked="0"/>
    </xf>
    <xf numFmtId="0" fontId="24" fillId="0" borderId="71" xfId="67" applyFont="1" applyFill="1" applyBorder="1" applyAlignment="1">
      <alignment horizontal="center" vertical="center"/>
      <protection/>
    </xf>
    <xf numFmtId="0" fontId="24" fillId="0" borderId="61" xfId="67" applyFont="1" applyFill="1" applyBorder="1" applyAlignment="1">
      <alignment horizontal="center" vertical="center"/>
      <protection/>
    </xf>
    <xf numFmtId="0" fontId="19" fillId="0" borderId="66" xfId="67" applyFont="1" applyFill="1" applyBorder="1" applyAlignment="1" applyProtection="1">
      <alignment horizontal="left" indent="1"/>
      <protection locked="0"/>
    </xf>
    <xf numFmtId="0" fontId="21" fillId="0" borderId="61" xfId="67" applyFont="1" applyFill="1" applyBorder="1" applyProtection="1">
      <alignment/>
      <protection locked="0"/>
    </xf>
    <xf numFmtId="0" fontId="19" fillId="0" borderId="68" xfId="67" applyFont="1" applyFill="1" applyBorder="1" applyAlignment="1" applyProtection="1">
      <alignment horizontal="left" indent="1"/>
      <protection locked="0"/>
    </xf>
    <xf numFmtId="0" fontId="24" fillId="0" borderId="72" xfId="67" applyFont="1" applyFill="1" applyBorder="1" applyAlignment="1">
      <alignment horizontal="center" vertical="center" wrapText="1"/>
      <protection/>
    </xf>
    <xf numFmtId="0" fontId="24" fillId="0" borderId="27" xfId="67" applyFont="1" applyFill="1" applyBorder="1" applyAlignment="1">
      <alignment horizontal="center" vertical="center" wrapText="1"/>
      <protection/>
    </xf>
    <xf numFmtId="3" fontId="19" fillId="0" borderId="51" xfId="67" applyNumberFormat="1" applyFont="1" applyFill="1" applyBorder="1" applyProtection="1">
      <alignment/>
      <protection locked="0"/>
    </xf>
    <xf numFmtId="3" fontId="19" fillId="0" borderId="28" xfId="67" applyNumberFormat="1" applyFont="1" applyFill="1" applyBorder="1" applyProtection="1">
      <alignment/>
      <protection locked="0"/>
    </xf>
    <xf numFmtId="3" fontId="21" fillId="0" borderId="27" xfId="67" applyNumberFormat="1" applyFont="1" applyFill="1" applyBorder="1" applyProtection="1">
      <alignment/>
      <protection locked="0"/>
    </xf>
    <xf numFmtId="3" fontId="19" fillId="0" borderId="46" xfId="67" applyNumberFormat="1" applyFont="1" applyFill="1" applyBorder="1" applyProtection="1">
      <alignment/>
      <protection locked="0"/>
    </xf>
    <xf numFmtId="0" fontId="21" fillId="0" borderId="27" xfId="67" applyNumberFormat="1" applyFont="1" applyFill="1" applyBorder="1">
      <alignment/>
      <protection/>
    </xf>
    <xf numFmtId="0" fontId="16" fillId="0" borderId="73" xfId="65" applyFont="1" applyFill="1" applyBorder="1" applyAlignment="1" applyProtection="1">
      <alignment horizontal="center" vertical="center" textRotation="90"/>
      <protection/>
    </xf>
    <xf numFmtId="0" fontId="19" fillId="0" borderId="57" xfId="67" applyFont="1" applyFill="1" applyBorder="1" applyAlignment="1">
      <alignment horizontal="right" indent="1"/>
      <protection/>
    </xf>
    <xf numFmtId="0" fontId="19" fillId="0" borderId="35" xfId="67" applyFont="1" applyFill="1" applyBorder="1" applyAlignment="1">
      <alignment horizontal="right" indent="1"/>
      <protection/>
    </xf>
    <xf numFmtId="0" fontId="19" fillId="0" borderId="39" xfId="67" applyFont="1" applyFill="1" applyBorder="1" applyAlignment="1">
      <alignment horizontal="right" indent="1"/>
      <protection/>
    </xf>
    <xf numFmtId="0" fontId="24" fillId="0" borderId="73" xfId="67" applyFont="1" applyFill="1" applyBorder="1" applyAlignment="1">
      <alignment horizontal="center" vertical="center" wrapText="1"/>
      <protection/>
    </xf>
    <xf numFmtId="0" fontId="16" fillId="0" borderId="73" xfId="66" applyFont="1" applyFill="1" applyBorder="1" applyAlignment="1" applyProtection="1">
      <alignment horizontal="center" vertical="center" textRotation="90"/>
      <protection/>
    </xf>
    <xf numFmtId="0" fontId="24" fillId="0" borderId="73" xfId="67" applyFont="1" applyFill="1" applyBorder="1" applyAlignment="1">
      <alignment horizontal="center" vertical="center"/>
      <protection/>
    </xf>
    <xf numFmtId="0" fontId="24" fillId="0" borderId="39" xfId="67" applyFont="1" applyFill="1" applyBorder="1" applyAlignment="1">
      <alignment horizontal="center" vertical="center"/>
      <protection/>
    </xf>
    <xf numFmtId="0" fontId="19" fillId="0" borderId="35" xfId="67" applyFont="1" applyFill="1" applyBorder="1" applyAlignment="1" applyProtection="1">
      <alignment horizontal="left" indent="1"/>
      <protection locked="0"/>
    </xf>
    <xf numFmtId="0" fontId="19" fillId="0" borderId="57" xfId="67" applyFont="1" applyFill="1" applyBorder="1" applyAlignment="1" applyProtection="1">
      <alignment horizontal="left" indent="1"/>
      <protection locked="0"/>
    </xf>
    <xf numFmtId="0" fontId="21" fillId="0" borderId="39" xfId="67" applyFont="1" applyFill="1" applyBorder="1" applyProtection="1">
      <alignment/>
      <protection locked="0"/>
    </xf>
    <xf numFmtId="0" fontId="19" fillId="0" borderId="59" xfId="67" applyFont="1" applyFill="1" applyBorder="1" applyAlignment="1" applyProtection="1">
      <alignment horizontal="left" indent="1"/>
      <protection locked="0"/>
    </xf>
    <xf numFmtId="0" fontId="19" fillId="0" borderId="59" xfId="67" applyFont="1" applyFill="1" applyBorder="1" applyAlignment="1">
      <alignment horizontal="right" indent="1"/>
      <protection/>
    </xf>
    <xf numFmtId="3" fontId="19" fillId="0" borderId="59" xfId="67" applyNumberFormat="1" applyFont="1" applyFill="1" applyBorder="1" applyProtection="1">
      <alignment/>
      <protection locked="0"/>
    </xf>
    <xf numFmtId="3" fontId="19" fillId="0" borderId="39" xfId="67" applyNumberFormat="1" applyFont="1" applyFill="1" applyBorder="1" applyProtection="1">
      <alignment/>
      <protection locked="0"/>
    </xf>
    <xf numFmtId="164" fontId="4" fillId="0" borderId="0" xfId="64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4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8" fillId="0" borderId="0" xfId="67" applyFont="1" applyFill="1" applyAlignment="1">
      <alignment horizontal="center"/>
      <protection/>
    </xf>
    <xf numFmtId="164" fontId="44" fillId="0" borderId="0" xfId="0" applyNumberFormat="1" applyFont="1" applyFill="1" applyAlignment="1" applyProtection="1">
      <alignment horizontal="center" vertical="center"/>
      <protection/>
    </xf>
    <xf numFmtId="164" fontId="45" fillId="0" borderId="0" xfId="0" applyNumberFormat="1" applyFont="1" applyFill="1" applyAlignment="1" applyProtection="1">
      <alignment vertical="center" wrapText="1"/>
      <protection/>
    </xf>
    <xf numFmtId="0" fontId="4" fillId="0" borderId="0" xfId="64" applyFont="1" applyFill="1" applyAlignment="1" applyProtection="1">
      <alignment horizontal="center"/>
      <protection/>
    </xf>
    <xf numFmtId="164" fontId="5" fillId="0" borderId="25" xfId="64" applyNumberFormat="1" applyFont="1" applyFill="1" applyBorder="1" applyAlignment="1" applyProtection="1">
      <alignment horizontal="center" vertical="center"/>
      <protection/>
    </xf>
    <xf numFmtId="164" fontId="5" fillId="0" borderId="44" xfId="64" applyNumberFormat="1" applyFont="1" applyFill="1" applyBorder="1" applyAlignment="1" applyProtection="1">
      <alignment horizontal="center" vertical="center"/>
      <protection/>
    </xf>
    <xf numFmtId="0" fontId="5" fillId="0" borderId="25" xfId="64" applyFont="1" applyFill="1" applyBorder="1" applyAlignment="1" applyProtection="1">
      <alignment horizontal="center" vertical="center" wrapText="1"/>
      <protection/>
    </xf>
    <xf numFmtId="0" fontId="5" fillId="0" borderId="19" xfId="64" applyFont="1" applyFill="1" applyBorder="1" applyAlignment="1" applyProtection="1">
      <alignment horizontal="center" vertical="center" wrapText="1"/>
      <protection/>
    </xf>
    <xf numFmtId="0" fontId="5" fillId="0" borderId="33" xfId="64" applyFont="1" applyFill="1" applyBorder="1" applyAlignment="1" applyProtection="1">
      <alignment horizontal="center" vertical="center" wrapText="1"/>
      <protection/>
    </xf>
    <xf numFmtId="0" fontId="5" fillId="0" borderId="45" xfId="64" applyFont="1" applyFill="1" applyBorder="1" applyAlignment="1" applyProtection="1">
      <alignment horizontal="center" vertical="center" wrapText="1"/>
      <protection/>
    </xf>
    <xf numFmtId="164" fontId="4" fillId="0" borderId="0" xfId="64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34" xfId="0" applyNumberFormat="1" applyFont="1" applyFill="1" applyBorder="1" applyAlignment="1" applyProtection="1">
      <alignment horizontal="center" vertical="center" wrapText="1"/>
      <protection/>
    </xf>
    <xf numFmtId="164" fontId="5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18" xfId="0" applyNumberFormat="1" applyFont="1" applyFill="1" applyBorder="1" applyAlignment="1" applyProtection="1">
      <alignment horizontal="right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5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62" xfId="0" applyNumberFormat="1" applyFont="1" applyFill="1" applyBorder="1" applyAlignment="1" applyProtection="1">
      <alignment horizontal="center" vertical="center" wrapText="1"/>
      <protection/>
    </xf>
    <xf numFmtId="164" fontId="5" fillId="0" borderId="41" xfId="0" applyNumberFormat="1" applyFont="1" applyFill="1" applyBorder="1" applyAlignment="1" applyProtection="1">
      <alignment horizontal="center" vertical="center" wrapText="1"/>
      <protection/>
    </xf>
    <xf numFmtId="164" fontId="5" fillId="0" borderId="47" xfId="0" applyNumberFormat="1" applyFont="1" applyFill="1" applyBorder="1" applyAlignment="1" applyProtection="1">
      <alignment horizontal="center" vertical="center"/>
      <protection/>
    </xf>
    <xf numFmtId="164" fontId="5" fillId="0" borderId="47" xfId="0" applyNumberFormat="1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Fill="1" applyAlignment="1">
      <alignment vertical="center" wrapText="1"/>
    </xf>
    <xf numFmtId="164" fontId="45" fillId="0" borderId="0" xfId="0" applyNumberFormat="1" applyFont="1" applyFill="1" applyAlignment="1">
      <alignment vertical="center" wrapText="1"/>
    </xf>
    <xf numFmtId="0" fontId="5" fillId="0" borderId="61" xfId="0" applyFont="1" applyFill="1" applyBorder="1" applyAlignment="1">
      <alignment horizontal="left" vertical="center" indent="2"/>
    </xf>
    <xf numFmtId="0" fontId="5" fillId="0" borderId="5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9" fillId="0" borderId="0" xfId="67" applyFont="1" applyFill="1" applyAlignment="1" applyProtection="1">
      <alignment horizontal="left"/>
      <protection/>
    </xf>
    <xf numFmtId="0" fontId="22" fillId="0" borderId="0" xfId="67" applyFont="1" applyFill="1" applyBorder="1" applyAlignment="1" applyProtection="1">
      <alignment horizontal="right"/>
      <protection/>
    </xf>
    <xf numFmtId="0" fontId="23" fillId="0" borderId="40" xfId="67" applyFont="1" applyFill="1" applyBorder="1" applyAlignment="1" applyProtection="1">
      <alignment horizontal="center" vertical="center" wrapText="1"/>
      <protection/>
    </xf>
    <xf numFmtId="0" fontId="23" fillId="0" borderId="36" xfId="67" applyFont="1" applyFill="1" applyBorder="1" applyAlignment="1" applyProtection="1">
      <alignment horizontal="center" vertical="center" wrapText="1"/>
      <protection/>
    </xf>
    <xf numFmtId="0" fontId="23" fillId="0" borderId="50" xfId="67" applyFont="1" applyFill="1" applyBorder="1" applyAlignment="1" applyProtection="1">
      <alignment horizontal="center" vertical="center" wrapText="1"/>
      <protection/>
    </xf>
    <xf numFmtId="0" fontId="22" fillId="0" borderId="25" xfId="67" applyFont="1" applyFill="1" applyBorder="1" applyAlignment="1" applyProtection="1">
      <alignment horizontal="center" vertical="center" wrapText="1"/>
      <protection/>
    </xf>
    <xf numFmtId="0" fontId="22" fillId="0" borderId="10" xfId="67" applyFont="1" applyFill="1" applyBorder="1" applyAlignment="1" applyProtection="1">
      <alignment horizontal="center" vertical="center" wrapText="1"/>
      <protection/>
    </xf>
    <xf numFmtId="0" fontId="47" fillId="0" borderId="0" xfId="67" applyFont="1" applyFill="1" applyAlignment="1" applyProtection="1">
      <alignment/>
      <protection/>
    </xf>
    <xf numFmtId="0" fontId="45" fillId="0" borderId="0" xfId="0" applyFont="1" applyAlignment="1">
      <alignment/>
    </xf>
    <xf numFmtId="0" fontId="21" fillId="0" borderId="0" xfId="67" applyFont="1" applyFill="1" applyAlignment="1" applyProtection="1">
      <alignment horizontal="center" vertical="center" wrapText="1"/>
      <protection/>
    </xf>
    <xf numFmtId="0" fontId="21" fillId="0" borderId="0" xfId="67" applyFont="1" applyFill="1" applyAlignment="1" applyProtection="1">
      <alignment horizontal="center" vertical="center"/>
      <protection/>
    </xf>
    <xf numFmtId="0" fontId="22" fillId="0" borderId="10" xfId="67" applyFont="1" applyFill="1" applyBorder="1" applyAlignment="1" applyProtection="1">
      <alignment horizontal="center" wrapText="1"/>
      <protection/>
    </xf>
    <xf numFmtId="0" fontId="22" fillId="0" borderId="23" xfId="67" applyFont="1" applyFill="1" applyBorder="1" applyAlignment="1" applyProtection="1">
      <alignment horizontal="center" wrapText="1"/>
      <protection/>
    </xf>
    <xf numFmtId="0" fontId="16" fillId="0" borderId="41" xfId="65" applyFont="1" applyFill="1" applyBorder="1" applyAlignment="1" applyProtection="1">
      <alignment horizontal="center" vertical="center" textRotation="90"/>
      <protection/>
    </xf>
    <xf numFmtId="0" fontId="16" fillId="0" borderId="17" xfId="65" applyFont="1" applyFill="1" applyBorder="1" applyAlignment="1" applyProtection="1">
      <alignment horizontal="center" vertical="center" textRotation="90"/>
      <protection/>
    </xf>
    <xf numFmtId="0" fontId="16" fillId="0" borderId="26" xfId="65" applyFont="1" applyFill="1" applyBorder="1" applyAlignment="1" applyProtection="1">
      <alignment horizontal="center" vertical="center" textRotation="90"/>
      <protection/>
    </xf>
    <xf numFmtId="0" fontId="22" fillId="0" borderId="43" xfId="67" applyFont="1" applyFill="1" applyBorder="1" applyAlignment="1" applyProtection="1">
      <alignment horizontal="center" vertical="center" wrapText="1"/>
      <protection/>
    </xf>
    <xf numFmtId="0" fontId="22" fillId="0" borderId="55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Alignment="1" applyProtection="1">
      <alignment horizontal="center"/>
      <protection/>
    </xf>
    <xf numFmtId="0" fontId="43" fillId="0" borderId="44" xfId="65" applyFont="1" applyFill="1" applyBorder="1" applyAlignment="1" applyProtection="1">
      <alignment horizontal="center" vertical="center" wrapText="1"/>
      <protection/>
    </xf>
    <xf numFmtId="0" fontId="43" fillId="0" borderId="23" xfId="65" applyFont="1" applyFill="1" applyBorder="1" applyAlignment="1" applyProtection="1">
      <alignment horizontal="center" vertical="center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16" fillId="0" borderId="10" xfId="65" applyFont="1" applyFill="1" applyBorder="1" applyAlignment="1" applyProtection="1">
      <alignment horizontal="center" vertical="center" textRotation="90"/>
      <protection/>
    </xf>
    <xf numFmtId="0" fontId="45" fillId="0" borderId="0" xfId="65" applyFont="1" applyFill="1" applyAlignment="1" applyProtection="1">
      <alignment vertical="center" wrapText="1"/>
      <protection/>
    </xf>
    <xf numFmtId="0" fontId="45" fillId="0" borderId="0" xfId="0" applyFont="1" applyAlignment="1">
      <alignment vertical="center"/>
    </xf>
    <xf numFmtId="0" fontId="4" fillId="0" borderId="0" xfId="65" applyFont="1" applyFill="1" applyAlignment="1" applyProtection="1">
      <alignment horizontal="center" vertical="center" wrapText="1"/>
      <protection/>
    </xf>
    <xf numFmtId="0" fontId="2" fillId="0" borderId="0" xfId="65" applyFont="1" applyFill="1" applyAlignment="1" applyProtection="1">
      <alignment horizontal="center" vertical="center" wrapText="1"/>
      <protection/>
    </xf>
    <xf numFmtId="0" fontId="4" fillId="0" borderId="33" xfId="65" applyFont="1" applyFill="1" applyBorder="1" applyAlignment="1" applyProtection="1">
      <alignment horizontal="center" vertical="center" wrapText="1"/>
      <protection/>
    </xf>
    <xf numFmtId="0" fontId="4" fillId="0" borderId="12" xfId="65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3" fillId="0" borderId="34" xfId="65" applyFont="1" applyFill="1" applyBorder="1" applyAlignment="1" applyProtection="1">
      <alignment horizontal="center" vertical="center" wrapText="1"/>
      <protection/>
    </xf>
    <xf numFmtId="0" fontId="3" fillId="0" borderId="35" xfId="65" applyFont="1" applyFill="1" applyBorder="1" applyAlignment="1" applyProtection="1">
      <alignment horizontal="center" vertical="center"/>
      <protection/>
    </xf>
    <xf numFmtId="0" fontId="44" fillId="0" borderId="0" xfId="65" applyFont="1" applyFill="1" applyAlignment="1" applyProtection="1">
      <alignment horizontal="center" vertical="center" wrapText="1"/>
      <protection/>
    </xf>
    <xf numFmtId="0" fontId="4" fillId="0" borderId="74" xfId="65" applyFont="1" applyFill="1" applyBorder="1" applyAlignment="1" applyProtection="1">
      <alignment horizontal="center" vertical="center" wrapText="1"/>
      <protection/>
    </xf>
    <xf numFmtId="0" fontId="4" fillId="0" borderId="66" xfId="65" applyFont="1" applyFill="1" applyBorder="1" applyAlignment="1" applyProtection="1">
      <alignment horizontal="center" vertical="center" wrapText="1"/>
      <protection/>
    </xf>
    <xf numFmtId="0" fontId="16" fillId="0" borderId="34" xfId="65" applyFont="1" applyFill="1" applyBorder="1" applyAlignment="1" applyProtection="1">
      <alignment horizontal="center" vertical="center" textRotation="90"/>
      <protection/>
    </xf>
    <xf numFmtId="0" fontId="16" fillId="0" borderId="35" xfId="65" applyFont="1" applyFill="1" applyBorder="1" applyAlignment="1" applyProtection="1">
      <alignment horizontal="center" vertical="center" textRotation="90"/>
      <protection/>
    </xf>
    <xf numFmtId="0" fontId="48" fillId="0" borderId="0" xfId="67" applyFont="1" applyFill="1" applyAlignment="1">
      <alignment horizontal="left" wrapText="1"/>
      <protection/>
    </xf>
    <xf numFmtId="0" fontId="48" fillId="0" borderId="0" xfId="67" applyFont="1" applyFill="1" applyAlignment="1">
      <alignment horizontal="left"/>
      <protection/>
    </xf>
    <xf numFmtId="0" fontId="0" fillId="0" borderId="0" xfId="0" applyAlignment="1">
      <alignment/>
    </xf>
  </cellXfs>
  <cellStyles count="6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_Zarszamadas_Vadrózsa" xfId="66"/>
    <cellStyle name="Normál_VAGYONKIM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amadas_Vadr&#243;z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9. sz. mell"/>
      <sheetName val="1.tájékoztató"/>
      <sheetName val="7.1. tájékoztató tábla"/>
      <sheetName val="7.2. tájékoztató tábla"/>
      <sheetName val="7.4. tájékoztató tábla (2)"/>
      <sheetName val="7.4. tájékoztató tábla"/>
      <sheetName val="9. tájékoztató tábla"/>
      <sheetName val="Munka4"/>
    </sheetNames>
    <sheetDataSet>
      <sheetData sheetId="0">
        <row r="10">
          <cell r="A10" t="str">
            <v>2014. évi módosított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4"/>
  <sheetViews>
    <sheetView zoomScale="130" zoomScaleNormal="13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50390625" style="167" customWidth="1"/>
    <col min="2" max="2" width="60.875" style="167" customWidth="1"/>
    <col min="3" max="5" width="15.875" style="168" customWidth="1"/>
    <col min="6" max="6" width="9.375" style="178" hidden="1" customWidth="1"/>
    <col min="7" max="16384" width="9.375" style="178" customWidth="1"/>
  </cols>
  <sheetData>
    <row r="1" spans="1:5" ht="15.75" customHeight="1">
      <c r="A1" s="392" t="s">
        <v>688</v>
      </c>
      <c r="B1" s="392"/>
      <c r="C1" s="392"/>
      <c r="D1" s="392"/>
      <c r="E1" s="392"/>
    </row>
    <row r="2" spans="1:5" ht="15.75" customHeight="1">
      <c r="A2" s="392"/>
      <c r="B2" s="392"/>
      <c r="C2" s="392"/>
      <c r="D2" s="392"/>
      <c r="E2" s="392"/>
    </row>
    <row r="3" spans="1:5" ht="15.75" customHeight="1">
      <c r="A3" s="392" t="s">
        <v>1</v>
      </c>
      <c r="B3" s="392"/>
      <c r="C3" s="392"/>
      <c r="D3" s="392"/>
      <c r="E3" s="392"/>
    </row>
    <row r="4" spans="1:5" ht="15.75" customHeight="1">
      <c r="A4" s="377"/>
      <c r="B4" s="377"/>
      <c r="C4" s="377"/>
      <c r="D4" s="377"/>
      <c r="E4" s="377"/>
    </row>
    <row r="5" spans="1:5" ht="15.75" customHeight="1" thickBot="1">
      <c r="A5" s="22" t="s">
        <v>83</v>
      </c>
      <c r="B5" s="22"/>
      <c r="C5" s="165"/>
      <c r="D5" s="165"/>
      <c r="E5" s="165" t="s">
        <v>119</v>
      </c>
    </row>
    <row r="6" spans="1:6" ht="15.75" customHeight="1">
      <c r="A6" s="390" t="s">
        <v>47</v>
      </c>
      <c r="B6" s="388" t="s">
        <v>2</v>
      </c>
      <c r="C6" s="386" t="s">
        <v>672</v>
      </c>
      <c r="D6" s="386"/>
      <c r="E6" s="387"/>
      <c r="F6" s="292"/>
    </row>
    <row r="7" spans="1:6" ht="37.5" customHeight="1" thickBot="1">
      <c r="A7" s="391"/>
      <c r="B7" s="389"/>
      <c r="C7" s="24" t="s">
        <v>140</v>
      </c>
      <c r="D7" s="24" t="s">
        <v>141</v>
      </c>
      <c r="E7" s="25" t="s">
        <v>142</v>
      </c>
      <c r="F7" s="292"/>
    </row>
    <row r="8" spans="1:6" s="179" customFormat="1" ht="12" customHeight="1" thickBot="1">
      <c r="A8" s="143" t="s">
        <v>324</v>
      </c>
      <c r="B8" s="144" t="s">
        <v>325</v>
      </c>
      <c r="C8" s="144" t="s">
        <v>326</v>
      </c>
      <c r="D8" s="144" t="s">
        <v>327</v>
      </c>
      <c r="E8" s="191" t="s">
        <v>328</v>
      </c>
      <c r="F8" s="293"/>
    </row>
    <row r="9" spans="1:6" s="180" customFormat="1" ht="12" customHeight="1" thickBot="1">
      <c r="A9" s="138" t="s">
        <v>3</v>
      </c>
      <c r="B9" s="139" t="s">
        <v>209</v>
      </c>
      <c r="C9" s="170">
        <v>7482</v>
      </c>
      <c r="D9" s="170">
        <v>7984</v>
      </c>
      <c r="E9" s="153">
        <v>7984</v>
      </c>
      <c r="F9" s="294" t="s">
        <v>494</v>
      </c>
    </row>
    <row r="10" spans="1:6" s="180" customFormat="1" ht="12" customHeight="1">
      <c r="A10" s="133" t="s">
        <v>59</v>
      </c>
      <c r="B10" s="181" t="s">
        <v>210</v>
      </c>
      <c r="C10" s="172">
        <v>6615</v>
      </c>
      <c r="D10" s="172">
        <v>6615</v>
      </c>
      <c r="E10" s="155">
        <v>6615</v>
      </c>
      <c r="F10" s="294" t="s">
        <v>495</v>
      </c>
    </row>
    <row r="11" spans="1:6" s="180" customFormat="1" ht="12" customHeight="1">
      <c r="A11" s="132" t="s">
        <v>60</v>
      </c>
      <c r="B11" s="182" t="s">
        <v>211</v>
      </c>
      <c r="C11" s="171">
        <v>0</v>
      </c>
      <c r="D11" s="171">
        <v>0</v>
      </c>
      <c r="E11" s="154">
        <v>0</v>
      </c>
      <c r="F11" s="294" t="s">
        <v>496</v>
      </c>
    </row>
    <row r="12" spans="1:6" s="180" customFormat="1" ht="12" customHeight="1">
      <c r="A12" s="132" t="s">
        <v>61</v>
      </c>
      <c r="B12" s="182" t="s">
        <v>212</v>
      </c>
      <c r="C12" s="171">
        <v>600</v>
      </c>
      <c r="D12" s="171">
        <v>902</v>
      </c>
      <c r="E12" s="154">
        <v>902</v>
      </c>
      <c r="F12" s="294" t="s">
        <v>497</v>
      </c>
    </row>
    <row r="13" spans="1:6" s="180" customFormat="1" ht="12" customHeight="1">
      <c r="A13" s="132" t="s">
        <v>62</v>
      </c>
      <c r="B13" s="182" t="s">
        <v>213</v>
      </c>
      <c r="C13" s="171">
        <v>252</v>
      </c>
      <c r="D13" s="171">
        <v>252</v>
      </c>
      <c r="E13" s="154">
        <v>252</v>
      </c>
      <c r="F13" s="294" t="s">
        <v>498</v>
      </c>
    </row>
    <row r="14" spans="1:6" s="180" customFormat="1" ht="12" customHeight="1">
      <c r="A14" s="132" t="s">
        <v>80</v>
      </c>
      <c r="B14" s="182" t="s">
        <v>214</v>
      </c>
      <c r="C14" s="171">
        <v>15</v>
      </c>
      <c r="D14" s="171">
        <v>38</v>
      </c>
      <c r="E14" s="154">
        <v>38</v>
      </c>
      <c r="F14" s="294" t="s">
        <v>499</v>
      </c>
    </row>
    <row r="15" spans="1:6" s="180" customFormat="1" ht="12" customHeight="1" thickBot="1">
      <c r="A15" s="134" t="s">
        <v>63</v>
      </c>
      <c r="B15" s="183" t="s">
        <v>215</v>
      </c>
      <c r="C15" s="173">
        <v>0</v>
      </c>
      <c r="D15" s="173">
        <v>177</v>
      </c>
      <c r="E15" s="156">
        <v>177</v>
      </c>
      <c r="F15" s="294" t="s">
        <v>500</v>
      </c>
    </row>
    <row r="16" spans="1:6" s="180" customFormat="1" ht="12" customHeight="1" thickBot="1">
      <c r="A16" s="138" t="s">
        <v>4</v>
      </c>
      <c r="B16" s="160" t="s">
        <v>216</v>
      </c>
      <c r="C16" s="170">
        <v>1083</v>
      </c>
      <c r="D16" s="170">
        <v>2051</v>
      </c>
      <c r="E16" s="153">
        <v>968</v>
      </c>
      <c r="F16" s="294" t="s">
        <v>501</v>
      </c>
    </row>
    <row r="17" spans="1:6" s="180" customFormat="1" ht="12" customHeight="1">
      <c r="A17" s="133" t="s">
        <v>65</v>
      </c>
      <c r="B17" s="181" t="s">
        <v>217</v>
      </c>
      <c r="C17" s="172">
        <v>0</v>
      </c>
      <c r="D17" s="172">
        <v>0</v>
      </c>
      <c r="E17" s="155">
        <v>0</v>
      </c>
      <c r="F17" s="294" t="s">
        <v>502</v>
      </c>
    </row>
    <row r="18" spans="1:6" s="180" customFormat="1" ht="12" customHeight="1">
      <c r="A18" s="132" t="s">
        <v>66</v>
      </c>
      <c r="B18" s="182" t="s">
        <v>218</v>
      </c>
      <c r="C18" s="171">
        <v>0</v>
      </c>
      <c r="D18" s="171">
        <v>0</v>
      </c>
      <c r="E18" s="154">
        <v>0</v>
      </c>
      <c r="F18" s="294" t="s">
        <v>503</v>
      </c>
    </row>
    <row r="19" spans="1:6" s="180" customFormat="1" ht="12" customHeight="1">
      <c r="A19" s="132" t="s">
        <v>67</v>
      </c>
      <c r="B19" s="182" t="s">
        <v>219</v>
      </c>
      <c r="C19" s="171">
        <v>0</v>
      </c>
      <c r="D19" s="171">
        <v>0</v>
      </c>
      <c r="E19" s="154">
        <v>0</v>
      </c>
      <c r="F19" s="294" t="s">
        <v>504</v>
      </c>
    </row>
    <row r="20" spans="1:6" s="180" customFormat="1" ht="12" customHeight="1">
      <c r="A20" s="132" t="s">
        <v>68</v>
      </c>
      <c r="B20" s="182" t="s">
        <v>220</v>
      </c>
      <c r="C20" s="171">
        <v>0</v>
      </c>
      <c r="D20" s="171">
        <v>0</v>
      </c>
      <c r="E20" s="154">
        <v>0</v>
      </c>
      <c r="F20" s="294" t="s">
        <v>505</v>
      </c>
    </row>
    <row r="21" spans="1:6" s="180" customFormat="1" ht="12" customHeight="1">
      <c r="A21" s="132" t="s">
        <v>69</v>
      </c>
      <c r="B21" s="182" t="s">
        <v>221</v>
      </c>
      <c r="C21" s="171">
        <v>1083</v>
      </c>
      <c r="D21" s="171">
        <v>2051</v>
      </c>
      <c r="E21" s="154">
        <v>968</v>
      </c>
      <c r="F21" s="294" t="s">
        <v>506</v>
      </c>
    </row>
    <row r="22" spans="1:6" s="180" customFormat="1" ht="12" customHeight="1" thickBot="1">
      <c r="A22" s="134" t="s">
        <v>75</v>
      </c>
      <c r="B22" s="183" t="s">
        <v>222</v>
      </c>
      <c r="C22" s="173">
        <v>0</v>
      </c>
      <c r="D22" s="173">
        <v>0</v>
      </c>
      <c r="E22" s="156">
        <v>0</v>
      </c>
      <c r="F22" s="294" t="s">
        <v>507</v>
      </c>
    </row>
    <row r="23" spans="1:6" s="180" customFormat="1" ht="12" customHeight="1" thickBot="1">
      <c r="A23" s="138" t="s">
        <v>5</v>
      </c>
      <c r="B23" s="139" t="s">
        <v>223</v>
      </c>
      <c r="C23" s="170">
        <v>0</v>
      </c>
      <c r="D23" s="170">
        <v>2948</v>
      </c>
      <c r="E23" s="153">
        <v>2948</v>
      </c>
      <c r="F23" s="294" t="s">
        <v>508</v>
      </c>
    </row>
    <row r="24" spans="1:6" s="180" customFormat="1" ht="12" customHeight="1">
      <c r="A24" s="133" t="s">
        <v>48</v>
      </c>
      <c r="B24" s="181" t="s">
        <v>224</v>
      </c>
      <c r="C24" s="172">
        <v>0</v>
      </c>
      <c r="D24" s="172">
        <v>2948</v>
      </c>
      <c r="E24" s="155">
        <v>2948</v>
      </c>
      <c r="F24" s="294" t="s">
        <v>509</v>
      </c>
    </row>
    <row r="25" spans="1:6" s="180" customFormat="1" ht="12" customHeight="1">
      <c r="A25" s="132" t="s">
        <v>49</v>
      </c>
      <c r="B25" s="182" t="s">
        <v>225</v>
      </c>
      <c r="C25" s="171">
        <v>0</v>
      </c>
      <c r="D25" s="171">
        <v>0</v>
      </c>
      <c r="E25" s="154">
        <v>0</v>
      </c>
      <c r="F25" s="294" t="s">
        <v>510</v>
      </c>
    </row>
    <row r="26" spans="1:6" s="180" customFormat="1" ht="12" customHeight="1">
      <c r="A26" s="132" t="s">
        <v>50</v>
      </c>
      <c r="B26" s="182" t="s">
        <v>226</v>
      </c>
      <c r="C26" s="171">
        <v>0</v>
      </c>
      <c r="D26" s="171">
        <v>0</v>
      </c>
      <c r="E26" s="154">
        <v>0</v>
      </c>
      <c r="F26" s="294" t="s">
        <v>511</v>
      </c>
    </row>
    <row r="27" spans="1:6" s="180" customFormat="1" ht="12" customHeight="1">
      <c r="A27" s="132" t="s">
        <v>51</v>
      </c>
      <c r="B27" s="182" t="s">
        <v>227</v>
      </c>
      <c r="C27" s="171">
        <v>0</v>
      </c>
      <c r="D27" s="171">
        <v>0</v>
      </c>
      <c r="E27" s="154">
        <v>0</v>
      </c>
      <c r="F27" s="294" t="s">
        <v>512</v>
      </c>
    </row>
    <row r="28" spans="1:6" s="180" customFormat="1" ht="12" customHeight="1">
      <c r="A28" s="132" t="s">
        <v>91</v>
      </c>
      <c r="B28" s="182" t="s">
        <v>228</v>
      </c>
      <c r="C28" s="171">
        <v>0</v>
      </c>
      <c r="D28" s="171">
        <v>0</v>
      </c>
      <c r="E28" s="154">
        <v>0</v>
      </c>
      <c r="F28" s="294" t="s">
        <v>513</v>
      </c>
    </row>
    <row r="29" spans="1:6" s="180" customFormat="1" ht="12" customHeight="1" thickBot="1">
      <c r="A29" s="134" t="s">
        <v>92</v>
      </c>
      <c r="B29" s="162" t="s">
        <v>229</v>
      </c>
      <c r="C29" s="173">
        <v>0</v>
      </c>
      <c r="D29" s="173">
        <v>0</v>
      </c>
      <c r="E29" s="156">
        <v>0</v>
      </c>
      <c r="F29" s="294" t="s">
        <v>514</v>
      </c>
    </row>
    <row r="30" spans="1:6" s="180" customFormat="1" ht="12" customHeight="1" thickBot="1">
      <c r="A30" s="138" t="s">
        <v>93</v>
      </c>
      <c r="B30" s="139" t="s">
        <v>230</v>
      </c>
      <c r="C30" s="176">
        <v>900</v>
      </c>
      <c r="D30" s="176">
        <v>1058</v>
      </c>
      <c r="E30" s="188">
        <v>781</v>
      </c>
      <c r="F30" s="294" t="s">
        <v>515</v>
      </c>
    </row>
    <row r="31" spans="1:6" s="180" customFormat="1" ht="12" customHeight="1">
      <c r="A31" s="133" t="s">
        <v>231</v>
      </c>
      <c r="B31" s="181" t="s">
        <v>232</v>
      </c>
      <c r="C31" s="190">
        <v>400</v>
      </c>
      <c r="D31" s="190">
        <v>436</v>
      </c>
      <c r="E31" s="189">
        <v>162</v>
      </c>
      <c r="F31" s="294" t="s">
        <v>516</v>
      </c>
    </row>
    <row r="32" spans="1:6" s="180" customFormat="1" ht="12" customHeight="1">
      <c r="A32" s="132" t="s">
        <v>233</v>
      </c>
      <c r="B32" s="182" t="s">
        <v>234</v>
      </c>
      <c r="C32" s="171">
        <v>0</v>
      </c>
      <c r="D32" s="171">
        <v>0</v>
      </c>
      <c r="E32" s="154">
        <v>0</v>
      </c>
      <c r="F32" s="294" t="s">
        <v>517</v>
      </c>
    </row>
    <row r="33" spans="1:6" s="180" customFormat="1" ht="12" customHeight="1">
      <c r="A33" s="132" t="s">
        <v>235</v>
      </c>
      <c r="B33" s="182" t="s">
        <v>236</v>
      </c>
      <c r="C33" s="171">
        <v>400</v>
      </c>
      <c r="D33" s="171">
        <v>436</v>
      </c>
      <c r="E33" s="154">
        <v>162</v>
      </c>
      <c r="F33" s="294" t="s">
        <v>518</v>
      </c>
    </row>
    <row r="34" spans="1:6" s="180" customFormat="1" ht="12" customHeight="1">
      <c r="A34" s="132" t="s">
        <v>237</v>
      </c>
      <c r="B34" s="182" t="s">
        <v>238</v>
      </c>
      <c r="C34" s="171">
        <v>500</v>
      </c>
      <c r="D34" s="171">
        <v>600</v>
      </c>
      <c r="E34" s="154">
        <v>600</v>
      </c>
      <c r="F34" s="294" t="s">
        <v>519</v>
      </c>
    </row>
    <row r="35" spans="1:6" s="180" customFormat="1" ht="12" customHeight="1">
      <c r="A35" s="132" t="s">
        <v>239</v>
      </c>
      <c r="B35" s="182" t="s">
        <v>240</v>
      </c>
      <c r="C35" s="171">
        <v>0</v>
      </c>
      <c r="D35" s="171">
        <v>5</v>
      </c>
      <c r="E35" s="154">
        <v>2</v>
      </c>
      <c r="F35" s="294" t="s">
        <v>520</v>
      </c>
    </row>
    <row r="36" spans="1:6" s="180" customFormat="1" ht="12" customHeight="1" thickBot="1">
      <c r="A36" s="134" t="s">
        <v>241</v>
      </c>
      <c r="B36" s="162" t="s">
        <v>242</v>
      </c>
      <c r="C36" s="173">
        <v>0</v>
      </c>
      <c r="D36" s="173">
        <v>17</v>
      </c>
      <c r="E36" s="156">
        <v>17</v>
      </c>
      <c r="F36" s="294" t="s">
        <v>521</v>
      </c>
    </row>
    <row r="37" spans="1:6" s="180" customFormat="1" ht="12" customHeight="1" thickBot="1">
      <c r="A37" s="138" t="s">
        <v>7</v>
      </c>
      <c r="B37" s="139" t="s">
        <v>243</v>
      </c>
      <c r="C37" s="170">
        <v>3350</v>
      </c>
      <c r="D37" s="170">
        <v>7871</v>
      </c>
      <c r="E37" s="153">
        <v>6412</v>
      </c>
      <c r="F37" s="294" t="s">
        <v>522</v>
      </c>
    </row>
    <row r="38" spans="1:6" s="180" customFormat="1" ht="12" customHeight="1">
      <c r="A38" s="133" t="s">
        <v>52</v>
      </c>
      <c r="B38" s="181" t="s">
        <v>244</v>
      </c>
      <c r="C38" s="172">
        <v>0</v>
      </c>
      <c r="D38" s="172">
        <v>0</v>
      </c>
      <c r="E38" s="155">
        <v>0</v>
      </c>
      <c r="F38" s="294" t="s">
        <v>523</v>
      </c>
    </row>
    <row r="39" spans="1:6" s="180" customFormat="1" ht="12" customHeight="1">
      <c r="A39" s="132" t="s">
        <v>53</v>
      </c>
      <c r="B39" s="182" t="s">
        <v>245</v>
      </c>
      <c r="C39" s="171">
        <v>2500</v>
      </c>
      <c r="D39" s="171">
        <v>6076</v>
      </c>
      <c r="E39" s="154">
        <v>4882</v>
      </c>
      <c r="F39" s="294" t="s">
        <v>524</v>
      </c>
    </row>
    <row r="40" spans="1:6" s="180" customFormat="1" ht="12" customHeight="1">
      <c r="A40" s="132" t="s">
        <v>54</v>
      </c>
      <c r="B40" s="182" t="s">
        <v>246</v>
      </c>
      <c r="C40" s="171">
        <v>0</v>
      </c>
      <c r="D40" s="171">
        <v>0</v>
      </c>
      <c r="E40" s="154">
        <v>0</v>
      </c>
      <c r="F40" s="294" t="s">
        <v>525</v>
      </c>
    </row>
    <row r="41" spans="1:6" s="180" customFormat="1" ht="12" customHeight="1">
      <c r="A41" s="132" t="s">
        <v>95</v>
      </c>
      <c r="B41" s="182" t="s">
        <v>247</v>
      </c>
      <c r="C41" s="171">
        <v>0</v>
      </c>
      <c r="D41" s="171">
        <v>0</v>
      </c>
      <c r="E41" s="154">
        <v>0</v>
      </c>
      <c r="F41" s="294" t="s">
        <v>526</v>
      </c>
    </row>
    <row r="42" spans="1:6" s="180" customFormat="1" ht="12" customHeight="1">
      <c r="A42" s="132" t="s">
        <v>96</v>
      </c>
      <c r="B42" s="182" t="s">
        <v>248</v>
      </c>
      <c r="C42" s="171">
        <v>0</v>
      </c>
      <c r="D42" s="171">
        <v>0</v>
      </c>
      <c r="E42" s="154">
        <v>0</v>
      </c>
      <c r="F42" s="294" t="s">
        <v>527</v>
      </c>
    </row>
    <row r="43" spans="1:6" s="180" customFormat="1" ht="12" customHeight="1">
      <c r="A43" s="132" t="s">
        <v>97</v>
      </c>
      <c r="B43" s="182" t="s">
        <v>249</v>
      </c>
      <c r="C43" s="171">
        <v>600</v>
      </c>
      <c r="D43" s="171">
        <v>1545</v>
      </c>
      <c r="E43" s="154">
        <v>1298</v>
      </c>
      <c r="F43" s="294" t="s">
        <v>528</v>
      </c>
    </row>
    <row r="44" spans="1:6" s="180" customFormat="1" ht="12" customHeight="1">
      <c r="A44" s="132" t="s">
        <v>98</v>
      </c>
      <c r="B44" s="182" t="s">
        <v>250</v>
      </c>
      <c r="C44" s="171">
        <v>0</v>
      </c>
      <c r="D44" s="171">
        <v>0</v>
      </c>
      <c r="E44" s="154">
        <v>0</v>
      </c>
      <c r="F44" s="294" t="s">
        <v>529</v>
      </c>
    </row>
    <row r="45" spans="1:6" s="180" customFormat="1" ht="12" customHeight="1">
      <c r="A45" s="132" t="s">
        <v>99</v>
      </c>
      <c r="B45" s="182" t="s">
        <v>251</v>
      </c>
      <c r="C45" s="171">
        <v>250</v>
      </c>
      <c r="D45" s="171">
        <v>250</v>
      </c>
      <c r="E45" s="154">
        <v>232</v>
      </c>
      <c r="F45" s="294" t="s">
        <v>530</v>
      </c>
    </row>
    <row r="46" spans="1:6" s="180" customFormat="1" ht="12" customHeight="1">
      <c r="A46" s="132" t="s">
        <v>252</v>
      </c>
      <c r="B46" s="182" t="s">
        <v>253</v>
      </c>
      <c r="C46" s="174">
        <v>0</v>
      </c>
      <c r="D46" s="174">
        <v>0</v>
      </c>
      <c r="E46" s="157">
        <v>0</v>
      </c>
      <c r="F46" s="294" t="s">
        <v>531</v>
      </c>
    </row>
    <row r="47" spans="1:6" s="180" customFormat="1" ht="12" customHeight="1" thickBot="1">
      <c r="A47" s="134" t="s">
        <v>254</v>
      </c>
      <c r="B47" s="183" t="s">
        <v>255</v>
      </c>
      <c r="C47" s="175">
        <v>0</v>
      </c>
      <c r="D47" s="175">
        <v>0</v>
      </c>
      <c r="E47" s="158">
        <v>0</v>
      </c>
      <c r="F47" s="294" t="s">
        <v>532</v>
      </c>
    </row>
    <row r="48" spans="1:6" s="180" customFormat="1" ht="12" customHeight="1" thickBot="1">
      <c r="A48" s="138" t="s">
        <v>8</v>
      </c>
      <c r="B48" s="139" t="s">
        <v>256</v>
      </c>
      <c r="C48" s="170">
        <v>0</v>
      </c>
      <c r="D48" s="170">
        <v>0</v>
      </c>
      <c r="E48" s="153">
        <v>0</v>
      </c>
      <c r="F48" s="294" t="s">
        <v>533</v>
      </c>
    </row>
    <row r="49" spans="1:6" s="180" customFormat="1" ht="12" customHeight="1">
      <c r="A49" s="133" t="s">
        <v>55</v>
      </c>
      <c r="B49" s="181" t="s">
        <v>257</v>
      </c>
      <c r="C49" s="192">
        <v>0</v>
      </c>
      <c r="D49" s="192">
        <v>0</v>
      </c>
      <c r="E49" s="159">
        <v>0</v>
      </c>
      <c r="F49" s="294" t="s">
        <v>534</v>
      </c>
    </row>
    <row r="50" spans="1:6" s="180" customFormat="1" ht="12" customHeight="1">
      <c r="A50" s="132" t="s">
        <v>56</v>
      </c>
      <c r="B50" s="182" t="s">
        <v>258</v>
      </c>
      <c r="C50" s="174">
        <v>0</v>
      </c>
      <c r="D50" s="174">
        <v>0</v>
      </c>
      <c r="E50" s="157">
        <v>0</v>
      </c>
      <c r="F50" s="294" t="s">
        <v>535</v>
      </c>
    </row>
    <row r="51" spans="1:6" s="180" customFormat="1" ht="12" customHeight="1">
      <c r="A51" s="132" t="s">
        <v>259</v>
      </c>
      <c r="B51" s="182" t="s">
        <v>260</v>
      </c>
      <c r="C51" s="174">
        <v>0</v>
      </c>
      <c r="D51" s="174">
        <v>0</v>
      </c>
      <c r="E51" s="157">
        <v>0</v>
      </c>
      <c r="F51" s="294" t="s">
        <v>536</v>
      </c>
    </row>
    <row r="52" spans="1:6" s="180" customFormat="1" ht="12" customHeight="1">
      <c r="A52" s="132" t="s">
        <v>261</v>
      </c>
      <c r="B52" s="182" t="s">
        <v>262</v>
      </c>
      <c r="C52" s="174">
        <v>0</v>
      </c>
      <c r="D52" s="174">
        <v>0</v>
      </c>
      <c r="E52" s="157">
        <v>0</v>
      </c>
      <c r="F52" s="294" t="s">
        <v>537</v>
      </c>
    </row>
    <row r="53" spans="1:6" s="180" customFormat="1" ht="12" customHeight="1" thickBot="1">
      <c r="A53" s="134" t="s">
        <v>263</v>
      </c>
      <c r="B53" s="183" t="s">
        <v>264</v>
      </c>
      <c r="C53" s="175">
        <v>0</v>
      </c>
      <c r="D53" s="175">
        <v>0</v>
      </c>
      <c r="E53" s="158">
        <v>0</v>
      </c>
      <c r="F53" s="294" t="s">
        <v>538</v>
      </c>
    </row>
    <row r="54" spans="1:6" s="180" customFormat="1" ht="17.25" customHeight="1" thickBot="1">
      <c r="A54" s="138" t="s">
        <v>100</v>
      </c>
      <c r="B54" s="139" t="s">
        <v>265</v>
      </c>
      <c r="C54" s="170">
        <v>0</v>
      </c>
      <c r="D54" s="170">
        <v>0</v>
      </c>
      <c r="E54" s="153">
        <v>0</v>
      </c>
      <c r="F54" s="294" t="s">
        <v>539</v>
      </c>
    </row>
    <row r="55" spans="1:6" s="180" customFormat="1" ht="12" customHeight="1">
      <c r="A55" s="133" t="s">
        <v>57</v>
      </c>
      <c r="B55" s="181" t="s">
        <v>266</v>
      </c>
      <c r="C55" s="172">
        <v>0</v>
      </c>
      <c r="D55" s="172">
        <v>0</v>
      </c>
      <c r="E55" s="155">
        <v>0</v>
      </c>
      <c r="F55" s="294" t="s">
        <v>540</v>
      </c>
    </row>
    <row r="56" spans="1:6" s="180" customFormat="1" ht="12" customHeight="1">
      <c r="A56" s="132" t="s">
        <v>58</v>
      </c>
      <c r="B56" s="182" t="s">
        <v>267</v>
      </c>
      <c r="C56" s="171">
        <v>0</v>
      </c>
      <c r="D56" s="171">
        <v>0</v>
      </c>
      <c r="E56" s="154">
        <v>0</v>
      </c>
      <c r="F56" s="294" t="s">
        <v>541</v>
      </c>
    </row>
    <row r="57" spans="1:6" s="180" customFormat="1" ht="12" customHeight="1">
      <c r="A57" s="132" t="s">
        <v>268</v>
      </c>
      <c r="B57" s="182" t="s">
        <v>269</v>
      </c>
      <c r="C57" s="171">
        <v>0</v>
      </c>
      <c r="D57" s="171">
        <v>0</v>
      </c>
      <c r="E57" s="154">
        <v>0</v>
      </c>
      <c r="F57" s="294" t="s">
        <v>542</v>
      </c>
    </row>
    <row r="58" spans="1:6" s="180" customFormat="1" ht="12" customHeight="1" thickBot="1">
      <c r="A58" s="134" t="s">
        <v>270</v>
      </c>
      <c r="B58" s="183" t="s">
        <v>271</v>
      </c>
      <c r="C58" s="173">
        <v>0</v>
      </c>
      <c r="D58" s="173">
        <v>0</v>
      </c>
      <c r="E58" s="156">
        <v>0</v>
      </c>
      <c r="F58" s="294" t="s">
        <v>543</v>
      </c>
    </row>
    <row r="59" spans="1:6" s="180" customFormat="1" ht="12" customHeight="1" thickBot="1">
      <c r="A59" s="138" t="s">
        <v>10</v>
      </c>
      <c r="B59" s="160" t="s">
        <v>272</v>
      </c>
      <c r="C59" s="170">
        <v>0</v>
      </c>
      <c r="D59" s="170">
        <v>0</v>
      </c>
      <c r="E59" s="153">
        <v>0</v>
      </c>
      <c r="F59" s="294" t="s">
        <v>544</v>
      </c>
    </row>
    <row r="60" spans="1:6" s="180" customFormat="1" ht="12" customHeight="1">
      <c r="A60" s="133" t="s">
        <v>101</v>
      </c>
      <c r="B60" s="181" t="s">
        <v>273</v>
      </c>
      <c r="C60" s="174">
        <v>0</v>
      </c>
      <c r="D60" s="174">
        <v>0</v>
      </c>
      <c r="E60" s="157">
        <v>0</v>
      </c>
      <c r="F60" s="294" t="s">
        <v>545</v>
      </c>
    </row>
    <row r="61" spans="1:6" s="180" customFormat="1" ht="12" customHeight="1">
      <c r="A61" s="132" t="s">
        <v>102</v>
      </c>
      <c r="B61" s="182" t="s">
        <v>274</v>
      </c>
      <c r="C61" s="174">
        <v>0</v>
      </c>
      <c r="D61" s="174">
        <v>0</v>
      </c>
      <c r="E61" s="157">
        <v>0</v>
      </c>
      <c r="F61" s="294" t="s">
        <v>546</v>
      </c>
    </row>
    <row r="62" spans="1:6" s="180" customFormat="1" ht="12" customHeight="1">
      <c r="A62" s="132" t="s">
        <v>120</v>
      </c>
      <c r="B62" s="182" t="s">
        <v>275</v>
      </c>
      <c r="C62" s="174">
        <v>0</v>
      </c>
      <c r="D62" s="174">
        <v>0</v>
      </c>
      <c r="E62" s="157">
        <v>0</v>
      </c>
      <c r="F62" s="294" t="s">
        <v>547</v>
      </c>
    </row>
    <row r="63" spans="1:6" s="180" customFormat="1" ht="12" customHeight="1" thickBot="1">
      <c r="A63" s="134" t="s">
        <v>276</v>
      </c>
      <c r="B63" s="183" t="s">
        <v>277</v>
      </c>
      <c r="C63" s="174">
        <v>0</v>
      </c>
      <c r="D63" s="174">
        <v>0</v>
      </c>
      <c r="E63" s="157">
        <v>0</v>
      </c>
      <c r="F63" s="294" t="s">
        <v>548</v>
      </c>
    </row>
    <row r="64" spans="1:6" s="180" customFormat="1" ht="12" customHeight="1" thickBot="1">
      <c r="A64" s="138" t="s">
        <v>11</v>
      </c>
      <c r="B64" s="139" t="s">
        <v>278</v>
      </c>
      <c r="C64" s="176">
        <v>12815</v>
      </c>
      <c r="D64" s="176">
        <v>21912</v>
      </c>
      <c r="E64" s="188">
        <v>19093</v>
      </c>
      <c r="F64" s="294" t="s">
        <v>549</v>
      </c>
    </row>
    <row r="65" spans="1:6" s="180" customFormat="1" ht="12" customHeight="1" thickBot="1">
      <c r="A65" s="193" t="s">
        <v>279</v>
      </c>
      <c r="B65" s="160" t="s">
        <v>280</v>
      </c>
      <c r="C65" s="170">
        <v>0</v>
      </c>
      <c r="D65" s="170">
        <v>0</v>
      </c>
      <c r="E65" s="153">
        <v>0</v>
      </c>
      <c r="F65" s="294" t="s">
        <v>550</v>
      </c>
    </row>
    <row r="66" spans="1:6" s="180" customFormat="1" ht="12" customHeight="1">
      <c r="A66" s="133" t="s">
        <v>281</v>
      </c>
      <c r="B66" s="181" t="s">
        <v>282</v>
      </c>
      <c r="C66" s="174">
        <v>0</v>
      </c>
      <c r="D66" s="174">
        <v>0</v>
      </c>
      <c r="E66" s="157">
        <v>0</v>
      </c>
      <c r="F66" s="294" t="s">
        <v>551</v>
      </c>
    </row>
    <row r="67" spans="1:6" s="180" customFormat="1" ht="12" customHeight="1">
      <c r="A67" s="132" t="s">
        <v>283</v>
      </c>
      <c r="B67" s="182" t="s">
        <v>284</v>
      </c>
      <c r="C67" s="174">
        <v>0</v>
      </c>
      <c r="D67" s="174">
        <v>0</v>
      </c>
      <c r="E67" s="157">
        <v>0</v>
      </c>
      <c r="F67" s="294" t="s">
        <v>552</v>
      </c>
    </row>
    <row r="68" spans="1:6" s="180" customFormat="1" ht="12" customHeight="1" thickBot="1">
      <c r="A68" s="134" t="s">
        <v>285</v>
      </c>
      <c r="B68" s="118" t="s">
        <v>329</v>
      </c>
      <c r="C68" s="174">
        <v>0</v>
      </c>
      <c r="D68" s="174">
        <v>0</v>
      </c>
      <c r="E68" s="157">
        <v>0</v>
      </c>
      <c r="F68" s="294" t="s">
        <v>553</v>
      </c>
    </row>
    <row r="69" spans="1:6" s="180" customFormat="1" ht="12" customHeight="1" thickBot="1">
      <c r="A69" s="193" t="s">
        <v>286</v>
      </c>
      <c r="B69" s="160" t="s">
        <v>287</v>
      </c>
      <c r="C69" s="170">
        <v>0</v>
      </c>
      <c r="D69" s="170">
        <v>0</v>
      </c>
      <c r="E69" s="153">
        <v>0</v>
      </c>
      <c r="F69" s="294" t="s">
        <v>554</v>
      </c>
    </row>
    <row r="70" spans="1:6" s="180" customFormat="1" ht="13.5" customHeight="1">
      <c r="A70" s="133" t="s">
        <v>81</v>
      </c>
      <c r="B70" s="181" t="s">
        <v>288</v>
      </c>
      <c r="C70" s="174">
        <v>0</v>
      </c>
      <c r="D70" s="174">
        <v>0</v>
      </c>
      <c r="E70" s="157">
        <v>0</v>
      </c>
      <c r="F70" s="294" t="s">
        <v>555</v>
      </c>
    </row>
    <row r="71" spans="1:6" s="180" customFormat="1" ht="12" customHeight="1">
      <c r="A71" s="132" t="s">
        <v>82</v>
      </c>
      <c r="B71" s="182" t="s">
        <v>289</v>
      </c>
      <c r="C71" s="174">
        <v>0</v>
      </c>
      <c r="D71" s="174">
        <v>0</v>
      </c>
      <c r="E71" s="157">
        <v>0</v>
      </c>
      <c r="F71" s="294" t="s">
        <v>556</v>
      </c>
    </row>
    <row r="72" spans="1:6" s="180" customFormat="1" ht="12" customHeight="1">
      <c r="A72" s="132" t="s">
        <v>290</v>
      </c>
      <c r="B72" s="182" t="s">
        <v>291</v>
      </c>
      <c r="C72" s="174">
        <v>0</v>
      </c>
      <c r="D72" s="174">
        <v>0</v>
      </c>
      <c r="E72" s="157">
        <v>0</v>
      </c>
      <c r="F72" s="294" t="s">
        <v>557</v>
      </c>
    </row>
    <row r="73" spans="1:6" s="180" customFormat="1" ht="12" customHeight="1" thickBot="1">
      <c r="A73" s="134" t="s">
        <v>292</v>
      </c>
      <c r="B73" s="183" t="s">
        <v>293</v>
      </c>
      <c r="C73" s="174">
        <v>0</v>
      </c>
      <c r="D73" s="174">
        <v>0</v>
      </c>
      <c r="E73" s="157">
        <v>0</v>
      </c>
      <c r="F73" s="294" t="s">
        <v>558</v>
      </c>
    </row>
    <row r="74" spans="1:6" s="180" customFormat="1" ht="12" customHeight="1" thickBot="1">
      <c r="A74" s="193" t="s">
        <v>294</v>
      </c>
      <c r="B74" s="160" t="s">
        <v>295</v>
      </c>
      <c r="C74" s="170">
        <v>12503</v>
      </c>
      <c r="D74" s="170">
        <v>12586</v>
      </c>
      <c r="E74" s="153">
        <v>12586</v>
      </c>
      <c r="F74" s="294" t="s">
        <v>559</v>
      </c>
    </row>
    <row r="75" spans="1:6" s="180" customFormat="1" ht="12" customHeight="1">
      <c r="A75" s="133" t="s">
        <v>296</v>
      </c>
      <c r="B75" s="181" t="s">
        <v>297</v>
      </c>
      <c r="C75" s="174">
        <v>12503</v>
      </c>
      <c r="D75" s="174">
        <v>12586</v>
      </c>
      <c r="E75" s="157">
        <v>12586</v>
      </c>
      <c r="F75" s="294" t="s">
        <v>560</v>
      </c>
    </row>
    <row r="76" spans="1:6" s="180" customFormat="1" ht="12" customHeight="1" thickBot="1">
      <c r="A76" s="134" t="s">
        <v>298</v>
      </c>
      <c r="B76" s="183" t="s">
        <v>299</v>
      </c>
      <c r="C76" s="174">
        <v>0</v>
      </c>
      <c r="D76" s="174">
        <v>0</v>
      </c>
      <c r="E76" s="157">
        <v>0</v>
      </c>
      <c r="F76" s="294" t="s">
        <v>561</v>
      </c>
    </row>
    <row r="77" spans="1:6" s="180" customFormat="1" ht="12" customHeight="1" thickBot="1">
      <c r="A77" s="193" t="s">
        <v>300</v>
      </c>
      <c r="B77" s="160" t="s">
        <v>301</v>
      </c>
      <c r="C77" s="170">
        <v>0</v>
      </c>
      <c r="D77" s="170">
        <v>363</v>
      </c>
      <c r="E77" s="153">
        <v>363</v>
      </c>
      <c r="F77" s="294" t="s">
        <v>562</v>
      </c>
    </row>
    <row r="78" spans="1:6" s="180" customFormat="1" ht="12" customHeight="1">
      <c r="A78" s="133" t="s">
        <v>302</v>
      </c>
      <c r="B78" s="181" t="s">
        <v>303</v>
      </c>
      <c r="C78" s="174">
        <v>0</v>
      </c>
      <c r="D78" s="174">
        <v>363</v>
      </c>
      <c r="E78" s="157">
        <v>363</v>
      </c>
      <c r="F78" s="294" t="s">
        <v>563</v>
      </c>
    </row>
    <row r="79" spans="1:6" s="180" customFormat="1" ht="12" customHeight="1">
      <c r="A79" s="132" t="s">
        <v>304</v>
      </c>
      <c r="B79" s="182" t="s">
        <v>305</v>
      </c>
      <c r="C79" s="174">
        <v>0</v>
      </c>
      <c r="D79" s="174">
        <v>0</v>
      </c>
      <c r="E79" s="157">
        <v>0</v>
      </c>
      <c r="F79" s="294" t="s">
        <v>564</v>
      </c>
    </row>
    <row r="80" spans="1:6" s="180" customFormat="1" ht="12" customHeight="1" thickBot="1">
      <c r="A80" s="134" t="s">
        <v>306</v>
      </c>
      <c r="B80" s="162" t="s">
        <v>307</v>
      </c>
      <c r="C80" s="174">
        <v>0</v>
      </c>
      <c r="D80" s="174">
        <v>0</v>
      </c>
      <c r="E80" s="157">
        <v>0</v>
      </c>
      <c r="F80" s="294" t="s">
        <v>565</v>
      </c>
    </row>
    <row r="81" spans="1:6" s="180" customFormat="1" ht="12" customHeight="1" thickBot="1">
      <c r="A81" s="193" t="s">
        <v>308</v>
      </c>
      <c r="B81" s="160" t="s">
        <v>309</v>
      </c>
      <c r="C81" s="170">
        <v>0</v>
      </c>
      <c r="D81" s="170">
        <v>0</v>
      </c>
      <c r="E81" s="153">
        <v>0</v>
      </c>
      <c r="F81" s="294" t="s">
        <v>566</v>
      </c>
    </row>
    <row r="82" spans="1:6" s="180" customFormat="1" ht="12" customHeight="1">
      <c r="A82" s="184" t="s">
        <v>310</v>
      </c>
      <c r="B82" s="181" t="s">
        <v>311</v>
      </c>
      <c r="C82" s="174">
        <v>0</v>
      </c>
      <c r="D82" s="174">
        <v>0</v>
      </c>
      <c r="E82" s="157">
        <v>0</v>
      </c>
      <c r="F82" s="294" t="s">
        <v>567</v>
      </c>
    </row>
    <row r="83" spans="1:6" s="180" customFormat="1" ht="12" customHeight="1">
      <c r="A83" s="185" t="s">
        <v>312</v>
      </c>
      <c r="B83" s="182" t="s">
        <v>313</v>
      </c>
      <c r="C83" s="174">
        <v>0</v>
      </c>
      <c r="D83" s="174">
        <v>0</v>
      </c>
      <c r="E83" s="157">
        <v>0</v>
      </c>
      <c r="F83" s="294" t="s">
        <v>568</v>
      </c>
    </row>
    <row r="84" spans="1:6" s="180" customFormat="1" ht="12" customHeight="1">
      <c r="A84" s="185" t="s">
        <v>314</v>
      </c>
      <c r="B84" s="182" t="s">
        <v>315</v>
      </c>
      <c r="C84" s="174">
        <v>0</v>
      </c>
      <c r="D84" s="174">
        <v>0</v>
      </c>
      <c r="E84" s="157">
        <v>0</v>
      </c>
      <c r="F84" s="294" t="s">
        <v>569</v>
      </c>
    </row>
    <row r="85" spans="1:6" s="180" customFormat="1" ht="12" customHeight="1" thickBot="1">
      <c r="A85" s="194" t="s">
        <v>316</v>
      </c>
      <c r="B85" s="162" t="s">
        <v>317</v>
      </c>
      <c r="C85" s="174">
        <v>0</v>
      </c>
      <c r="D85" s="174">
        <v>0</v>
      </c>
      <c r="E85" s="157">
        <v>0</v>
      </c>
      <c r="F85" s="294" t="s">
        <v>570</v>
      </c>
    </row>
    <row r="86" spans="1:6" s="180" customFormat="1" ht="12" customHeight="1" thickBot="1">
      <c r="A86" s="193" t="s">
        <v>318</v>
      </c>
      <c r="B86" s="160" t="s">
        <v>319</v>
      </c>
      <c r="C86" s="196">
        <v>0</v>
      </c>
      <c r="D86" s="196">
        <v>0</v>
      </c>
      <c r="E86" s="197">
        <v>0</v>
      </c>
      <c r="F86" s="294" t="s">
        <v>571</v>
      </c>
    </row>
    <row r="87" spans="1:6" s="180" customFormat="1" ht="12" customHeight="1" thickBot="1">
      <c r="A87" s="193" t="s">
        <v>320</v>
      </c>
      <c r="B87" s="116" t="s">
        <v>321</v>
      </c>
      <c r="C87" s="176">
        <v>12503</v>
      </c>
      <c r="D87" s="176">
        <v>12949</v>
      </c>
      <c r="E87" s="188">
        <v>12949</v>
      </c>
      <c r="F87" s="294" t="s">
        <v>572</v>
      </c>
    </row>
    <row r="88" spans="1:6" s="180" customFormat="1" ht="12" customHeight="1" thickBot="1">
      <c r="A88" s="195" t="s">
        <v>322</v>
      </c>
      <c r="B88" s="119" t="s">
        <v>323</v>
      </c>
      <c r="C88" s="176">
        <v>25318</v>
      </c>
      <c r="D88" s="176">
        <v>34861</v>
      </c>
      <c r="E88" s="188">
        <v>32042</v>
      </c>
      <c r="F88" s="294" t="s">
        <v>573</v>
      </c>
    </row>
    <row r="89" spans="1:6" s="180" customFormat="1" ht="12" customHeight="1">
      <c r="A89" s="114"/>
      <c r="B89" s="114"/>
      <c r="C89" s="115"/>
      <c r="D89" s="115"/>
      <c r="E89" s="115"/>
      <c r="F89" s="294"/>
    </row>
    <row r="90" spans="1:6" ht="16.5" customHeight="1">
      <c r="A90" s="392" t="s">
        <v>32</v>
      </c>
      <c r="B90" s="392"/>
      <c r="C90" s="392"/>
      <c r="D90" s="392"/>
      <c r="E90" s="392"/>
      <c r="F90" s="292"/>
    </row>
    <row r="91" spans="1:6" s="186" customFormat="1" ht="16.5" customHeight="1" thickBot="1">
      <c r="A91" s="23" t="s">
        <v>84</v>
      </c>
      <c r="B91" s="23"/>
      <c r="C91" s="147"/>
      <c r="D91" s="147"/>
      <c r="E91" s="147" t="s">
        <v>119</v>
      </c>
      <c r="F91" s="295"/>
    </row>
    <row r="92" spans="1:6" s="186" customFormat="1" ht="16.5" customHeight="1">
      <c r="A92" s="390" t="s">
        <v>47</v>
      </c>
      <c r="B92" s="388" t="s">
        <v>139</v>
      </c>
      <c r="C92" s="386" t="str">
        <f>+C6</f>
        <v>2014. évi</v>
      </c>
      <c r="D92" s="386"/>
      <c r="E92" s="387"/>
      <c r="F92" s="295"/>
    </row>
    <row r="93" spans="1:6" ht="37.5" customHeight="1" thickBot="1">
      <c r="A93" s="391"/>
      <c r="B93" s="389"/>
      <c r="C93" s="24" t="s">
        <v>140</v>
      </c>
      <c r="D93" s="24" t="s">
        <v>141</v>
      </c>
      <c r="E93" s="25" t="s">
        <v>142</v>
      </c>
      <c r="F93" s="292"/>
    </row>
    <row r="94" spans="1:6" s="179" customFormat="1" ht="12" customHeight="1" thickBot="1">
      <c r="A94" s="143" t="s">
        <v>324</v>
      </c>
      <c r="B94" s="144" t="s">
        <v>325</v>
      </c>
      <c r="C94" s="144" t="s">
        <v>326</v>
      </c>
      <c r="D94" s="144" t="s">
        <v>327</v>
      </c>
      <c r="E94" s="145" t="s">
        <v>328</v>
      </c>
      <c r="F94" s="293"/>
    </row>
    <row r="95" spans="1:6" ht="12" customHeight="1" thickBot="1">
      <c r="A95" s="140" t="s">
        <v>3</v>
      </c>
      <c r="B95" s="142" t="s">
        <v>330</v>
      </c>
      <c r="C95" s="169">
        <v>15336</v>
      </c>
      <c r="D95" s="169">
        <v>16651</v>
      </c>
      <c r="E95" s="124">
        <v>10502</v>
      </c>
      <c r="F95" s="292" t="s">
        <v>494</v>
      </c>
    </row>
    <row r="96" spans="1:6" ht="12" customHeight="1">
      <c r="A96" s="135" t="s">
        <v>59</v>
      </c>
      <c r="B96" s="128" t="s">
        <v>33</v>
      </c>
      <c r="C96" s="30">
        <v>5660</v>
      </c>
      <c r="D96" s="30">
        <v>6538</v>
      </c>
      <c r="E96" s="123">
        <v>5037</v>
      </c>
      <c r="F96" s="292" t="s">
        <v>495</v>
      </c>
    </row>
    <row r="97" spans="1:6" ht="12" customHeight="1">
      <c r="A97" s="132" t="s">
        <v>60</v>
      </c>
      <c r="B97" s="126" t="s">
        <v>103</v>
      </c>
      <c r="C97" s="171">
        <v>1480</v>
      </c>
      <c r="D97" s="171">
        <v>1740</v>
      </c>
      <c r="E97" s="154">
        <v>1227</v>
      </c>
      <c r="F97" s="292" t="s">
        <v>496</v>
      </c>
    </row>
    <row r="98" spans="1:6" ht="12" customHeight="1">
      <c r="A98" s="132" t="s">
        <v>61</v>
      </c>
      <c r="B98" s="126" t="s">
        <v>79</v>
      </c>
      <c r="C98" s="173">
        <v>5550</v>
      </c>
      <c r="D98" s="173">
        <v>5396</v>
      </c>
      <c r="E98" s="156">
        <v>2511</v>
      </c>
      <c r="F98" s="292" t="s">
        <v>497</v>
      </c>
    </row>
    <row r="99" spans="1:6" ht="12" customHeight="1">
      <c r="A99" s="132" t="s">
        <v>62</v>
      </c>
      <c r="B99" s="129" t="s">
        <v>104</v>
      </c>
      <c r="C99" s="173">
        <v>1750</v>
      </c>
      <c r="D99" s="173">
        <v>2081</v>
      </c>
      <c r="E99" s="156">
        <v>1051</v>
      </c>
      <c r="F99" s="292" t="s">
        <v>498</v>
      </c>
    </row>
    <row r="100" spans="1:6" ht="12" customHeight="1">
      <c r="A100" s="132" t="s">
        <v>70</v>
      </c>
      <c r="B100" s="137" t="s">
        <v>105</v>
      </c>
      <c r="C100" s="173">
        <v>896</v>
      </c>
      <c r="D100" s="173">
        <v>896</v>
      </c>
      <c r="E100" s="156">
        <v>676</v>
      </c>
      <c r="F100" s="292" t="s">
        <v>499</v>
      </c>
    </row>
    <row r="101" spans="1:6" ht="12" customHeight="1">
      <c r="A101" s="132" t="s">
        <v>63</v>
      </c>
      <c r="B101" s="126" t="s">
        <v>331</v>
      </c>
      <c r="C101" s="173">
        <v>0</v>
      </c>
      <c r="D101" s="173">
        <v>0</v>
      </c>
      <c r="E101" s="156">
        <v>0</v>
      </c>
      <c r="F101" s="292" t="s">
        <v>500</v>
      </c>
    </row>
    <row r="102" spans="1:6" ht="12" customHeight="1">
      <c r="A102" s="132" t="s">
        <v>64</v>
      </c>
      <c r="B102" s="149" t="s">
        <v>332</v>
      </c>
      <c r="C102" s="173">
        <v>0</v>
      </c>
      <c r="D102" s="173">
        <v>0</v>
      </c>
      <c r="E102" s="156">
        <v>0</v>
      </c>
      <c r="F102" s="292" t="s">
        <v>501</v>
      </c>
    </row>
    <row r="103" spans="1:6" ht="12" customHeight="1">
      <c r="A103" s="132" t="s">
        <v>71</v>
      </c>
      <c r="B103" s="150" t="s">
        <v>333</v>
      </c>
      <c r="C103" s="173">
        <v>0</v>
      </c>
      <c r="D103" s="173">
        <v>0</v>
      </c>
      <c r="E103" s="156">
        <v>0</v>
      </c>
      <c r="F103" s="292" t="s">
        <v>502</v>
      </c>
    </row>
    <row r="104" spans="1:6" ht="12" customHeight="1">
      <c r="A104" s="132" t="s">
        <v>72</v>
      </c>
      <c r="B104" s="150" t="s">
        <v>334</v>
      </c>
      <c r="C104" s="173">
        <v>0</v>
      </c>
      <c r="D104" s="173">
        <v>0</v>
      </c>
      <c r="E104" s="156">
        <v>0</v>
      </c>
      <c r="F104" s="292" t="s">
        <v>503</v>
      </c>
    </row>
    <row r="105" spans="1:6" ht="12" customHeight="1">
      <c r="A105" s="132" t="s">
        <v>73</v>
      </c>
      <c r="B105" s="149" t="s">
        <v>335</v>
      </c>
      <c r="C105" s="173">
        <v>896</v>
      </c>
      <c r="D105" s="173">
        <v>896</v>
      </c>
      <c r="E105" s="156">
        <v>676</v>
      </c>
      <c r="F105" s="292" t="s">
        <v>504</v>
      </c>
    </row>
    <row r="106" spans="1:6" ht="12" customHeight="1">
      <c r="A106" s="132" t="s">
        <v>74</v>
      </c>
      <c r="B106" s="149" t="s">
        <v>336</v>
      </c>
      <c r="C106" s="173">
        <v>0</v>
      </c>
      <c r="D106" s="173">
        <v>0</v>
      </c>
      <c r="E106" s="156">
        <v>0</v>
      </c>
      <c r="F106" s="292" t="s">
        <v>505</v>
      </c>
    </row>
    <row r="107" spans="1:6" ht="12" customHeight="1">
      <c r="A107" s="132" t="s">
        <v>76</v>
      </c>
      <c r="B107" s="150" t="s">
        <v>337</v>
      </c>
      <c r="C107" s="173">
        <v>0</v>
      </c>
      <c r="D107" s="173">
        <v>0</v>
      </c>
      <c r="E107" s="156">
        <v>0</v>
      </c>
      <c r="F107" s="292" t="s">
        <v>506</v>
      </c>
    </row>
    <row r="108" spans="1:6" ht="12" customHeight="1">
      <c r="A108" s="131" t="s">
        <v>106</v>
      </c>
      <c r="B108" s="151" t="s">
        <v>338</v>
      </c>
      <c r="C108" s="173">
        <v>0</v>
      </c>
      <c r="D108" s="173">
        <v>0</v>
      </c>
      <c r="E108" s="156">
        <v>0</v>
      </c>
      <c r="F108" s="292" t="s">
        <v>507</v>
      </c>
    </row>
    <row r="109" spans="1:6" ht="12" customHeight="1">
      <c r="A109" s="132" t="s">
        <v>339</v>
      </c>
      <c r="B109" s="151" t="s">
        <v>340</v>
      </c>
      <c r="C109" s="173">
        <v>0</v>
      </c>
      <c r="D109" s="173">
        <v>0</v>
      </c>
      <c r="E109" s="156">
        <v>0</v>
      </c>
      <c r="F109" s="292" t="s">
        <v>508</v>
      </c>
    </row>
    <row r="110" spans="1:6" ht="12" customHeight="1" thickBot="1">
      <c r="A110" s="136" t="s">
        <v>341</v>
      </c>
      <c r="B110" s="152" t="s">
        <v>342</v>
      </c>
      <c r="C110" s="31">
        <v>0</v>
      </c>
      <c r="D110" s="31">
        <v>0</v>
      </c>
      <c r="E110" s="117">
        <v>0</v>
      </c>
      <c r="F110" s="292" t="s">
        <v>509</v>
      </c>
    </row>
    <row r="111" spans="1:6" ht="12" customHeight="1" thickBot="1">
      <c r="A111" s="138" t="s">
        <v>4</v>
      </c>
      <c r="B111" s="141" t="s">
        <v>343</v>
      </c>
      <c r="C111" s="170">
        <v>9000</v>
      </c>
      <c r="D111" s="170">
        <v>16593</v>
      </c>
      <c r="E111" s="153">
        <v>9034</v>
      </c>
      <c r="F111" s="292" t="s">
        <v>510</v>
      </c>
    </row>
    <row r="112" spans="1:6" ht="12" customHeight="1">
      <c r="A112" s="133" t="s">
        <v>65</v>
      </c>
      <c r="B112" s="126" t="s">
        <v>118</v>
      </c>
      <c r="C112" s="172">
        <v>0</v>
      </c>
      <c r="D112" s="172">
        <v>0</v>
      </c>
      <c r="E112" s="155">
        <v>0</v>
      </c>
      <c r="F112" s="292" t="s">
        <v>511</v>
      </c>
    </row>
    <row r="113" spans="1:6" ht="12" customHeight="1">
      <c r="A113" s="133" t="s">
        <v>66</v>
      </c>
      <c r="B113" s="130" t="s">
        <v>344</v>
      </c>
      <c r="C113" s="172">
        <v>0</v>
      </c>
      <c r="D113" s="172">
        <v>0</v>
      </c>
      <c r="E113" s="155">
        <v>0</v>
      </c>
      <c r="F113" s="292" t="s">
        <v>512</v>
      </c>
    </row>
    <row r="114" spans="1:6" ht="15.75">
      <c r="A114" s="133" t="s">
        <v>67</v>
      </c>
      <c r="B114" s="130" t="s">
        <v>107</v>
      </c>
      <c r="C114" s="171">
        <v>3000</v>
      </c>
      <c r="D114" s="171">
        <v>10593</v>
      </c>
      <c r="E114" s="154">
        <v>9034</v>
      </c>
      <c r="F114" s="292" t="s">
        <v>513</v>
      </c>
    </row>
    <row r="115" spans="1:6" ht="12" customHeight="1">
      <c r="A115" s="133" t="s">
        <v>68</v>
      </c>
      <c r="B115" s="130" t="s">
        <v>345</v>
      </c>
      <c r="C115" s="171">
        <v>0</v>
      </c>
      <c r="D115" s="171">
        <v>0</v>
      </c>
      <c r="E115" s="154">
        <v>0</v>
      </c>
      <c r="F115" s="292" t="s">
        <v>514</v>
      </c>
    </row>
    <row r="116" spans="1:6" ht="12" customHeight="1">
      <c r="A116" s="133" t="s">
        <v>69</v>
      </c>
      <c r="B116" s="162" t="s">
        <v>121</v>
      </c>
      <c r="C116" s="171">
        <v>6000</v>
      </c>
      <c r="D116" s="171">
        <v>6000</v>
      </c>
      <c r="E116" s="154">
        <v>0</v>
      </c>
      <c r="F116" s="292" t="s">
        <v>515</v>
      </c>
    </row>
    <row r="117" spans="1:6" ht="21.75" customHeight="1">
      <c r="A117" s="133" t="s">
        <v>75</v>
      </c>
      <c r="B117" s="161" t="s">
        <v>346</v>
      </c>
      <c r="C117" s="171">
        <v>0</v>
      </c>
      <c r="D117" s="171">
        <v>0</v>
      </c>
      <c r="E117" s="154">
        <v>0</v>
      </c>
      <c r="F117" s="292" t="s">
        <v>516</v>
      </c>
    </row>
    <row r="118" spans="1:6" ht="24" customHeight="1">
      <c r="A118" s="133" t="s">
        <v>77</v>
      </c>
      <c r="B118" s="177" t="s">
        <v>347</v>
      </c>
      <c r="C118" s="171">
        <v>0</v>
      </c>
      <c r="D118" s="171">
        <v>0</v>
      </c>
      <c r="E118" s="154">
        <v>0</v>
      </c>
      <c r="F118" s="292" t="s">
        <v>517</v>
      </c>
    </row>
    <row r="119" spans="1:6" ht="12" customHeight="1">
      <c r="A119" s="133" t="s">
        <v>108</v>
      </c>
      <c r="B119" s="150" t="s">
        <v>334</v>
      </c>
      <c r="C119" s="171">
        <v>0</v>
      </c>
      <c r="D119" s="171">
        <v>0</v>
      </c>
      <c r="E119" s="154">
        <v>0</v>
      </c>
      <c r="F119" s="292" t="s">
        <v>518</v>
      </c>
    </row>
    <row r="120" spans="1:6" ht="12" customHeight="1">
      <c r="A120" s="133" t="s">
        <v>109</v>
      </c>
      <c r="B120" s="150" t="s">
        <v>348</v>
      </c>
      <c r="C120" s="171">
        <v>6000</v>
      </c>
      <c r="D120" s="171">
        <v>6000</v>
      </c>
      <c r="E120" s="154">
        <v>0</v>
      </c>
      <c r="F120" s="292" t="s">
        <v>519</v>
      </c>
    </row>
    <row r="121" spans="1:6" ht="12" customHeight="1">
      <c r="A121" s="133" t="s">
        <v>110</v>
      </c>
      <c r="B121" s="150" t="s">
        <v>349</v>
      </c>
      <c r="C121" s="171">
        <v>0</v>
      </c>
      <c r="D121" s="171">
        <v>0</v>
      </c>
      <c r="E121" s="154">
        <v>0</v>
      </c>
      <c r="F121" s="292" t="s">
        <v>520</v>
      </c>
    </row>
    <row r="122" spans="1:6" s="198" customFormat="1" ht="12" customHeight="1">
      <c r="A122" s="133" t="s">
        <v>350</v>
      </c>
      <c r="B122" s="150" t="s">
        <v>337</v>
      </c>
      <c r="C122" s="171">
        <v>0</v>
      </c>
      <c r="D122" s="171">
        <v>0</v>
      </c>
      <c r="E122" s="154">
        <v>0</v>
      </c>
      <c r="F122" s="292" t="s">
        <v>521</v>
      </c>
    </row>
    <row r="123" spans="1:6" ht="12" customHeight="1">
      <c r="A123" s="133" t="s">
        <v>351</v>
      </c>
      <c r="B123" s="150" t="s">
        <v>352</v>
      </c>
      <c r="C123" s="171">
        <v>0</v>
      </c>
      <c r="D123" s="171">
        <v>0</v>
      </c>
      <c r="E123" s="154">
        <v>0</v>
      </c>
      <c r="F123" s="292" t="s">
        <v>522</v>
      </c>
    </row>
    <row r="124" spans="1:6" ht="12" customHeight="1" thickBot="1">
      <c r="A124" s="131" t="s">
        <v>353</v>
      </c>
      <c r="B124" s="150" t="s">
        <v>354</v>
      </c>
      <c r="C124" s="173">
        <v>0</v>
      </c>
      <c r="D124" s="173">
        <v>0</v>
      </c>
      <c r="E124" s="156">
        <v>0</v>
      </c>
      <c r="F124" s="292" t="s">
        <v>523</v>
      </c>
    </row>
    <row r="125" spans="1:6" ht="12" customHeight="1" thickBot="1">
      <c r="A125" s="138" t="s">
        <v>5</v>
      </c>
      <c r="B125" s="146" t="s">
        <v>355</v>
      </c>
      <c r="C125" s="170">
        <v>982</v>
      </c>
      <c r="D125" s="170">
        <v>1254</v>
      </c>
      <c r="E125" s="153">
        <v>0</v>
      </c>
      <c r="F125" s="292" t="s">
        <v>524</v>
      </c>
    </row>
    <row r="126" spans="1:6" ht="12" customHeight="1">
      <c r="A126" s="133" t="s">
        <v>48</v>
      </c>
      <c r="B126" s="127" t="s">
        <v>38</v>
      </c>
      <c r="C126" s="172">
        <v>982</v>
      </c>
      <c r="D126" s="172">
        <v>1254</v>
      </c>
      <c r="E126" s="155">
        <v>0</v>
      </c>
      <c r="F126" s="292" t="s">
        <v>525</v>
      </c>
    </row>
    <row r="127" spans="1:6" ht="12" customHeight="1" thickBot="1">
      <c r="A127" s="134" t="s">
        <v>49</v>
      </c>
      <c r="B127" s="130" t="s">
        <v>39</v>
      </c>
      <c r="C127" s="173">
        <v>0</v>
      </c>
      <c r="D127" s="173">
        <v>0</v>
      </c>
      <c r="E127" s="156">
        <v>0</v>
      </c>
      <c r="F127" s="292" t="s">
        <v>526</v>
      </c>
    </row>
    <row r="128" spans="1:6" ht="12" customHeight="1" thickBot="1">
      <c r="A128" s="138" t="s">
        <v>6</v>
      </c>
      <c r="B128" s="146" t="s">
        <v>356</v>
      </c>
      <c r="C128" s="170">
        <v>25318</v>
      </c>
      <c r="D128" s="170">
        <v>34498</v>
      </c>
      <c r="E128" s="153">
        <v>19536</v>
      </c>
      <c r="F128" s="292" t="s">
        <v>527</v>
      </c>
    </row>
    <row r="129" spans="1:6" ht="12" customHeight="1" thickBot="1">
      <c r="A129" s="138" t="s">
        <v>7</v>
      </c>
      <c r="B129" s="146" t="s">
        <v>357</v>
      </c>
      <c r="C129" s="170">
        <v>0</v>
      </c>
      <c r="D129" s="170">
        <v>0</v>
      </c>
      <c r="E129" s="153">
        <v>0</v>
      </c>
      <c r="F129" s="292" t="s">
        <v>528</v>
      </c>
    </row>
    <row r="130" spans="1:6" ht="12" customHeight="1">
      <c r="A130" s="133" t="s">
        <v>52</v>
      </c>
      <c r="B130" s="127" t="s">
        <v>358</v>
      </c>
      <c r="C130" s="171">
        <v>0</v>
      </c>
      <c r="D130" s="171">
        <v>0</v>
      </c>
      <c r="E130" s="154">
        <v>0</v>
      </c>
      <c r="F130" s="292" t="s">
        <v>529</v>
      </c>
    </row>
    <row r="131" spans="1:6" ht="12" customHeight="1">
      <c r="A131" s="133" t="s">
        <v>53</v>
      </c>
      <c r="B131" s="127" t="s">
        <v>359</v>
      </c>
      <c r="C131" s="171">
        <v>0</v>
      </c>
      <c r="D131" s="171">
        <v>0</v>
      </c>
      <c r="E131" s="154">
        <v>0</v>
      </c>
      <c r="F131" s="292" t="s">
        <v>530</v>
      </c>
    </row>
    <row r="132" spans="1:6" ht="12" customHeight="1" thickBot="1">
      <c r="A132" s="131" t="s">
        <v>54</v>
      </c>
      <c r="B132" s="125" t="s">
        <v>360</v>
      </c>
      <c r="C132" s="171">
        <v>0</v>
      </c>
      <c r="D132" s="171">
        <v>0</v>
      </c>
      <c r="E132" s="154">
        <v>0</v>
      </c>
      <c r="F132" s="292" t="s">
        <v>531</v>
      </c>
    </row>
    <row r="133" spans="1:6" ht="12" customHeight="1" thickBot="1">
      <c r="A133" s="138" t="s">
        <v>8</v>
      </c>
      <c r="B133" s="146" t="s">
        <v>361</v>
      </c>
      <c r="C133" s="170">
        <v>0</v>
      </c>
      <c r="D133" s="170">
        <v>0</v>
      </c>
      <c r="E133" s="153">
        <v>0</v>
      </c>
      <c r="F133" s="292" t="s">
        <v>532</v>
      </c>
    </row>
    <row r="134" spans="1:6" ht="12" customHeight="1">
      <c r="A134" s="133" t="s">
        <v>55</v>
      </c>
      <c r="B134" s="127" t="s">
        <v>362</v>
      </c>
      <c r="C134" s="171">
        <v>0</v>
      </c>
      <c r="D134" s="171">
        <v>0</v>
      </c>
      <c r="E134" s="154">
        <v>0</v>
      </c>
      <c r="F134" s="292" t="s">
        <v>533</v>
      </c>
    </row>
    <row r="135" spans="1:6" ht="12" customHeight="1">
      <c r="A135" s="133" t="s">
        <v>56</v>
      </c>
      <c r="B135" s="127" t="s">
        <v>363</v>
      </c>
      <c r="C135" s="171">
        <v>0</v>
      </c>
      <c r="D135" s="171">
        <v>0</v>
      </c>
      <c r="E135" s="154">
        <v>0</v>
      </c>
      <c r="F135" s="292" t="s">
        <v>534</v>
      </c>
    </row>
    <row r="136" spans="1:6" ht="12" customHeight="1">
      <c r="A136" s="133" t="s">
        <v>259</v>
      </c>
      <c r="B136" s="127" t="s">
        <v>364</v>
      </c>
      <c r="C136" s="171">
        <v>0</v>
      </c>
      <c r="D136" s="171">
        <v>0</v>
      </c>
      <c r="E136" s="154">
        <v>0</v>
      </c>
      <c r="F136" s="292" t="s">
        <v>535</v>
      </c>
    </row>
    <row r="137" spans="1:6" ht="12" customHeight="1" thickBot="1">
      <c r="A137" s="131" t="s">
        <v>261</v>
      </c>
      <c r="B137" s="125" t="s">
        <v>365</v>
      </c>
      <c r="C137" s="171">
        <v>0</v>
      </c>
      <c r="D137" s="171">
        <v>0</v>
      </c>
      <c r="E137" s="154">
        <v>0</v>
      </c>
      <c r="F137" s="292" t="s">
        <v>536</v>
      </c>
    </row>
    <row r="138" spans="1:6" ht="12" customHeight="1" thickBot="1">
      <c r="A138" s="138" t="s">
        <v>9</v>
      </c>
      <c r="B138" s="146" t="s">
        <v>366</v>
      </c>
      <c r="C138" s="176">
        <v>0</v>
      </c>
      <c r="D138" s="176">
        <v>363</v>
      </c>
      <c r="E138" s="188">
        <v>0</v>
      </c>
      <c r="F138" s="292" t="s">
        <v>537</v>
      </c>
    </row>
    <row r="139" spans="1:6" ht="12" customHeight="1">
      <c r="A139" s="133" t="s">
        <v>57</v>
      </c>
      <c r="B139" s="127" t="s">
        <v>367</v>
      </c>
      <c r="C139" s="171">
        <v>0</v>
      </c>
      <c r="D139" s="171">
        <v>0</v>
      </c>
      <c r="E139" s="154">
        <v>0</v>
      </c>
      <c r="F139" s="292" t="s">
        <v>538</v>
      </c>
    </row>
    <row r="140" spans="1:6" ht="12" customHeight="1">
      <c r="A140" s="133" t="s">
        <v>58</v>
      </c>
      <c r="B140" s="127" t="s">
        <v>368</v>
      </c>
      <c r="C140" s="171">
        <v>0</v>
      </c>
      <c r="D140" s="171">
        <v>363</v>
      </c>
      <c r="E140" s="154">
        <v>0</v>
      </c>
      <c r="F140" s="292" t="s">
        <v>539</v>
      </c>
    </row>
    <row r="141" spans="1:6" ht="12" customHeight="1">
      <c r="A141" s="133" t="s">
        <v>268</v>
      </c>
      <c r="B141" s="127" t="s">
        <v>369</v>
      </c>
      <c r="C141" s="171">
        <v>0</v>
      </c>
      <c r="D141" s="171">
        <v>0</v>
      </c>
      <c r="E141" s="154">
        <v>0</v>
      </c>
      <c r="F141" s="292" t="s">
        <v>540</v>
      </c>
    </row>
    <row r="142" spans="1:6" ht="12" customHeight="1" thickBot="1">
      <c r="A142" s="131" t="s">
        <v>270</v>
      </c>
      <c r="B142" s="125" t="s">
        <v>370</v>
      </c>
      <c r="C142" s="171">
        <v>0</v>
      </c>
      <c r="D142" s="171">
        <v>0</v>
      </c>
      <c r="E142" s="154">
        <v>0</v>
      </c>
      <c r="F142" s="292" t="s">
        <v>541</v>
      </c>
    </row>
    <row r="143" spans="1:9" ht="15" customHeight="1" thickBot="1">
      <c r="A143" s="138" t="s">
        <v>10</v>
      </c>
      <c r="B143" s="146" t="s">
        <v>371</v>
      </c>
      <c r="C143" s="32">
        <v>0</v>
      </c>
      <c r="D143" s="32">
        <v>0</v>
      </c>
      <c r="E143" s="122">
        <v>0</v>
      </c>
      <c r="F143" s="292" t="s">
        <v>542</v>
      </c>
      <c r="G143" s="187"/>
      <c r="H143" s="187"/>
      <c r="I143" s="187"/>
    </row>
    <row r="144" spans="1:6" s="180" customFormat="1" ht="12.75" customHeight="1">
      <c r="A144" s="133" t="s">
        <v>101</v>
      </c>
      <c r="B144" s="127" t="s">
        <v>372</v>
      </c>
      <c r="C144" s="171">
        <v>0</v>
      </c>
      <c r="D144" s="171">
        <v>0</v>
      </c>
      <c r="E144" s="154">
        <v>0</v>
      </c>
      <c r="F144" s="292" t="s">
        <v>543</v>
      </c>
    </row>
    <row r="145" spans="1:6" ht="12.75" customHeight="1">
      <c r="A145" s="133" t="s">
        <v>102</v>
      </c>
      <c r="B145" s="127" t="s">
        <v>373</v>
      </c>
      <c r="C145" s="171">
        <v>0</v>
      </c>
      <c r="D145" s="171">
        <v>0</v>
      </c>
      <c r="E145" s="154">
        <v>0</v>
      </c>
      <c r="F145" s="292" t="s">
        <v>544</v>
      </c>
    </row>
    <row r="146" spans="1:6" ht="12.75" customHeight="1">
      <c r="A146" s="133" t="s">
        <v>120</v>
      </c>
      <c r="B146" s="127" t="s">
        <v>374</v>
      </c>
      <c r="C146" s="171">
        <v>0</v>
      </c>
      <c r="D146" s="171">
        <v>0</v>
      </c>
      <c r="E146" s="154">
        <v>0</v>
      </c>
      <c r="F146" s="292" t="s">
        <v>545</v>
      </c>
    </row>
    <row r="147" spans="1:6" ht="12.75" customHeight="1" thickBot="1">
      <c r="A147" s="133" t="s">
        <v>276</v>
      </c>
      <c r="B147" s="127" t="s">
        <v>375</v>
      </c>
      <c r="C147" s="171">
        <v>0</v>
      </c>
      <c r="D147" s="171">
        <v>0</v>
      </c>
      <c r="E147" s="154">
        <v>0</v>
      </c>
      <c r="F147" s="292" t="s">
        <v>546</v>
      </c>
    </row>
    <row r="148" spans="1:6" ht="16.5" thickBot="1">
      <c r="A148" s="138" t="s">
        <v>11</v>
      </c>
      <c r="B148" s="146" t="s">
        <v>376</v>
      </c>
      <c r="C148" s="120">
        <v>0</v>
      </c>
      <c r="D148" s="120">
        <v>363</v>
      </c>
      <c r="E148" s="121">
        <v>0</v>
      </c>
      <c r="F148" s="292" t="s">
        <v>547</v>
      </c>
    </row>
    <row r="149" spans="1:6" ht="16.5" thickBot="1">
      <c r="A149" s="163" t="s">
        <v>12</v>
      </c>
      <c r="B149" s="166" t="s">
        <v>377</v>
      </c>
      <c r="C149" s="120">
        <v>25318</v>
      </c>
      <c r="D149" s="120">
        <v>34861</v>
      </c>
      <c r="E149" s="121">
        <v>19536</v>
      </c>
      <c r="F149" s="292" t="s">
        <v>548</v>
      </c>
    </row>
    <row r="151" spans="1:5" ht="18.75" customHeight="1">
      <c r="A151" s="385" t="s">
        <v>378</v>
      </c>
      <c r="B151" s="385"/>
      <c r="C151" s="385"/>
      <c r="D151" s="385"/>
      <c r="E151" s="385"/>
    </row>
    <row r="152" spans="1:5" ht="13.5" customHeight="1" thickBot="1">
      <c r="A152" s="148" t="s">
        <v>85</v>
      </c>
      <c r="B152" s="148"/>
      <c r="C152" s="178"/>
      <c r="E152" s="165" t="s">
        <v>119</v>
      </c>
    </row>
    <row r="153" spans="1:5" ht="21.75" thickBot="1">
      <c r="A153" s="138">
        <v>1</v>
      </c>
      <c r="B153" s="141" t="s">
        <v>379</v>
      </c>
      <c r="C153" s="164">
        <f>+C64-C128</f>
        <v>-12503</v>
      </c>
      <c r="D153" s="164">
        <f>+D64-D128</f>
        <v>-12586</v>
      </c>
      <c r="E153" s="164">
        <f>+E64-E128</f>
        <v>-443</v>
      </c>
    </row>
    <row r="154" spans="1:5" ht="21.75" thickBot="1">
      <c r="A154" s="138" t="s">
        <v>4</v>
      </c>
      <c r="B154" s="141" t="s">
        <v>380</v>
      </c>
      <c r="C154" s="164">
        <f>+C87-C148</f>
        <v>12503</v>
      </c>
      <c r="D154" s="164">
        <f>+D87-D148</f>
        <v>12586</v>
      </c>
      <c r="E154" s="164">
        <f>+E87-E148</f>
        <v>12949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11">
    <mergeCell ref="A90:E90"/>
    <mergeCell ref="A2:E2"/>
    <mergeCell ref="A3:E3"/>
    <mergeCell ref="A1:E1"/>
    <mergeCell ref="C6:E6"/>
    <mergeCell ref="B6:B7"/>
    <mergeCell ref="A6:A7"/>
    <mergeCell ref="A151:E151"/>
    <mergeCell ref="C92:E92"/>
    <mergeCell ref="B92:B93"/>
    <mergeCell ref="A92:A93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70" r:id="rId1"/>
  <rowBreaks count="1" manualBreakCount="1">
    <brk id="89" min="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5.625" style="0" customWidth="1"/>
    <col min="2" max="2" width="6.625" style="0" customWidth="1"/>
    <col min="3" max="3" width="15.125" style="0" customWidth="1"/>
  </cols>
  <sheetData>
    <row r="3" spans="1:3" ht="18.75">
      <c r="A3" s="424" t="s">
        <v>696</v>
      </c>
      <c r="B3" s="455"/>
      <c r="C3" s="455"/>
    </row>
    <row r="6" spans="1:3" ht="18.75">
      <c r="A6" s="453" t="s">
        <v>620</v>
      </c>
      <c r="B6" s="454"/>
      <c r="C6" s="454"/>
    </row>
    <row r="7" spans="1:3" ht="19.5" thickBot="1">
      <c r="A7" s="382" t="s">
        <v>671</v>
      </c>
      <c r="B7" s="99"/>
      <c r="C7" s="99"/>
    </row>
    <row r="8" spans="1:3" ht="39.75" thickBot="1">
      <c r="A8" s="350" t="s">
        <v>41</v>
      </c>
      <c r="B8" s="362" t="s">
        <v>165</v>
      </c>
      <c r="C8" s="355" t="s">
        <v>602</v>
      </c>
    </row>
    <row r="9" spans="1:3" ht="13.5" thickBot="1">
      <c r="A9" s="351" t="s">
        <v>324</v>
      </c>
      <c r="B9" s="345" t="s">
        <v>325</v>
      </c>
      <c r="C9" s="356" t="s">
        <v>326</v>
      </c>
    </row>
    <row r="10" spans="1:3" ht="15.75">
      <c r="A10" s="352" t="s">
        <v>603</v>
      </c>
      <c r="B10" s="363" t="s">
        <v>3</v>
      </c>
      <c r="C10" s="357">
        <v>19093</v>
      </c>
    </row>
    <row r="11" spans="1:3" ht="16.5" thickBot="1">
      <c r="A11" s="352" t="s">
        <v>604</v>
      </c>
      <c r="B11" s="364" t="s">
        <v>4</v>
      </c>
      <c r="C11" s="358">
        <v>19536</v>
      </c>
    </row>
    <row r="12" spans="1:3" ht="16.5" thickBot="1">
      <c r="A12" s="353" t="s">
        <v>605</v>
      </c>
      <c r="B12" s="365" t="s">
        <v>6</v>
      </c>
      <c r="C12" s="359">
        <v>-443</v>
      </c>
    </row>
    <row r="13" spans="1:3" ht="15.75">
      <c r="A13" s="354" t="s">
        <v>606</v>
      </c>
      <c r="B13" s="363" t="s">
        <v>7</v>
      </c>
      <c r="C13" s="357">
        <v>12949</v>
      </c>
    </row>
    <row r="14" spans="1:3" ht="16.5" thickBot="1">
      <c r="A14" s="352" t="s">
        <v>607</v>
      </c>
      <c r="B14" s="364" t="s">
        <v>8</v>
      </c>
      <c r="C14" s="360">
        <v>0</v>
      </c>
    </row>
    <row r="15" spans="1:3" ht="16.5" thickBot="1">
      <c r="A15" s="353" t="s">
        <v>608</v>
      </c>
      <c r="B15" s="365" t="s">
        <v>12</v>
      </c>
      <c r="C15" s="361">
        <v>12949</v>
      </c>
    </row>
    <row r="16" spans="1:3" ht="16.5" thickBot="1">
      <c r="A16" s="353" t="s">
        <v>609</v>
      </c>
      <c r="B16" s="365" t="s">
        <v>12</v>
      </c>
      <c r="C16" s="361">
        <v>12506</v>
      </c>
    </row>
    <row r="17" spans="1:3" ht="15.75">
      <c r="A17" s="352" t="s">
        <v>610</v>
      </c>
      <c r="B17" s="364" t="s">
        <v>14</v>
      </c>
      <c r="C17" s="358">
        <v>0</v>
      </c>
    </row>
    <row r="18" spans="1:3" ht="16.5" thickBot="1">
      <c r="A18" s="352" t="s">
        <v>611</v>
      </c>
      <c r="B18" s="364" t="s">
        <v>15</v>
      </c>
      <c r="C18" s="358">
        <v>0</v>
      </c>
    </row>
    <row r="19" spans="1:3" ht="16.5" thickBot="1">
      <c r="A19" s="353" t="s">
        <v>612</v>
      </c>
      <c r="B19" s="365" t="s">
        <v>16</v>
      </c>
      <c r="C19" s="361">
        <v>0</v>
      </c>
    </row>
    <row r="20" spans="1:3" ht="15.75">
      <c r="A20" s="352" t="s">
        <v>613</v>
      </c>
      <c r="B20" s="364" t="s">
        <v>17</v>
      </c>
      <c r="C20" s="358">
        <v>0</v>
      </c>
    </row>
    <row r="21" spans="1:3" ht="16.5" thickBot="1">
      <c r="A21" s="352" t="s">
        <v>614</v>
      </c>
      <c r="B21" s="364" t="s">
        <v>18</v>
      </c>
      <c r="C21" s="358">
        <v>0</v>
      </c>
    </row>
    <row r="22" spans="1:3" ht="16.5" thickBot="1">
      <c r="A22" s="353" t="s">
        <v>615</v>
      </c>
      <c r="B22" s="365" t="s">
        <v>19</v>
      </c>
      <c r="C22" s="361">
        <v>0</v>
      </c>
    </row>
    <row r="23" spans="1:3" ht="16.5" thickBot="1">
      <c r="A23" s="353" t="s">
        <v>616</v>
      </c>
      <c r="B23" s="365" t="s">
        <v>20</v>
      </c>
      <c r="C23" s="361">
        <v>0</v>
      </c>
    </row>
    <row r="24" spans="1:3" ht="16.5" thickBot="1">
      <c r="A24" s="353" t="s">
        <v>617</v>
      </c>
      <c r="B24" s="365" t="s">
        <v>21</v>
      </c>
      <c r="C24" s="361">
        <v>12506</v>
      </c>
    </row>
    <row r="25" spans="1:3" ht="16.5" thickBot="1">
      <c r="A25" s="353" t="s">
        <v>618</v>
      </c>
      <c r="B25" s="365" t="s">
        <v>22</v>
      </c>
      <c r="C25" s="361">
        <v>863</v>
      </c>
    </row>
    <row r="26" spans="1:3" ht="16.5" thickBot="1">
      <c r="A26" s="353" t="s">
        <v>619</v>
      </c>
      <c r="B26" s="365" t="s">
        <v>23</v>
      </c>
      <c r="C26" s="361">
        <v>11643</v>
      </c>
    </row>
  </sheetData>
  <sheetProtection/>
  <mergeCells count="2">
    <mergeCell ref="A6:C6"/>
    <mergeCell ref="A3:C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2.375" style="0" customWidth="1"/>
    <col min="2" max="2" width="7.625" style="0" customWidth="1"/>
    <col min="3" max="3" width="23.375" style="0" customWidth="1"/>
    <col min="4" max="4" width="24.50390625" style="0" customWidth="1"/>
  </cols>
  <sheetData>
    <row r="2" spans="1:4" ht="18.75">
      <c r="A2" s="424" t="s">
        <v>697</v>
      </c>
      <c r="B2" s="455"/>
      <c r="C2" s="455"/>
      <c r="D2" s="455"/>
    </row>
    <row r="6" spans="1:5" ht="18.75">
      <c r="A6" s="453" t="s">
        <v>685</v>
      </c>
      <c r="B6" s="454"/>
      <c r="C6" s="454"/>
      <c r="D6" s="99"/>
      <c r="E6" s="99"/>
    </row>
    <row r="7" spans="1:5" ht="19.5" thickBot="1">
      <c r="A7" s="382" t="s">
        <v>686</v>
      </c>
      <c r="B7" s="99"/>
      <c r="C7" s="99"/>
      <c r="D7" s="99"/>
      <c r="E7" s="99"/>
    </row>
    <row r="8" spans="1:5" ht="39.75" thickBot="1">
      <c r="A8" s="368" t="s">
        <v>41</v>
      </c>
      <c r="B8" s="367" t="s">
        <v>165</v>
      </c>
      <c r="C8" s="366" t="s">
        <v>584</v>
      </c>
      <c r="D8" s="366" t="s">
        <v>585</v>
      </c>
      <c r="E8" s="99"/>
    </row>
    <row r="9" spans="1:5" ht="16.5" thickBot="1">
      <c r="A9" s="369" t="s">
        <v>324</v>
      </c>
      <c r="B9" s="345" t="s">
        <v>325</v>
      </c>
      <c r="C9" s="345" t="s">
        <v>326</v>
      </c>
      <c r="D9" s="345" t="s">
        <v>326</v>
      </c>
      <c r="E9" s="99"/>
    </row>
    <row r="10" spans="1:5" ht="15.75">
      <c r="A10" s="370" t="s">
        <v>586</v>
      </c>
      <c r="B10" s="363" t="s">
        <v>3</v>
      </c>
      <c r="C10" s="346">
        <v>0</v>
      </c>
      <c r="D10" s="346">
        <v>5583</v>
      </c>
      <c r="E10" s="99"/>
    </row>
    <row r="11" spans="1:5" ht="15.75">
      <c r="A11" s="370" t="s">
        <v>587</v>
      </c>
      <c r="B11" s="364" t="s">
        <v>4</v>
      </c>
      <c r="C11" s="347">
        <v>0</v>
      </c>
      <c r="D11" s="347">
        <v>0</v>
      </c>
      <c r="E11" s="99"/>
    </row>
    <row r="12" spans="1:5" ht="15.75">
      <c r="A12" s="370" t="s">
        <v>588</v>
      </c>
      <c r="B12" s="364" t="s">
        <v>5</v>
      </c>
      <c r="C12" s="347">
        <v>0</v>
      </c>
      <c r="D12" s="347">
        <v>7835</v>
      </c>
      <c r="E12" s="99"/>
    </row>
    <row r="13" spans="1:5" ht="15.75">
      <c r="A13" s="370" t="s">
        <v>589</v>
      </c>
      <c r="B13" s="364" t="s">
        <v>6</v>
      </c>
      <c r="C13" s="347">
        <v>0</v>
      </c>
      <c r="D13" s="347">
        <v>1847</v>
      </c>
      <c r="E13" s="99"/>
    </row>
    <row r="14" spans="1:5" ht="15.75">
      <c r="A14" s="370" t="s">
        <v>590</v>
      </c>
      <c r="B14" s="364" t="s">
        <v>7</v>
      </c>
      <c r="C14" s="347">
        <v>0</v>
      </c>
      <c r="D14" s="347">
        <v>6595</v>
      </c>
      <c r="E14" s="99"/>
    </row>
    <row r="15" spans="1:5" ht="15.75">
      <c r="A15" s="370" t="s">
        <v>591</v>
      </c>
      <c r="B15" s="364" t="s">
        <v>8</v>
      </c>
      <c r="C15" s="347">
        <v>0</v>
      </c>
      <c r="D15" s="347">
        <v>12708</v>
      </c>
      <c r="E15" s="99"/>
    </row>
    <row r="16" spans="1:5" ht="16.5" thickBot="1">
      <c r="A16" s="373" t="s">
        <v>592</v>
      </c>
      <c r="B16" s="374" t="s">
        <v>9</v>
      </c>
      <c r="C16" s="375">
        <v>0</v>
      </c>
      <c r="D16" s="375">
        <v>3063</v>
      </c>
      <c r="E16" s="99"/>
    </row>
    <row r="17" spans="1:5" ht="16.5" thickBot="1">
      <c r="A17" s="372" t="s">
        <v>593</v>
      </c>
      <c r="B17" s="365" t="s">
        <v>10</v>
      </c>
      <c r="C17" s="376">
        <v>0</v>
      </c>
      <c r="D17" s="348">
        <v>-10795</v>
      </c>
      <c r="E17" s="99"/>
    </row>
    <row r="18" spans="1:5" ht="15.75">
      <c r="A18" s="371" t="s">
        <v>594</v>
      </c>
      <c r="B18" s="363" t="s">
        <v>11</v>
      </c>
      <c r="C18" s="346">
        <v>0</v>
      </c>
      <c r="D18" s="346">
        <v>232</v>
      </c>
      <c r="E18" s="99"/>
    </row>
    <row r="19" spans="1:5" ht="16.5" thickBot="1">
      <c r="A19" s="370" t="s">
        <v>595</v>
      </c>
      <c r="B19" s="364" t="s">
        <v>12</v>
      </c>
      <c r="C19" s="349">
        <v>0</v>
      </c>
      <c r="D19" s="349"/>
      <c r="E19" s="99"/>
    </row>
    <row r="20" spans="1:5" ht="16.5" thickBot="1">
      <c r="A20" s="372" t="s">
        <v>596</v>
      </c>
      <c r="B20" s="365" t="s">
        <v>13</v>
      </c>
      <c r="C20" s="299">
        <v>0</v>
      </c>
      <c r="D20" s="299">
        <v>232</v>
      </c>
      <c r="E20" s="99"/>
    </row>
    <row r="21" spans="1:5" ht="16.5" thickBot="1">
      <c r="A21" s="372" t="s">
        <v>597</v>
      </c>
      <c r="B21" s="365" t="s">
        <v>14</v>
      </c>
      <c r="C21" s="299">
        <v>0</v>
      </c>
      <c r="D21" s="299">
        <v>-10563</v>
      </c>
      <c r="E21" s="99"/>
    </row>
    <row r="22" spans="1:5" ht="15.75">
      <c r="A22" s="370" t="s">
        <v>598</v>
      </c>
      <c r="B22" s="364" t="s">
        <v>15</v>
      </c>
      <c r="C22" s="347">
        <v>0</v>
      </c>
      <c r="D22" s="347">
        <v>16625</v>
      </c>
      <c r="E22" s="99"/>
    </row>
    <row r="23" spans="1:5" ht="16.5" thickBot="1">
      <c r="A23" s="370" t="s">
        <v>599</v>
      </c>
      <c r="B23" s="364" t="s">
        <v>16</v>
      </c>
      <c r="C23" s="347">
        <v>0</v>
      </c>
      <c r="D23" s="347">
        <v>20</v>
      </c>
      <c r="E23" s="99"/>
    </row>
    <row r="24" spans="1:5" ht="16.5" thickBot="1">
      <c r="A24" s="372" t="s">
        <v>600</v>
      </c>
      <c r="B24" s="365" t="s">
        <v>17</v>
      </c>
      <c r="C24" s="299">
        <v>0</v>
      </c>
      <c r="D24" s="299">
        <v>16605</v>
      </c>
      <c r="E24" s="99"/>
    </row>
    <row r="25" spans="1:5" ht="16.5" thickBot="1">
      <c r="A25" s="372" t="s">
        <v>601</v>
      </c>
      <c r="B25" s="365" t="s">
        <v>18</v>
      </c>
      <c r="C25" s="299">
        <v>0</v>
      </c>
      <c r="D25" s="299">
        <v>6042</v>
      </c>
      <c r="E25" s="99"/>
    </row>
  </sheetData>
  <sheetProtection/>
  <mergeCells count="2">
    <mergeCell ref="A6:C6"/>
    <mergeCell ref="A2:D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tabSelected="1" view="pageBreakPreview" zoomScaleSheetLayoutView="100" zoomScalePageLayoutView="0" workbookViewId="0" topLeftCell="C1">
      <selection activeCell="B2" sqref="B2"/>
    </sheetView>
  </sheetViews>
  <sheetFormatPr defaultColWidth="9.00390625" defaultRowHeight="12.75"/>
  <cols>
    <col min="1" max="1" width="6.875" style="8" customWidth="1"/>
    <col min="2" max="2" width="55.125" style="16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1" width="9.375" style="296" hidden="1" customWidth="1"/>
    <col min="12" max="16384" width="9.375" style="8" customWidth="1"/>
  </cols>
  <sheetData>
    <row r="1" spans="2:10" ht="39.75" customHeight="1">
      <c r="B1" s="211" t="s">
        <v>698</v>
      </c>
      <c r="C1" s="212"/>
      <c r="D1" s="212"/>
      <c r="E1" s="212"/>
      <c r="F1" s="212"/>
      <c r="G1" s="212"/>
      <c r="H1" s="212"/>
      <c r="I1" s="212"/>
      <c r="J1" s="393"/>
    </row>
    <row r="2" spans="2:10" ht="39.75" customHeight="1">
      <c r="B2" s="211" t="s">
        <v>88</v>
      </c>
      <c r="C2" s="212"/>
      <c r="D2" s="212"/>
      <c r="E2" s="212"/>
      <c r="F2" s="212"/>
      <c r="G2" s="212"/>
      <c r="H2" s="212"/>
      <c r="I2" s="212"/>
      <c r="J2" s="393"/>
    </row>
    <row r="3" spans="7:10" ht="14.25" thickBot="1">
      <c r="G3" s="20"/>
      <c r="H3" s="20"/>
      <c r="I3" s="20" t="s">
        <v>40</v>
      </c>
      <c r="J3" s="393"/>
    </row>
    <row r="4" spans="1:10" ht="18" customHeight="1" thickBot="1">
      <c r="A4" s="394" t="s">
        <v>47</v>
      </c>
      <c r="B4" s="237" t="s">
        <v>36</v>
      </c>
      <c r="C4" s="238"/>
      <c r="D4" s="238"/>
      <c r="E4" s="238"/>
      <c r="F4" s="237" t="s">
        <v>37</v>
      </c>
      <c r="G4" s="239"/>
      <c r="H4" s="239"/>
      <c r="I4" s="239"/>
      <c r="J4" s="393"/>
    </row>
    <row r="5" spans="1:11" s="213" customFormat="1" ht="35.25" customHeight="1" thickBot="1">
      <c r="A5" s="395"/>
      <c r="B5" s="17" t="s">
        <v>41</v>
      </c>
      <c r="C5" s="18" t="str">
        <f>+CONCATENATE(LEFT('1.melléklet'!C6,4),". évi eredeti előirányzat")</f>
        <v>2014. évi eredeti előirányzat</v>
      </c>
      <c r="D5" s="199" t="str">
        <f>+CONCATENATE(LEFT('1.melléklet'!C6,4),". évi módosított előirányzat")</f>
        <v>2014. évi módosított előirányzat</v>
      </c>
      <c r="E5" s="18" t="str">
        <f>+CONCATENATE(LEFT('1.melléklet'!C6,4),". évi teljesítés")</f>
        <v>2014. évi teljesítés</v>
      </c>
      <c r="F5" s="17" t="s">
        <v>41</v>
      </c>
      <c r="G5" s="18" t="str">
        <f>+C5</f>
        <v>2014. évi eredeti előirányzat</v>
      </c>
      <c r="H5" s="199" t="str">
        <f>+D5</f>
        <v>2014. évi módosított előirányzat</v>
      </c>
      <c r="I5" s="229" t="str">
        <f>+E5</f>
        <v>2014. évi teljesítés</v>
      </c>
      <c r="J5" s="393"/>
      <c r="K5" s="297"/>
    </row>
    <row r="6" spans="1:11" s="214" customFormat="1" ht="12" customHeight="1" thickBot="1">
      <c r="A6" s="240" t="s">
        <v>324</v>
      </c>
      <c r="B6" s="241" t="s">
        <v>325</v>
      </c>
      <c r="C6" s="242" t="s">
        <v>326</v>
      </c>
      <c r="D6" s="242" t="s">
        <v>327</v>
      </c>
      <c r="E6" s="242" t="s">
        <v>328</v>
      </c>
      <c r="F6" s="241" t="s">
        <v>405</v>
      </c>
      <c r="G6" s="242" t="s">
        <v>406</v>
      </c>
      <c r="H6" s="242" t="s">
        <v>407</v>
      </c>
      <c r="I6" s="243" t="s">
        <v>408</v>
      </c>
      <c r="J6" s="393"/>
      <c r="K6" s="298"/>
    </row>
    <row r="7" spans="1:11" ht="15" customHeight="1">
      <c r="A7" s="215" t="s">
        <v>3</v>
      </c>
      <c r="B7" s="216" t="s">
        <v>381</v>
      </c>
      <c r="C7" s="202">
        <v>7482</v>
      </c>
      <c r="D7" s="202">
        <v>7984</v>
      </c>
      <c r="E7" s="202">
        <v>7984</v>
      </c>
      <c r="F7" s="216" t="s">
        <v>42</v>
      </c>
      <c r="G7" s="202">
        <v>5660</v>
      </c>
      <c r="H7" s="202">
        <v>6538</v>
      </c>
      <c r="I7" s="208">
        <v>5037</v>
      </c>
      <c r="J7" s="393"/>
      <c r="K7" s="296" t="s">
        <v>494</v>
      </c>
    </row>
    <row r="8" spans="1:11" ht="15" customHeight="1">
      <c r="A8" s="217" t="s">
        <v>4</v>
      </c>
      <c r="B8" s="218" t="s">
        <v>382</v>
      </c>
      <c r="C8" s="203">
        <v>1083</v>
      </c>
      <c r="D8" s="203">
        <v>2051</v>
      </c>
      <c r="E8" s="203">
        <v>968</v>
      </c>
      <c r="F8" s="218" t="s">
        <v>103</v>
      </c>
      <c r="G8" s="203">
        <v>1480</v>
      </c>
      <c r="H8" s="203">
        <v>1740</v>
      </c>
      <c r="I8" s="209">
        <v>1227</v>
      </c>
      <c r="J8" s="393"/>
      <c r="K8" s="296" t="s">
        <v>495</v>
      </c>
    </row>
    <row r="9" spans="1:11" ht="15" customHeight="1">
      <c r="A9" s="217" t="s">
        <v>5</v>
      </c>
      <c r="B9" s="218" t="s">
        <v>383</v>
      </c>
      <c r="C9" s="203">
        <v>0</v>
      </c>
      <c r="D9" s="203">
        <v>0</v>
      </c>
      <c r="E9" s="203">
        <v>0</v>
      </c>
      <c r="F9" s="218" t="s">
        <v>123</v>
      </c>
      <c r="G9" s="203">
        <v>5550</v>
      </c>
      <c r="H9" s="203">
        <v>5396</v>
      </c>
      <c r="I9" s="209">
        <v>2511</v>
      </c>
      <c r="J9" s="393"/>
      <c r="K9" s="296" t="s">
        <v>496</v>
      </c>
    </row>
    <row r="10" spans="1:11" ht="15" customHeight="1">
      <c r="A10" s="217" t="s">
        <v>6</v>
      </c>
      <c r="B10" s="218" t="s">
        <v>94</v>
      </c>
      <c r="C10" s="203">
        <v>900</v>
      </c>
      <c r="D10" s="203">
        <v>1058</v>
      </c>
      <c r="E10" s="203">
        <v>781</v>
      </c>
      <c r="F10" s="218" t="s">
        <v>104</v>
      </c>
      <c r="G10" s="203">
        <v>1750</v>
      </c>
      <c r="H10" s="203">
        <v>2081</v>
      </c>
      <c r="I10" s="209">
        <v>1051</v>
      </c>
      <c r="J10" s="393"/>
      <c r="K10" s="296" t="s">
        <v>497</v>
      </c>
    </row>
    <row r="11" spans="1:11" ht="15" customHeight="1">
      <c r="A11" s="217" t="s">
        <v>7</v>
      </c>
      <c r="B11" s="219" t="s">
        <v>384</v>
      </c>
      <c r="C11" s="203">
        <v>0</v>
      </c>
      <c r="D11" s="203">
        <v>0</v>
      </c>
      <c r="E11" s="203">
        <v>0</v>
      </c>
      <c r="F11" s="218" t="s">
        <v>105</v>
      </c>
      <c r="G11" s="203">
        <v>896</v>
      </c>
      <c r="H11" s="203">
        <v>896</v>
      </c>
      <c r="I11" s="209">
        <v>676</v>
      </c>
      <c r="J11" s="393"/>
      <c r="K11" s="296" t="s">
        <v>498</v>
      </c>
    </row>
    <row r="12" spans="1:11" ht="15" customHeight="1">
      <c r="A12" s="217" t="s">
        <v>8</v>
      </c>
      <c r="B12" s="218" t="s">
        <v>490</v>
      </c>
      <c r="C12" s="204">
        <v>0</v>
      </c>
      <c r="D12" s="204">
        <v>0</v>
      </c>
      <c r="E12" s="204">
        <v>0</v>
      </c>
      <c r="F12" s="218" t="s">
        <v>34</v>
      </c>
      <c r="G12" s="203">
        <v>982</v>
      </c>
      <c r="H12" s="203">
        <v>1254</v>
      </c>
      <c r="I12" s="209"/>
      <c r="J12" s="393"/>
      <c r="K12" s="296" t="s">
        <v>499</v>
      </c>
    </row>
    <row r="13" spans="1:11" ht="15" customHeight="1">
      <c r="A13" s="217" t="s">
        <v>9</v>
      </c>
      <c r="B13" s="218" t="s">
        <v>255</v>
      </c>
      <c r="C13" s="203">
        <v>3350</v>
      </c>
      <c r="D13" s="203">
        <v>7871</v>
      </c>
      <c r="E13" s="203">
        <v>6412</v>
      </c>
      <c r="F13" s="6"/>
      <c r="G13" s="203"/>
      <c r="H13" s="203"/>
      <c r="I13" s="209"/>
      <c r="J13" s="393"/>
      <c r="K13" s="296" t="s">
        <v>500</v>
      </c>
    </row>
    <row r="14" spans="1:10" ht="15" customHeight="1">
      <c r="A14" s="217" t="s">
        <v>10</v>
      </c>
      <c r="B14" s="6"/>
      <c r="C14" s="203"/>
      <c r="D14" s="203"/>
      <c r="E14" s="203"/>
      <c r="F14" s="6"/>
      <c r="G14" s="203"/>
      <c r="H14" s="203"/>
      <c r="I14" s="209"/>
      <c r="J14" s="393"/>
    </row>
    <row r="15" spans="1:10" ht="15" customHeight="1">
      <c r="A15" s="217" t="s">
        <v>11</v>
      </c>
      <c r="B15" s="228"/>
      <c r="C15" s="204"/>
      <c r="D15" s="204"/>
      <c r="E15" s="204"/>
      <c r="F15" s="6"/>
      <c r="G15" s="203"/>
      <c r="H15" s="203"/>
      <c r="I15" s="209"/>
      <c r="J15" s="393"/>
    </row>
    <row r="16" spans="1:10" ht="15" customHeight="1">
      <c r="A16" s="217" t="s">
        <v>12</v>
      </c>
      <c r="B16" s="6"/>
      <c r="C16" s="203"/>
      <c r="D16" s="203"/>
      <c r="E16" s="203"/>
      <c r="F16" s="6"/>
      <c r="G16" s="203"/>
      <c r="H16" s="203"/>
      <c r="I16" s="209"/>
      <c r="J16" s="393"/>
    </row>
    <row r="17" spans="1:10" ht="15" customHeight="1">
      <c r="A17" s="217" t="s">
        <v>13</v>
      </c>
      <c r="B17" s="6"/>
      <c r="C17" s="203"/>
      <c r="D17" s="203"/>
      <c r="E17" s="203"/>
      <c r="F17" s="6"/>
      <c r="G17" s="203"/>
      <c r="H17" s="203"/>
      <c r="I17" s="209"/>
      <c r="J17" s="393"/>
    </row>
    <row r="18" spans="1:10" ht="15" customHeight="1" thickBot="1">
      <c r="A18" s="217" t="s">
        <v>14</v>
      </c>
      <c r="B18" s="9"/>
      <c r="C18" s="205"/>
      <c r="D18" s="205"/>
      <c r="E18" s="205"/>
      <c r="F18" s="6"/>
      <c r="G18" s="205"/>
      <c r="H18" s="205"/>
      <c r="I18" s="210"/>
      <c r="J18" s="393"/>
    </row>
    <row r="19" spans="1:11" ht="17.25" customHeight="1" thickBot="1">
      <c r="A19" s="220" t="s">
        <v>15</v>
      </c>
      <c r="B19" s="201" t="s">
        <v>385</v>
      </c>
      <c r="C19" s="206">
        <f>+C7+C8+C10+C11+C13+C14+C15+C16+C17+C18</f>
        <v>12815</v>
      </c>
      <c r="D19" s="206">
        <v>18964</v>
      </c>
      <c r="E19" s="206">
        <v>16145</v>
      </c>
      <c r="F19" s="201" t="s">
        <v>392</v>
      </c>
      <c r="G19" s="206">
        <f>SUM(G7:G18)</f>
        <v>16318</v>
      </c>
      <c r="H19" s="206">
        <f>SUM(H7:H18)</f>
        <v>17905</v>
      </c>
      <c r="I19" s="206">
        <f>SUM(I7:I18)</f>
        <v>10502</v>
      </c>
      <c r="J19" s="393"/>
      <c r="K19" s="296" t="s">
        <v>501</v>
      </c>
    </row>
    <row r="20" spans="1:11" ht="15" customHeight="1">
      <c r="A20" s="221" t="s">
        <v>16</v>
      </c>
      <c r="B20" s="222" t="s">
        <v>386</v>
      </c>
      <c r="C20" s="21">
        <f>+C21+C22+C23+C24</f>
        <v>12503</v>
      </c>
      <c r="D20" s="21">
        <f>+D21+D22+D23+D24</f>
        <v>12949</v>
      </c>
      <c r="E20" s="21">
        <f>+E21+E22+E23+E24</f>
        <v>12949</v>
      </c>
      <c r="F20" s="223" t="s">
        <v>111</v>
      </c>
      <c r="G20" s="207"/>
      <c r="H20" s="207"/>
      <c r="I20" s="207"/>
      <c r="J20" s="393"/>
      <c r="K20" s="296" t="s">
        <v>502</v>
      </c>
    </row>
    <row r="21" spans="1:11" ht="15" customHeight="1">
      <c r="A21" s="224" t="s">
        <v>17</v>
      </c>
      <c r="B21" s="223" t="s">
        <v>116</v>
      </c>
      <c r="C21" s="200">
        <v>12503</v>
      </c>
      <c r="D21" s="200">
        <v>12586</v>
      </c>
      <c r="E21" s="200">
        <v>12586</v>
      </c>
      <c r="F21" s="223" t="s">
        <v>393</v>
      </c>
      <c r="G21" s="200"/>
      <c r="H21" s="200"/>
      <c r="I21" s="200"/>
      <c r="J21" s="393"/>
      <c r="K21" s="296" t="s">
        <v>503</v>
      </c>
    </row>
    <row r="22" spans="1:11" ht="15" customHeight="1">
      <c r="A22" s="224" t="s">
        <v>18</v>
      </c>
      <c r="B22" s="223" t="s">
        <v>117</v>
      </c>
      <c r="C22" s="200"/>
      <c r="D22" s="200"/>
      <c r="E22" s="200"/>
      <c r="F22" s="223" t="s">
        <v>86</v>
      </c>
      <c r="G22" s="200"/>
      <c r="H22" s="200"/>
      <c r="I22" s="200"/>
      <c r="J22" s="393"/>
      <c r="K22" s="296" t="s">
        <v>504</v>
      </c>
    </row>
    <row r="23" spans="1:11" ht="15" customHeight="1">
      <c r="A23" s="224" t="s">
        <v>19</v>
      </c>
      <c r="B23" s="223" t="s">
        <v>303</v>
      </c>
      <c r="C23" s="200"/>
      <c r="D23" s="200">
        <v>363</v>
      </c>
      <c r="E23" s="200">
        <v>363</v>
      </c>
      <c r="F23" s="223" t="s">
        <v>87</v>
      </c>
      <c r="G23" s="200"/>
      <c r="H23" s="200"/>
      <c r="I23" s="200"/>
      <c r="J23" s="393"/>
      <c r="K23" s="296" t="s">
        <v>505</v>
      </c>
    </row>
    <row r="24" spans="1:11" ht="15" customHeight="1">
      <c r="A24" s="224" t="s">
        <v>20</v>
      </c>
      <c r="B24" s="223" t="s">
        <v>122</v>
      </c>
      <c r="C24" s="200"/>
      <c r="D24" s="200"/>
      <c r="E24" s="200"/>
      <c r="F24" s="222" t="s">
        <v>124</v>
      </c>
      <c r="G24" s="200"/>
      <c r="H24" s="200"/>
      <c r="I24" s="200"/>
      <c r="J24" s="393"/>
      <c r="K24" s="296" t="s">
        <v>506</v>
      </c>
    </row>
    <row r="25" spans="1:11" ht="15" customHeight="1">
      <c r="A25" s="224" t="s">
        <v>21</v>
      </c>
      <c r="B25" s="223" t="s">
        <v>387</v>
      </c>
      <c r="C25" s="225">
        <f>+C26+C27</f>
        <v>0</v>
      </c>
      <c r="D25" s="225">
        <f>+D26+D27</f>
        <v>0</v>
      </c>
      <c r="E25" s="225">
        <f>+E26+E27</f>
        <v>0</v>
      </c>
      <c r="F25" s="223" t="s">
        <v>112</v>
      </c>
      <c r="G25" s="200"/>
      <c r="H25" s="200"/>
      <c r="I25" s="200"/>
      <c r="J25" s="393"/>
      <c r="K25" s="296" t="s">
        <v>507</v>
      </c>
    </row>
    <row r="26" spans="1:11" ht="15" customHeight="1">
      <c r="A26" s="221" t="s">
        <v>22</v>
      </c>
      <c r="B26" s="222" t="s">
        <v>388</v>
      </c>
      <c r="C26" s="207"/>
      <c r="D26" s="207"/>
      <c r="E26" s="207"/>
      <c r="F26" s="216" t="s">
        <v>368</v>
      </c>
      <c r="G26" s="207"/>
      <c r="H26" s="207">
        <v>363</v>
      </c>
      <c r="I26" s="207"/>
      <c r="J26" s="393"/>
      <c r="K26" s="296" t="s">
        <v>508</v>
      </c>
    </row>
    <row r="27" spans="1:11" ht="15" customHeight="1" thickBot="1">
      <c r="A27" s="224" t="s">
        <v>23</v>
      </c>
      <c r="B27" s="223" t="s">
        <v>389</v>
      </c>
      <c r="C27" s="200"/>
      <c r="D27" s="200"/>
      <c r="E27" s="200"/>
      <c r="F27" s="6"/>
      <c r="G27" s="200"/>
      <c r="H27" s="200"/>
      <c r="I27" s="200"/>
      <c r="J27" s="393"/>
      <c r="K27" s="296" t="s">
        <v>509</v>
      </c>
    </row>
    <row r="28" spans="1:11" ht="17.25" customHeight="1" thickBot="1">
      <c r="A28" s="220" t="s">
        <v>24</v>
      </c>
      <c r="B28" s="201" t="s">
        <v>390</v>
      </c>
      <c r="C28" s="206">
        <f>+C20+C25</f>
        <v>12503</v>
      </c>
      <c r="D28" s="206">
        <f>+D20+D25</f>
        <v>12949</v>
      </c>
      <c r="E28" s="206">
        <f>+E20+E25</f>
        <v>12949</v>
      </c>
      <c r="F28" s="201" t="s">
        <v>394</v>
      </c>
      <c r="G28" s="206">
        <f>SUM(G20:G27)</f>
        <v>0</v>
      </c>
      <c r="H28" s="206">
        <f>SUM(H20:H27)</f>
        <v>363</v>
      </c>
      <c r="I28" s="206">
        <f>SUM(I20:I27)</f>
        <v>0</v>
      </c>
      <c r="J28" s="393"/>
      <c r="K28" s="296" t="s">
        <v>510</v>
      </c>
    </row>
    <row r="29" spans="1:11" ht="17.25" customHeight="1" thickBot="1">
      <c r="A29" s="220" t="s">
        <v>25</v>
      </c>
      <c r="B29" s="226" t="s">
        <v>391</v>
      </c>
      <c r="C29" s="33">
        <f>+C19+C28</f>
        <v>25318</v>
      </c>
      <c r="D29" s="33">
        <f>+D19+D28</f>
        <v>31913</v>
      </c>
      <c r="E29" s="227">
        <f>+E19+E28</f>
        <v>29094</v>
      </c>
      <c r="F29" s="226" t="s">
        <v>395</v>
      </c>
      <c r="G29" s="33">
        <f>+G19+G28</f>
        <v>16318</v>
      </c>
      <c r="H29" s="33">
        <f>+H19+H28</f>
        <v>18268</v>
      </c>
      <c r="I29" s="33">
        <f>+I19+I28</f>
        <v>10502</v>
      </c>
      <c r="J29" s="393"/>
      <c r="K29" s="296" t="s">
        <v>511</v>
      </c>
    </row>
    <row r="30" spans="1:11" ht="17.25" customHeight="1" thickBot="1">
      <c r="A30" s="220" t="s">
        <v>26</v>
      </c>
      <c r="B30" s="226" t="s">
        <v>89</v>
      </c>
      <c r="C30" s="33">
        <f>IF(C19-G19&lt;0,G19-C19,"-")</f>
        <v>3503</v>
      </c>
      <c r="D30" s="33" t="str">
        <f>IF(D19-H19&lt;0,H19-D19,"-")</f>
        <v>-</v>
      </c>
      <c r="E30" s="227" t="str">
        <f>IF(E19-I19&lt;0,I19-E19,"-")</f>
        <v>-</v>
      </c>
      <c r="F30" s="226" t="s">
        <v>90</v>
      </c>
      <c r="G30" s="33" t="str">
        <f>IF(C19-G19&gt;0,C19-G19,"-")</f>
        <v>-</v>
      </c>
      <c r="H30" s="33">
        <f>IF(D19-H19&gt;0,D19-H19,"-")</f>
        <v>1059</v>
      </c>
      <c r="I30" s="33">
        <f>IF(E19-I19&gt;0,E19-I19,"-")</f>
        <v>5643</v>
      </c>
      <c r="J30" s="393"/>
      <c r="K30" s="296" t="s">
        <v>512</v>
      </c>
    </row>
    <row r="31" spans="1:11" ht="17.25" customHeight="1" thickBot="1">
      <c r="A31" s="220" t="s">
        <v>27</v>
      </c>
      <c r="B31" s="226" t="s">
        <v>125</v>
      </c>
      <c r="C31" s="33" t="str">
        <f>IF(C29-G29&lt;0,G29-C29,"-")</f>
        <v>-</v>
      </c>
      <c r="D31" s="33" t="str">
        <f>IF(D29-H29&lt;0,H29-D29,"-")</f>
        <v>-</v>
      </c>
      <c r="E31" s="227" t="str">
        <f>IF(E29-I29&lt;0,I29-E29,"-")</f>
        <v>-</v>
      </c>
      <c r="F31" s="226" t="s">
        <v>126</v>
      </c>
      <c r="G31" s="33">
        <f>IF(C29-G29&gt;0,C29-G29,"-")</f>
        <v>9000</v>
      </c>
      <c r="H31" s="33">
        <f>IF(D29-H29&gt;0,D29-H29,"-")</f>
        <v>13645</v>
      </c>
      <c r="I31" s="33">
        <f>IF(E29-I29&gt;0,E29-I29,"-")</f>
        <v>18592</v>
      </c>
      <c r="J31" s="393"/>
      <c r="K31" s="296" t="s">
        <v>513</v>
      </c>
    </row>
  </sheetData>
  <sheetProtection/>
  <mergeCells count="2">
    <mergeCell ref="J1:J31"/>
    <mergeCell ref="A4:A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5"/>
  <sheetViews>
    <sheetView view="pageBreakPreview" zoomScale="115" zoomScaleSheetLayoutView="115" zoomScalePageLayoutView="0" workbookViewId="0" topLeftCell="B1">
      <selection activeCell="D1" sqref="D1:H1"/>
    </sheetView>
  </sheetViews>
  <sheetFormatPr defaultColWidth="9.00390625" defaultRowHeight="12.75"/>
  <cols>
    <col min="1" max="1" width="6.875" style="8" customWidth="1"/>
    <col min="2" max="2" width="55.125" style="16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1" width="0" style="296" hidden="1" customWidth="1"/>
    <col min="12" max="16384" width="9.375" style="8" customWidth="1"/>
  </cols>
  <sheetData>
    <row r="1" spans="4:8" ht="18.75">
      <c r="D1" s="384" t="s">
        <v>689</v>
      </c>
      <c r="E1" s="384"/>
      <c r="F1" s="384"/>
      <c r="G1" s="384"/>
      <c r="H1" s="384"/>
    </row>
    <row r="2" spans="2:10" ht="39.75" customHeight="1">
      <c r="B2" s="211"/>
      <c r="C2" s="212"/>
      <c r="D2" s="212"/>
      <c r="E2" s="212"/>
      <c r="F2" s="379"/>
      <c r="G2" s="212"/>
      <c r="H2" s="212"/>
      <c r="I2" s="212"/>
      <c r="J2" s="396"/>
    </row>
    <row r="3" spans="2:10" ht="39.75" customHeight="1">
      <c r="B3" s="211"/>
      <c r="C3" s="383" t="s">
        <v>682</v>
      </c>
      <c r="D3" s="383"/>
      <c r="E3" s="383"/>
      <c r="F3" s="383"/>
      <c r="G3" s="383"/>
      <c r="H3" s="383"/>
      <c r="I3" s="383"/>
      <c r="J3" s="396"/>
    </row>
    <row r="4" spans="7:10" ht="14.25" thickBot="1">
      <c r="G4" s="20"/>
      <c r="H4" s="20"/>
      <c r="I4" s="20" t="s">
        <v>40</v>
      </c>
      <c r="J4" s="396"/>
    </row>
    <row r="5" spans="1:10" ht="24" customHeight="1" thickBot="1">
      <c r="A5" s="397" t="s">
        <v>47</v>
      </c>
      <c r="B5" s="237" t="s">
        <v>36</v>
      </c>
      <c r="C5" s="238"/>
      <c r="D5" s="238"/>
      <c r="E5" s="238"/>
      <c r="F5" s="237" t="s">
        <v>37</v>
      </c>
      <c r="G5" s="239"/>
      <c r="H5" s="239"/>
      <c r="I5" s="239"/>
      <c r="J5" s="396"/>
    </row>
    <row r="6" spans="1:11" s="213" customFormat="1" ht="35.25" customHeight="1" thickBot="1">
      <c r="A6" s="398"/>
      <c r="B6" s="17" t="s">
        <v>41</v>
      </c>
      <c r="C6" s="18" t="str">
        <f>+'2.1.melléklet'!C5</f>
        <v>2014. évi eredeti előirányzat</v>
      </c>
      <c r="D6" s="199" t="str">
        <f>+'2.1.melléklet'!D5</f>
        <v>2014. évi módosított előirányzat</v>
      </c>
      <c r="E6" s="18" t="str">
        <f>+'2.1.melléklet'!E5</f>
        <v>2014. évi teljesítés</v>
      </c>
      <c r="F6" s="17" t="s">
        <v>41</v>
      </c>
      <c r="G6" s="18" t="str">
        <f>+'2.1.melléklet'!C5</f>
        <v>2014. évi eredeti előirányzat</v>
      </c>
      <c r="H6" s="199" t="str">
        <f>+'2.1.melléklet'!D5</f>
        <v>2014. évi módosított előirányzat</v>
      </c>
      <c r="I6" s="229" t="str">
        <f>+'2.1.melléklet'!E5</f>
        <v>2014. évi teljesítés</v>
      </c>
      <c r="J6" s="396"/>
      <c r="K6" s="297"/>
    </row>
    <row r="7" spans="1:11" s="213" customFormat="1" ht="13.5" thickBot="1">
      <c r="A7" s="240" t="s">
        <v>324</v>
      </c>
      <c r="B7" s="241" t="s">
        <v>325</v>
      </c>
      <c r="C7" s="242" t="s">
        <v>326</v>
      </c>
      <c r="D7" s="242" t="s">
        <v>327</v>
      </c>
      <c r="E7" s="242" t="s">
        <v>328</v>
      </c>
      <c r="F7" s="241" t="s">
        <v>405</v>
      </c>
      <c r="G7" s="242" t="s">
        <v>406</v>
      </c>
      <c r="H7" s="242" t="s">
        <v>407</v>
      </c>
      <c r="I7" s="243" t="s">
        <v>408</v>
      </c>
      <c r="J7" s="396"/>
      <c r="K7" s="298"/>
    </row>
    <row r="8" spans="1:11" ht="12.75" customHeight="1">
      <c r="A8" s="215" t="s">
        <v>3</v>
      </c>
      <c r="B8" s="216" t="s">
        <v>396</v>
      </c>
      <c r="C8" s="202"/>
      <c r="D8" s="202">
        <v>2948</v>
      </c>
      <c r="E8" s="202">
        <v>2948</v>
      </c>
      <c r="F8" s="216" t="s">
        <v>118</v>
      </c>
      <c r="G8" s="202"/>
      <c r="H8" s="202"/>
      <c r="I8" s="208"/>
      <c r="J8" s="396"/>
      <c r="K8" s="296" t="s">
        <v>494</v>
      </c>
    </row>
    <row r="9" spans="1:11" ht="12.75">
      <c r="A9" s="217" t="s">
        <v>4</v>
      </c>
      <c r="B9" s="218" t="s">
        <v>397</v>
      </c>
      <c r="C9" s="203"/>
      <c r="D9" s="203"/>
      <c r="E9" s="203"/>
      <c r="F9" s="218" t="s">
        <v>409</v>
      </c>
      <c r="G9" s="203"/>
      <c r="H9" s="203"/>
      <c r="I9" s="209"/>
      <c r="J9" s="396"/>
      <c r="K9" s="296" t="s">
        <v>495</v>
      </c>
    </row>
    <row r="10" spans="1:11" ht="12.75" customHeight="1">
      <c r="A10" s="217" t="s">
        <v>5</v>
      </c>
      <c r="B10" s="218" t="s">
        <v>398</v>
      </c>
      <c r="C10" s="203"/>
      <c r="D10" s="203"/>
      <c r="E10" s="203"/>
      <c r="F10" s="218" t="s">
        <v>107</v>
      </c>
      <c r="G10" s="203">
        <v>3000</v>
      </c>
      <c r="H10" s="203">
        <v>10593</v>
      </c>
      <c r="I10" s="209">
        <v>9034</v>
      </c>
      <c r="J10" s="396"/>
      <c r="K10" s="296" t="s">
        <v>496</v>
      </c>
    </row>
    <row r="11" spans="1:11" ht="12.75" customHeight="1">
      <c r="A11" s="217" t="s">
        <v>6</v>
      </c>
      <c r="B11" s="218" t="s">
        <v>399</v>
      </c>
      <c r="C11" s="203"/>
      <c r="D11" s="203"/>
      <c r="E11" s="203"/>
      <c r="F11" s="218" t="s">
        <v>410</v>
      </c>
      <c r="G11" s="203"/>
      <c r="H11" s="203"/>
      <c r="I11" s="209"/>
      <c r="J11" s="396"/>
      <c r="K11" s="296" t="s">
        <v>497</v>
      </c>
    </row>
    <row r="12" spans="1:11" ht="12.75" customHeight="1">
      <c r="A12" s="217" t="s">
        <v>7</v>
      </c>
      <c r="B12" s="218" t="s">
        <v>400</v>
      </c>
      <c r="C12" s="203"/>
      <c r="D12" s="203"/>
      <c r="E12" s="203"/>
      <c r="F12" s="218" t="s">
        <v>121</v>
      </c>
      <c r="G12" s="203">
        <v>6000</v>
      </c>
      <c r="H12" s="203">
        <v>6000</v>
      </c>
      <c r="I12" s="209"/>
      <c r="J12" s="396"/>
      <c r="K12" s="296" t="s">
        <v>498</v>
      </c>
    </row>
    <row r="13" spans="1:11" ht="12.75" customHeight="1">
      <c r="A13" s="217" t="s">
        <v>8</v>
      </c>
      <c r="B13" s="218" t="s">
        <v>401</v>
      </c>
      <c r="C13" s="204"/>
      <c r="D13" s="204"/>
      <c r="E13" s="204"/>
      <c r="F13" s="258"/>
      <c r="G13" s="203"/>
      <c r="H13" s="203"/>
      <c r="I13" s="209"/>
      <c r="J13" s="396"/>
      <c r="K13" s="296" t="s">
        <v>499</v>
      </c>
    </row>
    <row r="14" spans="1:10" ht="12.75" customHeight="1">
      <c r="A14" s="217" t="s">
        <v>9</v>
      </c>
      <c r="B14" s="6"/>
      <c r="C14" s="203"/>
      <c r="D14" s="203"/>
      <c r="E14" s="203"/>
      <c r="F14" s="258"/>
      <c r="G14" s="203"/>
      <c r="H14" s="203"/>
      <c r="I14" s="209"/>
      <c r="J14" s="396"/>
    </row>
    <row r="15" spans="1:10" ht="12.75" customHeight="1">
      <c r="A15" s="217" t="s">
        <v>10</v>
      </c>
      <c r="B15" s="6"/>
      <c r="C15" s="203"/>
      <c r="D15" s="203"/>
      <c r="E15" s="203"/>
      <c r="F15" s="259"/>
      <c r="G15" s="203"/>
      <c r="H15" s="203"/>
      <c r="I15" s="209"/>
      <c r="J15" s="396"/>
    </row>
    <row r="16" spans="1:10" ht="12.75" customHeight="1">
      <c r="A16" s="217" t="s">
        <v>11</v>
      </c>
      <c r="B16" s="256"/>
      <c r="C16" s="204"/>
      <c r="D16" s="204"/>
      <c r="E16" s="204"/>
      <c r="F16" s="258"/>
      <c r="G16" s="203"/>
      <c r="H16" s="203"/>
      <c r="I16" s="209"/>
      <c r="J16" s="396"/>
    </row>
    <row r="17" spans="1:10" ht="12.75">
      <c r="A17" s="217" t="s">
        <v>12</v>
      </c>
      <c r="B17" s="6"/>
      <c r="C17" s="204"/>
      <c r="D17" s="204"/>
      <c r="E17" s="204"/>
      <c r="F17" s="258"/>
      <c r="G17" s="203"/>
      <c r="H17" s="203"/>
      <c r="I17" s="209"/>
      <c r="J17" s="396"/>
    </row>
    <row r="18" spans="1:10" ht="12.75" customHeight="1" thickBot="1">
      <c r="A18" s="253" t="s">
        <v>13</v>
      </c>
      <c r="B18" s="257"/>
      <c r="C18" s="255"/>
      <c r="D18" s="38"/>
      <c r="E18" s="39"/>
      <c r="F18" s="254" t="s">
        <v>34</v>
      </c>
      <c r="G18" s="203"/>
      <c r="H18" s="203"/>
      <c r="I18" s="209"/>
      <c r="J18" s="396"/>
    </row>
    <row r="19" spans="1:11" ht="15.75" customHeight="1" thickBot="1">
      <c r="A19" s="220" t="s">
        <v>14</v>
      </c>
      <c r="B19" s="201" t="s">
        <v>402</v>
      </c>
      <c r="C19" s="206">
        <f>+C8+C10+C11+C13+C14+C15+C16+C17+C18</f>
        <v>0</v>
      </c>
      <c r="D19" s="206">
        <f>+D8+D10+D11+D13+D14+D15+D16+D17+D18</f>
        <v>2948</v>
      </c>
      <c r="E19" s="206">
        <f>+E8+E10+E11+E13+E14+E15+E16+E17+E18</f>
        <v>2948</v>
      </c>
      <c r="F19" s="201" t="s">
        <v>411</v>
      </c>
      <c r="G19" s="206">
        <f>+G8+G10+G12+G13+G14+G15+G16+G17+G18</f>
        <v>9000</v>
      </c>
      <c r="H19" s="206">
        <f>+H8+H10+H12+H13+H14+H15+H16+H17+H18</f>
        <v>16593</v>
      </c>
      <c r="I19" s="236">
        <f>+I8+I10+I12+I13+I14+I15+I16+I17+I18</f>
        <v>9034</v>
      </c>
      <c r="J19" s="396"/>
      <c r="K19" s="296" t="s">
        <v>500</v>
      </c>
    </row>
    <row r="20" spans="1:11" ht="12.75" customHeight="1">
      <c r="A20" s="215" t="s">
        <v>15</v>
      </c>
      <c r="B20" s="245" t="s">
        <v>138</v>
      </c>
      <c r="C20" s="252">
        <f>+C21+C22+C23+C24+C25</f>
        <v>0</v>
      </c>
      <c r="D20" s="252">
        <f>+D21+D22+D23+D24+D25</f>
        <v>0</v>
      </c>
      <c r="E20" s="252">
        <f>+E21+E22+E23+E24+E25</f>
        <v>0</v>
      </c>
      <c r="F20" s="223" t="s">
        <v>111</v>
      </c>
      <c r="G20" s="35"/>
      <c r="H20" s="35"/>
      <c r="I20" s="233"/>
      <c r="J20" s="396"/>
      <c r="K20" s="296" t="s">
        <v>501</v>
      </c>
    </row>
    <row r="21" spans="1:11" ht="12.75" customHeight="1">
      <c r="A21" s="217" t="s">
        <v>16</v>
      </c>
      <c r="B21" s="246" t="s">
        <v>127</v>
      </c>
      <c r="C21" s="200"/>
      <c r="D21" s="200"/>
      <c r="E21" s="200"/>
      <c r="F21" s="223" t="s">
        <v>114</v>
      </c>
      <c r="G21" s="200"/>
      <c r="H21" s="200"/>
      <c r="I21" s="234"/>
      <c r="J21" s="396"/>
      <c r="K21" s="296" t="s">
        <v>502</v>
      </c>
    </row>
    <row r="22" spans="1:11" ht="12.75" customHeight="1">
      <c r="A22" s="215" t="s">
        <v>17</v>
      </c>
      <c r="B22" s="246" t="s">
        <v>128</v>
      </c>
      <c r="C22" s="200"/>
      <c r="D22" s="200"/>
      <c r="E22" s="200"/>
      <c r="F22" s="223" t="s">
        <v>86</v>
      </c>
      <c r="G22" s="200"/>
      <c r="H22" s="200"/>
      <c r="I22" s="234"/>
      <c r="J22" s="396"/>
      <c r="K22" s="296" t="s">
        <v>503</v>
      </c>
    </row>
    <row r="23" spans="1:11" ht="12.75" customHeight="1">
      <c r="A23" s="217" t="s">
        <v>18</v>
      </c>
      <c r="B23" s="246" t="s">
        <v>129</v>
      </c>
      <c r="C23" s="200"/>
      <c r="D23" s="200"/>
      <c r="E23" s="200"/>
      <c r="F23" s="223" t="s">
        <v>87</v>
      </c>
      <c r="G23" s="200"/>
      <c r="H23" s="200"/>
      <c r="I23" s="234"/>
      <c r="J23" s="396"/>
      <c r="K23" s="296" t="s">
        <v>504</v>
      </c>
    </row>
    <row r="24" spans="1:11" ht="12.75" customHeight="1">
      <c r="A24" s="215" t="s">
        <v>19</v>
      </c>
      <c r="B24" s="246" t="s">
        <v>130</v>
      </c>
      <c r="C24" s="200"/>
      <c r="D24" s="200"/>
      <c r="E24" s="200"/>
      <c r="F24" s="222" t="s">
        <v>124</v>
      </c>
      <c r="G24" s="200"/>
      <c r="H24" s="200"/>
      <c r="I24" s="234"/>
      <c r="J24" s="396"/>
      <c r="K24" s="296" t="s">
        <v>505</v>
      </c>
    </row>
    <row r="25" spans="1:11" ht="12.75" customHeight="1">
      <c r="A25" s="217" t="s">
        <v>20</v>
      </c>
      <c r="B25" s="247" t="s">
        <v>131</v>
      </c>
      <c r="C25" s="200"/>
      <c r="D25" s="200"/>
      <c r="E25" s="200"/>
      <c r="F25" s="223" t="s">
        <v>115</v>
      </c>
      <c r="G25" s="200"/>
      <c r="H25" s="200"/>
      <c r="I25" s="234"/>
      <c r="J25" s="396"/>
      <c r="K25" s="296" t="s">
        <v>506</v>
      </c>
    </row>
    <row r="26" spans="1:11" ht="12.75" customHeight="1">
      <c r="A26" s="215" t="s">
        <v>21</v>
      </c>
      <c r="B26" s="248" t="s">
        <v>132</v>
      </c>
      <c r="C26" s="225">
        <f>+C27+C28+C29+C30+C31</f>
        <v>0</v>
      </c>
      <c r="D26" s="225">
        <f>+D27+D28+D29+D30+D31</f>
        <v>0</v>
      </c>
      <c r="E26" s="225">
        <f>+E27+E28+E29+E30+E31</f>
        <v>0</v>
      </c>
      <c r="F26" s="249" t="s">
        <v>113</v>
      </c>
      <c r="G26" s="200"/>
      <c r="H26" s="200"/>
      <c r="I26" s="234"/>
      <c r="J26" s="396"/>
      <c r="K26" s="296" t="s">
        <v>507</v>
      </c>
    </row>
    <row r="27" spans="1:11" ht="12.75" customHeight="1">
      <c r="A27" s="217" t="s">
        <v>22</v>
      </c>
      <c r="B27" s="247" t="s">
        <v>133</v>
      </c>
      <c r="C27" s="200"/>
      <c r="D27" s="200"/>
      <c r="E27" s="200"/>
      <c r="F27" s="249" t="s">
        <v>412</v>
      </c>
      <c r="G27" s="200"/>
      <c r="H27" s="200"/>
      <c r="I27" s="234"/>
      <c r="J27" s="396"/>
      <c r="K27" s="296" t="s">
        <v>508</v>
      </c>
    </row>
    <row r="28" spans="1:11" ht="12.75" customHeight="1">
      <c r="A28" s="215" t="s">
        <v>23</v>
      </c>
      <c r="B28" s="247" t="s">
        <v>134</v>
      </c>
      <c r="C28" s="200"/>
      <c r="D28" s="200"/>
      <c r="E28" s="200"/>
      <c r="F28" s="244"/>
      <c r="G28" s="200"/>
      <c r="H28" s="200"/>
      <c r="I28" s="234"/>
      <c r="J28" s="396"/>
      <c r="K28" s="296" t="s">
        <v>509</v>
      </c>
    </row>
    <row r="29" spans="1:11" ht="12.75" customHeight="1">
      <c r="A29" s="217" t="s">
        <v>24</v>
      </c>
      <c r="B29" s="246" t="s">
        <v>135</v>
      </c>
      <c r="C29" s="200"/>
      <c r="D29" s="200"/>
      <c r="E29" s="200"/>
      <c r="F29" s="235"/>
      <c r="G29" s="200"/>
      <c r="H29" s="200"/>
      <c r="I29" s="234"/>
      <c r="J29" s="396"/>
      <c r="K29" s="296" t="s">
        <v>510</v>
      </c>
    </row>
    <row r="30" spans="1:11" ht="12.75" customHeight="1">
      <c r="A30" s="215" t="s">
        <v>25</v>
      </c>
      <c r="B30" s="250" t="s">
        <v>136</v>
      </c>
      <c r="C30" s="200"/>
      <c r="D30" s="200"/>
      <c r="E30" s="200"/>
      <c r="F30" s="6"/>
      <c r="G30" s="200"/>
      <c r="H30" s="200"/>
      <c r="I30" s="234"/>
      <c r="J30" s="396"/>
      <c r="K30" s="296" t="s">
        <v>511</v>
      </c>
    </row>
    <row r="31" spans="1:11" ht="12.75" customHeight="1" thickBot="1">
      <c r="A31" s="217" t="s">
        <v>26</v>
      </c>
      <c r="B31" s="251" t="s">
        <v>137</v>
      </c>
      <c r="C31" s="200"/>
      <c r="D31" s="200"/>
      <c r="E31" s="200"/>
      <c r="F31" s="235"/>
      <c r="G31" s="200"/>
      <c r="H31" s="200"/>
      <c r="I31" s="234"/>
      <c r="J31" s="396"/>
      <c r="K31" s="296" t="s">
        <v>512</v>
      </c>
    </row>
    <row r="32" spans="1:11" ht="16.5" customHeight="1" thickBot="1">
      <c r="A32" s="220" t="s">
        <v>27</v>
      </c>
      <c r="B32" s="201" t="s">
        <v>403</v>
      </c>
      <c r="C32" s="206">
        <v>0</v>
      </c>
      <c r="D32" s="206">
        <f>+D20+D26</f>
        <v>0</v>
      </c>
      <c r="E32" s="206">
        <f>+E20+E26</f>
        <v>0</v>
      </c>
      <c r="F32" s="201" t="s">
        <v>414</v>
      </c>
      <c r="G32" s="206">
        <f>SUM(G20:G31)</f>
        <v>0</v>
      </c>
      <c r="H32" s="206">
        <f>SUM(H20:H31)</f>
        <v>0</v>
      </c>
      <c r="I32" s="236">
        <f>SUM(I20:I31)</f>
        <v>0</v>
      </c>
      <c r="J32" s="396"/>
      <c r="K32" s="296" t="s">
        <v>513</v>
      </c>
    </row>
    <row r="33" spans="1:11" ht="16.5" customHeight="1" thickBot="1">
      <c r="A33" s="220" t="s">
        <v>28</v>
      </c>
      <c r="B33" s="226" t="s">
        <v>404</v>
      </c>
      <c r="C33" s="33">
        <f>+C19+C32</f>
        <v>0</v>
      </c>
      <c r="D33" s="33">
        <f>+D19+D32</f>
        <v>2948</v>
      </c>
      <c r="E33" s="227">
        <f>+E19+E32</f>
        <v>2948</v>
      </c>
      <c r="F33" s="226" t="s">
        <v>413</v>
      </c>
      <c r="G33" s="33">
        <f>+G19+G32</f>
        <v>9000</v>
      </c>
      <c r="H33" s="33">
        <f>+H19+H32</f>
        <v>16593</v>
      </c>
      <c r="I33" s="34">
        <f>+I19+I32</f>
        <v>9034</v>
      </c>
      <c r="J33" s="396"/>
      <c r="K33" s="296" t="s">
        <v>514</v>
      </c>
    </row>
    <row r="34" spans="1:11" ht="16.5" customHeight="1" thickBot="1">
      <c r="A34" s="220" t="s">
        <v>29</v>
      </c>
      <c r="B34" s="226" t="s">
        <v>89</v>
      </c>
      <c r="C34" s="33">
        <f>IF(C19-G19&lt;0,G19-C19,"-")</f>
        <v>9000</v>
      </c>
      <c r="D34" s="33">
        <f>IF(D19-H19&lt;0,H19-D19,"-")</f>
        <v>13645</v>
      </c>
      <c r="E34" s="227">
        <f>IF(E19-I19&lt;0,I19-E19,"-")</f>
        <v>6086</v>
      </c>
      <c r="F34" s="226" t="s">
        <v>90</v>
      </c>
      <c r="G34" s="33" t="str">
        <f>IF(C19-G19&gt;0,C19-G19,"-")</f>
        <v>-</v>
      </c>
      <c r="H34" s="33" t="str">
        <f>IF(D19-H19&gt;0,D19-H19,"-")</f>
        <v>-</v>
      </c>
      <c r="I34" s="34" t="str">
        <f>IF(E19-I19&gt;0,E19-I19,"-")</f>
        <v>-</v>
      </c>
      <c r="J34" s="396"/>
      <c r="K34" s="296" t="s">
        <v>515</v>
      </c>
    </row>
    <row r="35" spans="1:11" ht="16.5" customHeight="1" thickBot="1">
      <c r="A35" s="220" t="s">
        <v>30</v>
      </c>
      <c r="B35" s="226" t="s">
        <v>125</v>
      </c>
      <c r="C35" s="33" t="str">
        <f>IF(C28-G28&lt;0,G28-C28,"-")</f>
        <v>-</v>
      </c>
      <c r="D35" s="33" t="str">
        <f>IF(D28-H28&lt;0,H28-D28,"-")</f>
        <v>-</v>
      </c>
      <c r="E35" s="227" t="str">
        <f>IF(E28-I28&lt;0,I28-E28,"-")</f>
        <v>-</v>
      </c>
      <c r="F35" s="226" t="s">
        <v>126</v>
      </c>
      <c r="G35" s="33" t="str">
        <f>IF(C28-G28&gt;0,C28-G28,"-")</f>
        <v>-</v>
      </c>
      <c r="H35" s="33" t="str">
        <f>IF(D28-H28&gt;0,D28-H28,"-")</f>
        <v>-</v>
      </c>
      <c r="I35" s="34" t="str">
        <f>IF(E28-I28&gt;0,E28-I28,"-")</f>
        <v>-</v>
      </c>
      <c r="J35" s="396"/>
      <c r="K35" s="296" t="s">
        <v>516</v>
      </c>
    </row>
  </sheetData>
  <sheetProtection/>
  <mergeCells count="4">
    <mergeCell ref="J2:J35"/>
    <mergeCell ref="A5:A6"/>
    <mergeCell ref="C3:I3"/>
    <mergeCell ref="D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6"/>
  <sheetViews>
    <sheetView zoomScaleSheetLayoutView="130" zoomScalePageLayoutView="0" workbookViewId="0" topLeftCell="A1">
      <selection activeCell="A1" sqref="A1:G1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400" t="s">
        <v>690</v>
      </c>
      <c r="B1" s="400"/>
      <c r="C1" s="400"/>
      <c r="D1" s="400"/>
      <c r="E1" s="400"/>
      <c r="F1" s="400"/>
      <c r="G1" s="400"/>
      <c r="H1" s="399"/>
    </row>
    <row r="2" spans="1:8" ht="24.75" customHeight="1">
      <c r="A2" s="378"/>
      <c r="B2" s="378"/>
      <c r="C2" s="378"/>
      <c r="D2" s="378"/>
      <c r="E2" s="378"/>
      <c r="F2" s="378"/>
      <c r="G2" s="378"/>
      <c r="H2" s="399"/>
    </row>
    <row r="3" spans="1:8" ht="24.75" customHeight="1">
      <c r="A3" s="400" t="s">
        <v>0</v>
      </c>
      <c r="B3" s="400"/>
      <c r="C3" s="400"/>
      <c r="D3" s="400"/>
      <c r="E3" s="400"/>
      <c r="F3" s="400"/>
      <c r="G3" s="400"/>
      <c r="H3" s="399"/>
    </row>
    <row r="4" spans="1:8" ht="23.25" customHeight="1" thickBot="1">
      <c r="A4" s="16"/>
      <c r="B4" s="8"/>
      <c r="C4" s="8"/>
      <c r="D4" s="8"/>
      <c r="E4" s="8"/>
      <c r="F4" s="401" t="s">
        <v>40</v>
      </c>
      <c r="G4" s="401"/>
      <c r="H4" s="399"/>
    </row>
    <row r="5" spans="1:8" s="5" customFormat="1" ht="48.75" customHeight="1" thickBot="1">
      <c r="A5" s="17" t="s">
        <v>46</v>
      </c>
      <c r="B5" s="18" t="s">
        <v>44</v>
      </c>
      <c r="C5" s="18" t="s">
        <v>45</v>
      </c>
      <c r="D5" s="18" t="s">
        <v>678</v>
      </c>
      <c r="E5" s="18" t="s">
        <v>679</v>
      </c>
      <c r="F5" s="37" t="s">
        <v>680</v>
      </c>
      <c r="G5" s="36" t="s">
        <v>681</v>
      </c>
      <c r="H5" s="399"/>
    </row>
    <row r="6" spans="1:8" s="8" customFormat="1" ht="15" customHeight="1" thickBot="1">
      <c r="A6" s="230" t="s">
        <v>324</v>
      </c>
      <c r="B6" s="231" t="s">
        <v>325</v>
      </c>
      <c r="C6" s="231" t="s">
        <v>326</v>
      </c>
      <c r="D6" s="231" t="s">
        <v>327</v>
      </c>
      <c r="E6" s="231" t="s">
        <v>328</v>
      </c>
      <c r="F6" s="26" t="s">
        <v>405</v>
      </c>
      <c r="G6" s="232" t="s">
        <v>415</v>
      </c>
      <c r="H6" s="399"/>
    </row>
    <row r="7" spans="1:8" ht="15.75" customHeight="1">
      <c r="A7" s="13" t="s">
        <v>574</v>
      </c>
      <c r="B7" s="1">
        <v>762000</v>
      </c>
      <c r="C7" s="112">
        <v>2014</v>
      </c>
      <c r="D7" s="1"/>
      <c r="E7" s="1">
        <v>762000</v>
      </c>
      <c r="F7" s="27">
        <v>762000</v>
      </c>
      <c r="G7" s="28">
        <f aca="true" t="shared" si="0" ref="G7:G25">+D7+F7</f>
        <v>762000</v>
      </c>
      <c r="H7" s="399"/>
    </row>
    <row r="8" spans="1:8" ht="15.75" customHeight="1">
      <c r="A8" s="13" t="s">
        <v>575</v>
      </c>
      <c r="B8" s="1">
        <v>659181</v>
      </c>
      <c r="C8" s="112">
        <v>2014</v>
      </c>
      <c r="D8" s="1"/>
      <c r="E8" s="1">
        <v>659181</v>
      </c>
      <c r="F8" s="27">
        <v>659181</v>
      </c>
      <c r="G8" s="28">
        <f t="shared" si="0"/>
        <v>659181</v>
      </c>
      <c r="H8" s="399"/>
    </row>
    <row r="9" spans="1:8" ht="15.75" customHeight="1">
      <c r="A9" s="13" t="s">
        <v>576</v>
      </c>
      <c r="B9" s="1">
        <v>698681</v>
      </c>
      <c r="C9" s="112">
        <v>2014</v>
      </c>
      <c r="D9" s="1"/>
      <c r="E9" s="1">
        <v>698681</v>
      </c>
      <c r="F9" s="27">
        <v>698681</v>
      </c>
      <c r="G9" s="28">
        <f t="shared" si="0"/>
        <v>698681</v>
      </c>
      <c r="H9" s="399"/>
    </row>
    <row r="10" spans="1:8" ht="15.75" customHeight="1">
      <c r="A10" s="13" t="s">
        <v>578</v>
      </c>
      <c r="B10" s="1">
        <v>2447987</v>
      </c>
      <c r="C10" s="112">
        <v>2014</v>
      </c>
      <c r="D10" s="1"/>
      <c r="E10" s="1">
        <v>2447987</v>
      </c>
      <c r="F10" s="27">
        <v>2447987</v>
      </c>
      <c r="G10" s="28">
        <f t="shared" si="0"/>
        <v>2447987</v>
      </c>
      <c r="H10" s="399"/>
    </row>
    <row r="11" spans="1:8" ht="15.75" customHeight="1">
      <c r="A11" s="13" t="s">
        <v>577</v>
      </c>
      <c r="B11" s="1">
        <v>4465871</v>
      </c>
      <c r="C11" s="112">
        <v>2014</v>
      </c>
      <c r="D11" s="1"/>
      <c r="E11" s="1">
        <v>4465871</v>
      </c>
      <c r="F11" s="27">
        <v>4465871</v>
      </c>
      <c r="G11" s="28">
        <f t="shared" si="0"/>
        <v>4465871</v>
      </c>
      <c r="H11" s="399"/>
    </row>
    <row r="12" spans="1:8" ht="15.75" customHeight="1">
      <c r="A12" s="13"/>
      <c r="B12" s="1"/>
      <c r="C12" s="112"/>
      <c r="D12" s="1"/>
      <c r="E12" s="1"/>
      <c r="F12" s="27"/>
      <c r="G12" s="28">
        <f t="shared" si="0"/>
        <v>0</v>
      </c>
      <c r="H12" s="399"/>
    </row>
    <row r="13" spans="1:8" ht="15.75" customHeight="1">
      <c r="A13" s="13"/>
      <c r="B13" s="1"/>
      <c r="C13" s="112"/>
      <c r="D13" s="1"/>
      <c r="E13" s="1"/>
      <c r="F13" s="27"/>
      <c r="G13" s="28">
        <f t="shared" si="0"/>
        <v>0</v>
      </c>
      <c r="H13" s="399"/>
    </row>
    <row r="14" spans="1:8" ht="15.75" customHeight="1">
      <c r="A14" s="13"/>
      <c r="B14" s="1"/>
      <c r="C14" s="112"/>
      <c r="D14" s="1"/>
      <c r="E14" s="1"/>
      <c r="F14" s="27"/>
      <c r="G14" s="28">
        <f t="shared" si="0"/>
        <v>0</v>
      </c>
      <c r="H14" s="399"/>
    </row>
    <row r="15" spans="1:8" ht="15.75" customHeight="1">
      <c r="A15" s="13"/>
      <c r="B15" s="13"/>
      <c r="C15" s="112"/>
      <c r="D15" s="1"/>
      <c r="E15" s="1"/>
      <c r="F15" s="27"/>
      <c r="G15" s="28">
        <f t="shared" si="0"/>
        <v>0</v>
      </c>
      <c r="H15" s="399"/>
    </row>
    <row r="16" spans="1:8" ht="15.75" customHeight="1">
      <c r="A16" s="13"/>
      <c r="B16" s="1"/>
      <c r="C16" s="112"/>
      <c r="D16" s="1"/>
      <c r="E16" s="1"/>
      <c r="F16" s="27"/>
      <c r="G16" s="28">
        <f t="shared" si="0"/>
        <v>0</v>
      </c>
      <c r="H16" s="399"/>
    </row>
    <row r="17" spans="1:8" ht="15.75" customHeight="1">
      <c r="A17" s="13"/>
      <c r="B17" s="1"/>
      <c r="C17" s="112"/>
      <c r="D17" s="1"/>
      <c r="E17" s="1"/>
      <c r="F17" s="27"/>
      <c r="G17" s="28">
        <f t="shared" si="0"/>
        <v>0</v>
      </c>
      <c r="H17" s="399"/>
    </row>
    <row r="18" spans="1:8" ht="15.75" customHeight="1">
      <c r="A18" s="13"/>
      <c r="B18" s="1"/>
      <c r="C18" s="112"/>
      <c r="D18" s="1"/>
      <c r="E18" s="1"/>
      <c r="F18" s="27"/>
      <c r="G18" s="28">
        <f t="shared" si="0"/>
        <v>0</v>
      </c>
      <c r="H18" s="399"/>
    </row>
    <row r="19" spans="1:8" ht="15.75" customHeight="1">
      <c r="A19" s="13"/>
      <c r="B19" s="1"/>
      <c r="C19" s="112"/>
      <c r="D19" s="1"/>
      <c r="E19" s="1"/>
      <c r="F19" s="27"/>
      <c r="G19" s="28">
        <f t="shared" si="0"/>
        <v>0</v>
      </c>
      <c r="H19" s="399"/>
    </row>
    <row r="20" spans="1:8" ht="15.75" customHeight="1">
      <c r="A20" s="13"/>
      <c r="B20" s="1"/>
      <c r="C20" s="112"/>
      <c r="D20" s="1"/>
      <c r="E20" s="1"/>
      <c r="F20" s="27"/>
      <c r="G20" s="28">
        <f t="shared" si="0"/>
        <v>0</v>
      </c>
      <c r="H20" s="399"/>
    </row>
    <row r="21" spans="1:8" ht="15.75" customHeight="1">
      <c r="A21" s="13"/>
      <c r="B21" s="1"/>
      <c r="C21" s="112"/>
      <c r="D21" s="1"/>
      <c r="E21" s="1"/>
      <c r="F21" s="27"/>
      <c r="G21" s="28">
        <f t="shared" si="0"/>
        <v>0</v>
      </c>
      <c r="H21" s="399"/>
    </row>
    <row r="22" spans="1:8" ht="15.75" customHeight="1">
      <c r="A22" s="13"/>
      <c r="B22" s="1"/>
      <c r="C22" s="112"/>
      <c r="D22" s="1"/>
      <c r="E22" s="1"/>
      <c r="F22" s="27"/>
      <c r="G22" s="28">
        <f t="shared" si="0"/>
        <v>0</v>
      </c>
      <c r="H22" s="399"/>
    </row>
    <row r="23" spans="1:8" ht="15.75" customHeight="1">
      <c r="A23" s="13"/>
      <c r="B23" s="1"/>
      <c r="C23" s="112"/>
      <c r="D23" s="1"/>
      <c r="E23" s="1"/>
      <c r="F23" s="27"/>
      <c r="G23" s="28">
        <f t="shared" si="0"/>
        <v>0</v>
      </c>
      <c r="H23" s="399"/>
    </row>
    <row r="24" spans="1:8" ht="15.75" customHeight="1">
      <c r="A24" s="13"/>
      <c r="B24" s="1"/>
      <c r="C24" s="112"/>
      <c r="D24" s="1"/>
      <c r="E24" s="1"/>
      <c r="F24" s="27"/>
      <c r="G24" s="28">
        <f t="shared" si="0"/>
        <v>0</v>
      </c>
      <c r="H24" s="399"/>
    </row>
    <row r="25" spans="1:8" ht="15.75" customHeight="1" thickBot="1">
      <c r="A25" s="14"/>
      <c r="B25" s="2"/>
      <c r="C25" s="113"/>
      <c r="D25" s="2"/>
      <c r="E25" s="2"/>
      <c r="F25" s="29"/>
      <c r="G25" s="28">
        <f t="shared" si="0"/>
        <v>0</v>
      </c>
      <c r="H25" s="399"/>
    </row>
    <row r="26" spans="1:8" s="12" customFormat="1" ht="18" customHeight="1" thickBot="1">
      <c r="A26" s="19" t="s">
        <v>43</v>
      </c>
      <c r="B26" s="10">
        <f>SUM(B7:B25)</f>
        <v>9033720</v>
      </c>
      <c r="C26" s="15"/>
      <c r="D26" s="10">
        <f>SUM(D7:D25)</f>
        <v>0</v>
      </c>
      <c r="E26" s="10">
        <f>SUM(E7:E25)</f>
        <v>9033720</v>
      </c>
      <c r="F26" s="10">
        <f>SUM(F7:F25)</f>
        <v>9033720</v>
      </c>
      <c r="G26" s="11">
        <f>SUM(G7:G25)</f>
        <v>9033720</v>
      </c>
      <c r="H26" s="399"/>
    </row>
  </sheetData>
  <sheetProtection/>
  <mergeCells count="4">
    <mergeCell ref="H1:H26"/>
    <mergeCell ref="A1:G1"/>
    <mergeCell ref="F4:G4"/>
    <mergeCell ref="A3:G3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K22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2" spans="2:9" ht="18.75">
      <c r="B2" s="410" t="s">
        <v>691</v>
      </c>
      <c r="C2" s="410"/>
      <c r="D2" s="410"/>
      <c r="E2" s="410"/>
      <c r="F2" s="410"/>
      <c r="G2" s="410"/>
      <c r="H2" s="410"/>
      <c r="I2" s="410"/>
    </row>
    <row r="4" spans="2:10" ht="18.75">
      <c r="B4" s="409" t="s">
        <v>683</v>
      </c>
      <c r="C4" s="409"/>
      <c r="D4" s="409"/>
      <c r="E4" s="409"/>
      <c r="F4" s="409"/>
      <c r="G4" s="409"/>
      <c r="H4" s="409"/>
      <c r="I4" s="409"/>
      <c r="J4" s="409"/>
    </row>
    <row r="5" spans="1:11" ht="14.25" thickBot="1">
      <c r="A5" s="40"/>
      <c r="B5" s="41"/>
      <c r="C5" s="41"/>
      <c r="D5" s="41"/>
      <c r="E5" s="41"/>
      <c r="F5" s="41"/>
      <c r="G5" s="41"/>
      <c r="H5" s="41"/>
      <c r="I5" s="41"/>
      <c r="J5" s="42" t="s">
        <v>40</v>
      </c>
      <c r="K5" s="399"/>
    </row>
    <row r="6" spans="1:11" s="46" customFormat="1" ht="26.25" customHeight="1">
      <c r="A6" s="402" t="s">
        <v>47</v>
      </c>
      <c r="B6" s="406" t="s">
        <v>144</v>
      </c>
      <c r="C6" s="406" t="s">
        <v>145</v>
      </c>
      <c r="D6" s="406" t="s">
        <v>146</v>
      </c>
      <c r="E6" s="406" t="s">
        <v>673</v>
      </c>
      <c r="F6" s="43" t="s">
        <v>147</v>
      </c>
      <c r="G6" s="44"/>
      <c r="H6" s="44"/>
      <c r="I6" s="45"/>
      <c r="J6" s="404" t="s">
        <v>148</v>
      </c>
      <c r="K6" s="399"/>
    </row>
    <row r="7" spans="1:11" s="50" customFormat="1" ht="32.25" customHeight="1" thickBot="1">
      <c r="A7" s="403"/>
      <c r="B7" s="407"/>
      <c r="C7" s="407"/>
      <c r="D7" s="408"/>
      <c r="E7" s="408"/>
      <c r="F7" s="47" t="s">
        <v>674</v>
      </c>
      <c r="G7" s="48" t="s">
        <v>675</v>
      </c>
      <c r="H7" s="48" t="s">
        <v>676</v>
      </c>
      <c r="I7" s="49" t="s">
        <v>677</v>
      </c>
      <c r="J7" s="405"/>
      <c r="K7" s="399"/>
    </row>
    <row r="8" spans="1:11" s="52" customFormat="1" ht="13.5" customHeight="1" thickBot="1">
      <c r="A8" s="260" t="s">
        <v>324</v>
      </c>
      <c r="B8" s="51" t="s">
        <v>416</v>
      </c>
      <c r="C8" s="261" t="s">
        <v>326</v>
      </c>
      <c r="D8" s="261" t="s">
        <v>327</v>
      </c>
      <c r="E8" s="261" t="s">
        <v>328</v>
      </c>
      <c r="F8" s="261" t="s">
        <v>405</v>
      </c>
      <c r="G8" s="261" t="s">
        <v>406</v>
      </c>
      <c r="H8" s="261" t="s">
        <v>407</v>
      </c>
      <c r="I8" s="261" t="s">
        <v>408</v>
      </c>
      <c r="J8" s="262" t="s">
        <v>491</v>
      </c>
      <c r="K8" s="399"/>
    </row>
    <row r="9" spans="1:11" ht="33.75" customHeight="1">
      <c r="A9" s="53" t="s">
        <v>3</v>
      </c>
      <c r="B9" s="54" t="s">
        <v>149</v>
      </c>
      <c r="C9" s="55"/>
      <c r="D9" s="56">
        <v>1236</v>
      </c>
      <c r="E9" s="56">
        <v>101</v>
      </c>
      <c r="F9" s="56">
        <v>101</v>
      </c>
      <c r="G9" s="56">
        <v>101</v>
      </c>
      <c r="H9" s="56">
        <v>101</v>
      </c>
      <c r="I9" s="57">
        <v>391</v>
      </c>
      <c r="J9" s="58">
        <f aca="true" t="shared" si="0" ref="J9:J21">SUM(F9:I9)</f>
        <v>694</v>
      </c>
      <c r="K9" s="399"/>
    </row>
    <row r="10" spans="1:11" ht="21" customHeight="1">
      <c r="A10" s="59" t="s">
        <v>4</v>
      </c>
      <c r="B10" s="60" t="s">
        <v>579</v>
      </c>
      <c r="C10" s="61" t="s">
        <v>580</v>
      </c>
      <c r="D10" s="1">
        <v>1236</v>
      </c>
      <c r="E10" s="1">
        <v>101</v>
      </c>
      <c r="F10" s="1">
        <v>101</v>
      </c>
      <c r="G10" s="1">
        <v>101</v>
      </c>
      <c r="H10" s="1">
        <v>101</v>
      </c>
      <c r="I10" s="27">
        <v>391</v>
      </c>
      <c r="J10" s="62">
        <f t="shared" si="0"/>
        <v>694</v>
      </c>
      <c r="K10" s="399"/>
    </row>
    <row r="11" spans="1:11" ht="21" customHeight="1">
      <c r="A11" s="59" t="s">
        <v>5</v>
      </c>
      <c r="B11" s="60" t="s">
        <v>150</v>
      </c>
      <c r="C11" s="61"/>
      <c r="D11" s="1"/>
      <c r="E11" s="1"/>
      <c r="F11" s="1"/>
      <c r="G11" s="1"/>
      <c r="H11" s="1"/>
      <c r="I11" s="27"/>
      <c r="J11" s="62">
        <f t="shared" si="0"/>
        <v>0</v>
      </c>
      <c r="K11" s="399"/>
    </row>
    <row r="12" spans="1:11" ht="36" customHeight="1">
      <c r="A12" s="59" t="s">
        <v>6</v>
      </c>
      <c r="B12" s="63" t="s">
        <v>151</v>
      </c>
      <c r="C12" s="64"/>
      <c r="D12" s="65">
        <f aca="true" t="shared" si="1" ref="D12:I12">SUM(D13:D14)</f>
        <v>0</v>
      </c>
      <c r="E12" s="65">
        <f t="shared" si="1"/>
        <v>0</v>
      </c>
      <c r="F12" s="65">
        <f t="shared" si="1"/>
        <v>0</v>
      </c>
      <c r="G12" s="65">
        <f t="shared" si="1"/>
        <v>0</v>
      </c>
      <c r="H12" s="65">
        <f t="shared" si="1"/>
        <v>0</v>
      </c>
      <c r="I12" s="66">
        <f t="shared" si="1"/>
        <v>0</v>
      </c>
      <c r="J12" s="67">
        <f t="shared" si="0"/>
        <v>0</v>
      </c>
      <c r="K12" s="399"/>
    </row>
    <row r="13" spans="1:11" ht="21" customHeight="1">
      <c r="A13" s="59" t="s">
        <v>7</v>
      </c>
      <c r="B13" s="60" t="s">
        <v>150</v>
      </c>
      <c r="C13" s="61"/>
      <c r="D13" s="1"/>
      <c r="E13" s="1"/>
      <c r="F13" s="1"/>
      <c r="G13" s="1"/>
      <c r="H13" s="1"/>
      <c r="I13" s="27"/>
      <c r="J13" s="62">
        <f t="shared" si="0"/>
        <v>0</v>
      </c>
      <c r="K13" s="399"/>
    </row>
    <row r="14" spans="1:11" ht="18" customHeight="1">
      <c r="A14" s="59" t="s">
        <v>8</v>
      </c>
      <c r="B14" s="60" t="s">
        <v>150</v>
      </c>
      <c r="C14" s="61"/>
      <c r="D14" s="1"/>
      <c r="E14" s="1"/>
      <c r="F14" s="1"/>
      <c r="G14" s="1"/>
      <c r="H14" s="1"/>
      <c r="I14" s="27"/>
      <c r="J14" s="62">
        <f t="shared" si="0"/>
        <v>0</v>
      </c>
      <c r="K14" s="399"/>
    </row>
    <row r="15" spans="1:11" ht="21" customHeight="1">
      <c r="A15" s="59" t="s">
        <v>9</v>
      </c>
      <c r="B15" s="68" t="s">
        <v>152</v>
      </c>
      <c r="C15" s="64"/>
      <c r="D15" s="65">
        <f aca="true" t="shared" si="2" ref="D15:I15">SUM(D16:D16)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6">
        <f t="shared" si="2"/>
        <v>0</v>
      </c>
      <c r="J15" s="67">
        <f t="shared" si="0"/>
        <v>0</v>
      </c>
      <c r="K15" s="399"/>
    </row>
    <row r="16" spans="1:11" ht="21" customHeight="1">
      <c r="A16" s="59" t="s">
        <v>10</v>
      </c>
      <c r="B16" s="60" t="s">
        <v>150</v>
      </c>
      <c r="C16" s="61"/>
      <c r="D16" s="1"/>
      <c r="E16" s="1"/>
      <c r="F16" s="1"/>
      <c r="G16" s="1"/>
      <c r="H16" s="1"/>
      <c r="I16" s="27"/>
      <c r="J16" s="62">
        <f t="shared" si="0"/>
        <v>0</v>
      </c>
      <c r="K16" s="399"/>
    </row>
    <row r="17" spans="1:11" ht="21" customHeight="1">
      <c r="A17" s="59" t="s">
        <v>11</v>
      </c>
      <c r="B17" s="68" t="s">
        <v>153</v>
      </c>
      <c r="C17" s="64"/>
      <c r="D17" s="65">
        <f aca="true" t="shared" si="3" ref="D17:I17">SUM(D18:D18)</f>
        <v>0</v>
      </c>
      <c r="E17" s="65">
        <f t="shared" si="3"/>
        <v>0</v>
      </c>
      <c r="F17" s="65">
        <f t="shared" si="3"/>
        <v>0</v>
      </c>
      <c r="G17" s="65">
        <f t="shared" si="3"/>
        <v>0</v>
      </c>
      <c r="H17" s="65">
        <f t="shared" si="3"/>
        <v>0</v>
      </c>
      <c r="I17" s="66">
        <f t="shared" si="3"/>
        <v>0</v>
      </c>
      <c r="J17" s="67">
        <f t="shared" si="0"/>
        <v>0</v>
      </c>
      <c r="K17" s="399"/>
    </row>
    <row r="18" spans="1:11" ht="21" customHeight="1">
      <c r="A18" s="59" t="s">
        <v>12</v>
      </c>
      <c r="B18" s="60" t="s">
        <v>150</v>
      </c>
      <c r="C18" s="61"/>
      <c r="D18" s="1"/>
      <c r="E18" s="1"/>
      <c r="F18" s="1"/>
      <c r="G18" s="1"/>
      <c r="H18" s="1"/>
      <c r="I18" s="27"/>
      <c r="J18" s="62">
        <f t="shared" si="0"/>
        <v>0</v>
      </c>
      <c r="K18" s="399"/>
    </row>
    <row r="19" spans="1:11" ht="21" customHeight="1">
      <c r="A19" s="69" t="s">
        <v>13</v>
      </c>
      <c r="B19" s="70" t="s">
        <v>154</v>
      </c>
      <c r="C19" s="71"/>
      <c r="D19" s="72">
        <f aca="true" t="shared" si="4" ref="D19:I19">SUM(D20:D21)</f>
        <v>0</v>
      </c>
      <c r="E19" s="72">
        <f t="shared" si="4"/>
        <v>0</v>
      </c>
      <c r="F19" s="72">
        <f t="shared" si="4"/>
        <v>0</v>
      </c>
      <c r="G19" s="72">
        <f t="shared" si="4"/>
        <v>0</v>
      </c>
      <c r="H19" s="72">
        <f t="shared" si="4"/>
        <v>0</v>
      </c>
      <c r="I19" s="73">
        <f t="shared" si="4"/>
        <v>0</v>
      </c>
      <c r="J19" s="67">
        <f t="shared" si="0"/>
        <v>0</v>
      </c>
      <c r="K19" s="399"/>
    </row>
    <row r="20" spans="1:11" ht="21" customHeight="1">
      <c r="A20" s="69" t="s">
        <v>14</v>
      </c>
      <c r="B20" s="60" t="s">
        <v>150</v>
      </c>
      <c r="C20" s="61"/>
      <c r="D20" s="1"/>
      <c r="E20" s="1"/>
      <c r="F20" s="1"/>
      <c r="G20" s="1"/>
      <c r="H20" s="1"/>
      <c r="I20" s="27"/>
      <c r="J20" s="62">
        <f t="shared" si="0"/>
        <v>0</v>
      </c>
      <c r="K20" s="399"/>
    </row>
    <row r="21" spans="1:11" ht="21" customHeight="1" thickBot="1">
      <c r="A21" s="69" t="s">
        <v>15</v>
      </c>
      <c r="B21" s="60" t="s">
        <v>150</v>
      </c>
      <c r="C21" s="74"/>
      <c r="D21" s="75"/>
      <c r="E21" s="75"/>
      <c r="F21" s="75"/>
      <c r="G21" s="75"/>
      <c r="H21" s="75"/>
      <c r="I21" s="76"/>
      <c r="J21" s="62">
        <f t="shared" si="0"/>
        <v>0</v>
      </c>
      <c r="K21" s="399"/>
    </row>
    <row r="22" spans="1:11" ht="21" customHeight="1" thickBot="1">
      <c r="A22" s="77" t="s">
        <v>16</v>
      </c>
      <c r="B22" s="78" t="s">
        <v>155</v>
      </c>
      <c r="C22" s="79"/>
      <c r="D22" s="80">
        <f aca="true" t="shared" si="5" ref="D22:J22">D9+D12+D15+D17+D19</f>
        <v>1236</v>
      </c>
      <c r="E22" s="80">
        <f t="shared" si="5"/>
        <v>101</v>
      </c>
      <c r="F22" s="80">
        <f t="shared" si="5"/>
        <v>101</v>
      </c>
      <c r="G22" s="80">
        <f t="shared" si="5"/>
        <v>101</v>
      </c>
      <c r="H22" s="80">
        <f t="shared" si="5"/>
        <v>101</v>
      </c>
      <c r="I22" s="81">
        <f t="shared" si="5"/>
        <v>391</v>
      </c>
      <c r="J22" s="82">
        <f t="shared" si="5"/>
        <v>694</v>
      </c>
      <c r="K22" s="399"/>
    </row>
  </sheetData>
  <sheetProtection/>
  <mergeCells count="9">
    <mergeCell ref="B4:J4"/>
    <mergeCell ref="B2:I2"/>
    <mergeCell ref="A6:A7"/>
    <mergeCell ref="J6:J7"/>
    <mergeCell ref="B6:B7"/>
    <mergeCell ref="K5:K22"/>
    <mergeCell ref="E6:E7"/>
    <mergeCell ref="D6:D7"/>
    <mergeCell ref="C6:C7"/>
  </mergeCells>
  <printOptions horizontalCentered="1"/>
  <pageMargins left="0.7874015748031497" right="0.7874015748031497" top="1.39" bottom="0.984251968503937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16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6.625" style="7" customWidth="1"/>
    <col min="2" max="2" width="32.875" style="7" customWidth="1"/>
    <col min="3" max="3" width="20.875" style="7" customWidth="1"/>
    <col min="4" max="5" width="12.875" style="7" customWidth="1"/>
    <col min="6" max="16384" width="9.375" style="7" customWidth="1"/>
  </cols>
  <sheetData>
    <row r="1" spans="2:6" ht="18.75">
      <c r="B1" s="415" t="s">
        <v>692</v>
      </c>
      <c r="C1" s="415"/>
      <c r="D1" s="415"/>
      <c r="E1" s="415"/>
      <c r="F1" s="415"/>
    </row>
    <row r="2" ht="12.75">
      <c r="B2" s="380"/>
    </row>
    <row r="3" spans="2:4" ht="20.25">
      <c r="B3" s="413" t="s">
        <v>684</v>
      </c>
      <c r="C3" s="413"/>
      <c r="D3" s="413"/>
    </row>
    <row r="5" spans="2:5" ht="18.75">
      <c r="B5" s="414" t="s">
        <v>687</v>
      </c>
      <c r="C5" s="414"/>
      <c r="D5" s="414"/>
      <c r="E5" s="414"/>
    </row>
    <row r="8" spans="3:5" ht="14.25" thickBot="1">
      <c r="C8" s="83"/>
      <c r="D8" s="83"/>
      <c r="E8" s="83" t="s">
        <v>156</v>
      </c>
    </row>
    <row r="9" spans="1:5" ht="42.75" customHeight="1" thickBot="1">
      <c r="A9" s="84" t="s">
        <v>47</v>
      </c>
      <c r="B9" s="85" t="s">
        <v>157</v>
      </c>
      <c r="C9" s="85" t="s">
        <v>158</v>
      </c>
      <c r="D9" s="86" t="s">
        <v>159</v>
      </c>
      <c r="E9" s="87" t="s">
        <v>160</v>
      </c>
    </row>
    <row r="10" spans="1:5" ht="15.75" customHeight="1">
      <c r="A10" s="88" t="s">
        <v>3</v>
      </c>
      <c r="B10" s="89" t="s">
        <v>581</v>
      </c>
      <c r="C10" s="89" t="s">
        <v>582</v>
      </c>
      <c r="D10" s="90">
        <v>10000</v>
      </c>
      <c r="E10" s="91">
        <v>10000</v>
      </c>
    </row>
    <row r="11" spans="1:5" ht="15.75" customHeight="1">
      <c r="A11" s="92" t="s">
        <v>4</v>
      </c>
      <c r="B11" s="93" t="s">
        <v>583</v>
      </c>
      <c r="C11" s="93" t="s">
        <v>582</v>
      </c>
      <c r="D11" s="94">
        <v>26400</v>
      </c>
      <c r="E11" s="95">
        <v>26400</v>
      </c>
    </row>
    <row r="12" spans="1:5" ht="15.75" customHeight="1">
      <c r="A12" s="92" t="s">
        <v>5</v>
      </c>
      <c r="B12" s="93"/>
      <c r="C12" s="93"/>
      <c r="D12" s="94"/>
      <c r="E12" s="95"/>
    </row>
    <row r="13" spans="1:5" ht="15.75" customHeight="1">
      <c r="A13" s="92" t="s">
        <v>6</v>
      </c>
      <c r="B13" s="93"/>
      <c r="C13" s="93"/>
      <c r="D13" s="94"/>
      <c r="E13" s="95"/>
    </row>
    <row r="14" spans="1:5" ht="15.75" customHeight="1">
      <c r="A14" s="92" t="s">
        <v>7</v>
      </c>
      <c r="B14" s="93"/>
      <c r="C14" s="93"/>
      <c r="D14" s="94"/>
      <c r="E14" s="95"/>
    </row>
    <row r="15" spans="1:5" ht="15.75" customHeight="1" thickBot="1">
      <c r="A15" s="92" t="s">
        <v>8</v>
      </c>
      <c r="B15" s="93"/>
      <c r="C15" s="93"/>
      <c r="D15" s="94"/>
      <c r="E15" s="95"/>
    </row>
    <row r="16" spans="1:5" ht="15.75" customHeight="1" thickBot="1">
      <c r="A16" s="411" t="s">
        <v>35</v>
      </c>
      <c r="B16" s="412"/>
      <c r="C16" s="96"/>
      <c r="D16" s="97">
        <f>SUM(D10:D15)</f>
        <v>36400</v>
      </c>
      <c r="E16" s="98">
        <f>SUM(E10:E15)</f>
        <v>36400</v>
      </c>
    </row>
  </sheetData>
  <sheetProtection/>
  <mergeCells count="4">
    <mergeCell ref="A16:B16"/>
    <mergeCell ref="B3:D3"/>
    <mergeCell ref="B5:E5"/>
    <mergeCell ref="B1:F1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76"/>
  <sheetViews>
    <sheetView zoomScaleSheetLayoutView="120" zoomScalePageLayoutView="0" workbookViewId="0" topLeftCell="A1">
      <selection activeCell="A1" sqref="A1:D1"/>
    </sheetView>
  </sheetViews>
  <sheetFormatPr defaultColWidth="12.00390625" defaultRowHeight="12.75"/>
  <cols>
    <col min="1" max="1" width="67.125" style="263" customWidth="1"/>
    <col min="2" max="2" width="6.125" style="264" customWidth="1"/>
    <col min="3" max="4" width="12.125" style="263" customWidth="1"/>
    <col min="5" max="5" width="12.125" style="288" customWidth="1"/>
    <col min="6" max="16384" width="12.00390625" style="263" customWidth="1"/>
  </cols>
  <sheetData>
    <row r="1" spans="1:4" ht="18.75">
      <c r="A1" s="423" t="s">
        <v>693</v>
      </c>
      <c r="B1" s="424"/>
      <c r="C1" s="424"/>
      <c r="D1" s="424"/>
    </row>
    <row r="3" spans="1:5" ht="49.5" customHeight="1">
      <c r="A3" s="425" t="s">
        <v>670</v>
      </c>
      <c r="B3" s="426"/>
      <c r="C3" s="426"/>
      <c r="D3" s="426"/>
      <c r="E3" s="426"/>
    </row>
    <row r="4" spans="1:5" ht="16.5" thickBot="1">
      <c r="A4" s="313" t="s">
        <v>669</v>
      </c>
      <c r="C4" s="417" t="s">
        <v>163</v>
      </c>
      <c r="D4" s="417"/>
      <c r="E4" s="417"/>
    </row>
    <row r="5" spans="1:5" ht="15.75" customHeight="1">
      <c r="A5" s="418" t="s">
        <v>164</v>
      </c>
      <c r="B5" s="429" t="s">
        <v>165</v>
      </c>
      <c r="C5" s="421" t="s">
        <v>166</v>
      </c>
      <c r="D5" s="421" t="s">
        <v>661</v>
      </c>
      <c r="E5" s="432" t="s">
        <v>167</v>
      </c>
    </row>
    <row r="6" spans="1:5" ht="11.25" customHeight="1">
      <c r="A6" s="419"/>
      <c r="B6" s="430"/>
      <c r="C6" s="422"/>
      <c r="D6" s="422"/>
      <c r="E6" s="433"/>
    </row>
    <row r="7" spans="1:5" ht="15.75">
      <c r="A7" s="420"/>
      <c r="B7" s="431"/>
      <c r="C7" s="427" t="s">
        <v>168</v>
      </c>
      <c r="D7" s="427"/>
      <c r="E7" s="428"/>
    </row>
    <row r="8" spans="1:5" s="268" customFormat="1" ht="16.5" thickBot="1">
      <c r="A8" s="265" t="s">
        <v>477</v>
      </c>
      <c r="B8" s="266" t="s">
        <v>325</v>
      </c>
      <c r="C8" s="266" t="s">
        <v>326</v>
      </c>
      <c r="D8" s="266" t="s">
        <v>327</v>
      </c>
      <c r="E8" s="267" t="s">
        <v>328</v>
      </c>
    </row>
    <row r="9" spans="1:5" s="273" customFormat="1" ht="15.75">
      <c r="A9" s="269" t="s">
        <v>417</v>
      </c>
      <c r="B9" s="270" t="s">
        <v>169</v>
      </c>
      <c r="C9" s="271">
        <v>1130663</v>
      </c>
      <c r="D9" s="271">
        <v>817632</v>
      </c>
      <c r="E9" s="272"/>
    </row>
    <row r="10" spans="1:5" s="273" customFormat="1" ht="15.75">
      <c r="A10" s="274" t="s">
        <v>418</v>
      </c>
      <c r="B10" s="109" t="s">
        <v>170</v>
      </c>
      <c r="C10" s="275">
        <f>+C11+C16+C21+C26+C31</f>
        <v>116092</v>
      </c>
      <c r="D10" s="275">
        <v>79936</v>
      </c>
      <c r="E10" s="276">
        <f>+E11+E16+E21+E26+E31</f>
        <v>0</v>
      </c>
    </row>
    <row r="11" spans="1:5" s="273" customFormat="1" ht="15.75">
      <c r="A11" s="274" t="s">
        <v>419</v>
      </c>
      <c r="B11" s="109" t="s">
        <v>171</v>
      </c>
      <c r="C11" s="275">
        <f>+C12+C13+C14+C15</f>
        <v>113730</v>
      </c>
      <c r="D11" s="275">
        <f>+D12+D13+D14+D15</f>
        <v>79846</v>
      </c>
      <c r="E11" s="276">
        <f>+E12+E13+E14+E15</f>
        <v>0</v>
      </c>
    </row>
    <row r="12" spans="1:5" s="273" customFormat="1" ht="15.75">
      <c r="A12" s="277" t="s">
        <v>420</v>
      </c>
      <c r="B12" s="109" t="s">
        <v>172</v>
      </c>
      <c r="C12" s="102">
        <v>83925</v>
      </c>
      <c r="D12" s="102">
        <v>60784</v>
      </c>
      <c r="E12" s="278"/>
    </row>
    <row r="13" spans="1:5" s="273" customFormat="1" ht="26.25" customHeight="1">
      <c r="A13" s="277" t="s">
        <v>421</v>
      </c>
      <c r="B13" s="109" t="s">
        <v>173</v>
      </c>
      <c r="C13" s="100"/>
      <c r="D13" s="100"/>
      <c r="E13" s="101"/>
    </row>
    <row r="14" spans="1:5" s="273" customFormat="1" ht="22.5">
      <c r="A14" s="277" t="s">
        <v>422</v>
      </c>
      <c r="B14" s="109" t="s">
        <v>174</v>
      </c>
      <c r="C14" s="100">
        <v>23895</v>
      </c>
      <c r="D14" s="100">
        <v>18075</v>
      </c>
      <c r="E14" s="101"/>
    </row>
    <row r="15" spans="1:5" s="273" customFormat="1" ht="15.75">
      <c r="A15" s="277" t="s">
        <v>423</v>
      </c>
      <c r="B15" s="109" t="s">
        <v>175</v>
      </c>
      <c r="C15" s="100">
        <v>5910</v>
      </c>
      <c r="D15" s="100">
        <v>987</v>
      </c>
      <c r="E15" s="101"/>
    </row>
    <row r="16" spans="1:5" s="273" customFormat="1" ht="15.75">
      <c r="A16" s="274" t="s">
        <v>424</v>
      </c>
      <c r="B16" s="109" t="s">
        <v>176</v>
      </c>
      <c r="C16" s="279">
        <f>+C17+C18+C19+C20</f>
        <v>2362</v>
      </c>
      <c r="D16" s="279">
        <v>90</v>
      </c>
      <c r="E16" s="280">
        <f>+E17+E18+E19+E20</f>
        <v>0</v>
      </c>
    </row>
    <row r="17" spans="1:5" s="273" customFormat="1" ht="15.75">
      <c r="A17" s="277" t="s">
        <v>425</v>
      </c>
      <c r="B17" s="109" t="s">
        <v>177</v>
      </c>
      <c r="C17" s="100"/>
      <c r="D17" s="100"/>
      <c r="E17" s="101"/>
    </row>
    <row r="18" spans="1:5" s="273" customFormat="1" ht="22.5">
      <c r="A18" s="277" t="s">
        <v>426</v>
      </c>
      <c r="B18" s="109" t="s">
        <v>12</v>
      </c>
      <c r="C18" s="100"/>
      <c r="D18" s="100"/>
      <c r="E18" s="101"/>
    </row>
    <row r="19" spans="1:5" s="273" customFormat="1" ht="15.75">
      <c r="A19" s="277" t="s">
        <v>427</v>
      </c>
      <c r="B19" s="109" t="s">
        <v>13</v>
      </c>
      <c r="C19" s="100"/>
      <c r="D19" s="100"/>
      <c r="E19" s="101"/>
    </row>
    <row r="20" spans="1:5" s="273" customFormat="1" ht="15.75">
      <c r="A20" s="277" t="s">
        <v>428</v>
      </c>
      <c r="B20" s="109" t="s">
        <v>14</v>
      </c>
      <c r="C20" s="100">
        <v>2362</v>
      </c>
      <c r="D20" s="100">
        <v>90</v>
      </c>
      <c r="E20" s="101"/>
    </row>
    <row r="21" spans="1:5" s="273" customFormat="1" ht="15.75">
      <c r="A21" s="274" t="s">
        <v>429</v>
      </c>
      <c r="B21" s="109" t="s">
        <v>15</v>
      </c>
      <c r="C21" s="279">
        <f>+C22+C23+C24+C25</f>
        <v>0</v>
      </c>
      <c r="D21" s="279">
        <f>+D22+D23+D24+D25</f>
        <v>0</v>
      </c>
      <c r="E21" s="280">
        <f>+E22+E23+E24+E25</f>
        <v>0</v>
      </c>
    </row>
    <row r="22" spans="1:5" s="273" customFormat="1" ht="15.75">
      <c r="A22" s="277" t="s">
        <v>430</v>
      </c>
      <c r="B22" s="109" t="s">
        <v>16</v>
      </c>
      <c r="C22" s="100"/>
      <c r="D22" s="100"/>
      <c r="E22" s="101"/>
    </row>
    <row r="23" spans="1:5" s="273" customFormat="1" ht="15.75">
      <c r="A23" s="277" t="s">
        <v>431</v>
      </c>
      <c r="B23" s="109" t="s">
        <v>17</v>
      </c>
      <c r="C23" s="100"/>
      <c r="D23" s="100"/>
      <c r="E23" s="101"/>
    </row>
    <row r="24" spans="1:5" s="273" customFormat="1" ht="15.75">
      <c r="A24" s="277" t="s">
        <v>432</v>
      </c>
      <c r="B24" s="109" t="s">
        <v>18</v>
      </c>
      <c r="C24" s="100"/>
      <c r="D24" s="100"/>
      <c r="E24" s="101"/>
    </row>
    <row r="25" spans="1:5" s="273" customFormat="1" ht="15.75">
      <c r="A25" s="277" t="s">
        <v>433</v>
      </c>
      <c r="B25" s="109" t="s">
        <v>19</v>
      </c>
      <c r="C25" s="100"/>
      <c r="D25" s="100"/>
      <c r="E25" s="101"/>
    </row>
    <row r="26" spans="1:5" s="273" customFormat="1" ht="15.75">
      <c r="A26" s="274" t="s">
        <v>434</v>
      </c>
      <c r="B26" s="109" t="s">
        <v>20</v>
      </c>
      <c r="C26" s="279">
        <f>+C27+C28+C29+C30</f>
        <v>0</v>
      </c>
      <c r="D26" s="279">
        <f>+D27+D28+D29+D30</f>
        <v>0</v>
      </c>
      <c r="E26" s="280">
        <f>+E27+E28+E29+E30</f>
        <v>0</v>
      </c>
    </row>
    <row r="27" spans="1:5" s="273" customFormat="1" ht="15.75">
      <c r="A27" s="277" t="s">
        <v>435</v>
      </c>
      <c r="B27" s="109" t="s">
        <v>21</v>
      </c>
      <c r="C27" s="100"/>
      <c r="D27" s="100"/>
      <c r="E27" s="101"/>
    </row>
    <row r="28" spans="1:5" s="273" customFormat="1" ht="15.75">
      <c r="A28" s="277" t="s">
        <v>436</v>
      </c>
      <c r="B28" s="109" t="s">
        <v>22</v>
      </c>
      <c r="C28" s="100"/>
      <c r="D28" s="100"/>
      <c r="E28" s="101"/>
    </row>
    <row r="29" spans="1:5" s="273" customFormat="1" ht="15.75">
      <c r="A29" s="277" t="s">
        <v>437</v>
      </c>
      <c r="B29" s="109" t="s">
        <v>23</v>
      </c>
      <c r="C29" s="100"/>
      <c r="D29" s="100"/>
      <c r="E29" s="101"/>
    </row>
    <row r="30" spans="1:5" s="273" customFormat="1" ht="15.75">
      <c r="A30" s="277" t="s">
        <v>438</v>
      </c>
      <c r="B30" s="109" t="s">
        <v>24</v>
      </c>
      <c r="C30" s="100"/>
      <c r="D30" s="100"/>
      <c r="E30" s="101"/>
    </row>
    <row r="31" spans="1:5" s="273" customFormat="1" ht="15.75">
      <c r="A31" s="274" t="s">
        <v>439</v>
      </c>
      <c r="B31" s="109" t="s">
        <v>25</v>
      </c>
      <c r="C31" s="279">
        <f>+C32+C33+C34+C35</f>
        <v>0</v>
      </c>
      <c r="D31" s="279">
        <f>+D32+D33+D34+D35</f>
        <v>0</v>
      </c>
      <c r="E31" s="280">
        <f>+E32+E33+E34+E35</f>
        <v>0</v>
      </c>
    </row>
    <row r="32" spans="1:5" s="273" customFormat="1" ht="15.75">
      <c r="A32" s="277" t="s">
        <v>440</v>
      </c>
      <c r="B32" s="109" t="s">
        <v>26</v>
      </c>
      <c r="C32" s="100"/>
      <c r="D32" s="100"/>
      <c r="E32" s="101"/>
    </row>
    <row r="33" spans="1:5" s="273" customFormat="1" ht="22.5">
      <c r="A33" s="277" t="s">
        <v>441</v>
      </c>
      <c r="B33" s="109" t="s">
        <v>27</v>
      </c>
      <c r="C33" s="100"/>
      <c r="D33" s="100"/>
      <c r="E33" s="101"/>
    </row>
    <row r="34" spans="1:5" s="273" customFormat="1" ht="15.75">
      <c r="A34" s="277" t="s">
        <v>442</v>
      </c>
      <c r="B34" s="109" t="s">
        <v>28</v>
      </c>
      <c r="C34" s="100"/>
      <c r="D34" s="100"/>
      <c r="E34" s="101"/>
    </row>
    <row r="35" spans="1:5" s="273" customFormat="1" ht="15.75">
      <c r="A35" s="277" t="s">
        <v>443</v>
      </c>
      <c r="B35" s="109" t="s">
        <v>29</v>
      </c>
      <c r="C35" s="100"/>
      <c r="D35" s="100"/>
      <c r="E35" s="101"/>
    </row>
    <row r="36" spans="1:5" s="273" customFormat="1" ht="15.75">
      <c r="A36" s="274" t="s">
        <v>444</v>
      </c>
      <c r="B36" s="109" t="s">
        <v>30</v>
      </c>
      <c r="C36" s="279">
        <f>+C37+C42+C47</f>
        <v>400</v>
      </c>
      <c r="D36" s="279">
        <f>+D37+D42+D47</f>
        <v>400</v>
      </c>
      <c r="E36" s="280">
        <f>+E37+E42+E47</f>
        <v>0</v>
      </c>
    </row>
    <row r="37" spans="1:5" s="273" customFormat="1" ht="15.75">
      <c r="A37" s="274" t="s">
        <v>445</v>
      </c>
      <c r="B37" s="109" t="s">
        <v>31</v>
      </c>
      <c r="C37" s="279">
        <f>+C38+C39+C40+C41</f>
        <v>400</v>
      </c>
      <c r="D37" s="279">
        <f>+D38+D39+D40+D41</f>
        <v>400</v>
      </c>
      <c r="E37" s="280">
        <f>+E38+E39+E40+E41</f>
        <v>0</v>
      </c>
    </row>
    <row r="38" spans="1:5" s="273" customFormat="1" ht="15.75">
      <c r="A38" s="277" t="s">
        <v>446</v>
      </c>
      <c r="B38" s="109" t="s">
        <v>78</v>
      </c>
      <c r="C38" s="100"/>
      <c r="D38" s="100"/>
      <c r="E38" s="101"/>
    </row>
    <row r="39" spans="1:5" s="273" customFormat="1" ht="15.75">
      <c r="A39" s="277" t="s">
        <v>447</v>
      </c>
      <c r="B39" s="109" t="s">
        <v>143</v>
      </c>
      <c r="C39" s="100"/>
      <c r="D39" s="100"/>
      <c r="E39" s="101"/>
    </row>
    <row r="40" spans="1:5" s="273" customFormat="1" ht="15.75">
      <c r="A40" s="277" t="s">
        <v>448</v>
      </c>
      <c r="B40" s="109" t="s">
        <v>161</v>
      </c>
      <c r="C40" s="100"/>
      <c r="D40" s="100"/>
      <c r="E40" s="101"/>
    </row>
    <row r="41" spans="1:5" s="273" customFormat="1" ht="15.75">
      <c r="A41" s="277" t="s">
        <v>662</v>
      </c>
      <c r="B41" s="109" t="s">
        <v>162</v>
      </c>
      <c r="C41" s="100">
        <v>400</v>
      </c>
      <c r="D41" s="100">
        <v>400</v>
      </c>
      <c r="E41" s="101"/>
    </row>
    <row r="42" spans="1:5" s="273" customFormat="1" ht="15.75">
      <c r="A42" s="274" t="s">
        <v>449</v>
      </c>
      <c r="B42" s="109" t="s">
        <v>178</v>
      </c>
      <c r="C42" s="279">
        <f>+C43+C44+C45+C46</f>
        <v>0</v>
      </c>
      <c r="D42" s="279">
        <f>+D43+D44+D45+D46</f>
        <v>0</v>
      </c>
      <c r="E42" s="280">
        <f>+E43+E44+E45+E46</f>
        <v>0</v>
      </c>
    </row>
    <row r="43" spans="1:5" s="273" customFormat="1" ht="15.75">
      <c r="A43" s="277" t="s">
        <v>450</v>
      </c>
      <c r="B43" s="109" t="s">
        <v>179</v>
      </c>
      <c r="C43" s="100"/>
      <c r="D43" s="100"/>
      <c r="E43" s="101"/>
    </row>
    <row r="44" spans="1:5" s="273" customFormat="1" ht="22.5">
      <c r="A44" s="277" t="s">
        <v>451</v>
      </c>
      <c r="B44" s="109" t="s">
        <v>180</v>
      </c>
      <c r="C44" s="100"/>
      <c r="D44" s="100"/>
      <c r="E44" s="101"/>
    </row>
    <row r="45" spans="1:5" s="273" customFormat="1" ht="15.75">
      <c r="A45" s="277" t="s">
        <v>452</v>
      </c>
      <c r="B45" s="109" t="s">
        <v>181</v>
      </c>
      <c r="C45" s="100"/>
      <c r="D45" s="100"/>
      <c r="E45" s="101"/>
    </row>
    <row r="46" spans="1:5" s="273" customFormat="1" ht="15.75">
      <c r="A46" s="277" t="s">
        <v>453</v>
      </c>
      <c r="B46" s="109" t="s">
        <v>182</v>
      </c>
      <c r="C46" s="100"/>
      <c r="D46" s="100"/>
      <c r="E46" s="101"/>
    </row>
    <row r="47" spans="1:5" s="273" customFormat="1" ht="15.75">
      <c r="A47" s="274" t="s">
        <v>454</v>
      </c>
      <c r="B47" s="109" t="s">
        <v>183</v>
      </c>
      <c r="C47" s="279">
        <f>+C48+C49+C50+C51</f>
        <v>0</v>
      </c>
      <c r="D47" s="279">
        <f>+D48+D49+D50+D51</f>
        <v>0</v>
      </c>
      <c r="E47" s="280">
        <f>+E48+E49+E50+E51</f>
        <v>0</v>
      </c>
    </row>
    <row r="48" spans="1:5" s="273" customFormat="1" ht="15.75">
      <c r="A48" s="277" t="s">
        <v>455</v>
      </c>
      <c r="B48" s="109" t="s">
        <v>184</v>
      </c>
      <c r="C48" s="100"/>
      <c r="D48" s="100"/>
      <c r="E48" s="101"/>
    </row>
    <row r="49" spans="1:5" s="273" customFormat="1" ht="22.5">
      <c r="A49" s="277" t="s">
        <v>456</v>
      </c>
      <c r="B49" s="109" t="s">
        <v>185</v>
      </c>
      <c r="C49" s="100"/>
      <c r="D49" s="100"/>
      <c r="E49" s="101"/>
    </row>
    <row r="50" spans="1:5" s="273" customFormat="1" ht="15.75">
      <c r="A50" s="277" t="s">
        <v>457</v>
      </c>
      <c r="B50" s="109" t="s">
        <v>186</v>
      </c>
      <c r="C50" s="100"/>
      <c r="D50" s="100"/>
      <c r="E50" s="101"/>
    </row>
    <row r="51" spans="1:5" s="273" customFormat="1" ht="15.75">
      <c r="A51" s="277" t="s">
        <v>458</v>
      </c>
      <c r="B51" s="109" t="s">
        <v>187</v>
      </c>
      <c r="C51" s="100"/>
      <c r="D51" s="100"/>
      <c r="E51" s="101"/>
    </row>
    <row r="52" spans="1:5" s="273" customFormat="1" ht="15.75">
      <c r="A52" s="274" t="s">
        <v>459</v>
      </c>
      <c r="B52" s="109" t="s">
        <v>188</v>
      </c>
      <c r="C52" s="100">
        <v>31248</v>
      </c>
      <c r="D52" s="100">
        <v>14100</v>
      </c>
      <c r="E52" s="101"/>
    </row>
    <row r="53" spans="1:5" s="273" customFormat="1" ht="21">
      <c r="A53" s="274" t="s">
        <v>460</v>
      </c>
      <c r="B53" s="109" t="s">
        <v>189</v>
      </c>
      <c r="C53" s="279">
        <f>+C9+C10+C36+C52</f>
        <v>1278403</v>
      </c>
      <c r="D53" s="279">
        <f>+D9+D10+D36+D52</f>
        <v>912068</v>
      </c>
      <c r="E53" s="280">
        <f>+E9+E10+E36+E52</f>
        <v>0</v>
      </c>
    </row>
    <row r="54" spans="1:5" s="273" customFormat="1" ht="15.75">
      <c r="A54" s="274" t="s">
        <v>461</v>
      </c>
      <c r="B54" s="109" t="s">
        <v>190</v>
      </c>
      <c r="C54" s="100"/>
      <c r="D54" s="100"/>
      <c r="E54" s="101"/>
    </row>
    <row r="55" spans="1:5" s="273" customFormat="1" ht="15.75">
      <c r="A55" s="274" t="s">
        <v>462</v>
      </c>
      <c r="B55" s="109" t="s">
        <v>191</v>
      </c>
      <c r="C55" s="100"/>
      <c r="D55" s="100"/>
      <c r="E55" s="101"/>
    </row>
    <row r="56" spans="1:5" s="273" customFormat="1" ht="15.75">
      <c r="A56" s="274" t="s">
        <v>463</v>
      </c>
      <c r="B56" s="109" t="s">
        <v>192</v>
      </c>
      <c r="C56" s="279">
        <f>+C54+C55</f>
        <v>0</v>
      </c>
      <c r="D56" s="279">
        <f>+D54+D55</f>
        <v>0</v>
      </c>
      <c r="E56" s="280">
        <f>+E54+E55</f>
        <v>0</v>
      </c>
    </row>
    <row r="57" spans="1:5" s="273" customFormat="1" ht="15.75">
      <c r="A57" s="274" t="s">
        <v>464</v>
      </c>
      <c r="B57" s="109" t="s">
        <v>193</v>
      </c>
      <c r="C57" s="100"/>
      <c r="D57" s="100"/>
      <c r="E57" s="101"/>
    </row>
    <row r="58" spans="1:5" s="273" customFormat="1" ht="15.75">
      <c r="A58" s="274" t="s">
        <v>465</v>
      </c>
      <c r="B58" s="109" t="s">
        <v>194</v>
      </c>
      <c r="C58" s="100">
        <v>23</v>
      </c>
      <c r="D58" s="100">
        <v>23</v>
      </c>
      <c r="E58" s="101"/>
    </row>
    <row r="59" spans="1:5" s="273" customFormat="1" ht="15.75">
      <c r="A59" s="274" t="s">
        <v>466</v>
      </c>
      <c r="B59" s="109" t="s">
        <v>195</v>
      </c>
      <c r="C59" s="100">
        <v>12085</v>
      </c>
      <c r="D59" s="100">
        <v>12085</v>
      </c>
      <c r="E59" s="101"/>
    </row>
    <row r="60" spans="1:5" s="273" customFormat="1" ht="15.75">
      <c r="A60" s="274" t="s">
        <v>467</v>
      </c>
      <c r="B60" s="109" t="s">
        <v>196</v>
      </c>
      <c r="C60" s="100"/>
      <c r="D60" s="100"/>
      <c r="E60" s="101"/>
    </row>
    <row r="61" spans="1:5" s="273" customFormat="1" ht="15.75">
      <c r="A61" s="274" t="s">
        <v>468</v>
      </c>
      <c r="B61" s="109" t="s">
        <v>197</v>
      </c>
      <c r="C61" s="279">
        <f>+C57+C58+C59+C60</f>
        <v>12108</v>
      </c>
      <c r="D61" s="279">
        <f>+D57+D58+D59+D60</f>
        <v>12108</v>
      </c>
      <c r="E61" s="280">
        <f>+E57+E58+E59+E60</f>
        <v>0</v>
      </c>
    </row>
    <row r="62" spans="1:5" s="273" customFormat="1" ht="15.75">
      <c r="A62" s="274" t="s">
        <v>469</v>
      </c>
      <c r="B62" s="109" t="s">
        <v>198</v>
      </c>
      <c r="C62" s="100">
        <v>465</v>
      </c>
      <c r="D62" s="100">
        <v>465</v>
      </c>
      <c r="E62" s="101"/>
    </row>
    <row r="63" spans="1:5" s="273" customFormat="1" ht="15.75">
      <c r="A63" s="274" t="s">
        <v>470</v>
      </c>
      <c r="B63" s="109" t="s">
        <v>199</v>
      </c>
      <c r="C63" s="100"/>
      <c r="D63" s="100"/>
      <c r="E63" s="101"/>
    </row>
    <row r="64" spans="1:5" s="273" customFormat="1" ht="15.75">
      <c r="A64" s="274" t="s">
        <v>471</v>
      </c>
      <c r="B64" s="109" t="s">
        <v>200</v>
      </c>
      <c r="C64" s="100"/>
      <c r="D64" s="100"/>
      <c r="E64" s="101"/>
    </row>
    <row r="65" spans="1:5" s="273" customFormat="1" ht="15.75">
      <c r="A65" s="274" t="s">
        <v>663</v>
      </c>
      <c r="B65" s="109" t="s">
        <v>201</v>
      </c>
      <c r="C65" s="100">
        <v>675</v>
      </c>
      <c r="D65" s="100">
        <v>675</v>
      </c>
      <c r="E65" s="101"/>
    </row>
    <row r="66" spans="1:5" s="273" customFormat="1" ht="15.75">
      <c r="A66" s="274" t="s">
        <v>664</v>
      </c>
      <c r="B66" s="109" t="s">
        <v>202</v>
      </c>
      <c r="C66" s="279">
        <f>+C62+C63+C64</f>
        <v>465</v>
      </c>
      <c r="D66" s="279">
        <f>+D62+D63+D64+D65</f>
        <v>1140</v>
      </c>
      <c r="E66" s="280">
        <f>+E62+E63+E64</f>
        <v>0</v>
      </c>
    </row>
    <row r="67" spans="1:5" s="273" customFormat="1" ht="15.75">
      <c r="A67" s="274" t="s">
        <v>472</v>
      </c>
      <c r="B67" s="109" t="s">
        <v>203</v>
      </c>
      <c r="C67" s="100"/>
      <c r="D67" s="100"/>
      <c r="E67" s="101"/>
    </row>
    <row r="68" spans="1:5" s="273" customFormat="1" ht="21">
      <c r="A68" s="274" t="s">
        <v>473</v>
      </c>
      <c r="B68" s="109" t="s">
        <v>204</v>
      </c>
      <c r="C68" s="100"/>
      <c r="D68" s="100"/>
      <c r="E68" s="101"/>
    </row>
    <row r="69" spans="1:5" s="273" customFormat="1" ht="15.75">
      <c r="A69" s="274" t="s">
        <v>474</v>
      </c>
      <c r="B69" s="109" t="s">
        <v>205</v>
      </c>
      <c r="C69" s="279">
        <f>+C67+C68</f>
        <v>0</v>
      </c>
      <c r="D69" s="279">
        <f>+D67+D68</f>
        <v>0</v>
      </c>
      <c r="E69" s="280">
        <f>+E67+E68</f>
        <v>0</v>
      </c>
    </row>
    <row r="70" spans="1:5" s="273" customFormat="1" ht="15.75">
      <c r="A70" s="274" t="s">
        <v>475</v>
      </c>
      <c r="B70" s="109" t="s">
        <v>206</v>
      </c>
      <c r="C70" s="100"/>
      <c r="D70" s="100"/>
      <c r="E70" s="101"/>
    </row>
    <row r="71" spans="1:5" s="273" customFormat="1" ht="16.5" thickBot="1">
      <c r="A71" s="281" t="s">
        <v>476</v>
      </c>
      <c r="B71" s="110" t="s">
        <v>665</v>
      </c>
      <c r="C71" s="282">
        <f>+C53+C56+C61+C66+C69+C70</f>
        <v>1290976</v>
      </c>
      <c r="D71" s="282">
        <f>+D53+D56+D61+D66+D69+D70</f>
        <v>925316</v>
      </c>
      <c r="E71" s="283">
        <f>+E53+E56+E61+E66+E69+E70</f>
        <v>0</v>
      </c>
    </row>
    <row r="72" spans="1:5" ht="15.75">
      <c r="A72" s="284"/>
      <c r="C72" s="285"/>
      <c r="D72" s="285"/>
      <c r="E72" s="286"/>
    </row>
    <row r="73" spans="1:5" ht="15.75">
      <c r="A73" s="284"/>
      <c r="C73" s="285"/>
      <c r="D73" s="285"/>
      <c r="E73" s="286"/>
    </row>
    <row r="74" spans="1:5" ht="15.75">
      <c r="A74" s="287"/>
      <c r="C74" s="285"/>
      <c r="D74" s="285"/>
      <c r="E74" s="286"/>
    </row>
    <row r="75" spans="1:5" ht="15.75">
      <c r="A75" s="416"/>
      <c r="B75" s="416"/>
      <c r="C75" s="416"/>
      <c r="D75" s="416"/>
      <c r="E75" s="416"/>
    </row>
    <row r="76" spans="1:5" ht="15.75">
      <c r="A76" s="416"/>
      <c r="B76" s="416"/>
      <c r="C76" s="416"/>
      <c r="D76" s="416"/>
      <c r="E76" s="416"/>
    </row>
  </sheetData>
  <sheetProtection/>
  <mergeCells count="11">
    <mergeCell ref="A1:D1"/>
    <mergeCell ref="A3:E3"/>
    <mergeCell ref="C7:E7"/>
    <mergeCell ref="B5:B7"/>
    <mergeCell ref="E5:E6"/>
    <mergeCell ref="D5:D6"/>
    <mergeCell ref="A76:E76"/>
    <mergeCell ref="C4:E4"/>
    <mergeCell ref="A5:A7"/>
    <mergeCell ref="C5:C6"/>
    <mergeCell ref="A75:E75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80" r:id="rId1"/>
  <headerFooter alignWithMargins="0">
    <oddFooter>&amp;C&amp;P</oddFooter>
  </headerFooter>
  <rowBreaks count="1" manualBreakCount="1">
    <brk id="46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2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1.125" style="103" customWidth="1"/>
    <col min="2" max="2" width="6.125" style="111" customWidth="1"/>
    <col min="3" max="3" width="18.00390625" style="289" customWidth="1"/>
    <col min="4" max="16384" width="9.375" style="289" customWidth="1"/>
  </cols>
  <sheetData>
    <row r="1" spans="1:3" ht="18.75">
      <c r="A1" s="439" t="s">
        <v>694</v>
      </c>
      <c r="B1" s="440"/>
      <c r="C1" s="440"/>
    </row>
    <row r="3" spans="1:3" ht="32.25" customHeight="1">
      <c r="A3" s="442" t="s">
        <v>668</v>
      </c>
      <c r="B3" s="442"/>
      <c r="C3" s="442"/>
    </row>
    <row r="4" spans="1:3" ht="15.75">
      <c r="A4" s="441" t="s">
        <v>669</v>
      </c>
      <c r="B4" s="441"/>
      <c r="C4" s="441"/>
    </row>
    <row r="6" spans="2:3" ht="13.5" thickBot="1">
      <c r="B6" s="445" t="s">
        <v>163</v>
      </c>
      <c r="C6" s="445"/>
    </row>
    <row r="7" spans="1:3" s="104" customFormat="1" ht="31.5" customHeight="1">
      <c r="A7" s="443" t="s">
        <v>207</v>
      </c>
      <c r="B7" s="437" t="s">
        <v>165</v>
      </c>
      <c r="C7" s="435" t="s">
        <v>208</v>
      </c>
    </row>
    <row r="8" spans="1:3" s="104" customFormat="1" ht="12.75">
      <c r="A8" s="444"/>
      <c r="B8" s="438"/>
      <c r="C8" s="436"/>
    </row>
    <row r="9" spans="1:3" s="108" customFormat="1" ht="13.5" thickBot="1">
      <c r="A9" s="105" t="s">
        <v>324</v>
      </c>
      <c r="B9" s="106" t="s">
        <v>325</v>
      </c>
      <c r="C9" s="107" t="s">
        <v>326</v>
      </c>
    </row>
    <row r="10" spans="1:3" ht="15.75" customHeight="1">
      <c r="A10" s="308" t="s">
        <v>478</v>
      </c>
      <c r="B10" s="301" t="s">
        <v>169</v>
      </c>
      <c r="C10" s="302">
        <v>1258229</v>
      </c>
    </row>
    <row r="11" spans="1:3" ht="15.75" customHeight="1">
      <c r="A11" s="308" t="s">
        <v>479</v>
      </c>
      <c r="B11" s="303" t="s">
        <v>170</v>
      </c>
      <c r="C11" s="302"/>
    </row>
    <row r="12" spans="1:3" ht="15.75" customHeight="1">
      <c r="A12" s="308" t="s">
        <v>480</v>
      </c>
      <c r="B12" s="303" t="s">
        <v>171</v>
      </c>
      <c r="C12" s="302">
        <v>12484</v>
      </c>
    </row>
    <row r="13" spans="1:3" ht="15.75" customHeight="1">
      <c r="A13" s="308" t="s">
        <v>481</v>
      </c>
      <c r="B13" s="303" t="s">
        <v>172</v>
      </c>
      <c r="C13" s="304">
        <v>-353810</v>
      </c>
    </row>
    <row r="14" spans="1:3" ht="15.75" customHeight="1">
      <c r="A14" s="308" t="s">
        <v>482</v>
      </c>
      <c r="B14" s="303" t="s">
        <v>173</v>
      </c>
      <c r="C14" s="304"/>
    </row>
    <row r="15" spans="1:3" ht="15.75" customHeight="1">
      <c r="A15" s="308" t="s">
        <v>483</v>
      </c>
      <c r="B15" s="303" t="s">
        <v>174</v>
      </c>
      <c r="C15" s="304">
        <v>6042</v>
      </c>
    </row>
    <row r="16" spans="1:3" ht="15.75" customHeight="1">
      <c r="A16" s="308" t="s">
        <v>484</v>
      </c>
      <c r="B16" s="303" t="s">
        <v>175</v>
      </c>
      <c r="C16" s="305">
        <f>+C10+C11+C12+C13+C14+C15</f>
        <v>922945</v>
      </c>
    </row>
    <row r="17" spans="1:3" ht="15.75" customHeight="1">
      <c r="A17" s="308" t="s">
        <v>493</v>
      </c>
      <c r="B17" s="303" t="s">
        <v>176</v>
      </c>
      <c r="C17" s="309">
        <v>46</v>
      </c>
    </row>
    <row r="18" spans="1:3" ht="15.75" customHeight="1">
      <c r="A18" s="308" t="s">
        <v>485</v>
      </c>
      <c r="B18" s="303" t="s">
        <v>177</v>
      </c>
      <c r="C18" s="304">
        <v>363</v>
      </c>
    </row>
    <row r="19" spans="1:7" ht="15.75" customHeight="1">
      <c r="A19" s="308" t="s">
        <v>666</v>
      </c>
      <c r="B19" s="303" t="s">
        <v>12</v>
      </c>
      <c r="C19" s="304">
        <v>1107</v>
      </c>
      <c r="G19" s="307"/>
    </row>
    <row r="20" spans="1:3" ht="15.75" customHeight="1">
      <c r="A20" s="308" t="s">
        <v>667</v>
      </c>
      <c r="B20" s="303" t="s">
        <v>12</v>
      </c>
      <c r="C20" s="304"/>
    </row>
    <row r="21" spans="1:3" ht="15.75" customHeight="1">
      <c r="A21" s="308" t="s">
        <v>486</v>
      </c>
      <c r="B21" s="303" t="s">
        <v>13</v>
      </c>
      <c r="C21" s="305">
        <f>+C17+C18+C19+C20</f>
        <v>1516</v>
      </c>
    </row>
    <row r="22" spans="1:3" s="290" customFormat="1" ht="15.75" customHeight="1">
      <c r="A22" s="308" t="s">
        <v>487</v>
      </c>
      <c r="B22" s="303" t="s">
        <v>14</v>
      </c>
      <c r="C22" s="304"/>
    </row>
    <row r="23" spans="1:3" ht="15.75" customHeight="1">
      <c r="A23" s="308" t="s">
        <v>488</v>
      </c>
      <c r="B23" s="303" t="s">
        <v>15</v>
      </c>
      <c r="C23" s="304">
        <v>855</v>
      </c>
    </row>
    <row r="24" spans="1:3" ht="15.75" customHeight="1" thickBot="1">
      <c r="A24" s="310" t="s">
        <v>489</v>
      </c>
      <c r="B24" s="311" t="s">
        <v>16</v>
      </c>
      <c r="C24" s="312">
        <f>+C16+C21+C22+C23</f>
        <v>925316</v>
      </c>
    </row>
    <row r="25" spans="1:5" ht="15.75">
      <c r="A25" s="284"/>
      <c r="B25" s="287"/>
      <c r="C25" s="285"/>
      <c r="D25" s="285"/>
      <c r="E25" s="285"/>
    </row>
    <row r="26" spans="1:5" ht="15.75">
      <c r="A26" s="284"/>
      <c r="B26" s="287"/>
      <c r="C26" s="285"/>
      <c r="D26" s="285"/>
      <c r="E26" s="285"/>
    </row>
    <row r="27" spans="1:5" ht="15.75">
      <c r="A27" s="287"/>
      <c r="B27" s="287"/>
      <c r="C27" s="285"/>
      <c r="D27" s="285"/>
      <c r="E27" s="285"/>
    </row>
    <row r="28" spans="1:5" ht="15.75">
      <c r="A28" s="434"/>
      <c r="B28" s="434"/>
      <c r="C28" s="434"/>
      <c r="D28" s="291"/>
      <c r="E28" s="291"/>
    </row>
    <row r="29" spans="1:5" ht="15.75">
      <c r="A29" s="434"/>
      <c r="B29" s="434"/>
      <c r="C29" s="434"/>
      <c r="D29" s="291"/>
      <c r="E29" s="291"/>
    </row>
  </sheetData>
  <sheetProtection/>
  <mergeCells count="9">
    <mergeCell ref="A1:C1"/>
    <mergeCell ref="A4:C4"/>
    <mergeCell ref="A3:C3"/>
    <mergeCell ref="A7:A8"/>
    <mergeCell ref="B6:C6"/>
    <mergeCell ref="A29:C29"/>
    <mergeCell ref="A28:C28"/>
    <mergeCell ref="C7:C8"/>
    <mergeCell ref="B7:B8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5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0.00390625" style="0" customWidth="1"/>
    <col min="2" max="2" width="9.625" style="0" customWidth="1"/>
    <col min="3" max="3" width="17.875" style="0" customWidth="1"/>
    <col min="4" max="4" width="18.125" style="0" customWidth="1"/>
  </cols>
  <sheetData>
    <row r="3" spans="1:2" ht="18.75">
      <c r="A3" s="381" t="s">
        <v>695</v>
      </c>
      <c r="B3" s="300"/>
    </row>
    <row r="6" spans="1:5" ht="30" customHeight="1">
      <c r="A6" s="448" t="s">
        <v>621</v>
      </c>
      <c r="B6" s="448"/>
      <c r="C6" s="448"/>
      <c r="D6" s="289"/>
      <c r="E6" s="289"/>
    </row>
    <row r="7" spans="1:5" ht="18.75">
      <c r="A7" s="448" t="str">
        <f>+CONCATENATE(LEFT('[1]ÖSSZEFÜGGÉSEK'!A10,4),". év")</f>
        <v>2014. év</v>
      </c>
      <c r="B7" s="448"/>
      <c r="C7" s="448"/>
      <c r="D7" s="289"/>
      <c r="E7" s="289"/>
    </row>
    <row r="8" spans="1:5" ht="12.75">
      <c r="A8" s="103"/>
      <c r="B8" s="111"/>
      <c r="C8" s="289"/>
      <c r="D8" s="289"/>
      <c r="E8" s="289"/>
    </row>
    <row r="9" spans="1:5" ht="13.5" thickBot="1">
      <c r="A9" s="103"/>
      <c r="B9" s="445" t="s">
        <v>163</v>
      </c>
      <c r="C9" s="445"/>
      <c r="D9" s="289"/>
      <c r="E9" s="289"/>
    </row>
    <row r="10" spans="1:5" ht="12.75">
      <c r="A10" s="449"/>
      <c r="B10" s="451" t="s">
        <v>165</v>
      </c>
      <c r="C10" s="446" t="s">
        <v>622</v>
      </c>
      <c r="D10" s="446" t="s">
        <v>623</v>
      </c>
      <c r="E10" s="104"/>
    </row>
    <row r="11" spans="1:5" ht="12.75">
      <c r="A11" s="450"/>
      <c r="B11" s="452"/>
      <c r="C11" s="447"/>
      <c r="D11" s="447"/>
      <c r="E11" s="104"/>
    </row>
    <row r="12" spans="1:5" ht="13.5" thickBot="1">
      <c r="A12" s="327" t="s">
        <v>324</v>
      </c>
      <c r="B12" s="325" t="s">
        <v>325</v>
      </c>
      <c r="C12" s="325" t="s">
        <v>326</v>
      </c>
      <c r="D12" s="325" t="s">
        <v>327</v>
      </c>
      <c r="E12" s="108"/>
    </row>
    <row r="13" spans="1:5" ht="15.75">
      <c r="A13" s="328" t="s">
        <v>624</v>
      </c>
      <c r="B13" s="338" t="s">
        <v>169</v>
      </c>
      <c r="C13" s="314">
        <v>817632</v>
      </c>
      <c r="D13" s="314">
        <v>817632</v>
      </c>
      <c r="E13" s="289"/>
    </row>
    <row r="14" spans="1:5" ht="15.75">
      <c r="A14" s="328" t="s">
        <v>625</v>
      </c>
      <c r="B14" s="339" t="s">
        <v>170</v>
      </c>
      <c r="C14" s="315"/>
      <c r="D14" s="315"/>
      <c r="E14" s="289"/>
    </row>
    <row r="15" spans="1:5" ht="16.5" thickBot="1">
      <c r="A15" s="329" t="s">
        <v>626</v>
      </c>
      <c r="B15" s="340" t="s">
        <v>171</v>
      </c>
      <c r="C15" s="316">
        <v>0</v>
      </c>
      <c r="D15" s="316">
        <v>0</v>
      </c>
      <c r="E15" s="289"/>
    </row>
    <row r="16" spans="1:5" ht="16.5" thickBot="1">
      <c r="A16" s="330" t="s">
        <v>627</v>
      </c>
      <c r="B16" s="341" t="s">
        <v>172</v>
      </c>
      <c r="C16" s="317">
        <v>817632</v>
      </c>
      <c r="D16" s="317">
        <v>817632</v>
      </c>
      <c r="E16" s="289"/>
    </row>
    <row r="17" spans="1:5" ht="15.75">
      <c r="A17" s="331" t="s">
        <v>628</v>
      </c>
      <c r="B17" s="338" t="s">
        <v>173</v>
      </c>
      <c r="C17" s="315">
        <v>71108</v>
      </c>
      <c r="D17" s="315">
        <v>79846</v>
      </c>
      <c r="E17" s="289"/>
    </row>
    <row r="18" spans="1:5" ht="15.75">
      <c r="A18" s="328" t="s">
        <v>629</v>
      </c>
      <c r="B18" s="339" t="s">
        <v>174</v>
      </c>
      <c r="C18" s="318">
        <v>127</v>
      </c>
      <c r="D18" s="318">
        <v>90</v>
      </c>
      <c r="E18" s="289"/>
    </row>
    <row r="19" spans="1:5" ht="15.75">
      <c r="A19" s="328" t="s">
        <v>630</v>
      </c>
      <c r="B19" s="339" t="s">
        <v>175</v>
      </c>
      <c r="C19" s="326">
        <v>404</v>
      </c>
      <c r="D19" s="319">
        <v>0</v>
      </c>
      <c r="E19" s="289"/>
    </row>
    <row r="20" spans="1:5" ht="16.5" thickBot="1">
      <c r="A20" s="329" t="s">
        <v>631</v>
      </c>
      <c r="B20" s="340" t="s">
        <v>176</v>
      </c>
      <c r="C20" s="320"/>
      <c r="D20" s="320"/>
      <c r="E20" s="289"/>
    </row>
    <row r="21" spans="1:5" ht="16.5" thickBot="1">
      <c r="A21" s="330" t="s">
        <v>632</v>
      </c>
      <c r="B21" s="341" t="s">
        <v>177</v>
      </c>
      <c r="C21" s="321">
        <v>71639</v>
      </c>
      <c r="D21" s="321">
        <v>79936</v>
      </c>
      <c r="E21" s="289"/>
    </row>
    <row r="22" spans="1:5" ht="16.5" thickBot="1">
      <c r="A22" s="332" t="s">
        <v>633</v>
      </c>
      <c r="B22" s="342" t="s">
        <v>12</v>
      </c>
      <c r="C22" s="316">
        <v>400</v>
      </c>
      <c r="D22" s="316">
        <v>400</v>
      </c>
      <c r="E22" s="289"/>
    </row>
    <row r="23" spans="1:5" ht="16.5" thickBot="1">
      <c r="A23" s="330" t="s">
        <v>634</v>
      </c>
      <c r="B23" s="341" t="s">
        <v>13</v>
      </c>
      <c r="C23" s="322">
        <v>400</v>
      </c>
      <c r="D23" s="322">
        <v>400</v>
      </c>
      <c r="E23" s="289"/>
    </row>
    <row r="24" spans="1:5" ht="16.5" thickBot="1">
      <c r="A24" s="332" t="s">
        <v>653</v>
      </c>
      <c r="B24" s="342" t="s">
        <v>14</v>
      </c>
      <c r="C24" s="316">
        <v>14930</v>
      </c>
      <c r="D24" s="316">
        <v>14100</v>
      </c>
      <c r="E24" s="290"/>
    </row>
    <row r="25" spans="1:5" ht="32.25" thickBot="1">
      <c r="A25" s="330" t="s">
        <v>635</v>
      </c>
      <c r="B25" s="341" t="s">
        <v>15</v>
      </c>
      <c r="C25" s="321">
        <v>904601</v>
      </c>
      <c r="D25" s="321">
        <v>912068</v>
      </c>
      <c r="E25" s="289"/>
    </row>
    <row r="26" spans="1:5" ht="15.75">
      <c r="A26" s="333" t="s">
        <v>492</v>
      </c>
      <c r="B26" s="338" t="s">
        <v>16</v>
      </c>
      <c r="C26" s="315"/>
      <c r="D26" s="315"/>
      <c r="E26" s="289"/>
    </row>
    <row r="27" spans="1:5" ht="16.5" thickBot="1">
      <c r="A27" s="334" t="s">
        <v>636</v>
      </c>
      <c r="B27" s="340" t="s">
        <v>17</v>
      </c>
      <c r="C27" s="323"/>
      <c r="D27" s="323"/>
      <c r="E27" s="289"/>
    </row>
    <row r="28" spans="1:5" ht="16.5" thickBot="1">
      <c r="A28" s="330" t="s">
        <v>637</v>
      </c>
      <c r="B28" s="341" t="s">
        <v>18</v>
      </c>
      <c r="C28" s="317"/>
      <c r="D28" s="317"/>
      <c r="E28" s="289"/>
    </row>
    <row r="29" spans="1:5" ht="15.75">
      <c r="A29" s="335" t="s">
        <v>638</v>
      </c>
      <c r="B29" s="342" t="s">
        <v>19</v>
      </c>
      <c r="C29" s="316">
        <v>66</v>
      </c>
      <c r="D29" s="316">
        <v>23</v>
      </c>
      <c r="E29" s="289"/>
    </row>
    <row r="30" spans="1:5" ht="16.5" thickBot="1">
      <c r="A30" s="334" t="s">
        <v>639</v>
      </c>
      <c r="B30" s="340" t="s">
        <v>20</v>
      </c>
      <c r="C30" s="323">
        <v>12418</v>
      </c>
      <c r="D30" s="323">
        <v>12085</v>
      </c>
      <c r="E30" s="289"/>
    </row>
    <row r="31" spans="1:5" ht="16.5" thickBot="1">
      <c r="A31" s="330" t="s">
        <v>640</v>
      </c>
      <c r="B31" s="343" t="s">
        <v>21</v>
      </c>
      <c r="C31" s="321">
        <v>12484</v>
      </c>
      <c r="D31" s="321">
        <v>12108</v>
      </c>
      <c r="E31" s="289"/>
    </row>
    <row r="32" spans="1:5" ht="15.75">
      <c r="A32" s="333" t="s">
        <v>641</v>
      </c>
      <c r="B32" s="338" t="s">
        <v>22</v>
      </c>
      <c r="C32" s="315">
        <v>546</v>
      </c>
      <c r="D32" s="315">
        <v>465</v>
      </c>
      <c r="E32" s="289"/>
    </row>
    <row r="33" spans="1:5" ht="15.75">
      <c r="A33" s="334" t="s">
        <v>642</v>
      </c>
      <c r="B33" s="340" t="s">
        <v>23</v>
      </c>
      <c r="C33" s="323"/>
      <c r="D33" s="323"/>
      <c r="E33" s="289"/>
    </row>
    <row r="34" spans="1:5" ht="15.75">
      <c r="A34" s="336" t="s">
        <v>654</v>
      </c>
      <c r="B34" s="339" t="s">
        <v>24</v>
      </c>
      <c r="C34" s="318"/>
      <c r="D34" s="318">
        <v>675</v>
      </c>
      <c r="E34" s="289"/>
    </row>
    <row r="35" spans="1:5" ht="16.5" thickBot="1">
      <c r="A35" s="337" t="s">
        <v>655</v>
      </c>
      <c r="B35" s="344" t="s">
        <v>25</v>
      </c>
      <c r="C35" s="306">
        <v>546</v>
      </c>
      <c r="D35" s="306">
        <v>1140</v>
      </c>
      <c r="E35" s="289"/>
    </row>
    <row r="36" spans="1:5" ht="16.5" thickBot="1">
      <c r="A36" s="330" t="s">
        <v>643</v>
      </c>
      <c r="B36" s="341" t="s">
        <v>26</v>
      </c>
      <c r="C36" s="321">
        <v>102</v>
      </c>
      <c r="D36" s="321">
        <v>0</v>
      </c>
      <c r="E36" s="289"/>
    </row>
    <row r="37" spans="1:5" ht="16.5" thickBot="1">
      <c r="A37" s="330" t="s">
        <v>644</v>
      </c>
      <c r="B37" s="341" t="s">
        <v>27</v>
      </c>
      <c r="C37" s="317"/>
      <c r="D37" s="317"/>
      <c r="E37" s="289"/>
    </row>
    <row r="38" spans="1:5" ht="16.5" thickBot="1">
      <c r="A38" s="330" t="s">
        <v>656</v>
      </c>
      <c r="B38" s="341" t="s">
        <v>28</v>
      </c>
      <c r="C38" s="324">
        <v>917733</v>
      </c>
      <c r="D38" s="324">
        <v>925316</v>
      </c>
      <c r="E38" s="289"/>
    </row>
    <row r="39" spans="1:5" ht="15.75">
      <c r="A39" s="333" t="s">
        <v>645</v>
      </c>
      <c r="B39" s="338" t="s">
        <v>29</v>
      </c>
      <c r="C39" s="315">
        <v>1258229</v>
      </c>
      <c r="D39" s="315">
        <v>1258229</v>
      </c>
      <c r="E39" s="289"/>
    </row>
    <row r="40" spans="1:5" ht="15.75">
      <c r="A40" s="336" t="s">
        <v>646</v>
      </c>
      <c r="B40" s="339" t="s">
        <v>30</v>
      </c>
      <c r="C40" s="318">
        <v>12484</v>
      </c>
      <c r="D40" s="318">
        <v>12484</v>
      </c>
      <c r="E40" s="289"/>
    </row>
    <row r="41" spans="1:5" ht="15.75">
      <c r="A41" s="336" t="s">
        <v>647</v>
      </c>
      <c r="B41" s="339" t="s">
        <v>31</v>
      </c>
      <c r="C41" s="318">
        <v>-353810</v>
      </c>
      <c r="D41" s="318">
        <v>-353810</v>
      </c>
      <c r="E41" s="289"/>
    </row>
    <row r="42" spans="1:5" ht="16.5" thickBot="1">
      <c r="A42" s="335" t="s">
        <v>648</v>
      </c>
      <c r="B42" s="342" t="s">
        <v>78</v>
      </c>
      <c r="C42" s="316"/>
      <c r="D42" s="316">
        <v>6042</v>
      </c>
      <c r="E42" s="289"/>
    </row>
    <row r="43" spans="1:5" ht="16.5" thickBot="1">
      <c r="A43" s="330" t="s">
        <v>657</v>
      </c>
      <c r="B43" s="341" t="s">
        <v>143</v>
      </c>
      <c r="C43" s="321">
        <v>916903</v>
      </c>
      <c r="D43" s="321">
        <v>922945</v>
      </c>
      <c r="E43" s="289"/>
    </row>
    <row r="44" spans="1:5" ht="15.75">
      <c r="A44" s="333" t="s">
        <v>649</v>
      </c>
      <c r="B44" s="338" t="s">
        <v>161</v>
      </c>
      <c r="C44" s="315"/>
      <c r="D44" s="315">
        <v>46</v>
      </c>
      <c r="E44" s="289"/>
    </row>
    <row r="45" spans="1:5" ht="15.75">
      <c r="A45" s="335" t="s">
        <v>650</v>
      </c>
      <c r="B45" s="342" t="s">
        <v>162</v>
      </c>
      <c r="C45" s="316"/>
      <c r="D45" s="316">
        <v>363</v>
      </c>
      <c r="E45" s="289"/>
    </row>
    <row r="46" spans="1:5" ht="15.75">
      <c r="A46" s="336" t="s">
        <v>658</v>
      </c>
      <c r="B46" s="339" t="s">
        <v>178</v>
      </c>
      <c r="C46" s="318">
        <v>830</v>
      </c>
      <c r="D46" s="318">
        <v>1107</v>
      </c>
      <c r="E46" s="289"/>
    </row>
    <row r="47" spans="1:5" ht="16.5" thickBot="1">
      <c r="A47" s="337" t="s">
        <v>659</v>
      </c>
      <c r="B47" s="344" t="s">
        <v>179</v>
      </c>
      <c r="C47" s="306">
        <v>830</v>
      </c>
      <c r="D47" s="306">
        <v>1516</v>
      </c>
      <c r="E47" s="289"/>
    </row>
    <row r="48" spans="1:5" ht="16.5" thickBot="1">
      <c r="A48" s="330" t="s">
        <v>651</v>
      </c>
      <c r="B48" s="341" t="s">
        <v>180</v>
      </c>
      <c r="C48" s="317"/>
      <c r="D48" s="317"/>
      <c r="E48" s="289"/>
    </row>
    <row r="49" spans="1:5" ht="16.5" thickBot="1">
      <c r="A49" s="330" t="s">
        <v>652</v>
      </c>
      <c r="B49" s="341" t="s">
        <v>181</v>
      </c>
      <c r="C49" s="324"/>
      <c r="D49" s="324">
        <v>855</v>
      </c>
      <c r="E49" s="289"/>
    </row>
    <row r="50" spans="1:5" ht="16.5" thickBot="1">
      <c r="A50" s="330" t="s">
        <v>660</v>
      </c>
      <c r="B50" s="341" t="s">
        <v>182</v>
      </c>
      <c r="C50" s="321">
        <v>917733</v>
      </c>
      <c r="D50" s="321">
        <v>925316</v>
      </c>
      <c r="E50" s="289"/>
    </row>
    <row r="51" spans="1:5" ht="12.75">
      <c r="A51" s="289"/>
      <c r="B51" s="289"/>
      <c r="C51" s="289"/>
      <c r="D51" s="289"/>
      <c r="E51" s="289"/>
    </row>
  </sheetData>
  <sheetProtection/>
  <mergeCells count="7">
    <mergeCell ref="D10:D11"/>
    <mergeCell ref="A6:C6"/>
    <mergeCell ref="A7:C7"/>
    <mergeCell ref="B9:C9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Pápakovácsi</cp:lastModifiedBy>
  <cp:lastPrinted>2015-05-19T08:07:39Z</cp:lastPrinted>
  <dcterms:created xsi:type="dcterms:W3CDTF">2015-05-08T10:28:37Z</dcterms:created>
  <dcterms:modified xsi:type="dcterms:W3CDTF">2015-05-29T10:27:36Z</dcterms:modified>
  <cp:category/>
  <cp:version/>
  <cp:contentType/>
  <cp:contentStatus/>
</cp:coreProperties>
</file>