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252" windowWidth="15300" windowHeight="8616" activeTab="1"/>
  </bookViews>
  <sheets>
    <sheet name="1. mell. bevétel" sheetId="15" r:id="rId1"/>
    <sheet name="2. mell. kiadás" sheetId="16" r:id="rId2"/>
    <sheet name="3. mell.felhalm." sheetId="14" r:id="rId3"/>
    <sheet name="4.mell. mérleg" sheetId="6" r:id="rId4"/>
    <sheet name="5. mell.pe.vált." sheetId="7" r:id="rId5"/>
    <sheet name="6.mell.stab.tv." sheetId="8" r:id="rId6"/>
    <sheet name="7.mell.vagyon" sheetId="9" r:id="rId7"/>
    <sheet name="8. mell.gazd.szervek" sheetId="10" r:id="rId8"/>
    <sheet name="9. mell.többéves" sheetId="11" r:id="rId9"/>
    <sheet name="10. mell. támog." sheetId="12" r:id="rId10"/>
    <sheet name="11. mell.uniós" sheetId="13" r:id="rId11"/>
    <sheet name="Munka4" sheetId="4" r:id="rId12"/>
  </sheets>
  <calcPr calcId="125725"/>
</workbook>
</file>

<file path=xl/calcChain.xml><?xml version="1.0" encoding="utf-8"?>
<calcChain xmlns="http://schemas.openxmlformats.org/spreadsheetml/2006/main">
  <c r="B6" i="16"/>
  <c r="C6"/>
  <c r="D6"/>
  <c r="B7"/>
  <c r="C7"/>
  <c r="D7"/>
  <c r="B8"/>
  <c r="C8"/>
  <c r="D8"/>
  <c r="E9"/>
  <c r="B9" s="1"/>
  <c r="F9"/>
  <c r="G9"/>
  <c r="H9"/>
  <c r="I9"/>
  <c r="D9" s="1"/>
  <c r="J9"/>
  <c r="K9"/>
  <c r="L9"/>
  <c r="M9"/>
  <c r="N9"/>
  <c r="O9"/>
  <c r="P9"/>
  <c r="Q9"/>
  <c r="R9"/>
  <c r="S9"/>
  <c r="T9"/>
  <c r="U9"/>
  <c r="V9"/>
  <c r="W9"/>
  <c r="X9"/>
  <c r="Y9"/>
  <c r="Z9"/>
  <c r="AA9"/>
  <c r="AB9"/>
  <c r="B10"/>
  <c r="C10"/>
  <c r="D10"/>
  <c r="B11"/>
  <c r="C11"/>
  <c r="D11"/>
  <c r="B12"/>
  <c r="C12"/>
  <c r="D12"/>
  <c r="B13"/>
  <c r="C13"/>
  <c r="D13"/>
  <c r="B14"/>
  <c r="C14"/>
  <c r="D14"/>
  <c r="B15"/>
  <c r="C15"/>
  <c r="D15"/>
  <c r="B16"/>
  <c r="C16"/>
  <c r="D16"/>
  <c r="B17"/>
  <c r="C17"/>
  <c r="D17"/>
  <c r="B18"/>
  <c r="C18"/>
  <c r="D18"/>
  <c r="E19"/>
  <c r="B19" s="1"/>
  <c r="F19"/>
  <c r="G19"/>
  <c r="H19"/>
  <c r="I19"/>
  <c r="D19" s="1"/>
  <c r="J19"/>
  <c r="K19"/>
  <c r="L19"/>
  <c r="M19"/>
  <c r="N19"/>
  <c r="O19"/>
  <c r="P19"/>
  <c r="Q19"/>
  <c r="R19"/>
  <c r="S19"/>
  <c r="T19"/>
  <c r="U19"/>
  <c r="V19"/>
  <c r="W19"/>
  <c r="X19"/>
  <c r="Y19"/>
  <c r="Z19"/>
  <c r="AA19"/>
  <c r="AB19"/>
  <c r="B20"/>
  <c r="C20"/>
  <c r="D20"/>
  <c r="B21"/>
  <c r="C21"/>
  <c r="D21"/>
  <c r="E22"/>
  <c r="C22" s="1"/>
  <c r="F22"/>
  <c r="G22"/>
  <c r="H22"/>
  <c r="I22"/>
  <c r="D22" s="1"/>
  <c r="J22"/>
  <c r="K22"/>
  <c r="L22"/>
  <c r="M22"/>
  <c r="N22"/>
  <c r="O22"/>
  <c r="P22"/>
  <c r="Q22"/>
  <c r="R22"/>
  <c r="S22"/>
  <c r="T22"/>
  <c r="U22"/>
  <c r="V22"/>
  <c r="W22"/>
  <c r="X22"/>
  <c r="Y22"/>
  <c r="Z22"/>
  <c r="AA22"/>
  <c r="AB22"/>
  <c r="B23"/>
  <c r="C23"/>
  <c r="D23"/>
  <c r="B24"/>
  <c r="C24"/>
  <c r="D24"/>
  <c r="B25"/>
  <c r="C25"/>
  <c r="D25"/>
  <c r="E26"/>
  <c r="C26" s="1"/>
  <c r="F26"/>
  <c r="G26"/>
  <c r="H26"/>
  <c r="I26"/>
  <c r="D26" s="1"/>
  <c r="J26"/>
  <c r="K26"/>
  <c r="L26"/>
  <c r="M26"/>
  <c r="N26"/>
  <c r="O26"/>
  <c r="P26"/>
  <c r="Q26"/>
  <c r="R26"/>
  <c r="S26"/>
  <c r="T26"/>
  <c r="U26"/>
  <c r="V26"/>
  <c r="W26"/>
  <c r="X26"/>
  <c r="Y26"/>
  <c r="Z26"/>
  <c r="AA26"/>
  <c r="AB26"/>
  <c r="E27"/>
  <c r="B27" s="1"/>
  <c r="F27"/>
  <c r="G27"/>
  <c r="H27"/>
  <c r="I27"/>
  <c r="D27" s="1"/>
  <c r="J27"/>
  <c r="K27"/>
  <c r="L27"/>
  <c r="M27"/>
  <c r="N27"/>
  <c r="O27"/>
  <c r="P27"/>
  <c r="Q27"/>
  <c r="R27"/>
  <c r="S27"/>
  <c r="T27"/>
  <c r="U27"/>
  <c r="V27"/>
  <c r="W27"/>
  <c r="X27"/>
  <c r="Y27"/>
  <c r="Z27"/>
  <c r="AA27"/>
  <c r="AB27"/>
  <c r="G28"/>
  <c r="B28" s="1"/>
  <c r="H28"/>
  <c r="C28" s="1"/>
  <c r="I28"/>
  <c r="D28" s="1"/>
  <c r="J28"/>
  <c r="K28"/>
  <c r="L28"/>
  <c r="M28"/>
  <c r="P28"/>
  <c r="Q28"/>
  <c r="R28"/>
  <c r="S28"/>
  <c r="T28"/>
  <c r="U28"/>
  <c r="V28"/>
  <c r="W28"/>
  <c r="X28"/>
  <c r="Y28"/>
  <c r="Z28"/>
  <c r="AA28"/>
  <c r="AB28"/>
  <c r="B29"/>
  <c r="C29"/>
  <c r="D29"/>
  <c r="B30"/>
  <c r="C30"/>
  <c r="D30"/>
  <c r="B31"/>
  <c r="C31"/>
  <c r="D31"/>
  <c r="B32"/>
  <c r="C32"/>
  <c r="D32"/>
  <c r="B33"/>
  <c r="C33"/>
  <c r="D33"/>
  <c r="B34"/>
  <c r="C34"/>
  <c r="D34"/>
  <c r="B35"/>
  <c r="C35"/>
  <c r="D35"/>
  <c r="B36"/>
  <c r="C36"/>
  <c r="D36"/>
  <c r="B37"/>
  <c r="C37"/>
  <c r="D37"/>
  <c r="B38"/>
  <c r="C38"/>
  <c r="D38"/>
  <c r="E39"/>
  <c r="B39" s="1"/>
  <c r="F39"/>
  <c r="G39"/>
  <c r="H39"/>
  <c r="I39"/>
  <c r="D39" s="1"/>
  <c r="J39"/>
  <c r="K39"/>
  <c r="L39"/>
  <c r="M39"/>
  <c r="N39"/>
  <c r="O39"/>
  <c r="P39"/>
  <c r="Q39"/>
  <c r="R39"/>
  <c r="S39"/>
  <c r="T39"/>
  <c r="U39"/>
  <c r="V39"/>
  <c r="W39"/>
  <c r="X39"/>
  <c r="Y39"/>
  <c r="Z39"/>
  <c r="AA39"/>
  <c r="AB39"/>
  <c r="B40"/>
  <c r="C40"/>
  <c r="D40"/>
  <c r="B41"/>
  <c r="C41"/>
  <c r="D41"/>
  <c r="B42"/>
  <c r="C42"/>
  <c r="D42"/>
  <c r="E43"/>
  <c r="B43" s="1"/>
  <c r="F43"/>
  <c r="G43"/>
  <c r="H43"/>
  <c r="I43"/>
  <c r="D43" s="1"/>
  <c r="J43"/>
  <c r="K43"/>
  <c r="L43"/>
  <c r="M43"/>
  <c r="N43"/>
  <c r="O43"/>
  <c r="P43"/>
  <c r="Q43"/>
  <c r="R43"/>
  <c r="S43"/>
  <c r="T43"/>
  <c r="U43"/>
  <c r="V43"/>
  <c r="W43"/>
  <c r="X43"/>
  <c r="Y43"/>
  <c r="Z43"/>
  <c r="AA43"/>
  <c r="AB43"/>
  <c r="E44"/>
  <c r="C44" s="1"/>
  <c r="F44"/>
  <c r="G44"/>
  <c r="H44"/>
  <c r="I44"/>
  <c r="D44" s="1"/>
  <c r="J44"/>
  <c r="K44"/>
  <c r="L44"/>
  <c r="M44"/>
  <c r="N44"/>
  <c r="O44"/>
  <c r="P44"/>
  <c r="Q44"/>
  <c r="R44"/>
  <c r="S44"/>
  <c r="T44"/>
  <c r="U44"/>
  <c r="V44"/>
  <c r="W44"/>
  <c r="X44"/>
  <c r="Y44"/>
  <c r="Z44"/>
  <c r="AA44"/>
  <c r="AB44"/>
  <c r="E45"/>
  <c r="B45" s="1"/>
  <c r="F45"/>
  <c r="G45"/>
  <c r="H45"/>
  <c r="I45"/>
  <c r="D45" s="1"/>
  <c r="J45"/>
  <c r="K45"/>
  <c r="L45"/>
  <c r="M45"/>
  <c r="N45"/>
  <c r="O45"/>
  <c r="P45"/>
  <c r="Q45"/>
  <c r="R45"/>
  <c r="S45"/>
  <c r="T45"/>
  <c r="U45"/>
  <c r="V45"/>
  <c r="W45"/>
  <c r="X45"/>
  <c r="Y45"/>
  <c r="Z45"/>
  <c r="AA45"/>
  <c r="AB45"/>
  <c r="E46"/>
  <c r="C46" s="1"/>
  <c r="F46"/>
  <c r="G46"/>
  <c r="H46"/>
  <c r="I46"/>
  <c r="D46" s="1"/>
  <c r="J46"/>
  <c r="K46"/>
  <c r="L46"/>
  <c r="M46"/>
  <c r="N46"/>
  <c r="O46"/>
  <c r="P46"/>
  <c r="Q46"/>
  <c r="R46"/>
  <c r="S46"/>
  <c r="T46"/>
  <c r="U46"/>
  <c r="V46"/>
  <c r="W46"/>
  <c r="X46"/>
  <c r="Y46"/>
  <c r="Z46"/>
  <c r="AA46"/>
  <c r="AB46"/>
  <c r="B6" i="15"/>
  <c r="C6"/>
  <c r="D6"/>
  <c r="B7"/>
  <c r="C7"/>
  <c r="D7"/>
  <c r="B8"/>
  <c r="C8"/>
  <c r="D8"/>
  <c r="B9"/>
  <c r="C9"/>
  <c r="D9"/>
  <c r="B10"/>
  <c r="C10"/>
  <c r="D10"/>
  <c r="E11"/>
  <c r="B11" s="1"/>
  <c r="F11"/>
  <c r="D11" s="1"/>
  <c r="G11"/>
  <c r="H11"/>
  <c r="I11"/>
  <c r="J11"/>
  <c r="K11"/>
  <c r="L11"/>
  <c r="M11"/>
  <c r="N11"/>
  <c r="O11"/>
  <c r="P11"/>
  <c r="Q11"/>
  <c r="R11"/>
  <c r="S11"/>
  <c r="T11"/>
  <c r="U11"/>
  <c r="V11"/>
  <c r="E12"/>
  <c r="C12" s="1"/>
  <c r="F12"/>
  <c r="D12" s="1"/>
  <c r="G12"/>
  <c r="H12"/>
  <c r="I12"/>
  <c r="J12"/>
  <c r="K12"/>
  <c r="L12"/>
  <c r="P12"/>
  <c r="Q12"/>
  <c r="R12"/>
  <c r="S12"/>
  <c r="T12"/>
  <c r="U12"/>
  <c r="V12"/>
  <c r="B13"/>
  <c r="C13"/>
  <c r="D13"/>
  <c r="B14"/>
  <c r="C14"/>
  <c r="D14"/>
  <c r="B15"/>
  <c r="C15"/>
  <c r="D15"/>
  <c r="B16"/>
  <c r="C16"/>
  <c r="D16"/>
  <c r="B17"/>
  <c r="C17"/>
  <c r="D17"/>
  <c r="B18"/>
  <c r="C18"/>
  <c r="D18"/>
  <c r="B19"/>
  <c r="C19"/>
  <c r="D19"/>
  <c r="B20"/>
  <c r="C20"/>
  <c r="D20"/>
  <c r="E21"/>
  <c r="C21" s="1"/>
  <c r="F21"/>
  <c r="D21" s="1"/>
  <c r="G21"/>
  <c r="H21"/>
  <c r="I21"/>
  <c r="J21"/>
  <c r="K21"/>
  <c r="L21"/>
  <c r="M21"/>
  <c r="N21"/>
  <c r="O21"/>
  <c r="P21"/>
  <c r="Q21"/>
  <c r="R21"/>
  <c r="S21"/>
  <c r="T21"/>
  <c r="U21"/>
  <c r="V21"/>
  <c r="E22"/>
  <c r="B22" s="1"/>
  <c r="F22"/>
  <c r="D22" s="1"/>
  <c r="G22"/>
  <c r="H22"/>
  <c r="I22"/>
  <c r="J22"/>
  <c r="K22"/>
  <c r="L22"/>
  <c r="M22"/>
  <c r="N22"/>
  <c r="O22"/>
  <c r="P22"/>
  <c r="Q22"/>
  <c r="R22"/>
  <c r="S22"/>
  <c r="T22"/>
  <c r="U22"/>
  <c r="V22"/>
  <c r="B23"/>
  <c r="C23"/>
  <c r="D23"/>
  <c r="B24"/>
  <c r="C24"/>
  <c r="D24"/>
  <c r="E25"/>
  <c r="C25" s="1"/>
  <c r="F25"/>
  <c r="D25" s="1"/>
  <c r="G25"/>
  <c r="H25"/>
  <c r="I25"/>
  <c r="J25"/>
  <c r="K25"/>
  <c r="L25"/>
  <c r="M25"/>
  <c r="N25"/>
  <c r="O25"/>
  <c r="P25"/>
  <c r="Q25"/>
  <c r="R25"/>
  <c r="S25"/>
  <c r="T25"/>
  <c r="U25"/>
  <c r="V25"/>
  <c r="B26"/>
  <c r="C26"/>
  <c r="D26"/>
  <c r="B27"/>
  <c r="C27"/>
  <c r="H27"/>
  <c r="D27" s="1"/>
  <c r="B28"/>
  <c r="C28"/>
  <c r="H28"/>
  <c r="D28" s="1"/>
  <c r="E29"/>
  <c r="C29" s="1"/>
  <c r="F29"/>
  <c r="D29" s="1"/>
  <c r="G29"/>
  <c r="H29"/>
  <c r="I29"/>
  <c r="J29"/>
  <c r="K29"/>
  <c r="L29"/>
  <c r="M29"/>
  <c r="N29"/>
  <c r="O29"/>
  <c r="P29"/>
  <c r="Q29"/>
  <c r="R29"/>
  <c r="S29"/>
  <c r="T29"/>
  <c r="U29"/>
  <c r="V29"/>
  <c r="B30"/>
  <c r="C30"/>
  <c r="D30"/>
  <c r="B31"/>
  <c r="C31"/>
  <c r="D31"/>
  <c r="E32"/>
  <c r="B32" s="1"/>
  <c r="F32"/>
  <c r="D32" s="1"/>
  <c r="H32"/>
  <c r="I32"/>
  <c r="J32"/>
  <c r="K32"/>
  <c r="L32"/>
  <c r="M32"/>
  <c r="N32"/>
  <c r="O32"/>
  <c r="P32"/>
  <c r="Q32"/>
  <c r="R32"/>
  <c r="S32"/>
  <c r="T32"/>
  <c r="U32"/>
  <c r="V32"/>
  <c r="B46" i="16" l="1"/>
  <c r="C45"/>
  <c r="B44"/>
  <c r="C43"/>
  <c r="C39"/>
  <c r="C27"/>
  <c r="B26"/>
  <c r="B22"/>
  <c r="C19"/>
  <c r="C9"/>
  <c r="C32" i="15"/>
  <c r="B29"/>
  <c r="B25"/>
  <c r="C22"/>
  <c r="B21"/>
  <c r="B12"/>
  <c r="C11"/>
  <c r="F37" i="9" l="1"/>
  <c r="D23"/>
  <c r="D37" s="1"/>
  <c r="E23"/>
  <c r="E37" s="1"/>
  <c r="F23"/>
  <c r="C23"/>
  <c r="C37" s="1"/>
  <c r="G15"/>
  <c r="G23" s="1"/>
  <c r="G37" s="1"/>
  <c r="D14"/>
  <c r="E14"/>
  <c r="F14"/>
  <c r="C14"/>
  <c r="G10"/>
  <c r="G14" s="1"/>
</calcChain>
</file>

<file path=xl/sharedStrings.xml><?xml version="1.0" encoding="utf-8"?>
<sst xmlns="http://schemas.openxmlformats.org/spreadsheetml/2006/main" count="378" uniqueCount="287">
  <si>
    <t>Összesen</t>
  </si>
  <si>
    <t>Összesen:</t>
  </si>
  <si>
    <t xml:space="preserve">5. melléklet </t>
  </si>
  <si>
    <t>I. Immateriális javak</t>
  </si>
  <si>
    <t>Ingatlanok</t>
  </si>
  <si>
    <t>Gépek, ber. felszer.</t>
  </si>
  <si>
    <t>Járművek</t>
  </si>
  <si>
    <t>I. Tartós tőke</t>
  </si>
  <si>
    <t>Beruh.,felúj.,</t>
  </si>
  <si>
    <t>II. Tőkeváltozások</t>
  </si>
  <si>
    <t>II. Tárgyi eszközök össz.</t>
  </si>
  <si>
    <t>D) SAJÁT TŐKE ÖSSZ.</t>
  </si>
  <si>
    <t>Részesedések</t>
  </si>
  <si>
    <t>III. Befektetett pü.eszk.össz.</t>
  </si>
  <si>
    <t>IV. Üzemeltetésre,kezelésre átadott  eszk.</t>
  </si>
  <si>
    <t>A)BEFEKTETETT ESZK.Ö.</t>
  </si>
  <si>
    <t>I. Költségvetési tartalék</t>
  </si>
  <si>
    <t>I. Készletek</t>
  </si>
  <si>
    <t>II. Követelések</t>
  </si>
  <si>
    <t>III. Értékpapírok</t>
  </si>
  <si>
    <t>Pénztárak</t>
  </si>
  <si>
    <t>E)TARTALÉKOK ÖSSZ.</t>
  </si>
  <si>
    <t>Költségvetési bankszámlák</t>
  </si>
  <si>
    <t>IV. Pénzeszközök összesen</t>
  </si>
  <si>
    <t>Költségvetési aktív függő elszámolások</t>
  </si>
  <si>
    <t>I. Hosszú lejáratú kötelezettségek</t>
  </si>
  <si>
    <t>Költségvetési aktív átfutó elszámolások</t>
  </si>
  <si>
    <t>II. Rövid lejáratú kötelezettségek</t>
  </si>
  <si>
    <t>Költségvetési aktív kiegyenlítő elszámol.</t>
  </si>
  <si>
    <t>V. Egyéb aktív pü. elszámolások</t>
  </si>
  <si>
    <t>III. Egyéb passzív pü. elszám. össz.</t>
  </si>
  <si>
    <t>B) FORGÓ ESZKÖZÖK ÖSSZ.</t>
  </si>
  <si>
    <t>F)KÖTELEZETTSÉGEK ÖSSZ.</t>
  </si>
  <si>
    <t>ESZKÖZÖK ÖSSZESEN</t>
  </si>
  <si>
    <t>FORRÁSOK ÖSSZESEN</t>
  </si>
  <si>
    <t>pénzeszközének változása</t>
  </si>
  <si>
    <t>eFt-ban</t>
  </si>
  <si>
    <t>Bevételek</t>
  </si>
  <si>
    <t>Kiadások</t>
  </si>
  <si>
    <t>Függő-, átfutó-, kiegyenlítő kiadások (-)</t>
  </si>
  <si>
    <t>Függő-, átfutó-, kiegyenlítő bevételek (+)</t>
  </si>
  <si>
    <t>Záró pénzkészlet</t>
  </si>
  <si>
    <t>Aktív- és passzív elszámolások</t>
  </si>
  <si>
    <t>Tárgyévi helyesbített maradvány</t>
  </si>
  <si>
    <t>Költségvetési pénzmaradvány</t>
  </si>
  <si>
    <t>7. Melléklet</t>
  </si>
  <si>
    <t>Az önkormányzat adósságállománya lejárat szerint, valamint a Stab.tv.3. § (1) bek.szerint adósságot keletkeztető ügyeletek</t>
  </si>
  <si>
    <t>Sor-szám</t>
  </si>
  <si>
    <t>Adósságállomány eszközök szerint</t>
  </si>
  <si>
    <t>Nem lejárt</t>
  </si>
  <si>
    <t>Lejárt</t>
  </si>
  <si>
    <t>Nem lejárt, lejárt összes tartozás</t>
  </si>
  <si>
    <t>1-30 nap közötti állomány</t>
  </si>
  <si>
    <t>31-60 nap közötti állomány</t>
  </si>
  <si>
    <t>61-90 nap közötti állomány</t>
  </si>
  <si>
    <t>91-180 nap közötti állomány</t>
  </si>
  <si>
    <t>181-360 nap közötti állomány</t>
  </si>
  <si>
    <t>360 napon túli</t>
  </si>
  <si>
    <t>Összes lejárt tartozás</t>
  </si>
  <si>
    <t>10=(4+…+9)</t>
  </si>
  <si>
    <t>11=(3+10)</t>
  </si>
  <si>
    <t>I. Belföldi hitelezők</t>
  </si>
  <si>
    <t>Adóhatósággal szembeni tartozások</t>
  </si>
  <si>
    <t>Központi költségvetéssel szemben fennálló tartozás</t>
  </si>
  <si>
    <t>Elkülönített állami pénzalapokkal szembeni tartozás</t>
  </si>
  <si>
    <t>TB alapokkal szembeni tartozás</t>
  </si>
  <si>
    <t>Tartozásállomány önkormányzatok és intézmények felé</t>
  </si>
  <si>
    <t>Szállítói tartozás</t>
  </si>
  <si>
    <t>Egyéb adósság *</t>
  </si>
  <si>
    <t>Belföldi összesen:</t>
  </si>
  <si>
    <t>II. Külföldi hitelezők</t>
  </si>
  <si>
    <t>Külföldi szállítók</t>
  </si>
  <si>
    <t>Külföldi összesen:</t>
  </si>
  <si>
    <t>Adósságállomány mindösszesen:</t>
  </si>
  <si>
    <t>VAGYONKIMUTATÁS</t>
  </si>
  <si>
    <t xml:space="preserve">Megnevezés </t>
  </si>
  <si>
    <t>Törzsvagyon</t>
  </si>
  <si>
    <t>Forgalom-képtelen</t>
  </si>
  <si>
    <t>Korlátozottan forg.</t>
  </si>
  <si>
    <t>Forgalom-képes</t>
  </si>
  <si>
    <t>Nem besorolt</t>
  </si>
  <si>
    <t>Vagyoni értékű jogok (1113.1123)</t>
  </si>
  <si>
    <t>Szellemi termékek (1114,1124)</t>
  </si>
  <si>
    <t>I. Immateriális javak összesen (01+…+06)</t>
  </si>
  <si>
    <t xml:space="preserve"> Ingatlanok és a kapcsolodó vagyonértékű jogok</t>
  </si>
  <si>
    <t xml:space="preserve"> Gépek, berendezések és felszerelések</t>
  </si>
  <si>
    <t>3. Járművek (1321,1322-ből)</t>
  </si>
  <si>
    <t>Tenyészállatok ((141,142-ből)</t>
  </si>
  <si>
    <t>Beruházások, felújítások</t>
  </si>
  <si>
    <t xml:space="preserve"> Beruházásra adott előlegek</t>
  </si>
  <si>
    <t xml:space="preserve"> Állami készletek, tartalékok</t>
  </si>
  <si>
    <t xml:space="preserve">II. Tárgyi eszközök összesen (08+…+15) </t>
  </si>
  <si>
    <t>Tartós hitelviszonyt megtestesítő értékpapír</t>
  </si>
  <si>
    <t>Tartósan adott kölcsön</t>
  </si>
  <si>
    <t>Befektetett pénzügyi eszközök értékhelyesbítése</t>
  </si>
  <si>
    <t xml:space="preserve"> III. Befektetett pénzügyi eszközök (17+…+23)</t>
  </si>
  <si>
    <t>Koncesszióba adott eszközök</t>
  </si>
  <si>
    <t>Vagyonkezelésbe vett eszközök</t>
  </si>
  <si>
    <t>Üzemeltetésre átadott vagy vett eszközök</t>
  </si>
  <si>
    <t>Üzemeltetésre, kezelésre átadott, vett  eszközök összesen (24+…+28)</t>
  </si>
  <si>
    <t>BEFEKTETETT ESZKÖZÖK ÖSSZESEN</t>
  </si>
  <si>
    <t xml:space="preserve">9. Melléklet </t>
  </si>
  <si>
    <t>2012. év</t>
  </si>
  <si>
    <t>ezer Ft-ban</t>
  </si>
  <si>
    <t>Gazdálkodó szervezet megnevezése</t>
  </si>
  <si>
    <t>2011.12.31-i részesedés összege</t>
  </si>
  <si>
    <t>2012. évi változás</t>
  </si>
  <si>
    <t>2012.12.31-i részesedés összege</t>
  </si>
  <si>
    <t>Részesedés aránya</t>
  </si>
  <si>
    <t>Részesedésből adódó kötelezettségek (tagdíj, tőkeemelés stb.) 2012.12.31.</t>
  </si>
  <si>
    <t>Előirányzatok éves bontásban eFt-ban</t>
  </si>
  <si>
    <t>Sorszám</t>
  </si>
  <si>
    <t>Bevételi jogcím</t>
  </si>
  <si>
    <t>Összes bevétel</t>
  </si>
  <si>
    <t>Kedvezmények összege</t>
  </si>
  <si>
    <t>Ellátottak térítési díjának méltányosságból történő elengedése</t>
  </si>
  <si>
    <t>Ellátottak kártérítésének méltányosságból történő elengedése</t>
  </si>
  <si>
    <t>Lakosság részére lakásépítéshez nyújtott kölcsön elengedése</t>
  </si>
  <si>
    <t>Lakosság részére lakásfelújításhoz nyújtott kölcsön elengedése</t>
  </si>
  <si>
    <t>Helyi adóból biztosított kedvezmény, mentesség összesen</t>
  </si>
  <si>
    <t xml:space="preserve">-ebből:            Építményadó </t>
  </si>
  <si>
    <t xml:space="preserve">Telekadó </t>
  </si>
  <si>
    <t xml:space="preserve">Vállalkozók kommunális adója </t>
  </si>
  <si>
    <t xml:space="preserve">Magánszemélyek kommunális adója </t>
  </si>
  <si>
    <t xml:space="preserve">Idegenforgalmi adó tartózkodás után </t>
  </si>
  <si>
    <t xml:space="preserve">Idegenforgalmi adó épület után </t>
  </si>
  <si>
    <t xml:space="preserve">Iparűzési adó állandó jelleggel végzett iparűzési tevékenység után </t>
  </si>
  <si>
    <t>Gépjárműadóból biztosított kedvezmény, mentesség</t>
  </si>
  <si>
    <t>Helyiségek hasznosítása utáni kedvezmény, menteség</t>
  </si>
  <si>
    <t>Eszközök hasznosítása utáni kedvezmény, menteség</t>
  </si>
  <si>
    <t>Egyéb kedvezmény</t>
  </si>
  <si>
    <t>Egyéb kölcsön elengedése</t>
  </si>
  <si>
    <t>Megnevezés</t>
  </si>
  <si>
    <t>Előirányzatok (eredeti)</t>
  </si>
  <si>
    <t>Előirányzatok (módosított)</t>
  </si>
  <si>
    <t>Előirányzatok (teljesített)</t>
  </si>
  <si>
    <t>Bevételi</t>
  </si>
  <si>
    <t>Kiadási</t>
  </si>
  <si>
    <t>a 3/2014. (V. 5.) önkormányzati rendelethez</t>
  </si>
  <si>
    <t>a  3/2014. (V. 5.) önkormányzati rendelethez</t>
  </si>
  <si>
    <t>2013. ÉVI MÉRLEG</t>
  </si>
  <si>
    <t>a 3/204. (V. 5.) önkormányzati rendelethez</t>
  </si>
  <si>
    <t>Az önkormányzat által adott 2013. évi közvetett támogatások</t>
  </si>
  <si>
    <t>a 3/2014. (V. 5.).) önkormányzati rendelethez</t>
  </si>
  <si>
    <t>Nyitó pénzkészlet 2013. január 01.</t>
  </si>
  <si>
    <t>Záró pénzkészlet 2013. december 31.</t>
  </si>
  <si>
    <t>Finanszírozásból származó korrekciók</t>
  </si>
  <si>
    <t>Pénzmaradványt terhelő elvonások</t>
  </si>
  <si>
    <t>Kötelezettséggel terhelt pénzmaradvány (működési célú)</t>
  </si>
  <si>
    <t>Szabad pénzmaradvány (működési célú)</t>
  </si>
  <si>
    <t xml:space="preserve">Módosított pénzmaradvány </t>
  </si>
  <si>
    <t>FELÚJÍTÁSOK ÖSSZESEN:</t>
  </si>
  <si>
    <t>Konkrét felújítási cél</t>
  </si>
  <si>
    <t>FELHALMOZÁSI KIADÁSOK ÖSSZESEN:</t>
  </si>
  <si>
    <t>39. Felhalmozási kiadások összesen (felújítási kiadások nélkül) (36+38)</t>
  </si>
  <si>
    <t>36. Befektetési célú részesedés vásárlása</t>
  </si>
  <si>
    <t>34. Beruházási kiadások összesen (felújítási kiadások nélkül) (21+31+32+33)</t>
  </si>
  <si>
    <t>31. Intézményi beruházások kiadásai összesen (13+25+29)</t>
  </si>
  <si>
    <t>30. Beruházások általános forgalmi adója (25+..+29)</t>
  </si>
  <si>
    <t>Beruházás áfája</t>
  </si>
  <si>
    <t>13. Intézményi beruházási kiadások áfa kiadások nélkül (7+...+12)</t>
  </si>
  <si>
    <t>Start program gépek,berend.</t>
  </si>
  <si>
    <t>10. Gépek, berendezések és felszerelések vásárlása, létesítése</t>
  </si>
  <si>
    <t>Ingatlanok vásárlása</t>
  </si>
  <si>
    <t>8. Ingatlanok vásárlása, létesítése (föld kivételével)</t>
  </si>
  <si>
    <t>Konkrét felhalmozási cél</t>
  </si>
  <si>
    <t xml:space="preserve">3. Melléklet </t>
  </si>
  <si>
    <t xml:space="preserve">4. melléklet </t>
  </si>
  <si>
    <t>6. Melléklet</t>
  </si>
  <si>
    <t xml:space="preserve">8. Melléklet </t>
  </si>
  <si>
    <t>11. Melléklet</t>
  </si>
  <si>
    <t>Drávapalkonya Önkormányzat beruházások, felújítások előirányzatainak  teljesítése</t>
  </si>
  <si>
    <t xml:space="preserve">Drávapalkonya Önkormányzat 2013. évi összes bevétele, kiadása és </t>
  </si>
  <si>
    <t>Drávapalkonya Önkormányzata tulajdonában álló gazdálkodó szervezetek működéséből származó kötelezettségek, részesedések alakulása</t>
  </si>
  <si>
    <t>Drávapalkonya Önkormányzat Európai uniós támogatással megvalósuló projektek bevételei, kiadásai, hozzájárulások</t>
  </si>
  <si>
    <t>Többéves kihatással járó döntések feladatainak  megnevezése</t>
  </si>
  <si>
    <t>Alapítás-átszervezés aktivált ért.</t>
  </si>
  <si>
    <t>Kisértleti fejlesztés aktivált ért.</t>
  </si>
  <si>
    <t>Immateriális javakra  előleg</t>
  </si>
  <si>
    <t>Immateriális javak értékhely.</t>
  </si>
  <si>
    <t>Tárgyi eszközök értékhelyesb.</t>
  </si>
  <si>
    <t xml:space="preserve"> Egyéb hosszú lejáratú köv.</t>
  </si>
  <si>
    <t>Üzemeltetésre, kezelésre átadott eszk.</t>
  </si>
  <si>
    <t>Vagyonkezelésbe  adott eszközök</t>
  </si>
  <si>
    <t xml:space="preserve">Hosszú lejáratú bankbetétek </t>
  </si>
  <si>
    <t xml:space="preserve">Egyéb tartós részesedések </t>
  </si>
  <si>
    <t>2013. évi terv</t>
  </si>
  <si>
    <t xml:space="preserve">Módosított </t>
  </si>
  <si>
    <t>Tény dec. 31.</t>
  </si>
  <si>
    <t>FELÚJÍTÁSOK    eFt-ban</t>
  </si>
  <si>
    <t>BERUHÁZÁSOK   eFt-ban</t>
  </si>
  <si>
    <t>10. Melléklet</t>
  </si>
  <si>
    <t>Drávapalkonya  Önkormányzat többéves kijhatással  járód döntések feladatainak előirányzatai éves bontásban</t>
  </si>
  <si>
    <t>Bevételek összesen (82+87)</t>
  </si>
  <si>
    <t>Finanszírozási bevételek összesen (83+…+86)   10/01+10/04+10/10+...+10/13+10/20+10/22+10/23+ 10/26+…+10/29</t>
  </si>
  <si>
    <t>Maradvány igénybevétele 10/20</t>
  </si>
  <si>
    <t>Költségvetési bevételek összesen (43+81) 07/23+09/47+09/69+16/26+08/29+09/102+09/124</t>
  </si>
  <si>
    <t>Felhalmozási bevételek összesen (50+65+80)  08/29+09/102+09/124</t>
  </si>
  <si>
    <t>Felhalmozási célú átvett pénzeszközök (66+67+79)     09/124</t>
  </si>
  <si>
    <t>Felhalmozási célú visszatérítendő támogatások, kölcsönök visszatérülése államháztartáson kívülről 09/112</t>
  </si>
  <si>
    <t>Működési bevételek összesen (08+24+39+40) 07/23+09/47+09/69+16/26</t>
  </si>
  <si>
    <t>ebből: Igazgatási szolgáltatási díj 16/01</t>
  </si>
  <si>
    <t>Közhatalmi bevételek 16/26</t>
  </si>
  <si>
    <t>Működési célú támogatások államháztartáson belülről (09+…+12+23) 09/47</t>
  </si>
  <si>
    <t>Működési célú támogatásértékű bevételek (13+…+22) 09/46</t>
  </si>
  <si>
    <t>Működési célú támogatásértékű bevétel helyi önkormányzatoktól és költségvetési szerveitől 09/42</t>
  </si>
  <si>
    <t>Működési célú támogatásértékű bevétel elkülönített állami pénzalapoktól 09/41</t>
  </si>
  <si>
    <t>Működési célú támogatásértékű bevétel fejezeti kezelésű előirányzatoktól EU-s programok és azok hazai társfinanszírozása 09/37</t>
  </si>
  <si>
    <t xml:space="preserve">   -óvodáztatási támog.</t>
  </si>
  <si>
    <t xml:space="preserve">   -ápolási díj</t>
  </si>
  <si>
    <t xml:space="preserve">   -lakásfennt.támog.</t>
  </si>
  <si>
    <t xml:space="preserve">   -időskorúak járadéka</t>
  </si>
  <si>
    <t xml:space="preserve">   -aktív korúak ellátása</t>
  </si>
  <si>
    <t>Önkormányzatok működési költségvetési támogatása 09/23</t>
  </si>
  <si>
    <t>Intézményi működési bevételek összesen (01+06+07) 07/23</t>
  </si>
  <si>
    <t>Működési célú hozam- és kamatbevételek 07/22</t>
  </si>
  <si>
    <t>ebből: Bérleti és lízingdíj bevételek 07/05</t>
  </si>
  <si>
    <t>ebből: Nyújtott szolgáltatások ellenértéke 07/02</t>
  </si>
  <si>
    <t>ebből: Áru- és készletértékesítés ellenértéke 07/01</t>
  </si>
  <si>
    <t>Egyéb saját működési bevétel 07/12</t>
  </si>
  <si>
    <t>Módosított előirányzat</t>
  </si>
  <si>
    <t>Teljesítés</t>
  </si>
  <si>
    <t>Eredeti előirányzat</t>
  </si>
  <si>
    <t xml:space="preserve"> Könyvtári szolg.     </t>
  </si>
  <si>
    <t xml:space="preserve"> Foglalkoztatást helyett. Támog. </t>
  </si>
  <si>
    <t>Szociális ellátások</t>
  </si>
  <si>
    <t xml:space="preserve"> Önkormányzatok és társulások elsz.    </t>
  </si>
  <si>
    <t xml:space="preserve"> Város-, községgazd. m.n.s. szolg.        </t>
  </si>
  <si>
    <t xml:space="preserve"> Adó, illeték kiszab, beszedése, adóell.     </t>
  </si>
  <si>
    <t xml:space="preserve"> Önkormányzati jogalkotás </t>
  </si>
  <si>
    <t>Nem lakóingatlan bérbeadása</t>
  </si>
  <si>
    <t>Összes</t>
  </si>
  <si>
    <t>2013.év                     adatok eFt-ban</t>
  </si>
  <si>
    <t>Drávapalkonya Önkormányzat 2013. évi Bevételek</t>
  </si>
  <si>
    <t xml:space="preserve">1. Melléklet a 3/2014. (V. 5.) önkormányzati rendelethez </t>
  </si>
  <si>
    <t>Kiadások összesen (82+86)</t>
  </si>
  <si>
    <t>Költségvetési kiadások (47+81) 02/49+ 02/54+03/69+04/58+12/50+ 05/06+05/17+04/116</t>
  </si>
  <si>
    <t>Felhalmozási kiadások összesen (48+49+80) 05/06+05/17+04/116</t>
  </si>
  <si>
    <t>Egyéb felhalmozási célú kiadások összesen (50+51+52+62+63+64+76+…+79) 04/116</t>
  </si>
  <si>
    <t>Meglévő tartós részesedéshez kapcsolódó tőkeemelés kiadása 04/114</t>
  </si>
  <si>
    <t>Beruházások (ÁFÁ-val) 05/17</t>
  </si>
  <si>
    <t>Felújítások (ÁFÁ-val) 05/06</t>
  </si>
  <si>
    <t>Működési kiadások összesen (04+05+16+45+46) 02/49+02/54+03/69+04/58+12/50</t>
  </si>
  <si>
    <t xml:space="preserve">    -köztemetés</t>
  </si>
  <si>
    <t xml:space="preserve">    -közgyógyellátás</t>
  </si>
  <si>
    <t xml:space="preserve">    -rendkivüli gyvéd támog.</t>
  </si>
  <si>
    <t xml:space="preserve">    -temetési segély</t>
  </si>
  <si>
    <t xml:space="preserve">    -átmeneti segély</t>
  </si>
  <si>
    <t xml:space="preserve">    -óvodáztatási támog.</t>
  </si>
  <si>
    <t xml:space="preserve">    -ápolási díj</t>
  </si>
  <si>
    <t xml:space="preserve">    -lakásfennt.támog.</t>
  </si>
  <si>
    <t xml:space="preserve">    -időskorúak járadéka</t>
  </si>
  <si>
    <t xml:space="preserve">    -aktív korúak ellátása</t>
  </si>
  <si>
    <t>Ellátottak pénzbeli juttatásai 12/50</t>
  </si>
  <si>
    <t>Egyéb működési célú kiadások összesen (17+18+19+29+30+31+43+44) 04/58</t>
  </si>
  <si>
    <t>Működési célú pénzeszközátadások államháztartáson kívülre (32+…+42) 04/52</t>
  </si>
  <si>
    <t>Működési célú pénzeszközátadások egyéb vállalkozásoknak 04/48</t>
  </si>
  <si>
    <t>Működési célú pénzeszközátadások egyéb nonprofit szervezeteknek 04/43-ból</t>
  </si>
  <si>
    <t>Működési célú pénzeszközátadások civil szervezeteknek 04/43-ból</t>
  </si>
  <si>
    <t>Támogatásértékű működési kiadások (20+...+28) 04/31</t>
  </si>
  <si>
    <t>Működési célú támogatásértékű kiadás helyi önkormányzatoknak és költségvetési szerveiknek 04/27</t>
  </si>
  <si>
    <t>Működési célú támogatásértékű kiadás elkülönített állami pénzalapnak 04/26</t>
  </si>
  <si>
    <t>Dologi kiadások (06+...+13+15) 03/69</t>
  </si>
  <si>
    <t>Egyéb dologi kiadások 03/68</t>
  </si>
  <si>
    <t>ebből: különféle költségvetési befizetések 03/55</t>
  </si>
  <si>
    <t>Egyéb különféle kiadások 03/55+03/61+03/66+03+67</t>
  </si>
  <si>
    <t>Kiküldetés, reprezentáció, reklámkiadások 03/45</t>
  </si>
  <si>
    <t>Működési célú általános forgalmi adó összesen 03/40</t>
  </si>
  <si>
    <t>Szolgáltatási kiadások 03/33</t>
  </si>
  <si>
    <t>Kommunikációs szolgáltatások 03/18</t>
  </si>
  <si>
    <t>Készletbeszerzés 03/14</t>
  </si>
  <si>
    <t>Munkaadókat terhelő járulékok és szociális hozzájárulási adó 02/54</t>
  </si>
  <si>
    <t>Személyi juttatások összesen (01+02+03) (02/49)</t>
  </si>
  <si>
    <t>Külső személyi juttatások 02/48</t>
  </si>
  <si>
    <t>Nem rendszeres személyi juttatások 02/42</t>
  </si>
  <si>
    <t>Rendszeres személyi juttatások 02/09</t>
  </si>
  <si>
    <t>Köztemetõ-fennt. és -mûködt.</t>
  </si>
  <si>
    <t xml:space="preserve"> Közmûvelõdési tev. támog.   </t>
  </si>
  <si>
    <t xml:space="preserve"> Könyvtári szolgáltatások  </t>
  </si>
  <si>
    <t>Foglalkozt. helyettesítõ támog.</t>
  </si>
  <si>
    <t xml:space="preserve">Ifjúság-egészségügyi gondozás </t>
  </si>
  <si>
    <t>Önkormányzatok és társulások elszámolása</t>
  </si>
  <si>
    <t xml:space="preserve">Közvilágítás </t>
  </si>
  <si>
    <t xml:space="preserve"> Önkormányzati jogalkotás</t>
  </si>
  <si>
    <t>2013.év                                                                                 adatok eFt- ban</t>
  </si>
  <si>
    <t xml:space="preserve">Drávapalkonya önkormányzat 2013. évi kiadások </t>
  </si>
  <si>
    <t xml:space="preserve">2. Melléklet a 3/2014. (V. 5.) önkormányzati rendelethez  </t>
  </si>
</sst>
</file>

<file path=xl/styles.xml><?xml version="1.0" encoding="utf-8"?>
<styleSheet xmlns="http://schemas.openxmlformats.org/spreadsheetml/2006/main">
  <fonts count="29">
    <font>
      <sz val="11"/>
      <color theme="1"/>
      <name val="Calibri"/>
      <family val="2"/>
      <charset val="238"/>
      <scheme val="minor"/>
    </font>
    <font>
      <b/>
      <sz val="10"/>
      <color indexed="8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0"/>
      <color theme="1"/>
      <name val="Calibri"/>
      <family val="2"/>
      <charset val="238"/>
      <scheme val="minor"/>
    </font>
    <font>
      <b/>
      <sz val="10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b/>
      <sz val="9"/>
      <color rgb="FF000000"/>
      <name val="Times New Roman"/>
      <family val="1"/>
      <charset val="238"/>
    </font>
    <font>
      <sz val="9"/>
      <color rgb="FF000000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u/>
      <sz val="10"/>
      <color theme="1"/>
      <name val="Times New Roman"/>
      <family val="1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10"/>
      <name val="MS Sans Serif"/>
      <family val="2"/>
      <charset val="238"/>
    </font>
    <font>
      <b/>
      <sz val="10"/>
      <color theme="1"/>
      <name val="Andalus"/>
      <family val="1"/>
    </font>
    <font>
      <b/>
      <i/>
      <sz val="10"/>
      <color theme="1"/>
      <name val="Times New Roman"/>
      <family val="1"/>
      <charset val="238"/>
    </font>
    <font>
      <b/>
      <sz val="10"/>
      <color theme="1"/>
      <name val="Cambria"/>
      <family val="1"/>
      <charset val="238"/>
      <scheme val="major"/>
    </font>
    <font>
      <b/>
      <sz val="10"/>
      <color theme="1"/>
      <name val="Calibri"/>
      <family val="2"/>
      <charset val="238"/>
      <scheme val="minor"/>
    </font>
    <font>
      <b/>
      <sz val="8"/>
      <color theme="1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Arial"/>
      <family val="2"/>
      <charset val="238"/>
    </font>
    <font>
      <b/>
      <sz val="10"/>
      <name val="MS Sans Serif"/>
      <family val="2"/>
      <charset val="238"/>
    </font>
    <font>
      <b/>
      <sz val="12"/>
      <name val="MS Sans Serif"/>
      <family val="2"/>
      <charset val="238"/>
    </font>
    <font>
      <b/>
      <sz val="14"/>
      <name val="Book Antiqua"/>
      <family val="1"/>
      <charset val="238"/>
    </font>
    <font>
      <b/>
      <sz val="12"/>
      <name val="Book Antiqua"/>
      <family val="1"/>
      <charset val="238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3" fillId="0" borderId="0"/>
    <xf numFmtId="0" fontId="14" fillId="0" borderId="0"/>
    <xf numFmtId="0" fontId="15" fillId="0" borderId="0"/>
  </cellStyleXfs>
  <cellXfs count="168">
    <xf numFmtId="0" fontId="0" fillId="0" borderId="0" xfId="0"/>
    <xf numFmtId="0" fontId="2" fillId="0" borderId="0" xfId="0" applyFont="1"/>
    <xf numFmtId="0" fontId="3" fillId="0" borderId="0" xfId="0" applyFont="1"/>
    <xf numFmtId="0" fontId="9" fillId="2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1" fillId="0" borderId="1" xfId="0" applyFont="1" applyBorder="1"/>
    <xf numFmtId="0" fontId="6" fillId="2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/>
    <xf numFmtId="0" fontId="4" fillId="0" borderId="1" xfId="0" applyFont="1" applyFill="1" applyBorder="1"/>
    <xf numFmtId="0" fontId="11" fillId="0" borderId="1" xfId="0" applyFont="1" applyBorder="1" applyAlignment="1">
      <alignment horizont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wrapText="1"/>
    </xf>
    <xf numFmtId="0" fontId="11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wrapText="1"/>
    </xf>
    <xf numFmtId="0" fontId="4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11" fillId="5" borderId="1" xfId="0" applyFont="1" applyFill="1" applyBorder="1" applyAlignment="1">
      <alignment horizontal="center"/>
    </xf>
    <xf numFmtId="0" fontId="11" fillId="0" borderId="1" xfId="0" applyFont="1" applyBorder="1" applyAlignment="1">
      <alignment horizontal="justify" vertical="center" wrapText="1"/>
    </xf>
    <xf numFmtId="0" fontId="4" fillId="2" borderId="1" xfId="0" applyFont="1" applyFill="1" applyBorder="1" applyAlignment="1">
      <alignment horizontal="justify" vertical="center" wrapText="1"/>
    </xf>
    <xf numFmtId="0" fontId="4" fillId="0" borderId="1" xfId="0" applyFont="1" applyBorder="1" applyAlignment="1">
      <alignment wrapText="1"/>
    </xf>
    <xf numFmtId="0" fontId="0" fillId="0" borderId="0" xfId="0" applyFont="1"/>
    <xf numFmtId="0" fontId="11" fillId="0" borderId="0" xfId="0" applyFont="1" applyAlignment="1">
      <alignment horizontal="center"/>
    </xf>
    <xf numFmtId="0" fontId="11" fillId="0" borderId="0" xfId="0" applyFont="1"/>
    <xf numFmtId="0" fontId="11" fillId="2" borderId="1" xfId="0" applyFont="1" applyFill="1" applyBorder="1" applyAlignment="1">
      <alignment wrapText="1"/>
    </xf>
    <xf numFmtId="0" fontId="11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horizontal="center" wrapText="1"/>
    </xf>
    <xf numFmtId="0" fontId="11" fillId="0" borderId="1" xfId="0" applyFont="1" applyBorder="1" applyAlignment="1">
      <alignment horizontal="center" wrapText="1"/>
    </xf>
    <xf numFmtId="0" fontId="4" fillId="4" borderId="1" xfId="0" applyFont="1" applyFill="1" applyBorder="1" applyAlignment="1">
      <alignment wrapText="1"/>
    </xf>
    <xf numFmtId="0" fontId="4" fillId="4" borderId="1" xfId="0" applyFont="1" applyFill="1" applyBorder="1" applyAlignment="1">
      <alignment horizontal="center" wrapText="1"/>
    </xf>
    <xf numFmtId="0" fontId="16" fillId="2" borderId="1" xfId="0" applyFont="1" applyFill="1" applyBorder="1"/>
    <xf numFmtId="0" fontId="3" fillId="0" borderId="1" xfId="0" applyFont="1" applyBorder="1"/>
    <xf numFmtId="0" fontId="17" fillId="0" borderId="1" xfId="0" applyFont="1" applyBorder="1"/>
    <xf numFmtId="0" fontId="4" fillId="0" borderId="1" xfId="0" applyFont="1" applyBorder="1"/>
    <xf numFmtId="0" fontId="11" fillId="0" borderId="1" xfId="0" applyFont="1" applyBorder="1" applyAlignment="1">
      <alignment vertical="center"/>
    </xf>
    <xf numFmtId="0" fontId="17" fillId="0" borderId="1" xfId="0" applyFont="1" applyBorder="1" applyAlignment="1">
      <alignment vertical="center"/>
    </xf>
    <xf numFmtId="0" fontId="4" fillId="4" borderId="1" xfId="0" applyFont="1" applyFill="1" applyBorder="1" applyAlignment="1">
      <alignment vertical="center"/>
    </xf>
    <xf numFmtId="0" fontId="4" fillId="4" borderId="1" xfId="0" applyFont="1" applyFill="1" applyBorder="1"/>
    <xf numFmtId="0" fontId="11" fillId="4" borderId="1" xfId="0" applyFont="1" applyFill="1" applyBorder="1"/>
    <xf numFmtId="0" fontId="4" fillId="0" borderId="1" xfId="0" applyFont="1" applyBorder="1" applyAlignment="1">
      <alignment vertical="center"/>
    </xf>
    <xf numFmtId="0" fontId="4" fillId="3" borderId="1" xfId="0" applyFont="1" applyFill="1" applyBorder="1" applyAlignment="1">
      <alignment vertical="center"/>
    </xf>
    <xf numFmtId="0" fontId="4" fillId="3" borderId="1" xfId="0" applyFont="1" applyFill="1" applyBorder="1"/>
    <xf numFmtId="0" fontId="18" fillId="2" borderId="1" xfId="0" applyFont="1" applyFill="1" applyBorder="1"/>
    <xf numFmtId="0" fontId="4" fillId="0" borderId="0" xfId="0" applyFont="1" applyAlignment="1">
      <alignment horizontal="center"/>
    </xf>
    <xf numFmtId="0" fontId="4" fillId="4" borderId="1" xfId="0" applyFont="1" applyFill="1" applyBorder="1" applyAlignment="1">
      <alignment horizontal="right" vertical="center"/>
    </xf>
    <xf numFmtId="0" fontId="11" fillId="0" borderId="1" xfId="0" applyFont="1" applyBorder="1" applyAlignment="1">
      <alignment horizontal="right" vertical="center"/>
    </xf>
    <xf numFmtId="0" fontId="19" fillId="0" borderId="1" xfId="0" applyFont="1" applyBorder="1"/>
    <xf numFmtId="0" fontId="4" fillId="0" borderId="1" xfId="0" applyFont="1" applyBorder="1" applyAlignment="1">
      <alignment horizontal="right" vertical="center"/>
    </xf>
    <xf numFmtId="0" fontId="4" fillId="3" borderId="1" xfId="0" applyFont="1" applyFill="1" applyBorder="1" applyAlignment="1">
      <alignment horizontal="right" vertical="center"/>
    </xf>
    <xf numFmtId="0" fontId="4" fillId="6" borderId="1" xfId="0" applyFont="1" applyFill="1" applyBorder="1" applyAlignment="1">
      <alignment vertical="center"/>
    </xf>
    <xf numFmtId="0" fontId="4" fillId="6" borderId="1" xfId="0" applyFont="1" applyFill="1" applyBorder="1" applyAlignment="1">
      <alignment horizontal="right" vertical="center"/>
    </xf>
    <xf numFmtId="0" fontId="11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right" vertical="center"/>
    </xf>
    <xf numFmtId="0" fontId="11" fillId="0" borderId="1" xfId="0" applyFont="1" applyFill="1" applyBorder="1" applyAlignment="1">
      <alignment vertical="center"/>
    </xf>
    <xf numFmtId="0" fontId="11" fillId="0" borderId="0" xfId="0" applyFont="1" applyAlignment="1"/>
    <xf numFmtId="0" fontId="11" fillId="0" borderId="1" xfId="0" applyFont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vertical="center" wrapText="1"/>
    </xf>
    <xf numFmtId="0" fontId="4" fillId="5" borderId="1" xfId="0" applyFont="1" applyFill="1" applyBorder="1" applyAlignment="1">
      <alignment wrapText="1"/>
    </xf>
    <xf numFmtId="0" fontId="6" fillId="2" borderId="1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wrapText="1"/>
    </xf>
    <xf numFmtId="0" fontId="21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right" vertical="center" wrapText="1"/>
    </xf>
    <xf numFmtId="0" fontId="21" fillId="0" borderId="1" xfId="0" applyFont="1" applyBorder="1" applyAlignment="1">
      <alignment horizontal="right" vertical="center" wrapText="1"/>
    </xf>
    <xf numFmtId="0" fontId="21" fillId="3" borderId="1" xfId="0" applyFont="1" applyFill="1" applyBorder="1" applyAlignment="1">
      <alignment horizontal="right" vertical="center" wrapText="1"/>
    </xf>
    <xf numFmtId="0" fontId="8" fillId="3" borderId="1" xfId="0" applyFont="1" applyFill="1" applyBorder="1" applyAlignment="1">
      <alignment horizontal="right" vertical="center" wrapText="1"/>
    </xf>
    <xf numFmtId="0" fontId="21" fillId="2" borderId="1" xfId="0" applyFont="1" applyFill="1" applyBorder="1" applyAlignment="1">
      <alignment vertical="center" wrapText="1"/>
    </xf>
    <xf numFmtId="3" fontId="8" fillId="0" borderId="1" xfId="0" applyNumberFormat="1" applyFont="1" applyBorder="1" applyAlignment="1">
      <alignment horizontal="right" vertical="center" wrapText="1"/>
    </xf>
    <xf numFmtId="3" fontId="21" fillId="2" borderId="1" xfId="0" applyNumberFormat="1" applyFont="1" applyFill="1" applyBorder="1" applyAlignment="1">
      <alignment horizontal="right" vertical="center" wrapText="1"/>
    </xf>
    <xf numFmtId="0" fontId="21" fillId="2" borderId="1" xfId="0" applyFont="1" applyFill="1" applyBorder="1" applyAlignment="1">
      <alignment horizontal="right" vertical="center" wrapText="1"/>
    </xf>
    <xf numFmtId="0" fontId="9" fillId="2" borderId="1" xfId="0" applyFont="1" applyFill="1" applyBorder="1" applyAlignment="1">
      <alignment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21" fillId="3" borderId="1" xfId="0" applyFont="1" applyFill="1" applyBorder="1" applyAlignment="1">
      <alignment horizontal="center" vertical="center" wrapText="1"/>
    </xf>
    <xf numFmtId="0" fontId="21" fillId="3" borderId="1" xfId="0" applyFont="1" applyFill="1" applyBorder="1" applyAlignment="1">
      <alignment vertical="center" wrapText="1"/>
    </xf>
    <xf numFmtId="3" fontId="21" fillId="3" borderId="1" xfId="0" applyNumberFormat="1" applyFont="1" applyFill="1" applyBorder="1" applyAlignment="1">
      <alignment horizontal="right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/>
    <xf numFmtId="0" fontId="11" fillId="2" borderId="1" xfId="0" applyFont="1" applyFill="1" applyBorder="1"/>
    <xf numFmtId="0" fontId="22" fillId="2" borderId="1" xfId="0" applyFont="1" applyFill="1" applyBorder="1"/>
    <xf numFmtId="0" fontId="8" fillId="2" borderId="1" xfId="0" applyFont="1" applyFill="1" applyBorder="1" applyAlignment="1">
      <alignment horizontal="right" vertical="center" wrapText="1"/>
    </xf>
    <xf numFmtId="0" fontId="4" fillId="0" borderId="0" xfId="0" applyFont="1" applyBorder="1" applyAlignment="1">
      <alignment horizontal="center"/>
    </xf>
    <xf numFmtId="0" fontId="15" fillId="0" borderId="0" xfId="3" applyFont="1" applyAlignment="1">
      <alignment horizontal="right"/>
    </xf>
    <xf numFmtId="0" fontId="15" fillId="0" borderId="0" xfId="3" applyFont="1" applyAlignment="1">
      <alignment horizontal="left"/>
    </xf>
    <xf numFmtId="0" fontId="15" fillId="0" borderId="0" xfId="3" applyFont="1" applyFill="1" applyAlignment="1">
      <alignment horizontal="right"/>
    </xf>
    <xf numFmtId="3" fontId="22" fillId="7" borderId="1" xfId="3" applyNumberFormat="1" applyFont="1" applyFill="1" applyBorder="1" applyAlignment="1">
      <alignment horizontal="right" wrapText="1"/>
    </xf>
    <xf numFmtId="3" fontId="23" fillId="7" borderId="1" xfId="3" applyNumberFormat="1" applyFont="1" applyFill="1" applyBorder="1" applyAlignment="1">
      <alignment horizontal="right" wrapText="1"/>
    </xf>
    <xf numFmtId="0" fontId="24" fillId="7" borderId="1" xfId="3" applyFont="1" applyFill="1" applyBorder="1" applyAlignment="1">
      <alignment horizontal="left" wrapText="1"/>
    </xf>
    <xf numFmtId="3" fontId="22" fillId="0" borderId="1" xfId="3" applyNumberFormat="1" applyFont="1" applyBorder="1" applyAlignment="1">
      <alignment horizontal="right" wrapText="1"/>
    </xf>
    <xf numFmtId="3" fontId="23" fillId="0" borderId="1" xfId="3" applyNumberFormat="1" applyFont="1" applyBorder="1" applyAlignment="1">
      <alignment horizontal="right" wrapText="1"/>
    </xf>
    <xf numFmtId="0" fontId="24" fillId="0" borderId="1" xfId="3" applyFont="1" applyBorder="1" applyAlignment="1">
      <alignment horizontal="left" wrapText="1"/>
    </xf>
    <xf numFmtId="0" fontId="13" fillId="0" borderId="1" xfId="3" applyFont="1" applyBorder="1" applyAlignment="1">
      <alignment horizontal="left" wrapText="1"/>
    </xf>
    <xf numFmtId="0" fontId="24" fillId="7" borderId="1" xfId="3" applyFont="1" applyFill="1" applyBorder="1" applyAlignment="1">
      <alignment horizontal="left" vertical="top" wrapText="1"/>
    </xf>
    <xf numFmtId="3" fontId="22" fillId="0" borderId="1" xfId="3" applyNumberFormat="1" applyFont="1" applyFill="1" applyBorder="1" applyAlignment="1">
      <alignment horizontal="right" wrapText="1"/>
    </xf>
    <xf numFmtId="0" fontId="13" fillId="0" borderId="1" xfId="3" applyFont="1" applyBorder="1" applyAlignment="1">
      <alignment horizontal="left" vertical="top" wrapText="1"/>
    </xf>
    <xf numFmtId="0" fontId="15" fillId="0" borderId="1" xfId="3" applyBorder="1" applyAlignment="1">
      <alignment horizontal="left"/>
    </xf>
    <xf numFmtId="0" fontId="25" fillId="0" borderId="0" xfId="3" applyFont="1" applyFill="1" applyAlignment="1">
      <alignment horizontal="right"/>
    </xf>
    <xf numFmtId="0" fontId="22" fillId="7" borderId="1" xfId="3" applyFont="1" applyFill="1" applyBorder="1" applyAlignment="1">
      <alignment horizontal="right" wrapText="1"/>
    </xf>
    <xf numFmtId="0" fontId="15" fillId="0" borderId="0" xfId="3" applyFont="1" applyFill="1" applyAlignment="1">
      <alignment horizontal="center"/>
    </xf>
    <xf numFmtId="0" fontId="23" fillId="0" borderId="1" xfId="3" applyFont="1" applyFill="1" applyBorder="1" applyAlignment="1">
      <alignment horizontal="center" wrapText="1"/>
    </xf>
    <xf numFmtId="0" fontId="15" fillId="0" borderId="0" xfId="3" applyFont="1" applyFill="1" applyBorder="1"/>
    <xf numFmtId="0" fontId="15" fillId="0" borderId="0" xfId="3" applyFill="1" applyBorder="1" applyAlignment="1">
      <alignment horizontal="center"/>
    </xf>
    <xf numFmtId="0" fontId="25" fillId="0" borderId="0" xfId="3" applyFont="1" applyBorder="1" applyAlignment="1">
      <alignment vertical="center" wrapText="1"/>
    </xf>
    <xf numFmtId="0" fontId="25" fillId="0" borderId="0" xfId="3" applyFont="1" applyFill="1" applyBorder="1" applyAlignment="1">
      <alignment vertical="center" wrapText="1"/>
    </xf>
    <xf numFmtId="0" fontId="25" fillId="0" borderId="0" xfId="3" applyFont="1" applyBorder="1" applyAlignment="1">
      <alignment horizontal="center" vertical="center" wrapText="1"/>
    </xf>
    <xf numFmtId="0" fontId="26" fillId="7" borderId="1" xfId="3" applyFont="1" applyFill="1" applyBorder="1" applyAlignment="1">
      <alignment horizontal="left" vertical="center" wrapText="1"/>
    </xf>
    <xf numFmtId="0" fontId="15" fillId="0" borderId="0" xfId="3" applyFont="1"/>
    <xf numFmtId="0" fontId="15" fillId="0" borderId="0" xfId="3" applyFont="1" applyFill="1"/>
    <xf numFmtId="0" fontId="27" fillId="0" borderId="0" xfId="3" applyFont="1" applyBorder="1" applyAlignment="1"/>
    <xf numFmtId="0" fontId="28" fillId="0" borderId="4" xfId="3" applyFont="1" applyBorder="1" applyAlignment="1">
      <alignment horizontal="center" vertical="center"/>
    </xf>
    <xf numFmtId="0" fontId="28" fillId="0" borderId="5" xfId="3" applyFont="1" applyBorder="1" applyAlignment="1">
      <alignment horizontal="center" vertical="center"/>
    </xf>
    <xf numFmtId="0" fontId="15" fillId="8" borderId="0" xfId="3" applyFont="1" applyFill="1"/>
    <xf numFmtId="0" fontId="23" fillId="0" borderId="0" xfId="3" applyFont="1" applyFill="1"/>
    <xf numFmtId="0" fontId="23" fillId="0" borderId="0" xfId="3" applyFont="1"/>
    <xf numFmtId="0" fontId="25" fillId="9" borderId="0" xfId="3" applyFont="1" applyFill="1"/>
    <xf numFmtId="0" fontId="25" fillId="0" borderId="0" xfId="3" applyFont="1" applyFill="1"/>
    <xf numFmtId="0" fontId="22" fillId="7" borderId="1" xfId="3" applyFont="1" applyFill="1" applyBorder="1" applyAlignment="1">
      <alignment horizontal="left" vertical="top" wrapText="1"/>
    </xf>
    <xf numFmtId="3" fontId="23" fillId="8" borderId="1" xfId="3" applyNumberFormat="1" applyFont="1" applyFill="1" applyBorder="1" applyAlignment="1">
      <alignment horizontal="right" wrapText="1"/>
    </xf>
    <xf numFmtId="3" fontId="23" fillId="0" borderId="1" xfId="3" applyNumberFormat="1" applyFont="1" applyFill="1" applyBorder="1" applyAlignment="1">
      <alignment horizontal="right" wrapText="1"/>
    </xf>
    <xf numFmtId="0" fontId="23" fillId="0" borderId="1" xfId="3" applyFont="1" applyBorder="1" applyAlignment="1">
      <alignment horizontal="left" vertical="top" wrapText="1"/>
    </xf>
    <xf numFmtId="0" fontId="22" fillId="7" borderId="1" xfId="3" applyFont="1" applyFill="1" applyBorder="1" applyAlignment="1">
      <alignment horizontal="left" vertical="center" wrapText="1"/>
    </xf>
    <xf numFmtId="0" fontId="23" fillId="0" borderId="1" xfId="3" applyFont="1" applyFill="1" applyBorder="1" applyAlignment="1">
      <alignment horizontal="left" vertical="top" wrapText="1"/>
    </xf>
    <xf numFmtId="0" fontId="15" fillId="9" borderId="0" xfId="3" applyFont="1" applyFill="1" applyAlignment="1"/>
    <xf numFmtId="0" fontId="15" fillId="0" borderId="0" xfId="3" applyFont="1" applyFill="1" applyAlignment="1"/>
    <xf numFmtId="0" fontId="15" fillId="0" borderId="0" xfId="3" applyFont="1" applyBorder="1"/>
    <xf numFmtId="0" fontId="23" fillId="0" borderId="1" xfId="3" applyFont="1" applyFill="1" applyBorder="1" applyAlignment="1">
      <alignment horizontal="center" vertical="center" wrapText="1"/>
    </xf>
    <xf numFmtId="0" fontId="28" fillId="0" borderId="4" xfId="3" applyFont="1" applyBorder="1" applyAlignment="1">
      <alignment horizontal="center" vertical="center"/>
    </xf>
    <xf numFmtId="0" fontId="28" fillId="0" borderId="3" xfId="3" applyFont="1" applyBorder="1" applyAlignment="1">
      <alignment horizontal="center" vertical="center"/>
    </xf>
    <xf numFmtId="0" fontId="13" fillId="0" borderId="1" xfId="3" applyFont="1" applyFill="1" applyBorder="1" applyAlignment="1">
      <alignment horizontal="center" vertical="center" wrapText="1"/>
    </xf>
    <xf numFmtId="0" fontId="28" fillId="0" borderId="5" xfId="3" applyFont="1" applyBorder="1" applyAlignment="1">
      <alignment horizontal="center" vertical="center"/>
    </xf>
    <xf numFmtId="0" fontId="22" fillId="7" borderId="1" xfId="3" applyFont="1" applyFill="1" applyBorder="1" applyAlignment="1">
      <alignment horizontal="center" vertical="center" wrapText="1"/>
    </xf>
    <xf numFmtId="0" fontId="22" fillId="7" borderId="1" xfId="3" applyFont="1" applyFill="1" applyBorder="1" applyAlignment="1">
      <alignment horizontal="left" vertical="center" wrapText="1"/>
    </xf>
    <xf numFmtId="0" fontId="23" fillId="7" borderId="1" xfId="3" applyFont="1" applyFill="1" applyBorder="1" applyAlignment="1">
      <alignment vertical="center"/>
    </xf>
    <xf numFmtId="0" fontId="27" fillId="0" borderId="5" xfId="3" applyFont="1" applyBorder="1" applyAlignment="1">
      <alignment horizontal="center" vertical="center" wrapText="1"/>
    </xf>
    <xf numFmtId="0" fontId="27" fillId="0" borderId="4" xfId="3" applyFont="1" applyBorder="1" applyAlignment="1">
      <alignment horizontal="center" vertical="center" wrapText="1"/>
    </xf>
    <xf numFmtId="0" fontId="27" fillId="0" borderId="3" xfId="3" applyFont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0" fontId="4" fillId="2" borderId="1" xfId="0" applyFont="1" applyFill="1" applyBorder="1" applyAlignment="1">
      <alignment wrapText="1"/>
    </xf>
    <xf numFmtId="0" fontId="22" fillId="2" borderId="1" xfId="0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center" wrapText="1"/>
    </xf>
    <xf numFmtId="0" fontId="11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wrapText="1"/>
    </xf>
    <xf numFmtId="0" fontId="4" fillId="4" borderId="1" xfId="0" applyFont="1" applyFill="1" applyBorder="1" applyAlignment="1">
      <alignment horizontal="left" wrapText="1"/>
    </xf>
    <xf numFmtId="0" fontId="4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11" fillId="0" borderId="2" xfId="0" applyFont="1" applyBorder="1" applyAlignment="1">
      <alignment horizontal="center"/>
    </xf>
    <xf numFmtId="0" fontId="4" fillId="2" borderId="1" xfId="0" applyFont="1" applyFill="1" applyBorder="1" applyAlignment="1">
      <alignment horizontal="center" wrapText="1"/>
    </xf>
    <xf numFmtId="0" fontId="12" fillId="2" borderId="1" xfId="0" applyFont="1" applyFill="1" applyBorder="1" applyAlignment="1">
      <alignment wrapText="1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4" fillId="3" borderId="1" xfId="0" applyFont="1" applyFill="1" applyBorder="1" applyAlignment="1">
      <alignment horizontal="left" vertical="center" indent="1"/>
    </xf>
    <xf numFmtId="0" fontId="20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 indent="1"/>
    </xf>
    <xf numFmtId="0" fontId="4" fillId="0" borderId="1" xfId="0" applyFont="1" applyBorder="1" applyAlignment="1">
      <alignment horizontal="left" vertical="center" wrapText="1" indent="1"/>
    </xf>
    <xf numFmtId="0" fontId="6" fillId="2" borderId="1" xfId="0" applyFont="1" applyFill="1" applyBorder="1" applyAlignment="1">
      <alignment horizontal="center" wrapText="1"/>
    </xf>
    <xf numFmtId="0" fontId="8" fillId="0" borderId="0" xfId="0" applyFont="1" applyAlignment="1">
      <alignment horizontal="center"/>
    </xf>
    <xf numFmtId="0" fontId="21" fillId="3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10" fillId="0" borderId="2" xfId="0" applyFont="1" applyBorder="1" applyAlignment="1">
      <alignment horizontal="center"/>
    </xf>
    <xf numFmtId="0" fontId="7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</cellXfs>
  <cellStyles count="4">
    <cellStyle name="Normál" xfId="0" builtinId="0"/>
    <cellStyle name="Normál 2" xfId="1"/>
    <cellStyle name="Normál 2 2" xfId="2"/>
    <cellStyle name="Normá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D32"/>
  <sheetViews>
    <sheetView topLeftCell="H1" zoomScale="85" zoomScaleNormal="85" workbookViewId="0">
      <pane ySplit="5" topLeftCell="A6" activePane="bottomLeft" state="frozen"/>
      <selection pane="bottomLeft" activeCell="S9" sqref="S9"/>
    </sheetView>
  </sheetViews>
  <sheetFormatPr defaultColWidth="9.109375" defaultRowHeight="12.6"/>
  <cols>
    <col min="1" max="1" width="27.44140625" style="86" customWidth="1"/>
    <col min="2" max="6" width="10.33203125" style="85" customWidth="1"/>
    <col min="7" max="22" width="9.6640625" style="85" customWidth="1"/>
    <col min="23" max="23" width="10.33203125" style="85" customWidth="1"/>
    <col min="24" max="16384" width="9.109375" style="85"/>
  </cols>
  <sheetData>
    <row r="1" spans="1:82" s="109" customFormat="1" ht="42.75" customHeight="1">
      <c r="A1" s="132" t="s">
        <v>234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129"/>
      <c r="S1" s="129"/>
      <c r="T1" s="129"/>
      <c r="U1" s="129"/>
      <c r="V1" s="130"/>
      <c r="W1" s="111"/>
      <c r="X1" s="111"/>
      <c r="Y1" s="111"/>
      <c r="Z1" s="103"/>
      <c r="AA1" s="110"/>
      <c r="AB1" s="110"/>
      <c r="AC1" s="110"/>
      <c r="AD1" s="110"/>
      <c r="AE1" s="110"/>
      <c r="AF1" s="110"/>
      <c r="AG1" s="110"/>
      <c r="AH1" s="110"/>
      <c r="AI1" s="110"/>
      <c r="AJ1" s="110"/>
      <c r="AK1" s="110"/>
      <c r="AL1" s="110"/>
      <c r="AM1" s="110"/>
      <c r="AN1" s="110"/>
      <c r="AO1" s="110"/>
      <c r="AP1" s="110"/>
      <c r="AQ1" s="110"/>
      <c r="AR1" s="110"/>
      <c r="AS1" s="110"/>
      <c r="AT1" s="110"/>
      <c r="AU1" s="110"/>
      <c r="AV1" s="110"/>
      <c r="AW1" s="110"/>
      <c r="AX1" s="110"/>
      <c r="AY1" s="110"/>
      <c r="AZ1" s="110"/>
      <c r="BA1" s="110"/>
      <c r="BB1" s="110"/>
      <c r="BC1" s="110"/>
      <c r="BD1" s="110"/>
      <c r="BE1" s="110"/>
      <c r="BF1" s="110"/>
      <c r="BG1" s="110"/>
      <c r="BH1" s="110"/>
      <c r="BI1" s="110"/>
      <c r="BJ1" s="110"/>
      <c r="BK1" s="110"/>
      <c r="BL1" s="110"/>
      <c r="BM1" s="110"/>
      <c r="BN1" s="110"/>
      <c r="BO1" s="110"/>
      <c r="BP1" s="110"/>
      <c r="BQ1" s="110"/>
      <c r="BR1" s="110"/>
      <c r="BS1" s="110"/>
      <c r="BT1" s="110"/>
      <c r="BU1" s="110"/>
      <c r="BV1" s="110"/>
      <c r="BW1" s="110"/>
      <c r="BX1" s="110"/>
      <c r="BY1" s="110"/>
      <c r="BZ1" s="110"/>
      <c r="CA1" s="110"/>
      <c r="CB1" s="110"/>
      <c r="CC1" s="110"/>
      <c r="CD1" s="110"/>
    </row>
    <row r="2" spans="1:82" s="109" customFormat="1" ht="42.75" customHeight="1">
      <c r="A2" s="113"/>
      <c r="B2" s="112"/>
      <c r="C2" s="129" t="s">
        <v>233</v>
      </c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30"/>
      <c r="W2" s="111"/>
      <c r="X2" s="111"/>
      <c r="Y2" s="111"/>
      <c r="Z2" s="103"/>
      <c r="AA2" s="110"/>
      <c r="AB2" s="110"/>
      <c r="AC2" s="110"/>
      <c r="AD2" s="110"/>
      <c r="AE2" s="110"/>
      <c r="AF2" s="110"/>
      <c r="AG2" s="110"/>
      <c r="AH2" s="110"/>
      <c r="AI2" s="110"/>
      <c r="AJ2" s="110"/>
      <c r="AK2" s="110"/>
      <c r="AL2" s="110"/>
      <c r="AM2" s="110"/>
      <c r="AN2" s="110"/>
      <c r="AO2" s="110"/>
      <c r="AP2" s="110"/>
      <c r="AQ2" s="110"/>
      <c r="AR2" s="110"/>
      <c r="AS2" s="110"/>
      <c r="AT2" s="110"/>
      <c r="AU2" s="110"/>
      <c r="AV2" s="110"/>
      <c r="AW2" s="110"/>
      <c r="AX2" s="110"/>
      <c r="AY2" s="110"/>
      <c r="AZ2" s="110"/>
      <c r="BA2" s="110"/>
      <c r="BB2" s="110"/>
      <c r="BC2" s="110"/>
      <c r="BD2" s="110"/>
      <c r="BE2" s="110"/>
      <c r="BF2" s="110"/>
      <c r="BG2" s="110"/>
      <c r="BH2" s="110"/>
      <c r="BI2" s="110"/>
      <c r="BJ2" s="110"/>
      <c r="BK2" s="110"/>
      <c r="BL2" s="110"/>
      <c r="BM2" s="110"/>
      <c r="BN2" s="110"/>
      <c r="BO2" s="110"/>
      <c r="BP2" s="110"/>
      <c r="BQ2" s="110"/>
      <c r="BR2" s="110"/>
      <c r="BS2" s="110"/>
      <c r="BT2" s="110"/>
      <c r="BU2" s="110"/>
      <c r="BV2" s="110"/>
      <c r="BW2" s="110"/>
      <c r="BX2" s="110"/>
      <c r="BY2" s="110"/>
      <c r="BZ2" s="110"/>
      <c r="CA2" s="110"/>
      <c r="CB2" s="110"/>
      <c r="CC2" s="110"/>
      <c r="CD2" s="110"/>
    </row>
    <row r="3" spans="1:82" s="105" customFormat="1" ht="36.75" customHeight="1">
      <c r="A3" s="108" t="s">
        <v>232</v>
      </c>
      <c r="B3" s="133" t="s">
        <v>231</v>
      </c>
      <c r="C3" s="133"/>
      <c r="D3" s="133"/>
      <c r="E3" s="133" t="s">
        <v>230</v>
      </c>
      <c r="F3" s="133"/>
      <c r="G3" s="133" t="s">
        <v>229</v>
      </c>
      <c r="H3" s="133"/>
      <c r="I3" s="133" t="s">
        <v>228</v>
      </c>
      <c r="J3" s="133"/>
      <c r="K3" s="133" t="s">
        <v>227</v>
      </c>
      <c r="L3" s="133"/>
      <c r="M3" s="133" t="s">
        <v>226</v>
      </c>
      <c r="N3" s="133"/>
      <c r="O3" s="133"/>
      <c r="P3" s="133" t="s">
        <v>225</v>
      </c>
      <c r="Q3" s="133"/>
      <c r="R3" s="133"/>
      <c r="S3" s="133" t="s">
        <v>224</v>
      </c>
      <c r="T3" s="133"/>
      <c r="U3" s="133" t="s">
        <v>223</v>
      </c>
      <c r="V3" s="133"/>
      <c r="W3" s="107"/>
      <c r="X3" s="107"/>
      <c r="Y3" s="107"/>
      <c r="Z3" s="106"/>
      <c r="AA3" s="106"/>
      <c r="AB3" s="106"/>
      <c r="AC3" s="106"/>
      <c r="AD3" s="106"/>
      <c r="AE3" s="106"/>
      <c r="AF3" s="106"/>
      <c r="AG3" s="106"/>
      <c r="AH3" s="106"/>
      <c r="AI3" s="106"/>
      <c r="AJ3" s="106"/>
      <c r="AK3" s="106"/>
      <c r="AL3" s="106"/>
      <c r="AM3" s="106"/>
      <c r="AN3" s="106"/>
      <c r="AO3" s="106"/>
      <c r="AP3" s="106"/>
      <c r="AQ3" s="106"/>
      <c r="AR3" s="106"/>
      <c r="AS3" s="106"/>
      <c r="AT3" s="106"/>
      <c r="AU3" s="106"/>
      <c r="AV3" s="106"/>
      <c r="AW3" s="106"/>
      <c r="AX3" s="106"/>
      <c r="AY3" s="106"/>
      <c r="AZ3" s="106"/>
      <c r="BA3" s="106"/>
      <c r="BB3" s="106"/>
      <c r="BC3" s="106"/>
      <c r="BD3" s="106"/>
      <c r="BE3" s="106"/>
      <c r="BF3" s="106"/>
      <c r="BG3" s="106"/>
      <c r="BH3" s="106"/>
      <c r="BI3" s="106"/>
      <c r="BJ3" s="106"/>
      <c r="BK3" s="106"/>
      <c r="BL3" s="106"/>
      <c r="BM3" s="106"/>
      <c r="BN3" s="106"/>
      <c r="BO3" s="106"/>
      <c r="BP3" s="106"/>
      <c r="BQ3" s="106"/>
      <c r="BR3" s="106"/>
      <c r="BS3" s="106"/>
      <c r="BT3" s="106"/>
      <c r="BU3" s="106"/>
      <c r="BV3" s="106"/>
      <c r="BW3" s="106"/>
      <c r="BX3" s="106"/>
      <c r="BY3" s="106"/>
      <c r="BZ3" s="106"/>
      <c r="CA3" s="106"/>
      <c r="CB3" s="106"/>
      <c r="CC3" s="106"/>
      <c r="CD3" s="106"/>
    </row>
    <row r="4" spans="1:82" s="103" customFormat="1" ht="27.75" customHeight="1">
      <c r="A4" s="131" t="s">
        <v>132</v>
      </c>
      <c r="B4" s="128" t="s">
        <v>222</v>
      </c>
      <c r="C4" s="128" t="s">
        <v>220</v>
      </c>
      <c r="D4" s="128" t="s">
        <v>221</v>
      </c>
      <c r="E4" s="102" t="s">
        <v>222</v>
      </c>
      <c r="F4" s="128" t="s">
        <v>221</v>
      </c>
      <c r="G4" s="102" t="s">
        <v>222</v>
      </c>
      <c r="H4" s="128" t="s">
        <v>221</v>
      </c>
      <c r="I4" s="102" t="s">
        <v>222</v>
      </c>
      <c r="J4" s="128" t="s">
        <v>221</v>
      </c>
      <c r="K4" s="102" t="s">
        <v>222</v>
      </c>
      <c r="L4" s="128" t="s">
        <v>221</v>
      </c>
      <c r="M4" s="128" t="s">
        <v>222</v>
      </c>
      <c r="N4" s="128" t="s">
        <v>220</v>
      </c>
      <c r="O4" s="128" t="s">
        <v>221</v>
      </c>
      <c r="P4" s="128" t="s">
        <v>222</v>
      </c>
      <c r="Q4" s="128" t="s">
        <v>220</v>
      </c>
      <c r="R4" s="128" t="s">
        <v>221</v>
      </c>
      <c r="S4" s="128" t="s">
        <v>220</v>
      </c>
      <c r="T4" s="128" t="s">
        <v>221</v>
      </c>
      <c r="U4" s="102" t="s">
        <v>222</v>
      </c>
      <c r="V4" s="128" t="s">
        <v>221</v>
      </c>
      <c r="W4" s="104"/>
      <c r="X4" s="104"/>
      <c r="Y4" s="104"/>
    </row>
    <row r="5" spans="1:82" s="101" customFormat="1" ht="27.75" customHeight="1">
      <c r="A5" s="131"/>
      <c r="B5" s="128"/>
      <c r="C5" s="128"/>
      <c r="D5" s="128"/>
      <c r="E5" s="102" t="s">
        <v>220</v>
      </c>
      <c r="F5" s="128"/>
      <c r="G5" s="102" t="s">
        <v>220</v>
      </c>
      <c r="H5" s="128"/>
      <c r="I5" s="102" t="s">
        <v>220</v>
      </c>
      <c r="J5" s="128"/>
      <c r="K5" s="102" t="s">
        <v>220</v>
      </c>
      <c r="L5" s="128"/>
      <c r="M5" s="128"/>
      <c r="N5" s="128"/>
      <c r="O5" s="128"/>
      <c r="P5" s="128"/>
      <c r="Q5" s="128"/>
      <c r="R5" s="128"/>
      <c r="S5" s="128"/>
      <c r="T5" s="128"/>
      <c r="U5" s="102" t="s">
        <v>220</v>
      </c>
      <c r="V5" s="128"/>
    </row>
    <row r="6" spans="1:82" ht="26.4">
      <c r="A6" s="94" t="s">
        <v>219</v>
      </c>
      <c r="B6" s="92">
        <f t="shared" ref="B6:B32" si="0">E6+G6+I6+K6+M6+P6+U6</f>
        <v>596</v>
      </c>
      <c r="C6" s="92">
        <f t="shared" ref="C6:C32" si="1">E6+G6+I6+K6+N6+Q6+S6+U6</f>
        <v>596</v>
      </c>
      <c r="D6" s="92">
        <f t="shared" ref="D6:D32" si="2">F6+H6+J6+L6+O6+R6+T6+V6</f>
        <v>1906</v>
      </c>
      <c r="E6" s="92">
        <v>596</v>
      </c>
      <c r="F6" s="92">
        <v>477</v>
      </c>
      <c r="G6" s="92"/>
      <c r="H6" s="92"/>
      <c r="I6" s="92"/>
      <c r="J6" s="92"/>
      <c r="K6" s="92">
        <v>0</v>
      </c>
      <c r="L6" s="92">
        <v>1384</v>
      </c>
      <c r="M6" s="92"/>
      <c r="N6" s="92"/>
      <c r="O6" s="92"/>
      <c r="P6" s="92"/>
      <c r="Q6" s="92"/>
      <c r="R6" s="92"/>
      <c r="S6" s="92"/>
      <c r="T6" s="92"/>
      <c r="U6" s="92">
        <v>0</v>
      </c>
      <c r="V6" s="92">
        <v>45</v>
      </c>
    </row>
    <row r="7" spans="1:82" ht="39.6">
      <c r="A7" s="94" t="s">
        <v>218</v>
      </c>
      <c r="B7" s="92">
        <f t="shared" si="0"/>
        <v>0</v>
      </c>
      <c r="C7" s="92">
        <f t="shared" si="1"/>
        <v>0</v>
      </c>
      <c r="D7" s="92">
        <f t="shared" si="2"/>
        <v>11</v>
      </c>
      <c r="E7" s="92"/>
      <c r="F7" s="92"/>
      <c r="G7" s="92"/>
      <c r="H7" s="92"/>
      <c r="I7" s="92"/>
      <c r="J7" s="92"/>
      <c r="K7" s="92">
        <v>0</v>
      </c>
      <c r="L7" s="92">
        <v>11</v>
      </c>
      <c r="M7" s="92"/>
      <c r="N7" s="92"/>
      <c r="O7" s="92"/>
      <c r="P7" s="92"/>
      <c r="Q7" s="92"/>
      <c r="R7" s="92"/>
      <c r="S7" s="92"/>
      <c r="T7" s="92"/>
      <c r="U7" s="92"/>
      <c r="V7" s="92"/>
    </row>
    <row r="8" spans="1:82" ht="26.4">
      <c r="A8" s="94" t="s">
        <v>217</v>
      </c>
      <c r="B8" s="92">
        <f t="shared" si="0"/>
        <v>0</v>
      </c>
      <c r="C8" s="92">
        <f t="shared" si="1"/>
        <v>0</v>
      </c>
      <c r="D8" s="92">
        <f t="shared" si="2"/>
        <v>76</v>
      </c>
      <c r="E8" s="92"/>
      <c r="F8" s="92"/>
      <c r="G8" s="92"/>
      <c r="H8" s="92"/>
      <c r="I8" s="92"/>
      <c r="J8" s="92"/>
      <c r="K8" s="92">
        <v>0</v>
      </c>
      <c r="L8" s="92">
        <v>76</v>
      </c>
      <c r="M8" s="92"/>
      <c r="N8" s="92"/>
      <c r="O8" s="92"/>
      <c r="P8" s="92"/>
      <c r="Q8" s="92"/>
      <c r="R8" s="92"/>
      <c r="S8" s="92"/>
      <c r="T8" s="92"/>
      <c r="U8" s="92"/>
      <c r="V8" s="92"/>
    </row>
    <row r="9" spans="1:82" ht="26.4">
      <c r="A9" s="94" t="s">
        <v>216</v>
      </c>
      <c r="B9" s="92">
        <f t="shared" si="0"/>
        <v>596</v>
      </c>
      <c r="C9" s="92">
        <f t="shared" si="1"/>
        <v>596</v>
      </c>
      <c r="D9" s="92">
        <f t="shared" si="2"/>
        <v>1774</v>
      </c>
      <c r="E9" s="92">
        <v>596</v>
      </c>
      <c r="F9" s="92">
        <v>477</v>
      </c>
      <c r="G9" s="92"/>
      <c r="H9" s="92"/>
      <c r="I9" s="92"/>
      <c r="J9" s="92"/>
      <c r="K9" s="92">
        <v>0</v>
      </c>
      <c r="L9" s="92">
        <v>1297</v>
      </c>
      <c r="M9" s="92"/>
      <c r="N9" s="92"/>
      <c r="O9" s="92"/>
      <c r="P9" s="92"/>
      <c r="Q9" s="92"/>
      <c r="R9" s="92"/>
      <c r="S9" s="92"/>
      <c r="T9" s="92"/>
      <c r="U9" s="92"/>
      <c r="V9" s="92"/>
    </row>
    <row r="10" spans="1:82" ht="26.4">
      <c r="A10" s="94" t="s">
        <v>215</v>
      </c>
      <c r="B10" s="92">
        <f t="shared" si="0"/>
        <v>0</v>
      </c>
      <c r="C10" s="92">
        <f t="shared" si="1"/>
        <v>0</v>
      </c>
      <c r="D10" s="92">
        <f t="shared" si="2"/>
        <v>5</v>
      </c>
      <c r="E10" s="92"/>
      <c r="F10" s="92"/>
      <c r="G10" s="92"/>
      <c r="H10" s="92">
        <v>5</v>
      </c>
      <c r="I10" s="92"/>
      <c r="J10" s="92"/>
      <c r="K10" s="92"/>
      <c r="L10" s="92">
        <v>0</v>
      </c>
      <c r="M10" s="92"/>
      <c r="N10" s="92"/>
      <c r="O10" s="92"/>
      <c r="P10" s="92"/>
      <c r="Q10" s="92"/>
      <c r="R10" s="92"/>
      <c r="S10" s="92"/>
      <c r="T10" s="92"/>
      <c r="U10" s="92"/>
      <c r="V10" s="92"/>
    </row>
    <row r="11" spans="1:82" s="87" customFormat="1" ht="39.6">
      <c r="A11" s="90" t="s">
        <v>214</v>
      </c>
      <c r="B11" s="89">
        <f t="shared" si="0"/>
        <v>596</v>
      </c>
      <c r="C11" s="89">
        <f t="shared" si="1"/>
        <v>596</v>
      </c>
      <c r="D11" s="89">
        <f t="shared" si="2"/>
        <v>1911</v>
      </c>
      <c r="E11" s="100">
        <f t="shared" ref="E11:V11" si="3">E10+E6</f>
        <v>596</v>
      </c>
      <c r="F11" s="100">
        <f t="shared" si="3"/>
        <v>477</v>
      </c>
      <c r="G11" s="100">
        <f t="shared" si="3"/>
        <v>0</v>
      </c>
      <c r="H11" s="100">
        <f t="shared" si="3"/>
        <v>5</v>
      </c>
      <c r="I11" s="100">
        <f t="shared" si="3"/>
        <v>0</v>
      </c>
      <c r="J11" s="100">
        <f t="shared" si="3"/>
        <v>0</v>
      </c>
      <c r="K11" s="100">
        <f t="shared" si="3"/>
        <v>0</v>
      </c>
      <c r="L11" s="100">
        <f t="shared" si="3"/>
        <v>1384</v>
      </c>
      <c r="M11" s="100">
        <f t="shared" si="3"/>
        <v>0</v>
      </c>
      <c r="N11" s="100">
        <f t="shared" si="3"/>
        <v>0</v>
      </c>
      <c r="O11" s="100">
        <f t="shared" si="3"/>
        <v>0</v>
      </c>
      <c r="P11" s="100">
        <f t="shared" si="3"/>
        <v>0</v>
      </c>
      <c r="Q11" s="100">
        <f t="shared" si="3"/>
        <v>0</v>
      </c>
      <c r="R11" s="100">
        <f t="shared" si="3"/>
        <v>0</v>
      </c>
      <c r="S11" s="100">
        <f t="shared" si="3"/>
        <v>0</v>
      </c>
      <c r="T11" s="100">
        <f t="shared" si="3"/>
        <v>0</v>
      </c>
      <c r="U11" s="100">
        <f t="shared" si="3"/>
        <v>0</v>
      </c>
      <c r="V11" s="100">
        <f t="shared" si="3"/>
        <v>45</v>
      </c>
    </row>
    <row r="12" spans="1:82" s="99" customFormat="1" ht="39.6">
      <c r="A12" s="90" t="s">
        <v>213</v>
      </c>
      <c r="B12" s="89">
        <f t="shared" si="0"/>
        <v>22820</v>
      </c>
      <c r="C12" s="89">
        <f t="shared" si="1"/>
        <v>30648</v>
      </c>
      <c r="D12" s="89">
        <f t="shared" si="2"/>
        <v>30648</v>
      </c>
      <c r="E12" s="100">
        <f t="shared" ref="E12:L12" si="4">SUM(E13:E16)</f>
        <v>0</v>
      </c>
      <c r="F12" s="100">
        <f t="shared" si="4"/>
        <v>0</v>
      </c>
      <c r="G12" s="88">
        <f t="shared" si="4"/>
        <v>0</v>
      </c>
      <c r="H12" s="100">
        <f t="shared" si="4"/>
        <v>0</v>
      </c>
      <c r="I12" s="100">
        <f t="shared" si="4"/>
        <v>0</v>
      </c>
      <c r="J12" s="100">
        <f t="shared" si="4"/>
        <v>0</v>
      </c>
      <c r="K12" s="100">
        <f t="shared" si="4"/>
        <v>0</v>
      </c>
      <c r="L12" s="100">
        <f t="shared" si="4"/>
        <v>0</v>
      </c>
      <c r="M12" s="100">
        <v>12130</v>
      </c>
      <c r="N12" s="100">
        <v>21507</v>
      </c>
      <c r="O12" s="100">
        <v>21507</v>
      </c>
      <c r="P12" s="100">
        <f>SUM(P13:P16)</f>
        <v>10690</v>
      </c>
      <c r="Q12" s="88">
        <f>SUM(Q13:Q17)</f>
        <v>9141</v>
      </c>
      <c r="R12" s="88">
        <f>SUM(R13:R17)</f>
        <v>9141</v>
      </c>
      <c r="S12" s="100">
        <f>SUM(S13:S16)</f>
        <v>0</v>
      </c>
      <c r="T12" s="100">
        <f>SUM(T13:T16)</f>
        <v>0</v>
      </c>
      <c r="U12" s="100">
        <f>SUM(U13:U16)</f>
        <v>0</v>
      </c>
      <c r="V12" s="100">
        <f>SUM(V13:V16)</f>
        <v>0</v>
      </c>
    </row>
    <row r="13" spans="1:82" ht="13.2">
      <c r="A13" s="94" t="s">
        <v>212</v>
      </c>
      <c r="B13" s="92">
        <f t="shared" si="0"/>
        <v>8080</v>
      </c>
      <c r="C13" s="92">
        <f t="shared" si="1"/>
        <v>6537</v>
      </c>
      <c r="D13" s="92">
        <f t="shared" si="2"/>
        <v>6537</v>
      </c>
      <c r="E13" s="92"/>
      <c r="F13" s="92"/>
      <c r="G13" s="92"/>
      <c r="H13" s="92"/>
      <c r="I13" s="92"/>
      <c r="J13" s="92"/>
      <c r="K13" s="92"/>
      <c r="L13" s="92"/>
      <c r="M13" s="92"/>
      <c r="N13" s="92"/>
      <c r="O13" s="92"/>
      <c r="P13" s="92">
        <v>8080</v>
      </c>
      <c r="Q13" s="92">
        <v>6537</v>
      </c>
      <c r="R13" s="92">
        <v>6537</v>
      </c>
      <c r="S13" s="92"/>
      <c r="T13" s="92"/>
      <c r="U13" s="92"/>
      <c r="V13" s="92"/>
    </row>
    <row r="14" spans="1:82" ht="13.2">
      <c r="A14" s="94" t="s">
        <v>211</v>
      </c>
      <c r="B14" s="92">
        <f t="shared" si="0"/>
        <v>0</v>
      </c>
      <c r="C14" s="92">
        <f t="shared" si="1"/>
        <v>41</v>
      </c>
      <c r="D14" s="92">
        <f t="shared" si="2"/>
        <v>41</v>
      </c>
      <c r="E14" s="92"/>
      <c r="F14" s="92"/>
      <c r="G14" s="92"/>
      <c r="H14" s="92"/>
      <c r="I14" s="92"/>
      <c r="J14" s="92"/>
      <c r="K14" s="92"/>
      <c r="L14" s="92"/>
      <c r="M14" s="92"/>
      <c r="N14" s="92"/>
      <c r="O14" s="92"/>
      <c r="P14" s="92">
        <v>0</v>
      </c>
      <c r="Q14" s="92">
        <v>41</v>
      </c>
      <c r="R14" s="92">
        <v>41</v>
      </c>
      <c r="S14" s="92"/>
      <c r="T14" s="92"/>
      <c r="U14" s="92"/>
      <c r="V14" s="92"/>
    </row>
    <row r="15" spans="1:82" ht="13.2">
      <c r="A15" s="94" t="s">
        <v>210</v>
      </c>
      <c r="B15" s="92">
        <f t="shared" si="0"/>
        <v>2610</v>
      </c>
      <c r="C15" s="92">
        <f t="shared" si="1"/>
        <v>2494</v>
      </c>
      <c r="D15" s="92">
        <f t="shared" si="2"/>
        <v>2494</v>
      </c>
      <c r="E15" s="92"/>
      <c r="F15" s="92"/>
      <c r="G15" s="92"/>
      <c r="H15" s="92"/>
      <c r="I15" s="92"/>
      <c r="J15" s="92"/>
      <c r="K15" s="92"/>
      <c r="L15" s="92"/>
      <c r="M15" s="92"/>
      <c r="N15" s="92"/>
      <c r="O15" s="92"/>
      <c r="P15" s="92">
        <v>2610</v>
      </c>
      <c r="Q15" s="92">
        <v>2494</v>
      </c>
      <c r="R15" s="92">
        <v>2494</v>
      </c>
      <c r="S15" s="92"/>
      <c r="T15" s="92"/>
      <c r="U15" s="92"/>
      <c r="V15" s="92"/>
    </row>
    <row r="16" spans="1:82" ht="13.2">
      <c r="A16" s="98" t="s">
        <v>209</v>
      </c>
      <c r="B16" s="92">
        <f t="shared" si="0"/>
        <v>0</v>
      </c>
      <c r="C16" s="92">
        <f t="shared" si="1"/>
        <v>29</v>
      </c>
      <c r="D16" s="92">
        <f t="shared" si="2"/>
        <v>29</v>
      </c>
      <c r="E16" s="92"/>
      <c r="F16" s="92"/>
      <c r="G16" s="92"/>
      <c r="H16" s="92"/>
      <c r="I16" s="92"/>
      <c r="J16" s="92"/>
      <c r="K16" s="92"/>
      <c r="L16" s="92"/>
      <c r="M16" s="92"/>
      <c r="N16" s="92"/>
      <c r="O16" s="92"/>
      <c r="P16" s="92">
        <v>0</v>
      </c>
      <c r="Q16" s="92">
        <v>29</v>
      </c>
      <c r="R16" s="92">
        <v>29</v>
      </c>
      <c r="S16" s="92"/>
      <c r="T16" s="92"/>
      <c r="U16" s="92"/>
      <c r="V16" s="92"/>
    </row>
    <row r="17" spans="1:22" ht="13.2">
      <c r="A17" s="94" t="s">
        <v>208</v>
      </c>
      <c r="B17" s="92">
        <f t="shared" si="0"/>
        <v>0</v>
      </c>
      <c r="C17" s="92">
        <f t="shared" si="1"/>
        <v>40</v>
      </c>
      <c r="D17" s="92">
        <f t="shared" si="2"/>
        <v>40</v>
      </c>
      <c r="E17" s="92"/>
      <c r="F17" s="92"/>
      <c r="G17" s="92"/>
      <c r="H17" s="92"/>
      <c r="I17" s="92"/>
      <c r="J17" s="92"/>
      <c r="K17" s="92"/>
      <c r="L17" s="92"/>
      <c r="M17" s="92"/>
      <c r="N17" s="92"/>
      <c r="O17" s="92"/>
      <c r="P17" s="92">
        <v>0</v>
      </c>
      <c r="Q17" s="92">
        <v>40</v>
      </c>
      <c r="R17" s="92">
        <v>40</v>
      </c>
      <c r="S17" s="92"/>
      <c r="T17" s="92"/>
      <c r="U17" s="92"/>
      <c r="V17" s="92"/>
    </row>
    <row r="18" spans="1:22" ht="66">
      <c r="A18" s="94" t="s">
        <v>207</v>
      </c>
      <c r="B18" s="92">
        <f t="shared" si="0"/>
        <v>0</v>
      </c>
      <c r="C18" s="92">
        <f t="shared" si="1"/>
        <v>0</v>
      </c>
      <c r="D18" s="92">
        <f t="shared" si="2"/>
        <v>0</v>
      </c>
      <c r="E18" s="92"/>
      <c r="F18" s="92"/>
      <c r="G18" s="92"/>
      <c r="H18" s="92"/>
      <c r="I18" s="92"/>
      <c r="J18" s="92"/>
      <c r="K18" s="92"/>
      <c r="L18" s="92"/>
      <c r="M18" s="92"/>
      <c r="N18" s="92"/>
      <c r="O18" s="92"/>
      <c r="P18" s="92"/>
      <c r="Q18" s="92"/>
      <c r="R18" s="92"/>
      <c r="S18" s="92"/>
      <c r="T18" s="92"/>
      <c r="U18" s="92"/>
      <c r="V18" s="92"/>
    </row>
    <row r="19" spans="1:22" ht="39.6">
      <c r="A19" s="94" t="s">
        <v>206</v>
      </c>
      <c r="B19" s="92">
        <f t="shared" si="0"/>
        <v>0</v>
      </c>
      <c r="C19" s="92">
        <f t="shared" si="1"/>
        <v>27586</v>
      </c>
      <c r="D19" s="92">
        <f t="shared" si="2"/>
        <v>27586</v>
      </c>
      <c r="E19" s="92"/>
      <c r="F19" s="92"/>
      <c r="G19" s="92"/>
      <c r="H19" s="92"/>
      <c r="I19" s="92"/>
      <c r="J19" s="92"/>
      <c r="K19" s="92"/>
      <c r="L19" s="92"/>
      <c r="M19" s="92"/>
      <c r="N19" s="92"/>
      <c r="O19" s="92"/>
      <c r="P19" s="92"/>
      <c r="Q19" s="92"/>
      <c r="R19" s="92"/>
      <c r="S19" s="92">
        <v>27586</v>
      </c>
      <c r="T19" s="92">
        <v>27586</v>
      </c>
      <c r="U19" s="92"/>
      <c r="V19" s="92"/>
    </row>
    <row r="20" spans="1:22" ht="39.6">
      <c r="A20" s="94" t="s">
        <v>205</v>
      </c>
      <c r="B20" s="92">
        <f t="shared" si="0"/>
        <v>0</v>
      </c>
      <c r="C20" s="92">
        <f t="shared" si="1"/>
        <v>0</v>
      </c>
      <c r="D20" s="92">
        <f t="shared" si="2"/>
        <v>26</v>
      </c>
      <c r="E20" s="92"/>
      <c r="F20" s="92"/>
      <c r="G20" s="92"/>
      <c r="H20" s="92"/>
      <c r="I20" s="92"/>
      <c r="J20" s="92"/>
      <c r="K20" s="92">
        <v>0</v>
      </c>
      <c r="L20" s="92">
        <v>26</v>
      </c>
      <c r="M20" s="92"/>
      <c r="N20" s="92"/>
      <c r="O20" s="92"/>
      <c r="P20" s="92"/>
      <c r="Q20" s="92"/>
      <c r="R20" s="92"/>
      <c r="S20" s="92"/>
      <c r="T20" s="92"/>
      <c r="U20" s="92"/>
      <c r="V20" s="92"/>
    </row>
    <row r="21" spans="1:22" s="87" customFormat="1" ht="39.6">
      <c r="A21" s="90" t="s">
        <v>204</v>
      </c>
      <c r="B21" s="89">
        <f t="shared" si="0"/>
        <v>0</v>
      </c>
      <c r="C21" s="89">
        <f t="shared" si="1"/>
        <v>27586</v>
      </c>
      <c r="D21" s="89">
        <f t="shared" si="2"/>
        <v>27612</v>
      </c>
      <c r="E21" s="88">
        <f t="shared" ref="E21:V21" si="5">SUM(E18:E20)</f>
        <v>0</v>
      </c>
      <c r="F21" s="88">
        <f t="shared" si="5"/>
        <v>0</v>
      </c>
      <c r="G21" s="88">
        <f t="shared" si="5"/>
        <v>0</v>
      </c>
      <c r="H21" s="88">
        <f t="shared" si="5"/>
        <v>0</v>
      </c>
      <c r="I21" s="88">
        <f t="shared" si="5"/>
        <v>0</v>
      </c>
      <c r="J21" s="88">
        <f t="shared" si="5"/>
        <v>0</v>
      </c>
      <c r="K21" s="88">
        <f t="shared" si="5"/>
        <v>0</v>
      </c>
      <c r="L21" s="88">
        <f t="shared" si="5"/>
        <v>26</v>
      </c>
      <c r="M21" s="88">
        <f t="shared" si="5"/>
        <v>0</v>
      </c>
      <c r="N21" s="88">
        <f t="shared" si="5"/>
        <v>0</v>
      </c>
      <c r="O21" s="88">
        <f t="shared" si="5"/>
        <v>0</v>
      </c>
      <c r="P21" s="88">
        <f t="shared" si="5"/>
        <v>0</v>
      </c>
      <c r="Q21" s="88">
        <f t="shared" si="5"/>
        <v>0</v>
      </c>
      <c r="R21" s="88">
        <f t="shared" si="5"/>
        <v>0</v>
      </c>
      <c r="S21" s="88">
        <f t="shared" si="5"/>
        <v>27586</v>
      </c>
      <c r="T21" s="88">
        <f t="shared" si="5"/>
        <v>27586</v>
      </c>
      <c r="U21" s="88">
        <f t="shared" si="5"/>
        <v>0</v>
      </c>
      <c r="V21" s="88">
        <f t="shared" si="5"/>
        <v>0</v>
      </c>
    </row>
    <row r="22" spans="1:22" s="87" customFormat="1" ht="39.6">
      <c r="A22" s="90" t="s">
        <v>203</v>
      </c>
      <c r="B22" s="89">
        <f t="shared" si="0"/>
        <v>22820</v>
      </c>
      <c r="C22" s="89">
        <f t="shared" si="1"/>
        <v>58234</v>
      </c>
      <c r="D22" s="89">
        <f t="shared" si="2"/>
        <v>58260</v>
      </c>
      <c r="E22" s="88">
        <f t="shared" ref="E22:V22" si="6">E21+E12</f>
        <v>0</v>
      </c>
      <c r="F22" s="88">
        <f t="shared" si="6"/>
        <v>0</v>
      </c>
      <c r="G22" s="88">
        <f t="shared" si="6"/>
        <v>0</v>
      </c>
      <c r="H22" s="88">
        <f t="shared" si="6"/>
        <v>0</v>
      </c>
      <c r="I22" s="88">
        <f t="shared" si="6"/>
        <v>0</v>
      </c>
      <c r="J22" s="88">
        <f t="shared" si="6"/>
        <v>0</v>
      </c>
      <c r="K22" s="88">
        <f t="shared" si="6"/>
        <v>0</v>
      </c>
      <c r="L22" s="88">
        <f t="shared" si="6"/>
        <v>26</v>
      </c>
      <c r="M22" s="88">
        <f t="shared" si="6"/>
        <v>12130</v>
      </c>
      <c r="N22" s="88">
        <f t="shared" si="6"/>
        <v>21507</v>
      </c>
      <c r="O22" s="88">
        <f t="shared" si="6"/>
        <v>21507</v>
      </c>
      <c r="P22" s="88">
        <f t="shared" si="6"/>
        <v>10690</v>
      </c>
      <c r="Q22" s="88">
        <f t="shared" si="6"/>
        <v>9141</v>
      </c>
      <c r="R22" s="88">
        <f t="shared" si="6"/>
        <v>9141</v>
      </c>
      <c r="S22" s="88">
        <f t="shared" si="6"/>
        <v>27586</v>
      </c>
      <c r="T22" s="88">
        <f t="shared" si="6"/>
        <v>27586</v>
      </c>
      <c r="U22" s="88">
        <f t="shared" si="6"/>
        <v>0</v>
      </c>
      <c r="V22" s="88">
        <f t="shared" si="6"/>
        <v>0</v>
      </c>
    </row>
    <row r="23" spans="1:22" ht="13.2">
      <c r="A23" s="94" t="s">
        <v>202</v>
      </c>
      <c r="B23" s="92">
        <f t="shared" si="0"/>
        <v>1020</v>
      </c>
      <c r="C23" s="92">
        <f t="shared" si="1"/>
        <v>1020</v>
      </c>
      <c r="D23" s="92">
        <f t="shared" si="2"/>
        <v>769</v>
      </c>
      <c r="E23" s="92"/>
      <c r="F23" s="92"/>
      <c r="G23" s="92"/>
      <c r="H23" s="92"/>
      <c r="I23" s="92">
        <v>1020</v>
      </c>
      <c r="J23" s="92">
        <v>704</v>
      </c>
      <c r="K23" s="92">
        <v>0</v>
      </c>
      <c r="L23" s="92">
        <v>65</v>
      </c>
      <c r="M23" s="92"/>
      <c r="N23" s="92"/>
      <c r="O23" s="92"/>
      <c r="P23" s="92"/>
      <c r="Q23" s="92"/>
      <c r="R23" s="92"/>
      <c r="S23" s="92"/>
      <c r="T23" s="92"/>
      <c r="U23" s="92"/>
      <c r="V23" s="92"/>
    </row>
    <row r="24" spans="1:22" ht="26.4">
      <c r="A24" s="94" t="s">
        <v>201</v>
      </c>
      <c r="B24" s="92">
        <f t="shared" si="0"/>
        <v>0</v>
      </c>
      <c r="C24" s="92">
        <f t="shared" si="1"/>
        <v>0</v>
      </c>
      <c r="D24" s="92">
        <f t="shared" si="2"/>
        <v>0</v>
      </c>
      <c r="E24" s="92"/>
      <c r="F24" s="92"/>
      <c r="G24" s="92"/>
      <c r="H24" s="92"/>
      <c r="I24" s="92"/>
      <c r="J24" s="92"/>
      <c r="K24" s="92"/>
      <c r="L24" s="92"/>
      <c r="M24" s="92"/>
      <c r="N24" s="92"/>
      <c r="O24" s="92"/>
      <c r="P24" s="92"/>
      <c r="Q24" s="92"/>
      <c r="R24" s="92"/>
      <c r="S24" s="92"/>
      <c r="T24" s="92"/>
      <c r="U24" s="92"/>
      <c r="V24" s="92"/>
    </row>
    <row r="25" spans="1:22" s="87" customFormat="1" ht="39.6">
      <c r="A25" s="90" t="s">
        <v>200</v>
      </c>
      <c r="B25" s="89">
        <f t="shared" si="0"/>
        <v>24436</v>
      </c>
      <c r="C25" s="89">
        <f t="shared" si="1"/>
        <v>59850</v>
      </c>
      <c r="D25" s="89">
        <f t="shared" si="2"/>
        <v>60940</v>
      </c>
      <c r="E25" s="88">
        <f t="shared" ref="E25:V25" si="7">E23+E22+E11</f>
        <v>596</v>
      </c>
      <c r="F25" s="88">
        <f t="shared" si="7"/>
        <v>477</v>
      </c>
      <c r="G25" s="88">
        <f t="shared" si="7"/>
        <v>0</v>
      </c>
      <c r="H25" s="88">
        <f t="shared" si="7"/>
        <v>5</v>
      </c>
      <c r="I25" s="88">
        <f t="shared" si="7"/>
        <v>1020</v>
      </c>
      <c r="J25" s="88">
        <f t="shared" si="7"/>
        <v>704</v>
      </c>
      <c r="K25" s="88">
        <f t="shared" si="7"/>
        <v>0</v>
      </c>
      <c r="L25" s="88">
        <f t="shared" si="7"/>
        <v>1475</v>
      </c>
      <c r="M25" s="88">
        <f t="shared" si="7"/>
        <v>12130</v>
      </c>
      <c r="N25" s="88">
        <f t="shared" si="7"/>
        <v>21507</v>
      </c>
      <c r="O25" s="88">
        <f t="shared" si="7"/>
        <v>21507</v>
      </c>
      <c r="P25" s="88">
        <f t="shared" si="7"/>
        <v>10690</v>
      </c>
      <c r="Q25" s="88">
        <f t="shared" si="7"/>
        <v>9141</v>
      </c>
      <c r="R25" s="88">
        <f t="shared" si="7"/>
        <v>9141</v>
      </c>
      <c r="S25" s="88">
        <f t="shared" si="7"/>
        <v>27586</v>
      </c>
      <c r="T25" s="88">
        <f t="shared" si="7"/>
        <v>27586</v>
      </c>
      <c r="U25" s="88">
        <f t="shared" si="7"/>
        <v>0</v>
      </c>
      <c r="V25" s="88">
        <f t="shared" si="7"/>
        <v>45</v>
      </c>
    </row>
    <row r="26" spans="1:22" s="87" customFormat="1" ht="52.8">
      <c r="A26" s="97" t="s">
        <v>199</v>
      </c>
      <c r="B26" s="92">
        <f t="shared" si="0"/>
        <v>0</v>
      </c>
      <c r="C26" s="92">
        <f t="shared" si="1"/>
        <v>0</v>
      </c>
      <c r="D26" s="92">
        <f t="shared" si="2"/>
        <v>15</v>
      </c>
      <c r="E26" s="96"/>
      <c r="F26" s="96"/>
      <c r="G26" s="96"/>
      <c r="H26" s="96">
        <v>15</v>
      </c>
      <c r="I26" s="96"/>
      <c r="J26" s="96"/>
      <c r="K26" s="96"/>
      <c r="L26" s="96"/>
      <c r="M26" s="96"/>
      <c r="N26" s="96"/>
      <c r="O26" s="96"/>
      <c r="P26" s="96"/>
      <c r="Q26" s="96"/>
      <c r="R26" s="96"/>
      <c r="S26" s="96"/>
      <c r="T26" s="96"/>
      <c r="U26" s="96"/>
      <c r="V26" s="96"/>
    </row>
    <row r="27" spans="1:22" s="87" customFormat="1" ht="39.6">
      <c r="A27" s="95" t="s">
        <v>198</v>
      </c>
      <c r="B27" s="89">
        <f t="shared" si="0"/>
        <v>0</v>
      </c>
      <c r="C27" s="89">
        <f t="shared" si="1"/>
        <v>0</v>
      </c>
      <c r="D27" s="89">
        <f t="shared" si="2"/>
        <v>15</v>
      </c>
      <c r="E27" s="88"/>
      <c r="F27" s="88"/>
      <c r="G27" s="88">
        <v>0</v>
      </c>
      <c r="H27" s="88">
        <f>H26</f>
        <v>15</v>
      </c>
      <c r="I27" s="88"/>
      <c r="J27" s="88"/>
      <c r="K27" s="88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8"/>
    </row>
    <row r="28" spans="1:22" s="87" customFormat="1" ht="39.6">
      <c r="A28" s="95" t="s">
        <v>197</v>
      </c>
      <c r="B28" s="89">
        <f t="shared" si="0"/>
        <v>0</v>
      </c>
      <c r="C28" s="89">
        <f t="shared" si="1"/>
        <v>0</v>
      </c>
      <c r="D28" s="89">
        <f t="shared" si="2"/>
        <v>15</v>
      </c>
      <c r="E28" s="88"/>
      <c r="F28" s="88"/>
      <c r="G28" s="88">
        <v>0</v>
      </c>
      <c r="H28" s="88">
        <f>H27</f>
        <v>15</v>
      </c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</row>
    <row r="29" spans="1:22" s="87" customFormat="1" ht="52.8">
      <c r="A29" s="90" t="s">
        <v>196</v>
      </c>
      <c r="B29" s="89">
        <f t="shared" si="0"/>
        <v>24436</v>
      </c>
      <c r="C29" s="89">
        <f t="shared" si="1"/>
        <v>59850</v>
      </c>
      <c r="D29" s="89">
        <f t="shared" si="2"/>
        <v>60955</v>
      </c>
      <c r="E29" s="88">
        <f>E25</f>
        <v>596</v>
      </c>
      <c r="F29" s="88">
        <f>F25</f>
        <v>477</v>
      </c>
      <c r="G29" s="88">
        <f>G25</f>
        <v>0</v>
      </c>
      <c r="H29" s="88">
        <f>H25+H28</f>
        <v>20</v>
      </c>
      <c r="I29" s="88">
        <f t="shared" ref="I29:V29" si="8">I25</f>
        <v>1020</v>
      </c>
      <c r="J29" s="88">
        <f t="shared" si="8"/>
        <v>704</v>
      </c>
      <c r="K29" s="88">
        <f t="shared" si="8"/>
        <v>0</v>
      </c>
      <c r="L29" s="88">
        <f t="shared" si="8"/>
        <v>1475</v>
      </c>
      <c r="M29" s="88">
        <f t="shared" si="8"/>
        <v>12130</v>
      </c>
      <c r="N29" s="88">
        <f t="shared" si="8"/>
        <v>21507</v>
      </c>
      <c r="O29" s="88">
        <f t="shared" si="8"/>
        <v>21507</v>
      </c>
      <c r="P29" s="88">
        <f t="shared" si="8"/>
        <v>10690</v>
      </c>
      <c r="Q29" s="88">
        <f t="shared" si="8"/>
        <v>9141</v>
      </c>
      <c r="R29" s="88">
        <f t="shared" si="8"/>
        <v>9141</v>
      </c>
      <c r="S29" s="88">
        <f t="shared" si="8"/>
        <v>27586</v>
      </c>
      <c r="T29" s="88">
        <f t="shared" si="8"/>
        <v>27586</v>
      </c>
      <c r="U29" s="88">
        <f t="shared" si="8"/>
        <v>0</v>
      </c>
      <c r="V29" s="88">
        <f t="shared" si="8"/>
        <v>45</v>
      </c>
    </row>
    <row r="30" spans="1:22" ht="13.2">
      <c r="A30" s="94" t="s">
        <v>195</v>
      </c>
      <c r="B30" s="92">
        <f t="shared" si="0"/>
        <v>5619</v>
      </c>
      <c r="C30" s="92">
        <f t="shared" si="1"/>
        <v>5619</v>
      </c>
      <c r="D30" s="92">
        <f t="shared" si="2"/>
        <v>5619</v>
      </c>
      <c r="E30" s="92"/>
      <c r="F30" s="92"/>
      <c r="G30" s="92">
        <v>5619</v>
      </c>
      <c r="H30" s="92">
        <v>5619</v>
      </c>
      <c r="I30" s="92"/>
      <c r="J30" s="92"/>
      <c r="K30" s="92"/>
      <c r="L30" s="92"/>
      <c r="M30" s="92"/>
      <c r="N30" s="92"/>
      <c r="O30" s="92"/>
      <c r="P30" s="92"/>
      <c r="Q30" s="92"/>
      <c r="R30" s="92"/>
      <c r="S30" s="92"/>
      <c r="T30" s="92"/>
      <c r="U30" s="92"/>
      <c r="V30" s="92"/>
    </row>
    <row r="31" spans="1:22" ht="66">
      <c r="A31" s="93" t="s">
        <v>194</v>
      </c>
      <c r="B31" s="92">
        <f t="shared" si="0"/>
        <v>0</v>
      </c>
      <c r="C31" s="92">
        <f t="shared" si="1"/>
        <v>0</v>
      </c>
      <c r="D31" s="92">
        <f t="shared" si="2"/>
        <v>5619</v>
      </c>
      <c r="E31" s="91"/>
      <c r="F31" s="91"/>
      <c r="G31" s="91"/>
      <c r="H31" s="91">
        <v>5619</v>
      </c>
      <c r="I31" s="91"/>
      <c r="J31" s="91"/>
      <c r="K31" s="91"/>
      <c r="L31" s="91"/>
      <c r="M31" s="91"/>
      <c r="N31" s="91"/>
      <c r="O31" s="91"/>
      <c r="P31" s="91"/>
      <c r="Q31" s="91"/>
      <c r="R31" s="91"/>
      <c r="S31" s="91"/>
      <c r="T31" s="91"/>
      <c r="U31" s="91"/>
      <c r="V31" s="91"/>
    </row>
    <row r="32" spans="1:22" s="87" customFormat="1" ht="13.2">
      <c r="A32" s="90" t="s">
        <v>193</v>
      </c>
      <c r="B32" s="89">
        <f t="shared" si="0"/>
        <v>30055</v>
      </c>
      <c r="C32" s="89">
        <f t="shared" si="1"/>
        <v>65469</v>
      </c>
      <c r="D32" s="89">
        <f t="shared" si="2"/>
        <v>66574</v>
      </c>
      <c r="E32" s="88">
        <f>E31+E29</f>
        <v>596</v>
      </c>
      <c r="F32" s="88">
        <f>F31+F29</f>
        <v>477</v>
      </c>
      <c r="G32" s="88">
        <v>5619</v>
      </c>
      <c r="H32" s="88">
        <f t="shared" ref="H32:V32" si="9">H31+H29</f>
        <v>5639</v>
      </c>
      <c r="I32" s="88">
        <f t="shared" si="9"/>
        <v>1020</v>
      </c>
      <c r="J32" s="88">
        <f t="shared" si="9"/>
        <v>704</v>
      </c>
      <c r="K32" s="88">
        <f t="shared" si="9"/>
        <v>0</v>
      </c>
      <c r="L32" s="88">
        <f t="shared" si="9"/>
        <v>1475</v>
      </c>
      <c r="M32" s="88">
        <f t="shared" si="9"/>
        <v>12130</v>
      </c>
      <c r="N32" s="88">
        <f t="shared" si="9"/>
        <v>21507</v>
      </c>
      <c r="O32" s="88">
        <f t="shared" si="9"/>
        <v>21507</v>
      </c>
      <c r="P32" s="88">
        <f t="shared" si="9"/>
        <v>10690</v>
      </c>
      <c r="Q32" s="88">
        <f t="shared" si="9"/>
        <v>9141</v>
      </c>
      <c r="R32" s="88">
        <f t="shared" si="9"/>
        <v>9141</v>
      </c>
      <c r="S32" s="88">
        <f t="shared" si="9"/>
        <v>27586</v>
      </c>
      <c r="T32" s="88">
        <f t="shared" si="9"/>
        <v>27586</v>
      </c>
      <c r="U32" s="88">
        <f t="shared" si="9"/>
        <v>0</v>
      </c>
      <c r="V32" s="88">
        <f t="shared" si="9"/>
        <v>45</v>
      </c>
    </row>
  </sheetData>
  <mergeCells count="28">
    <mergeCell ref="A1:V1"/>
    <mergeCell ref="G3:H3"/>
    <mergeCell ref="I3:J3"/>
    <mergeCell ref="K3:L3"/>
    <mergeCell ref="M3:O3"/>
    <mergeCell ref="P3:R3"/>
    <mergeCell ref="S3:T3"/>
    <mergeCell ref="U3:V3"/>
    <mergeCell ref="B3:D3"/>
    <mergeCell ref="E3:F3"/>
    <mergeCell ref="C2:V2"/>
    <mergeCell ref="B4:B5"/>
    <mergeCell ref="C4:C5"/>
    <mergeCell ref="D4:D5"/>
    <mergeCell ref="A4:A5"/>
    <mergeCell ref="H4:H5"/>
    <mergeCell ref="F4:F5"/>
    <mergeCell ref="J4:J5"/>
    <mergeCell ref="L4:L5"/>
    <mergeCell ref="M4:M5"/>
    <mergeCell ref="N4:N5"/>
    <mergeCell ref="O4:O5"/>
    <mergeCell ref="V4:V5"/>
    <mergeCell ref="P4:P5"/>
    <mergeCell ref="Q4:Q5"/>
    <mergeCell ref="R4:R5"/>
    <mergeCell ref="T4:T5"/>
    <mergeCell ref="S4:S5"/>
  </mergeCells>
  <printOptions horizontalCentered="1"/>
  <pageMargins left="0.35433070866141736" right="0.35433070866141736" top="0.59055118110236227" bottom="0.59055118110236227" header="0.51181102362204722" footer="0.51181102362204722"/>
  <pageSetup paperSize="8" scale="80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2:D31"/>
  <sheetViews>
    <sheetView workbookViewId="0">
      <selection activeCell="A5" sqref="A5"/>
    </sheetView>
  </sheetViews>
  <sheetFormatPr defaultRowHeight="14.4"/>
  <cols>
    <col min="1" max="1" width="8" customWidth="1"/>
    <col min="2" max="2" width="41.6640625" customWidth="1"/>
    <col min="3" max="3" width="15.6640625" customWidth="1"/>
    <col min="4" max="4" width="15.33203125" customWidth="1"/>
  </cols>
  <sheetData>
    <row r="2" spans="1:4">
      <c r="A2" s="164" t="s">
        <v>191</v>
      </c>
      <c r="B2" s="164"/>
      <c r="C2" s="164"/>
      <c r="D2" s="164"/>
    </row>
    <row r="3" spans="1:4">
      <c r="A3" s="154" t="s">
        <v>138</v>
      </c>
      <c r="B3" s="154"/>
      <c r="C3" s="154"/>
      <c r="D3" s="154"/>
    </row>
    <row r="4" spans="1:4">
      <c r="A4" s="165" t="s">
        <v>142</v>
      </c>
      <c r="B4" s="165"/>
      <c r="C4" s="165"/>
      <c r="D4" s="165"/>
    </row>
    <row r="5" spans="1:4" ht="22.8">
      <c r="A5" s="3" t="s">
        <v>111</v>
      </c>
      <c r="B5" s="3" t="s">
        <v>112</v>
      </c>
      <c r="C5" s="3" t="s">
        <v>113</v>
      </c>
      <c r="D5" s="3" t="s">
        <v>114</v>
      </c>
    </row>
    <row r="6" spans="1:4">
      <c r="A6" s="62"/>
      <c r="B6" s="62"/>
      <c r="C6" s="62"/>
      <c r="D6" s="62"/>
    </row>
    <row r="7" spans="1:4" ht="26.4">
      <c r="A7" s="63">
        <v>1</v>
      </c>
      <c r="B7" s="64" t="s">
        <v>115</v>
      </c>
      <c r="C7" s="64"/>
      <c r="D7" s="65"/>
    </row>
    <row r="8" spans="1:4" ht="26.4">
      <c r="A8" s="63">
        <v>2</v>
      </c>
      <c r="B8" s="64" t="s">
        <v>116</v>
      </c>
      <c r="C8" s="65"/>
      <c r="D8" s="65"/>
    </row>
    <row r="9" spans="1:4" ht="26.4">
      <c r="A9" s="63">
        <v>3</v>
      </c>
      <c r="B9" s="64" t="s">
        <v>117</v>
      </c>
      <c r="C9" s="65"/>
      <c r="D9" s="65"/>
    </row>
    <row r="10" spans="1:4" ht="26.4">
      <c r="A10" s="63">
        <v>4</v>
      </c>
      <c r="B10" s="64" t="s">
        <v>118</v>
      </c>
      <c r="C10" s="65"/>
      <c r="D10" s="65"/>
    </row>
    <row r="11" spans="1:4" ht="26.4">
      <c r="A11" s="63">
        <v>5</v>
      </c>
      <c r="B11" s="64" t="s">
        <v>119</v>
      </c>
      <c r="C11" s="70">
        <v>504</v>
      </c>
      <c r="D11" s="65">
        <v>8</v>
      </c>
    </row>
    <row r="12" spans="1:4">
      <c r="A12" s="63">
        <v>6</v>
      </c>
      <c r="B12" s="64" t="s">
        <v>120</v>
      </c>
      <c r="C12" s="65"/>
      <c r="D12" s="65"/>
    </row>
    <row r="13" spans="1:4">
      <c r="A13" s="63">
        <v>7</v>
      </c>
      <c r="B13" s="64" t="s">
        <v>121</v>
      </c>
      <c r="C13" s="65">
        <v>67</v>
      </c>
      <c r="D13" s="65">
        <v>0</v>
      </c>
    </row>
    <row r="14" spans="1:4">
      <c r="A14" s="63">
        <v>8</v>
      </c>
      <c r="B14" s="64" t="s">
        <v>122</v>
      </c>
      <c r="C14" s="65"/>
      <c r="D14" s="65"/>
    </row>
    <row r="15" spans="1:4">
      <c r="A15" s="63">
        <v>9</v>
      </c>
      <c r="B15" s="64" t="s">
        <v>123</v>
      </c>
      <c r="C15" s="65">
        <v>437</v>
      </c>
      <c r="D15" s="65">
        <v>0</v>
      </c>
    </row>
    <row r="16" spans="1:4">
      <c r="A16" s="63">
        <v>10</v>
      </c>
      <c r="B16" s="64" t="s">
        <v>124</v>
      </c>
      <c r="C16" s="65"/>
      <c r="D16" s="65"/>
    </row>
    <row r="17" spans="1:4">
      <c r="A17" s="63">
        <v>11</v>
      </c>
      <c r="B17" s="64" t="s">
        <v>125</v>
      </c>
      <c r="C17" s="65"/>
      <c r="D17" s="65"/>
    </row>
    <row r="18" spans="1:4" ht="26.4">
      <c r="A18" s="63">
        <v>12</v>
      </c>
      <c r="B18" s="64" t="s">
        <v>126</v>
      </c>
      <c r="C18" s="65">
        <v>0</v>
      </c>
      <c r="D18" s="65">
        <v>0</v>
      </c>
    </row>
    <row r="19" spans="1:4">
      <c r="A19" s="63">
        <v>13</v>
      </c>
      <c r="B19" s="64" t="s">
        <v>127</v>
      </c>
      <c r="C19" s="65">
        <v>183</v>
      </c>
      <c r="D19" s="65">
        <v>8</v>
      </c>
    </row>
    <row r="20" spans="1:4" ht="26.4">
      <c r="A20" s="63">
        <v>14</v>
      </c>
      <c r="B20" s="64" t="s">
        <v>128</v>
      </c>
      <c r="C20" s="65"/>
      <c r="D20" s="65"/>
    </row>
    <row r="21" spans="1:4">
      <c r="A21" s="63">
        <v>15</v>
      </c>
      <c r="B21" s="64" t="s">
        <v>129</v>
      </c>
      <c r="C21" s="65"/>
      <c r="D21" s="65"/>
    </row>
    <row r="22" spans="1:4">
      <c r="A22" s="63">
        <v>16</v>
      </c>
      <c r="B22" s="64" t="s">
        <v>130</v>
      </c>
      <c r="C22" s="65"/>
      <c r="D22" s="65"/>
    </row>
    <row r="23" spans="1:4">
      <c r="A23" s="63">
        <v>17</v>
      </c>
      <c r="B23" s="64" t="s">
        <v>131</v>
      </c>
      <c r="C23" s="65"/>
      <c r="D23" s="65"/>
    </row>
    <row r="24" spans="1:4">
      <c r="A24" s="63">
        <v>18</v>
      </c>
      <c r="B24" s="65"/>
      <c r="C24" s="65"/>
      <c r="D24" s="65"/>
    </row>
    <row r="25" spans="1:4">
      <c r="A25" s="63">
        <v>19</v>
      </c>
      <c r="B25" s="65"/>
      <c r="C25" s="65"/>
      <c r="D25" s="65"/>
    </row>
    <row r="26" spans="1:4">
      <c r="A26" s="63">
        <v>20</v>
      </c>
      <c r="B26" s="65"/>
      <c r="C26" s="65"/>
      <c r="D26" s="65"/>
    </row>
    <row r="27" spans="1:4">
      <c r="A27" s="63">
        <v>21</v>
      </c>
      <c r="B27" s="65"/>
      <c r="C27" s="65"/>
      <c r="D27" s="65"/>
    </row>
    <row r="28" spans="1:4">
      <c r="A28" s="63">
        <v>22</v>
      </c>
      <c r="B28" s="65"/>
      <c r="C28" s="65"/>
      <c r="D28" s="65"/>
    </row>
    <row r="29" spans="1:4">
      <c r="A29" s="63">
        <v>23</v>
      </c>
      <c r="B29" s="65"/>
      <c r="C29" s="65"/>
      <c r="D29" s="65"/>
    </row>
    <row r="30" spans="1:4">
      <c r="A30" s="63">
        <v>24</v>
      </c>
      <c r="B30" s="65"/>
      <c r="C30" s="65"/>
      <c r="D30" s="65"/>
    </row>
    <row r="31" spans="1:4" ht="22.2" customHeight="1">
      <c r="A31" s="75"/>
      <c r="B31" s="76" t="s">
        <v>1</v>
      </c>
      <c r="C31" s="77">
        <v>687</v>
      </c>
      <c r="D31" s="67">
        <v>8</v>
      </c>
    </row>
  </sheetData>
  <mergeCells count="3">
    <mergeCell ref="A2:D2"/>
    <mergeCell ref="A3:D3"/>
    <mergeCell ref="A4:D4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B2:I18"/>
  <sheetViews>
    <sheetView workbookViewId="0">
      <selection activeCell="C12" sqref="C12"/>
    </sheetView>
  </sheetViews>
  <sheetFormatPr defaultRowHeight="14.4"/>
  <cols>
    <col min="3" max="3" width="27" customWidth="1"/>
    <col min="4" max="4" width="12.33203125" customWidth="1"/>
    <col min="5" max="5" width="13.33203125" customWidth="1"/>
    <col min="6" max="6" width="12" customWidth="1"/>
    <col min="7" max="7" width="12.109375" customWidth="1"/>
    <col min="8" max="8" width="12.6640625" customWidth="1"/>
    <col min="9" max="9" width="12.33203125" customWidth="1"/>
  </cols>
  <sheetData>
    <row r="2" spans="2:9">
      <c r="B2" s="24"/>
      <c r="C2" s="154" t="s">
        <v>170</v>
      </c>
      <c r="D2" s="154"/>
      <c r="E2" s="154"/>
      <c r="F2" s="154"/>
      <c r="G2" s="154"/>
      <c r="H2" s="154"/>
      <c r="I2" s="24"/>
    </row>
    <row r="3" spans="2:9">
      <c r="B3" s="24"/>
      <c r="C3" s="154" t="s">
        <v>143</v>
      </c>
      <c r="D3" s="154"/>
      <c r="E3" s="154"/>
      <c r="F3" s="154"/>
      <c r="G3" s="154"/>
      <c r="H3" s="154"/>
      <c r="I3" s="24"/>
    </row>
    <row r="4" spans="2:9">
      <c r="B4" s="24"/>
      <c r="C4" s="161" t="s">
        <v>174</v>
      </c>
      <c r="D4" s="161"/>
      <c r="E4" s="161"/>
      <c r="F4" s="161"/>
      <c r="G4" s="161"/>
      <c r="H4" s="161"/>
      <c r="I4" s="24"/>
    </row>
    <row r="5" spans="2:9">
      <c r="B5" s="24"/>
      <c r="C5" s="24"/>
      <c r="D5" s="24"/>
      <c r="E5" s="24"/>
      <c r="F5" s="24"/>
      <c r="G5" s="24"/>
      <c r="H5" s="24"/>
      <c r="I5" s="24"/>
    </row>
    <row r="6" spans="2:9" ht="31.2" customHeight="1">
      <c r="B6" s="166"/>
      <c r="C6" s="167" t="s">
        <v>132</v>
      </c>
      <c r="D6" s="167" t="s">
        <v>133</v>
      </c>
      <c r="E6" s="167"/>
      <c r="F6" s="167" t="s">
        <v>134</v>
      </c>
      <c r="G6" s="167"/>
      <c r="H6" s="167" t="s">
        <v>135</v>
      </c>
      <c r="I6" s="167"/>
    </row>
    <row r="7" spans="2:9">
      <c r="B7" s="166"/>
      <c r="C7" s="167"/>
      <c r="D7" s="6" t="s">
        <v>136</v>
      </c>
      <c r="E7" s="6" t="s">
        <v>137</v>
      </c>
      <c r="F7" s="6" t="s">
        <v>136</v>
      </c>
      <c r="G7" s="6" t="s">
        <v>137</v>
      </c>
      <c r="H7" s="6" t="s">
        <v>136</v>
      </c>
      <c r="I7" s="6" t="s">
        <v>137</v>
      </c>
    </row>
    <row r="8" spans="2:9" ht="24" customHeight="1">
      <c r="B8" s="78">
        <v>1</v>
      </c>
      <c r="C8" s="19"/>
      <c r="D8" s="19"/>
      <c r="E8" s="19"/>
      <c r="F8" s="19"/>
      <c r="G8" s="19"/>
      <c r="H8" s="19"/>
      <c r="I8" s="19"/>
    </row>
    <row r="9" spans="2:9" ht="24" customHeight="1">
      <c r="B9" s="78">
        <v>2</v>
      </c>
      <c r="C9" s="19"/>
      <c r="D9" s="19"/>
      <c r="E9" s="19"/>
      <c r="F9" s="19"/>
      <c r="G9" s="19"/>
      <c r="H9" s="19"/>
      <c r="I9" s="19"/>
    </row>
    <row r="10" spans="2:9" ht="24" customHeight="1">
      <c r="B10" s="78">
        <v>3</v>
      </c>
      <c r="C10" s="19"/>
      <c r="D10" s="19"/>
      <c r="E10" s="19"/>
      <c r="F10" s="19"/>
      <c r="G10" s="19"/>
      <c r="H10" s="19"/>
      <c r="I10" s="19"/>
    </row>
    <row r="11" spans="2:9" ht="24" customHeight="1">
      <c r="B11" s="78">
        <v>4</v>
      </c>
      <c r="C11" s="19"/>
      <c r="D11" s="19"/>
      <c r="E11" s="19"/>
      <c r="F11" s="19"/>
      <c r="G11" s="19"/>
      <c r="H11" s="19"/>
      <c r="I11" s="19"/>
    </row>
    <row r="12" spans="2:9" ht="24" customHeight="1">
      <c r="B12" s="78">
        <v>5</v>
      </c>
      <c r="C12" s="19"/>
      <c r="D12" s="19"/>
      <c r="E12" s="19"/>
      <c r="F12" s="19"/>
      <c r="G12" s="19"/>
      <c r="H12" s="19"/>
      <c r="I12" s="19"/>
    </row>
    <row r="13" spans="2:9" ht="24" customHeight="1">
      <c r="B13" s="78">
        <v>6</v>
      </c>
      <c r="C13" s="19"/>
      <c r="D13" s="19"/>
      <c r="E13" s="19"/>
      <c r="F13" s="19"/>
      <c r="G13" s="19"/>
      <c r="H13" s="19"/>
      <c r="I13" s="19"/>
    </row>
    <row r="14" spans="2:9" ht="24" customHeight="1">
      <c r="B14" s="78">
        <v>7</v>
      </c>
      <c r="C14" s="19"/>
      <c r="D14" s="19"/>
      <c r="E14" s="19"/>
      <c r="F14" s="19"/>
      <c r="G14" s="19"/>
      <c r="H14" s="19"/>
      <c r="I14" s="19"/>
    </row>
    <row r="15" spans="2:9" ht="24" customHeight="1">
      <c r="B15" s="78">
        <v>8</v>
      </c>
      <c r="C15" s="19"/>
      <c r="D15" s="19"/>
      <c r="E15" s="19"/>
      <c r="F15" s="19"/>
      <c r="G15" s="19"/>
      <c r="H15" s="19"/>
      <c r="I15" s="19"/>
    </row>
    <row r="16" spans="2:9" ht="24" customHeight="1">
      <c r="B16" s="78">
        <v>9</v>
      </c>
      <c r="C16" s="19"/>
      <c r="D16" s="19"/>
      <c r="E16" s="19"/>
      <c r="F16" s="19"/>
      <c r="G16" s="19"/>
      <c r="H16" s="19"/>
      <c r="I16" s="19"/>
    </row>
    <row r="17" spans="2:9" ht="27.6" customHeight="1">
      <c r="B17" s="79"/>
      <c r="C17" s="20" t="s">
        <v>1</v>
      </c>
      <c r="D17" s="20">
        <v>0</v>
      </c>
      <c r="E17" s="20">
        <v>0</v>
      </c>
      <c r="F17" s="20">
        <v>0</v>
      </c>
      <c r="G17" s="20">
        <v>0</v>
      </c>
      <c r="H17" s="20">
        <v>0</v>
      </c>
      <c r="I17" s="20">
        <v>0</v>
      </c>
    </row>
    <row r="18" spans="2:9">
      <c r="B18" s="24"/>
      <c r="C18" s="24"/>
      <c r="D18" s="24"/>
      <c r="E18" s="24"/>
      <c r="F18" s="24"/>
      <c r="G18" s="24"/>
      <c r="H18" s="24"/>
      <c r="I18" s="24"/>
    </row>
  </sheetData>
  <mergeCells count="8">
    <mergeCell ref="C2:H2"/>
    <mergeCell ref="C3:H3"/>
    <mergeCell ref="C4:H4"/>
    <mergeCell ref="B6:B7"/>
    <mergeCell ref="C6:C7"/>
    <mergeCell ref="D6:E6"/>
    <mergeCell ref="F6:G6"/>
    <mergeCell ref="H6:I6"/>
  </mergeCells>
  <pageMargins left="0.7" right="0.7" top="0.75" bottom="0.75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CG185"/>
  <sheetViews>
    <sheetView tabSelected="1" zoomScale="70" zoomScaleNormal="70" workbookViewId="0">
      <pane xSplit="4" ySplit="5" topLeftCell="E6" activePane="bottomRight" state="frozen"/>
      <selection pane="topRight" activeCell="E1" sqref="E1"/>
      <selection pane="bottomLeft" activeCell="A5" sqref="A5"/>
      <selection pane="bottomRight" activeCell="A4" sqref="A4:A5"/>
    </sheetView>
  </sheetViews>
  <sheetFormatPr defaultColWidth="9.109375" defaultRowHeight="12.6"/>
  <cols>
    <col min="1" max="1" width="28.6640625" style="109" customWidth="1"/>
    <col min="2" max="6" width="10.5546875" style="110" customWidth="1"/>
    <col min="7" max="25" width="10.5546875" style="109" customWidth="1"/>
    <col min="26" max="28" width="10.5546875" style="114" customWidth="1"/>
    <col min="29" max="85" width="9.109375" style="110"/>
    <col min="86" max="16384" width="9.109375" style="109"/>
  </cols>
  <sheetData>
    <row r="1" spans="1:85" ht="51" customHeight="1">
      <c r="A1" s="136" t="s">
        <v>286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  <c r="Y1" s="137"/>
      <c r="Z1" s="137"/>
      <c r="AA1" s="137"/>
      <c r="AB1" s="138"/>
    </row>
    <row r="2" spans="1:85" ht="51" customHeight="1">
      <c r="A2" s="136" t="s">
        <v>285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  <c r="Y2" s="137"/>
      <c r="Z2" s="137"/>
      <c r="AA2" s="137"/>
      <c r="AB2" s="138"/>
    </row>
    <row r="3" spans="1:85" s="105" customFormat="1" ht="41.25" customHeight="1">
      <c r="A3" s="134" t="s">
        <v>284</v>
      </c>
      <c r="B3" s="135"/>
      <c r="C3" s="135"/>
      <c r="D3" s="135"/>
      <c r="E3" s="133" t="s">
        <v>230</v>
      </c>
      <c r="F3" s="133"/>
      <c r="G3" s="133" t="s">
        <v>283</v>
      </c>
      <c r="H3" s="133"/>
      <c r="I3" s="133"/>
      <c r="J3" s="133" t="s">
        <v>282</v>
      </c>
      <c r="K3" s="133"/>
      <c r="L3" s="133" t="s">
        <v>227</v>
      </c>
      <c r="M3" s="133"/>
      <c r="N3" s="133" t="s">
        <v>281</v>
      </c>
      <c r="O3" s="133"/>
      <c r="P3" s="133" t="s">
        <v>280</v>
      </c>
      <c r="Q3" s="133"/>
      <c r="R3" s="133" t="s">
        <v>225</v>
      </c>
      <c r="S3" s="133"/>
      <c r="T3" s="133"/>
      <c r="U3" s="133" t="s">
        <v>279</v>
      </c>
      <c r="V3" s="133"/>
      <c r="W3" s="133" t="s">
        <v>278</v>
      </c>
      <c r="X3" s="133"/>
      <c r="Y3" s="133" t="s">
        <v>277</v>
      </c>
      <c r="Z3" s="133"/>
      <c r="AA3" s="133" t="s">
        <v>276</v>
      </c>
      <c r="AB3" s="133"/>
      <c r="AC3" s="106"/>
      <c r="AD3" s="106"/>
      <c r="AE3" s="106"/>
      <c r="AF3" s="106"/>
      <c r="AG3" s="106"/>
      <c r="AH3" s="106"/>
      <c r="AI3" s="106"/>
      <c r="AJ3" s="106"/>
      <c r="AK3" s="106"/>
      <c r="AL3" s="106"/>
      <c r="AM3" s="106"/>
      <c r="AN3" s="106"/>
      <c r="AO3" s="106"/>
      <c r="AP3" s="106"/>
      <c r="AQ3" s="106"/>
      <c r="AR3" s="106"/>
      <c r="AS3" s="106"/>
      <c r="AT3" s="106"/>
      <c r="AU3" s="106"/>
      <c r="AV3" s="106"/>
      <c r="AW3" s="106"/>
      <c r="AX3" s="106"/>
      <c r="AY3" s="106"/>
      <c r="AZ3" s="106"/>
      <c r="BA3" s="106"/>
      <c r="BB3" s="106"/>
      <c r="BC3" s="106"/>
      <c r="BD3" s="106"/>
      <c r="BE3" s="106"/>
      <c r="BF3" s="106"/>
      <c r="BG3" s="106"/>
      <c r="BH3" s="106"/>
      <c r="BI3" s="106"/>
      <c r="BJ3" s="106"/>
      <c r="BK3" s="106"/>
      <c r="BL3" s="106"/>
      <c r="BM3" s="106"/>
      <c r="BN3" s="106"/>
      <c r="BO3" s="106"/>
      <c r="BP3" s="106"/>
      <c r="BQ3" s="106"/>
      <c r="BR3" s="106"/>
      <c r="BS3" s="106"/>
      <c r="BT3" s="106"/>
      <c r="BU3" s="106"/>
      <c r="BV3" s="106"/>
      <c r="BW3" s="106"/>
      <c r="BX3" s="106"/>
      <c r="BY3" s="106"/>
      <c r="BZ3" s="106"/>
      <c r="CA3" s="106"/>
      <c r="CB3" s="106"/>
      <c r="CC3" s="106"/>
      <c r="CD3" s="106"/>
      <c r="CE3" s="106"/>
      <c r="CF3" s="106"/>
      <c r="CG3" s="106"/>
    </row>
    <row r="4" spans="1:85" s="127" customFormat="1" ht="26.4">
      <c r="A4" s="128" t="s">
        <v>132</v>
      </c>
      <c r="B4" s="128" t="s">
        <v>222</v>
      </c>
      <c r="C4" s="128" t="s">
        <v>220</v>
      </c>
      <c r="D4" s="128" t="s">
        <v>0</v>
      </c>
      <c r="E4" s="102" t="s">
        <v>222</v>
      </c>
      <c r="F4" s="128" t="s">
        <v>221</v>
      </c>
      <c r="G4" s="128" t="s">
        <v>222</v>
      </c>
      <c r="H4" s="128" t="s">
        <v>220</v>
      </c>
      <c r="I4" s="128" t="s">
        <v>221</v>
      </c>
      <c r="J4" s="102" t="s">
        <v>222</v>
      </c>
      <c r="K4" s="128" t="s">
        <v>221</v>
      </c>
      <c r="L4" s="102" t="s">
        <v>222</v>
      </c>
      <c r="M4" s="128" t="s">
        <v>221</v>
      </c>
      <c r="N4" s="128" t="s">
        <v>220</v>
      </c>
      <c r="O4" s="128" t="s">
        <v>221</v>
      </c>
      <c r="P4" s="102" t="s">
        <v>222</v>
      </c>
      <c r="Q4" s="128" t="s">
        <v>221</v>
      </c>
      <c r="R4" s="128" t="s">
        <v>222</v>
      </c>
      <c r="S4" s="128" t="s">
        <v>220</v>
      </c>
      <c r="T4" s="128" t="s">
        <v>221</v>
      </c>
      <c r="U4" s="128" t="s">
        <v>220</v>
      </c>
      <c r="V4" s="128" t="s">
        <v>221</v>
      </c>
      <c r="W4" s="102" t="s">
        <v>222</v>
      </c>
      <c r="X4" s="128" t="s">
        <v>221</v>
      </c>
      <c r="Y4" s="102" t="s">
        <v>222</v>
      </c>
      <c r="Z4" s="128" t="s">
        <v>221</v>
      </c>
      <c r="AA4" s="102" t="s">
        <v>222</v>
      </c>
      <c r="AB4" s="128" t="s">
        <v>221</v>
      </c>
      <c r="AC4" s="103"/>
      <c r="AD4" s="103"/>
      <c r="AE4" s="103"/>
      <c r="AF4" s="103"/>
      <c r="AG4" s="103"/>
      <c r="AH4" s="103"/>
      <c r="AI4" s="103"/>
      <c r="AJ4" s="103"/>
      <c r="AK4" s="103"/>
      <c r="AL4" s="103"/>
      <c r="AM4" s="103"/>
      <c r="AN4" s="103"/>
      <c r="AO4" s="103"/>
      <c r="AP4" s="103"/>
      <c r="AQ4" s="103"/>
      <c r="AR4" s="103"/>
      <c r="AS4" s="103"/>
      <c r="AT4" s="103"/>
      <c r="AU4" s="103"/>
      <c r="AV4" s="103"/>
      <c r="AW4" s="103"/>
      <c r="AX4" s="103"/>
      <c r="AY4" s="103"/>
      <c r="AZ4" s="103"/>
      <c r="BA4" s="103"/>
      <c r="BB4" s="103"/>
      <c r="BC4" s="103"/>
      <c r="BD4" s="103"/>
      <c r="BE4" s="103"/>
      <c r="BF4" s="103"/>
      <c r="BG4" s="103"/>
      <c r="BH4" s="103"/>
      <c r="BI4" s="103"/>
      <c r="BJ4" s="103"/>
      <c r="BK4" s="103"/>
      <c r="BL4" s="103"/>
      <c r="BM4" s="103"/>
      <c r="BN4" s="103"/>
      <c r="BO4" s="103"/>
      <c r="BP4" s="103"/>
      <c r="BQ4" s="103"/>
      <c r="BR4" s="103"/>
      <c r="BS4" s="103"/>
      <c r="BT4" s="103"/>
      <c r="BU4" s="103"/>
      <c r="BV4" s="103"/>
      <c r="BW4" s="103"/>
      <c r="BX4" s="103"/>
      <c r="BY4" s="103"/>
      <c r="BZ4" s="103"/>
      <c r="CA4" s="103"/>
      <c r="CB4" s="103"/>
      <c r="CC4" s="103"/>
      <c r="CD4" s="103"/>
      <c r="CE4" s="103"/>
      <c r="CF4" s="103"/>
      <c r="CG4" s="103"/>
    </row>
    <row r="5" spans="1:85" s="125" customFormat="1" ht="26.4">
      <c r="A5" s="128"/>
      <c r="B5" s="128"/>
      <c r="C5" s="128"/>
      <c r="D5" s="128"/>
      <c r="E5" s="102" t="s">
        <v>220</v>
      </c>
      <c r="F5" s="128"/>
      <c r="G5" s="128"/>
      <c r="H5" s="128"/>
      <c r="I5" s="128"/>
      <c r="J5" s="102" t="s">
        <v>220</v>
      </c>
      <c r="K5" s="128"/>
      <c r="L5" s="102" t="s">
        <v>220</v>
      </c>
      <c r="M5" s="128"/>
      <c r="N5" s="128"/>
      <c r="O5" s="128"/>
      <c r="P5" s="102" t="s">
        <v>220</v>
      </c>
      <c r="Q5" s="128"/>
      <c r="R5" s="128"/>
      <c r="S5" s="128"/>
      <c r="T5" s="128"/>
      <c r="U5" s="128"/>
      <c r="V5" s="128"/>
      <c r="W5" s="102" t="s">
        <v>220</v>
      </c>
      <c r="X5" s="128"/>
      <c r="Y5" s="102" t="s">
        <v>220</v>
      </c>
      <c r="Z5" s="128"/>
      <c r="AA5" s="102" t="s">
        <v>220</v>
      </c>
      <c r="AB5" s="128"/>
      <c r="AC5" s="126"/>
      <c r="AD5" s="126"/>
      <c r="AE5" s="126"/>
      <c r="AF5" s="126"/>
      <c r="AG5" s="126"/>
      <c r="AH5" s="126"/>
      <c r="AI5" s="126"/>
      <c r="AJ5" s="126"/>
      <c r="AK5" s="126"/>
      <c r="AL5" s="126"/>
      <c r="AM5" s="126"/>
      <c r="AN5" s="126"/>
      <c r="AO5" s="126"/>
      <c r="AP5" s="126"/>
      <c r="AQ5" s="126"/>
      <c r="AR5" s="126"/>
      <c r="AS5" s="126"/>
      <c r="AT5" s="126"/>
      <c r="AU5" s="126"/>
      <c r="AV5" s="126"/>
      <c r="AW5" s="126"/>
      <c r="AX5" s="126"/>
      <c r="AY5" s="126"/>
      <c r="AZ5" s="126"/>
      <c r="BA5" s="126"/>
      <c r="BB5" s="126"/>
      <c r="BC5" s="126"/>
      <c r="BD5" s="126"/>
      <c r="BE5" s="126"/>
      <c r="BF5" s="126"/>
      <c r="BG5" s="126"/>
      <c r="BH5" s="126"/>
      <c r="BI5" s="126"/>
      <c r="BJ5" s="126"/>
      <c r="BK5" s="126"/>
      <c r="BL5" s="126"/>
      <c r="BM5" s="126"/>
      <c r="BN5" s="126"/>
      <c r="BO5" s="126"/>
      <c r="BP5" s="126"/>
      <c r="BQ5" s="126"/>
      <c r="BR5" s="126"/>
      <c r="BS5" s="126"/>
      <c r="BT5" s="126"/>
      <c r="BU5" s="126"/>
      <c r="BV5" s="126"/>
      <c r="BW5" s="126"/>
      <c r="BX5" s="126"/>
      <c r="BY5" s="126"/>
      <c r="BZ5" s="126"/>
      <c r="CA5" s="126"/>
      <c r="CB5" s="126"/>
      <c r="CC5" s="126"/>
      <c r="CD5" s="126"/>
      <c r="CE5" s="126"/>
      <c r="CF5" s="126"/>
      <c r="CG5" s="126"/>
    </row>
    <row r="6" spans="1:85" ht="26.4">
      <c r="A6" s="122" t="s">
        <v>275</v>
      </c>
      <c r="B6" s="121">
        <f t="shared" ref="B6:B46" si="0">E6+G6+J6+L6+P6+R6+W6+AA6+Y6</f>
        <v>3710</v>
      </c>
      <c r="C6" s="121">
        <f t="shared" ref="C6:C46" si="1">E6+H6+J6+L6+N6+P6+S6+U6+W6+Y6+AA6</f>
        <v>22210</v>
      </c>
      <c r="D6" s="121">
        <f t="shared" ref="D6:D46" si="2">I6+K6+M6+O6+Q6+T6+V6+X6+Z6+AB6+F6</f>
        <v>20813</v>
      </c>
      <c r="E6" s="121"/>
      <c r="F6" s="121"/>
      <c r="G6" s="92">
        <v>3710</v>
      </c>
      <c r="H6" s="92">
        <v>3710</v>
      </c>
      <c r="I6" s="92">
        <v>3710</v>
      </c>
      <c r="J6" s="92"/>
      <c r="K6" s="92"/>
      <c r="L6" s="92"/>
      <c r="M6" s="92">
        <v>58</v>
      </c>
      <c r="N6" s="92"/>
      <c r="O6" s="92"/>
      <c r="P6" s="92"/>
      <c r="Q6" s="92"/>
      <c r="R6" s="92"/>
      <c r="S6" s="92"/>
      <c r="T6" s="92"/>
      <c r="U6" s="92">
        <v>18500</v>
      </c>
      <c r="V6" s="92">
        <v>17045</v>
      </c>
      <c r="W6" s="92"/>
      <c r="X6" s="92"/>
      <c r="Y6" s="92"/>
      <c r="Z6" s="120"/>
      <c r="AA6" s="120"/>
      <c r="AB6" s="120"/>
    </row>
    <row r="7" spans="1:85" ht="26.4">
      <c r="A7" s="122" t="s">
        <v>274</v>
      </c>
      <c r="B7" s="121">
        <f t="shared" si="0"/>
        <v>928</v>
      </c>
      <c r="C7" s="121">
        <f t="shared" si="1"/>
        <v>928</v>
      </c>
      <c r="D7" s="121">
        <f t="shared" si="2"/>
        <v>1061</v>
      </c>
      <c r="E7" s="121"/>
      <c r="F7" s="121"/>
      <c r="G7" s="92">
        <v>928</v>
      </c>
      <c r="H7" s="92">
        <v>928</v>
      </c>
      <c r="I7" s="92">
        <v>1005</v>
      </c>
      <c r="J7" s="92"/>
      <c r="K7" s="92"/>
      <c r="L7" s="92"/>
      <c r="M7" s="92"/>
      <c r="N7" s="92"/>
      <c r="O7" s="92"/>
      <c r="P7" s="92"/>
      <c r="Q7" s="92"/>
      <c r="R7" s="92"/>
      <c r="S7" s="92"/>
      <c r="T7" s="92"/>
      <c r="U7" s="92">
        <v>0</v>
      </c>
      <c r="V7" s="92">
        <v>56</v>
      </c>
      <c r="W7" s="92"/>
      <c r="X7" s="92"/>
      <c r="Y7" s="92"/>
      <c r="Z7" s="120"/>
      <c r="AA7" s="120"/>
      <c r="AB7" s="120"/>
    </row>
    <row r="8" spans="1:85" ht="13.2">
      <c r="A8" s="122" t="s">
        <v>273</v>
      </c>
      <c r="B8" s="121">
        <f t="shared" si="0"/>
        <v>1361</v>
      </c>
      <c r="C8" s="121">
        <f t="shared" si="1"/>
        <v>1361</v>
      </c>
      <c r="D8" s="121">
        <f t="shared" si="2"/>
        <v>2224</v>
      </c>
      <c r="E8" s="121"/>
      <c r="F8" s="121"/>
      <c r="G8" s="92">
        <v>1181</v>
      </c>
      <c r="H8" s="92">
        <v>1181</v>
      </c>
      <c r="I8" s="92">
        <v>1435</v>
      </c>
      <c r="J8" s="92"/>
      <c r="K8" s="92"/>
      <c r="L8" s="92"/>
      <c r="M8" s="92">
        <v>609</v>
      </c>
      <c r="N8" s="92"/>
      <c r="O8" s="92"/>
      <c r="P8" s="92"/>
      <c r="Q8" s="92"/>
      <c r="R8" s="92"/>
      <c r="S8" s="92"/>
      <c r="T8" s="92"/>
      <c r="U8" s="92"/>
      <c r="V8" s="92"/>
      <c r="W8" s="92">
        <v>180</v>
      </c>
      <c r="X8" s="92">
        <v>180</v>
      </c>
      <c r="Y8" s="92"/>
      <c r="Z8" s="120"/>
      <c r="AA8" s="120"/>
      <c r="AB8" s="120"/>
    </row>
    <row r="9" spans="1:85" s="117" customFormat="1" ht="26.4">
      <c r="A9" s="119" t="s">
        <v>272</v>
      </c>
      <c r="B9" s="89">
        <f t="shared" si="0"/>
        <v>5999</v>
      </c>
      <c r="C9" s="89">
        <f t="shared" si="1"/>
        <v>24499</v>
      </c>
      <c r="D9" s="89">
        <f t="shared" si="2"/>
        <v>24098</v>
      </c>
      <c r="E9" s="88">
        <f t="shared" ref="E9:AB9" si="3">E8+E7+E6</f>
        <v>0</v>
      </c>
      <c r="F9" s="88">
        <f t="shared" si="3"/>
        <v>0</v>
      </c>
      <c r="G9" s="88">
        <f t="shared" si="3"/>
        <v>5819</v>
      </c>
      <c r="H9" s="88">
        <f t="shared" si="3"/>
        <v>5819</v>
      </c>
      <c r="I9" s="88">
        <f t="shared" si="3"/>
        <v>6150</v>
      </c>
      <c r="J9" s="88">
        <f t="shared" si="3"/>
        <v>0</v>
      </c>
      <c r="K9" s="88">
        <f t="shared" si="3"/>
        <v>0</v>
      </c>
      <c r="L9" s="88">
        <f t="shared" si="3"/>
        <v>0</v>
      </c>
      <c r="M9" s="88">
        <f t="shared" si="3"/>
        <v>667</v>
      </c>
      <c r="N9" s="88">
        <f t="shared" si="3"/>
        <v>0</v>
      </c>
      <c r="O9" s="88">
        <f t="shared" si="3"/>
        <v>0</v>
      </c>
      <c r="P9" s="88">
        <f t="shared" si="3"/>
        <v>0</v>
      </c>
      <c r="Q9" s="88">
        <f t="shared" si="3"/>
        <v>0</v>
      </c>
      <c r="R9" s="88">
        <f t="shared" si="3"/>
        <v>0</v>
      </c>
      <c r="S9" s="88">
        <f t="shared" si="3"/>
        <v>0</v>
      </c>
      <c r="T9" s="88">
        <f t="shared" si="3"/>
        <v>0</v>
      </c>
      <c r="U9" s="88">
        <f t="shared" si="3"/>
        <v>18500</v>
      </c>
      <c r="V9" s="88">
        <f t="shared" si="3"/>
        <v>17101</v>
      </c>
      <c r="W9" s="88">
        <f t="shared" si="3"/>
        <v>180</v>
      </c>
      <c r="X9" s="88">
        <f t="shared" si="3"/>
        <v>180</v>
      </c>
      <c r="Y9" s="88">
        <f t="shared" si="3"/>
        <v>0</v>
      </c>
      <c r="Z9" s="88">
        <f t="shared" si="3"/>
        <v>0</v>
      </c>
      <c r="AA9" s="88">
        <f t="shared" si="3"/>
        <v>0</v>
      </c>
      <c r="AB9" s="88">
        <f t="shared" si="3"/>
        <v>0</v>
      </c>
      <c r="AC9" s="118"/>
      <c r="AD9" s="118"/>
      <c r="AE9" s="118"/>
      <c r="AF9" s="118"/>
      <c r="AG9" s="118"/>
      <c r="AH9" s="118"/>
      <c r="AI9" s="118"/>
      <c r="AJ9" s="118"/>
      <c r="AK9" s="118"/>
      <c r="AL9" s="118"/>
      <c r="AM9" s="118"/>
      <c r="AN9" s="118"/>
      <c r="AO9" s="118"/>
      <c r="AP9" s="118"/>
      <c r="AQ9" s="118"/>
      <c r="AR9" s="118"/>
      <c r="AS9" s="118"/>
      <c r="AT9" s="118"/>
      <c r="AU9" s="118"/>
      <c r="AV9" s="118"/>
      <c r="AW9" s="118"/>
      <c r="AX9" s="118"/>
      <c r="AY9" s="118"/>
      <c r="AZ9" s="118"/>
      <c r="BA9" s="118"/>
      <c r="BB9" s="118"/>
      <c r="BC9" s="118"/>
      <c r="BD9" s="118"/>
      <c r="BE9" s="118"/>
      <c r="BF9" s="118"/>
      <c r="BG9" s="118"/>
      <c r="BH9" s="118"/>
      <c r="BI9" s="118"/>
      <c r="BJ9" s="118"/>
      <c r="BK9" s="118"/>
      <c r="BL9" s="118"/>
      <c r="BM9" s="118"/>
      <c r="BN9" s="118"/>
      <c r="BO9" s="118"/>
      <c r="BP9" s="118"/>
      <c r="BQ9" s="118"/>
      <c r="BR9" s="118"/>
      <c r="BS9" s="118"/>
      <c r="BT9" s="118"/>
      <c r="BU9" s="118"/>
      <c r="BV9" s="118"/>
      <c r="BW9" s="118"/>
      <c r="BX9" s="118"/>
      <c r="BY9" s="118"/>
      <c r="BZ9" s="118"/>
      <c r="CA9" s="118"/>
      <c r="CB9" s="118"/>
      <c r="CC9" s="118"/>
      <c r="CD9" s="118"/>
      <c r="CE9" s="118"/>
      <c r="CF9" s="118"/>
      <c r="CG9" s="118"/>
    </row>
    <row r="10" spans="1:85" s="117" customFormat="1" ht="39.6">
      <c r="A10" s="119" t="s">
        <v>271</v>
      </c>
      <c r="B10" s="89">
        <f t="shared" si="0"/>
        <v>1614</v>
      </c>
      <c r="C10" s="89">
        <f t="shared" si="1"/>
        <v>4614</v>
      </c>
      <c r="D10" s="89">
        <f t="shared" si="2"/>
        <v>4047</v>
      </c>
      <c r="E10" s="88"/>
      <c r="F10" s="88"/>
      <c r="G10" s="88">
        <v>1571</v>
      </c>
      <c r="H10" s="88">
        <v>1571</v>
      </c>
      <c r="I10" s="88">
        <v>1469</v>
      </c>
      <c r="J10" s="88"/>
      <c r="K10" s="88"/>
      <c r="L10" s="88"/>
      <c r="M10" s="88">
        <v>164</v>
      </c>
      <c r="N10" s="88"/>
      <c r="O10" s="88"/>
      <c r="P10" s="88"/>
      <c r="Q10" s="88"/>
      <c r="R10" s="88"/>
      <c r="S10" s="88"/>
      <c r="T10" s="88"/>
      <c r="U10" s="88">
        <v>3000</v>
      </c>
      <c r="V10" s="88">
        <v>2370</v>
      </c>
      <c r="W10" s="88">
        <v>43</v>
      </c>
      <c r="X10" s="88">
        <v>44</v>
      </c>
      <c r="Y10" s="88"/>
      <c r="Z10" s="88"/>
      <c r="AA10" s="88"/>
      <c r="AB10" s="88"/>
      <c r="AC10" s="118"/>
      <c r="AD10" s="118"/>
      <c r="AE10" s="118"/>
      <c r="AF10" s="118"/>
      <c r="AG10" s="118"/>
      <c r="AH10" s="118"/>
      <c r="AI10" s="118"/>
      <c r="AJ10" s="118"/>
      <c r="AK10" s="118"/>
      <c r="AL10" s="118"/>
      <c r="AM10" s="118"/>
      <c r="AN10" s="118"/>
      <c r="AO10" s="118"/>
      <c r="AP10" s="118"/>
      <c r="AQ10" s="118"/>
      <c r="AR10" s="118"/>
      <c r="AS10" s="118"/>
      <c r="AT10" s="118"/>
      <c r="AU10" s="118"/>
      <c r="AV10" s="118"/>
      <c r="AW10" s="118"/>
      <c r="AX10" s="118"/>
      <c r="AY10" s="118"/>
      <c r="AZ10" s="118"/>
      <c r="BA10" s="118"/>
      <c r="BB10" s="118"/>
      <c r="BC10" s="118"/>
      <c r="BD10" s="118"/>
      <c r="BE10" s="118"/>
      <c r="BF10" s="118"/>
      <c r="BG10" s="118"/>
      <c r="BH10" s="118"/>
      <c r="BI10" s="118"/>
      <c r="BJ10" s="118"/>
      <c r="BK10" s="118"/>
      <c r="BL10" s="118"/>
      <c r="BM10" s="118"/>
      <c r="BN10" s="118"/>
      <c r="BO10" s="118"/>
      <c r="BP10" s="118"/>
      <c r="BQ10" s="118"/>
      <c r="BR10" s="118"/>
      <c r="BS10" s="118"/>
      <c r="BT10" s="118"/>
      <c r="BU10" s="118"/>
      <c r="BV10" s="118"/>
      <c r="BW10" s="118"/>
      <c r="BX10" s="118"/>
      <c r="BY10" s="118"/>
      <c r="BZ10" s="118"/>
      <c r="CA10" s="118"/>
      <c r="CB10" s="118"/>
      <c r="CC10" s="118"/>
      <c r="CD10" s="118"/>
      <c r="CE10" s="118"/>
      <c r="CF10" s="118"/>
      <c r="CG10" s="118"/>
    </row>
    <row r="11" spans="1:85" ht="13.2">
      <c r="A11" s="122" t="s">
        <v>270</v>
      </c>
      <c r="B11" s="121">
        <f t="shared" si="0"/>
        <v>721</v>
      </c>
      <c r="C11" s="121">
        <f t="shared" si="1"/>
        <v>3721</v>
      </c>
      <c r="D11" s="121">
        <f t="shared" si="2"/>
        <v>2856</v>
      </c>
      <c r="E11" s="121"/>
      <c r="F11" s="121"/>
      <c r="G11" s="92">
        <v>96</v>
      </c>
      <c r="H11" s="92">
        <v>96</v>
      </c>
      <c r="I11" s="92">
        <v>60</v>
      </c>
      <c r="J11" s="92"/>
      <c r="K11" s="92"/>
      <c r="L11" s="92">
        <v>600</v>
      </c>
      <c r="M11" s="92">
        <v>258</v>
      </c>
      <c r="N11" s="92"/>
      <c r="O11" s="92"/>
      <c r="P11" s="92">
        <v>0</v>
      </c>
      <c r="Q11" s="92">
        <v>9</v>
      </c>
      <c r="R11" s="92"/>
      <c r="S11" s="92"/>
      <c r="T11" s="92"/>
      <c r="U11" s="92">
        <v>3000</v>
      </c>
      <c r="V11" s="92">
        <v>2459</v>
      </c>
      <c r="W11" s="92">
        <v>25</v>
      </c>
      <c r="X11" s="92">
        <v>31</v>
      </c>
      <c r="Y11" s="92">
        <v>0</v>
      </c>
      <c r="Z11" s="120">
        <v>39</v>
      </c>
      <c r="AA11" s="120"/>
      <c r="AB11" s="120"/>
    </row>
    <row r="12" spans="1:85" ht="26.4">
      <c r="A12" s="122" t="s">
        <v>269</v>
      </c>
      <c r="B12" s="121">
        <f t="shared" si="0"/>
        <v>180</v>
      </c>
      <c r="C12" s="121">
        <f t="shared" si="1"/>
        <v>180</v>
      </c>
      <c r="D12" s="121">
        <f t="shared" si="2"/>
        <v>213</v>
      </c>
      <c r="E12" s="121"/>
      <c r="F12" s="121"/>
      <c r="G12" s="92">
        <v>180</v>
      </c>
      <c r="H12" s="92">
        <v>180</v>
      </c>
      <c r="I12" s="92">
        <v>213</v>
      </c>
      <c r="J12" s="92"/>
      <c r="K12" s="92"/>
      <c r="L12" s="92"/>
      <c r="M12" s="92"/>
      <c r="N12" s="92"/>
      <c r="O12" s="92"/>
      <c r="P12" s="92"/>
      <c r="Q12" s="92"/>
      <c r="R12" s="92"/>
      <c r="S12" s="92"/>
      <c r="T12" s="92"/>
      <c r="U12" s="92"/>
      <c r="V12" s="92"/>
      <c r="W12" s="92"/>
      <c r="X12" s="92"/>
      <c r="Y12" s="92"/>
      <c r="Z12" s="120"/>
      <c r="AA12" s="120"/>
      <c r="AB12" s="120"/>
    </row>
    <row r="13" spans="1:85" ht="13.2">
      <c r="A13" s="122" t="s">
        <v>268</v>
      </c>
      <c r="B13" s="121">
        <f t="shared" si="0"/>
        <v>2584</v>
      </c>
      <c r="C13" s="121">
        <f t="shared" si="1"/>
        <v>3853</v>
      </c>
      <c r="D13" s="121">
        <f t="shared" si="2"/>
        <v>4052</v>
      </c>
      <c r="E13" s="121"/>
      <c r="F13" s="121">
        <v>81</v>
      </c>
      <c r="G13" s="92">
        <v>1090</v>
      </c>
      <c r="H13" s="92">
        <v>1559</v>
      </c>
      <c r="I13" s="92">
        <v>1389</v>
      </c>
      <c r="J13" s="92">
        <v>590</v>
      </c>
      <c r="K13" s="92">
        <v>503</v>
      </c>
      <c r="L13" s="92">
        <v>681</v>
      </c>
      <c r="M13" s="92">
        <v>1489</v>
      </c>
      <c r="N13" s="92"/>
      <c r="O13" s="92"/>
      <c r="P13" s="92">
        <v>130</v>
      </c>
      <c r="Q13" s="92">
        <v>46</v>
      </c>
      <c r="R13" s="92"/>
      <c r="S13" s="92"/>
      <c r="T13" s="92"/>
      <c r="U13" s="92">
        <v>800</v>
      </c>
      <c r="V13" s="92">
        <v>523</v>
      </c>
      <c r="W13" s="92">
        <v>60</v>
      </c>
      <c r="X13" s="92">
        <v>7</v>
      </c>
      <c r="Y13" s="92">
        <v>13</v>
      </c>
      <c r="Z13" s="120">
        <v>5</v>
      </c>
      <c r="AA13" s="120">
        <v>20</v>
      </c>
      <c r="AB13" s="120">
        <v>9</v>
      </c>
    </row>
    <row r="14" spans="1:85" ht="26.4">
      <c r="A14" s="122" t="s">
        <v>267</v>
      </c>
      <c r="B14" s="121">
        <f t="shared" si="0"/>
        <v>854</v>
      </c>
      <c r="C14" s="121">
        <f t="shared" si="1"/>
        <v>1757</v>
      </c>
      <c r="D14" s="121">
        <f t="shared" si="2"/>
        <v>1582</v>
      </c>
      <c r="E14" s="121"/>
      <c r="F14" s="121">
        <v>21</v>
      </c>
      <c r="G14" s="92">
        <v>288</v>
      </c>
      <c r="H14" s="92">
        <v>288</v>
      </c>
      <c r="I14" s="92">
        <v>335</v>
      </c>
      <c r="J14" s="92">
        <v>159</v>
      </c>
      <c r="K14" s="92">
        <v>134</v>
      </c>
      <c r="L14" s="92">
        <v>349</v>
      </c>
      <c r="M14" s="92">
        <v>255</v>
      </c>
      <c r="N14" s="92"/>
      <c r="O14" s="92"/>
      <c r="P14" s="92">
        <v>35</v>
      </c>
      <c r="Q14" s="92">
        <v>15</v>
      </c>
      <c r="R14" s="92"/>
      <c r="S14" s="92"/>
      <c r="T14" s="92"/>
      <c r="U14" s="92">
        <v>903</v>
      </c>
      <c r="V14" s="92">
        <v>805</v>
      </c>
      <c r="W14" s="92">
        <v>23</v>
      </c>
      <c r="X14" s="92">
        <v>3</v>
      </c>
      <c r="Y14" s="92">
        <v>0</v>
      </c>
      <c r="Z14" s="120">
        <v>12</v>
      </c>
      <c r="AA14" s="120">
        <v>0</v>
      </c>
      <c r="AB14" s="120">
        <v>2</v>
      </c>
    </row>
    <row r="15" spans="1:85" ht="26.4">
      <c r="A15" s="122" t="s">
        <v>266</v>
      </c>
      <c r="B15" s="121">
        <f t="shared" si="0"/>
        <v>0</v>
      </c>
      <c r="C15" s="121">
        <f t="shared" si="1"/>
        <v>0</v>
      </c>
      <c r="D15" s="121">
        <f t="shared" si="2"/>
        <v>60</v>
      </c>
      <c r="E15" s="121"/>
      <c r="F15" s="121"/>
      <c r="G15" s="92"/>
      <c r="H15" s="92"/>
      <c r="I15" s="92"/>
      <c r="J15" s="92"/>
      <c r="K15" s="92"/>
      <c r="L15" s="92">
        <v>0</v>
      </c>
      <c r="M15" s="92">
        <v>60</v>
      </c>
      <c r="N15" s="92"/>
      <c r="O15" s="92"/>
      <c r="P15" s="92"/>
      <c r="Q15" s="92"/>
      <c r="R15" s="92"/>
      <c r="S15" s="92"/>
      <c r="T15" s="92"/>
      <c r="U15" s="92"/>
      <c r="V15" s="92"/>
      <c r="W15" s="92"/>
      <c r="X15" s="92"/>
      <c r="Y15" s="92"/>
      <c r="Z15" s="120"/>
      <c r="AA15" s="120"/>
      <c r="AB15" s="120"/>
    </row>
    <row r="16" spans="1:85" ht="26.4">
      <c r="A16" s="122" t="s">
        <v>265</v>
      </c>
      <c r="B16" s="121">
        <f t="shared" si="0"/>
        <v>60</v>
      </c>
      <c r="C16" s="121">
        <f t="shared" si="1"/>
        <v>160</v>
      </c>
      <c r="D16" s="121">
        <f t="shared" si="2"/>
        <v>95</v>
      </c>
      <c r="E16" s="121"/>
      <c r="F16" s="121"/>
      <c r="G16" s="92">
        <v>60</v>
      </c>
      <c r="H16" s="92">
        <v>60</v>
      </c>
      <c r="I16" s="92">
        <v>54</v>
      </c>
      <c r="J16" s="92"/>
      <c r="K16" s="92"/>
      <c r="L16" s="92"/>
      <c r="M16" s="92"/>
      <c r="N16" s="92"/>
      <c r="O16" s="92"/>
      <c r="P16" s="92"/>
      <c r="Q16" s="92"/>
      <c r="R16" s="92"/>
      <c r="S16" s="92"/>
      <c r="T16" s="92">
        <v>6</v>
      </c>
      <c r="U16" s="92">
        <v>100</v>
      </c>
      <c r="V16" s="92">
        <v>35</v>
      </c>
      <c r="W16" s="92"/>
      <c r="X16" s="92"/>
      <c r="Y16" s="92"/>
      <c r="Z16" s="120"/>
      <c r="AA16" s="120"/>
      <c r="AB16" s="120"/>
    </row>
    <row r="17" spans="1:85" ht="26.4">
      <c r="A17" s="122" t="s">
        <v>264</v>
      </c>
      <c r="B17" s="121">
        <f t="shared" si="0"/>
        <v>0</v>
      </c>
      <c r="C17" s="121">
        <f t="shared" si="1"/>
        <v>0</v>
      </c>
      <c r="D17" s="121">
        <f t="shared" si="2"/>
        <v>6</v>
      </c>
      <c r="E17" s="121"/>
      <c r="F17" s="121"/>
      <c r="G17" s="92"/>
      <c r="H17" s="92"/>
      <c r="I17" s="92"/>
      <c r="J17" s="92"/>
      <c r="K17" s="92"/>
      <c r="L17" s="92"/>
      <c r="M17" s="92"/>
      <c r="N17" s="92"/>
      <c r="O17" s="92"/>
      <c r="P17" s="92"/>
      <c r="Q17" s="92"/>
      <c r="R17" s="92"/>
      <c r="S17" s="92"/>
      <c r="T17" s="92">
        <v>6</v>
      </c>
      <c r="U17" s="92"/>
      <c r="V17" s="92"/>
      <c r="W17" s="92"/>
      <c r="X17" s="92"/>
      <c r="Y17" s="92"/>
      <c r="Z17" s="120"/>
      <c r="AA17" s="120"/>
      <c r="AB17" s="120"/>
    </row>
    <row r="18" spans="1:85" ht="13.2">
      <c r="A18" s="122" t="s">
        <v>263</v>
      </c>
      <c r="B18" s="121">
        <f t="shared" si="0"/>
        <v>0</v>
      </c>
      <c r="C18" s="121">
        <f t="shared" si="1"/>
        <v>0</v>
      </c>
      <c r="D18" s="121">
        <f t="shared" si="2"/>
        <v>382</v>
      </c>
      <c r="E18" s="121"/>
      <c r="F18" s="121"/>
      <c r="G18" s="92"/>
      <c r="H18" s="92"/>
      <c r="I18" s="92"/>
      <c r="J18" s="92"/>
      <c r="K18" s="92"/>
      <c r="L18" s="92"/>
      <c r="M18" s="92">
        <v>382</v>
      </c>
      <c r="N18" s="92"/>
      <c r="O18" s="92"/>
      <c r="P18" s="92"/>
      <c r="Q18" s="92"/>
      <c r="R18" s="92"/>
      <c r="S18" s="92"/>
      <c r="T18" s="92"/>
      <c r="U18" s="92"/>
      <c r="V18" s="92"/>
      <c r="W18" s="92"/>
      <c r="X18" s="92"/>
      <c r="Y18" s="92"/>
      <c r="Z18" s="120"/>
      <c r="AA18" s="120"/>
      <c r="AB18" s="120"/>
    </row>
    <row r="19" spans="1:85" s="117" customFormat="1" ht="26.4">
      <c r="A19" s="119" t="s">
        <v>262</v>
      </c>
      <c r="B19" s="89">
        <f t="shared" si="0"/>
        <v>4399</v>
      </c>
      <c r="C19" s="89">
        <f t="shared" si="1"/>
        <v>9671</v>
      </c>
      <c r="D19" s="89">
        <f t="shared" si="2"/>
        <v>9240</v>
      </c>
      <c r="E19" s="88">
        <f t="shared" ref="E19:S19" si="4">SUM(E11:E18)</f>
        <v>0</v>
      </c>
      <c r="F19" s="88">
        <f t="shared" si="4"/>
        <v>102</v>
      </c>
      <c r="G19" s="88">
        <f t="shared" si="4"/>
        <v>1714</v>
      </c>
      <c r="H19" s="88">
        <f t="shared" si="4"/>
        <v>2183</v>
      </c>
      <c r="I19" s="88">
        <f t="shared" si="4"/>
        <v>2051</v>
      </c>
      <c r="J19" s="88">
        <f t="shared" si="4"/>
        <v>749</v>
      </c>
      <c r="K19" s="88">
        <f t="shared" si="4"/>
        <v>637</v>
      </c>
      <c r="L19" s="88">
        <f t="shared" si="4"/>
        <v>1630</v>
      </c>
      <c r="M19" s="88">
        <f t="shared" si="4"/>
        <v>2444</v>
      </c>
      <c r="N19" s="88">
        <f t="shared" si="4"/>
        <v>0</v>
      </c>
      <c r="O19" s="88">
        <f t="shared" si="4"/>
        <v>0</v>
      </c>
      <c r="P19" s="88">
        <f t="shared" si="4"/>
        <v>165</v>
      </c>
      <c r="Q19" s="88">
        <f t="shared" si="4"/>
        <v>70</v>
      </c>
      <c r="R19" s="88">
        <f t="shared" si="4"/>
        <v>0</v>
      </c>
      <c r="S19" s="88">
        <f t="shared" si="4"/>
        <v>0</v>
      </c>
      <c r="T19" s="88">
        <f>SUM(T11:T16)+T18</f>
        <v>6</v>
      </c>
      <c r="U19" s="88">
        <f t="shared" ref="U19:AB19" si="5">SUM(U11:U18)</f>
        <v>4803</v>
      </c>
      <c r="V19" s="88">
        <f t="shared" si="5"/>
        <v>3822</v>
      </c>
      <c r="W19" s="88">
        <f t="shared" si="5"/>
        <v>108</v>
      </c>
      <c r="X19" s="88">
        <f t="shared" si="5"/>
        <v>41</v>
      </c>
      <c r="Y19" s="88">
        <f t="shared" si="5"/>
        <v>13</v>
      </c>
      <c r="Z19" s="88">
        <f t="shared" si="5"/>
        <v>56</v>
      </c>
      <c r="AA19" s="88">
        <f t="shared" si="5"/>
        <v>20</v>
      </c>
      <c r="AB19" s="88">
        <f t="shared" si="5"/>
        <v>11</v>
      </c>
      <c r="AC19" s="118"/>
      <c r="AD19" s="118"/>
      <c r="AE19" s="118"/>
      <c r="AF19" s="118"/>
      <c r="AG19" s="118"/>
      <c r="AH19" s="118"/>
      <c r="AI19" s="118"/>
      <c r="AJ19" s="118"/>
      <c r="AK19" s="118"/>
      <c r="AL19" s="118"/>
      <c r="AM19" s="118"/>
      <c r="AN19" s="118"/>
      <c r="AO19" s="118"/>
      <c r="AP19" s="118"/>
      <c r="AQ19" s="118"/>
      <c r="AR19" s="118"/>
      <c r="AS19" s="118"/>
      <c r="AT19" s="118"/>
      <c r="AU19" s="118"/>
      <c r="AV19" s="118"/>
      <c r="AW19" s="118"/>
      <c r="AX19" s="118"/>
      <c r="AY19" s="118"/>
      <c r="AZ19" s="118"/>
      <c r="BA19" s="118"/>
      <c r="BB19" s="118"/>
      <c r="BC19" s="118"/>
      <c r="BD19" s="118"/>
      <c r="BE19" s="118"/>
      <c r="BF19" s="118"/>
      <c r="BG19" s="118"/>
      <c r="BH19" s="118"/>
      <c r="BI19" s="118"/>
      <c r="BJ19" s="118"/>
      <c r="BK19" s="118"/>
      <c r="BL19" s="118"/>
      <c r="BM19" s="118"/>
      <c r="BN19" s="118"/>
      <c r="BO19" s="118"/>
      <c r="BP19" s="118"/>
      <c r="BQ19" s="118"/>
      <c r="BR19" s="118"/>
      <c r="BS19" s="118"/>
      <c r="BT19" s="118"/>
      <c r="BU19" s="118"/>
      <c r="BV19" s="118"/>
      <c r="BW19" s="118"/>
      <c r="BX19" s="118"/>
      <c r="BY19" s="118"/>
      <c r="BZ19" s="118"/>
      <c r="CA19" s="118"/>
      <c r="CB19" s="118"/>
      <c r="CC19" s="118"/>
      <c r="CD19" s="118"/>
      <c r="CE19" s="118"/>
      <c r="CF19" s="118"/>
      <c r="CG19" s="118"/>
    </row>
    <row r="20" spans="1:85" ht="39.6">
      <c r="A20" s="122" t="s">
        <v>261</v>
      </c>
      <c r="B20" s="121">
        <f t="shared" si="0"/>
        <v>0</v>
      </c>
      <c r="C20" s="121">
        <f t="shared" si="1"/>
        <v>0</v>
      </c>
      <c r="D20" s="121">
        <f t="shared" si="2"/>
        <v>162</v>
      </c>
      <c r="E20" s="121"/>
      <c r="F20" s="121"/>
      <c r="G20" s="92"/>
      <c r="H20" s="92"/>
      <c r="I20" s="92"/>
      <c r="J20" s="92"/>
      <c r="K20" s="92"/>
      <c r="L20" s="92"/>
      <c r="M20" s="92">
        <v>162</v>
      </c>
      <c r="N20" s="92"/>
      <c r="O20" s="92"/>
      <c r="P20" s="92"/>
      <c r="Q20" s="92"/>
      <c r="R20" s="92"/>
      <c r="S20" s="92"/>
      <c r="T20" s="92"/>
      <c r="U20" s="92"/>
      <c r="V20" s="92"/>
      <c r="W20" s="92"/>
      <c r="X20" s="92"/>
      <c r="Y20" s="92"/>
      <c r="Z20" s="120"/>
      <c r="AA20" s="120"/>
      <c r="AB20" s="120"/>
    </row>
    <row r="21" spans="1:85" ht="39.6">
      <c r="A21" s="122" t="s">
        <v>260</v>
      </c>
      <c r="B21" s="121">
        <f t="shared" si="0"/>
        <v>4121</v>
      </c>
      <c r="C21" s="121">
        <f t="shared" si="1"/>
        <v>8420</v>
      </c>
      <c r="D21" s="121">
        <f t="shared" si="2"/>
        <v>5998</v>
      </c>
      <c r="E21" s="121"/>
      <c r="F21" s="121"/>
      <c r="G21" s="92">
        <v>4121</v>
      </c>
      <c r="H21" s="92">
        <v>8420</v>
      </c>
      <c r="I21" s="92">
        <v>5998</v>
      </c>
      <c r="J21" s="92"/>
      <c r="K21" s="92"/>
      <c r="L21" s="92"/>
      <c r="M21" s="92"/>
      <c r="N21" s="92"/>
      <c r="O21" s="92"/>
      <c r="P21" s="92"/>
      <c r="Q21" s="92"/>
      <c r="R21" s="92"/>
      <c r="S21" s="92"/>
      <c r="T21" s="92"/>
      <c r="U21" s="92"/>
      <c r="V21" s="92"/>
      <c r="W21" s="92"/>
      <c r="X21" s="92"/>
      <c r="Y21" s="92"/>
      <c r="Z21" s="120"/>
      <c r="AA21" s="120"/>
      <c r="AB21" s="120"/>
    </row>
    <row r="22" spans="1:85" s="117" customFormat="1" ht="26.4">
      <c r="A22" s="119" t="s">
        <v>259</v>
      </c>
      <c r="B22" s="89">
        <f t="shared" si="0"/>
        <v>4121</v>
      </c>
      <c r="C22" s="89">
        <f t="shared" si="1"/>
        <v>8420</v>
      </c>
      <c r="D22" s="89">
        <f t="shared" si="2"/>
        <v>6160</v>
      </c>
      <c r="E22" s="88">
        <f t="shared" ref="E22:AB22" si="6">SUM(E20:E21)</f>
        <v>0</v>
      </c>
      <c r="F22" s="88">
        <f t="shared" si="6"/>
        <v>0</v>
      </c>
      <c r="G22" s="88">
        <f t="shared" si="6"/>
        <v>4121</v>
      </c>
      <c r="H22" s="88">
        <f t="shared" si="6"/>
        <v>8420</v>
      </c>
      <c r="I22" s="88">
        <f t="shared" si="6"/>
        <v>5998</v>
      </c>
      <c r="J22" s="88">
        <f t="shared" si="6"/>
        <v>0</v>
      </c>
      <c r="K22" s="88">
        <f t="shared" si="6"/>
        <v>0</v>
      </c>
      <c r="L22" s="88">
        <f t="shared" si="6"/>
        <v>0</v>
      </c>
      <c r="M22" s="88">
        <f t="shared" si="6"/>
        <v>162</v>
      </c>
      <c r="N22" s="88">
        <f t="shared" si="6"/>
        <v>0</v>
      </c>
      <c r="O22" s="88">
        <f t="shared" si="6"/>
        <v>0</v>
      </c>
      <c r="P22" s="88">
        <f t="shared" si="6"/>
        <v>0</v>
      </c>
      <c r="Q22" s="88">
        <f t="shared" si="6"/>
        <v>0</v>
      </c>
      <c r="R22" s="88">
        <f t="shared" si="6"/>
        <v>0</v>
      </c>
      <c r="S22" s="88">
        <f t="shared" si="6"/>
        <v>0</v>
      </c>
      <c r="T22" s="88">
        <f t="shared" si="6"/>
        <v>0</v>
      </c>
      <c r="U22" s="88">
        <f t="shared" si="6"/>
        <v>0</v>
      </c>
      <c r="V22" s="88">
        <f t="shared" si="6"/>
        <v>0</v>
      </c>
      <c r="W22" s="88">
        <f t="shared" si="6"/>
        <v>0</v>
      </c>
      <c r="X22" s="88">
        <f t="shared" si="6"/>
        <v>0</v>
      </c>
      <c r="Y22" s="88">
        <f t="shared" si="6"/>
        <v>0</v>
      </c>
      <c r="Z22" s="88">
        <f t="shared" si="6"/>
        <v>0</v>
      </c>
      <c r="AA22" s="88">
        <f t="shared" si="6"/>
        <v>0</v>
      </c>
      <c r="AB22" s="88">
        <f t="shared" si="6"/>
        <v>0</v>
      </c>
      <c r="AC22" s="118"/>
      <c r="AD22" s="118"/>
      <c r="AE22" s="118"/>
      <c r="AF22" s="118"/>
      <c r="AG22" s="118"/>
      <c r="AH22" s="118"/>
      <c r="AI22" s="118"/>
      <c r="AJ22" s="118"/>
      <c r="AK22" s="118"/>
      <c r="AL22" s="118"/>
      <c r="AM22" s="118"/>
      <c r="AN22" s="118"/>
      <c r="AO22" s="118"/>
      <c r="AP22" s="118"/>
      <c r="AQ22" s="118"/>
      <c r="AR22" s="118"/>
      <c r="AS22" s="118"/>
      <c r="AT22" s="118"/>
      <c r="AU22" s="118"/>
      <c r="AV22" s="118"/>
      <c r="AW22" s="118"/>
      <c r="AX22" s="118"/>
      <c r="AY22" s="118"/>
      <c r="AZ22" s="118"/>
      <c r="BA22" s="118"/>
      <c r="BB22" s="118"/>
      <c r="BC22" s="118"/>
      <c r="BD22" s="118"/>
      <c r="BE22" s="118"/>
      <c r="BF22" s="118"/>
      <c r="BG22" s="118"/>
      <c r="BH22" s="118"/>
      <c r="BI22" s="118"/>
      <c r="BJ22" s="118"/>
      <c r="BK22" s="118"/>
      <c r="BL22" s="118"/>
      <c r="BM22" s="118"/>
      <c r="BN22" s="118"/>
      <c r="BO22" s="118"/>
      <c r="BP22" s="118"/>
      <c r="BQ22" s="118"/>
      <c r="BR22" s="118"/>
      <c r="BS22" s="118"/>
      <c r="BT22" s="118"/>
      <c r="BU22" s="118"/>
      <c r="BV22" s="118"/>
      <c r="BW22" s="118"/>
      <c r="BX22" s="118"/>
      <c r="BY22" s="118"/>
      <c r="BZ22" s="118"/>
      <c r="CA22" s="118"/>
      <c r="CB22" s="118"/>
      <c r="CC22" s="118"/>
      <c r="CD22" s="118"/>
      <c r="CE22" s="118"/>
      <c r="CF22" s="118"/>
      <c r="CG22" s="118"/>
    </row>
    <row r="23" spans="1:85" ht="26.4">
      <c r="A23" s="122" t="s">
        <v>258</v>
      </c>
      <c r="B23" s="121">
        <f t="shared" si="0"/>
        <v>0</v>
      </c>
      <c r="C23" s="121">
        <f t="shared" si="1"/>
        <v>0</v>
      </c>
      <c r="D23" s="121">
        <f t="shared" si="2"/>
        <v>77</v>
      </c>
      <c r="E23" s="121"/>
      <c r="F23" s="121"/>
      <c r="G23" s="92">
        <v>0</v>
      </c>
      <c r="H23" s="92">
        <v>0</v>
      </c>
      <c r="I23" s="92">
        <v>77</v>
      </c>
      <c r="J23" s="92"/>
      <c r="K23" s="92"/>
      <c r="L23" s="92"/>
      <c r="M23" s="92"/>
      <c r="N23" s="92"/>
      <c r="O23" s="92"/>
      <c r="P23" s="92"/>
      <c r="Q23" s="92"/>
      <c r="R23" s="92"/>
      <c r="S23" s="92"/>
      <c r="T23" s="92"/>
      <c r="U23" s="92"/>
      <c r="V23" s="92"/>
      <c r="W23" s="92"/>
      <c r="X23" s="92"/>
      <c r="Y23" s="92"/>
      <c r="Z23" s="120"/>
      <c r="AA23" s="120"/>
      <c r="AB23" s="120"/>
    </row>
    <row r="24" spans="1:85" ht="39.6">
      <c r="A24" s="122" t="s">
        <v>257</v>
      </c>
      <c r="B24" s="121">
        <f t="shared" si="0"/>
        <v>0</v>
      </c>
      <c r="C24" s="121">
        <f t="shared" si="1"/>
        <v>0</v>
      </c>
      <c r="D24" s="121">
        <f t="shared" si="2"/>
        <v>0</v>
      </c>
      <c r="E24" s="121"/>
      <c r="F24" s="121"/>
      <c r="G24" s="92"/>
      <c r="H24" s="92"/>
      <c r="I24" s="92"/>
      <c r="J24" s="92"/>
      <c r="K24" s="92"/>
      <c r="L24" s="92"/>
      <c r="M24" s="92"/>
      <c r="N24" s="92"/>
      <c r="O24" s="92"/>
      <c r="P24" s="92"/>
      <c r="Q24" s="92"/>
      <c r="R24" s="92"/>
      <c r="S24" s="92"/>
      <c r="T24" s="92"/>
      <c r="U24" s="92"/>
      <c r="V24" s="92"/>
      <c r="W24" s="92"/>
      <c r="X24" s="92"/>
      <c r="Y24" s="92"/>
      <c r="Z24" s="120"/>
      <c r="AA24" s="120"/>
      <c r="AB24" s="120"/>
    </row>
    <row r="25" spans="1:85" ht="26.4">
      <c r="A25" s="122" t="s">
        <v>256</v>
      </c>
      <c r="B25" s="121">
        <f t="shared" si="0"/>
        <v>52</v>
      </c>
      <c r="C25" s="121">
        <f t="shared" si="1"/>
        <v>1965</v>
      </c>
      <c r="D25" s="121">
        <f t="shared" si="2"/>
        <v>1940</v>
      </c>
      <c r="E25" s="121"/>
      <c r="F25" s="121"/>
      <c r="G25" s="92">
        <v>52</v>
      </c>
      <c r="H25" s="92">
        <v>52</v>
      </c>
      <c r="I25" s="92">
        <v>27</v>
      </c>
      <c r="J25" s="92"/>
      <c r="K25" s="92"/>
      <c r="L25" s="92"/>
      <c r="M25" s="92"/>
      <c r="N25" s="92">
        <v>1913</v>
      </c>
      <c r="O25" s="92">
        <v>1913</v>
      </c>
      <c r="P25" s="92"/>
      <c r="Q25" s="92"/>
      <c r="R25" s="92"/>
      <c r="S25" s="92"/>
      <c r="T25" s="92"/>
      <c r="U25" s="92"/>
      <c r="V25" s="92"/>
      <c r="W25" s="92"/>
      <c r="X25" s="92"/>
      <c r="Y25" s="92"/>
      <c r="Z25" s="120"/>
      <c r="AA25" s="120"/>
      <c r="AB25" s="120"/>
    </row>
    <row r="26" spans="1:85" s="117" customFormat="1" ht="52.8">
      <c r="A26" s="119" t="s">
        <v>255</v>
      </c>
      <c r="B26" s="89">
        <f t="shared" si="0"/>
        <v>52</v>
      </c>
      <c r="C26" s="89">
        <f t="shared" si="1"/>
        <v>1965</v>
      </c>
      <c r="D26" s="89">
        <f t="shared" si="2"/>
        <v>2017</v>
      </c>
      <c r="E26" s="88">
        <f t="shared" ref="E26:AB26" si="7">SUM(E23:E25)</f>
        <v>0</v>
      </c>
      <c r="F26" s="88">
        <f t="shared" si="7"/>
        <v>0</v>
      </c>
      <c r="G26" s="88">
        <f t="shared" si="7"/>
        <v>52</v>
      </c>
      <c r="H26" s="88">
        <f t="shared" si="7"/>
        <v>52</v>
      </c>
      <c r="I26" s="88">
        <f t="shared" si="7"/>
        <v>104</v>
      </c>
      <c r="J26" s="88">
        <f t="shared" si="7"/>
        <v>0</v>
      </c>
      <c r="K26" s="88">
        <f t="shared" si="7"/>
        <v>0</v>
      </c>
      <c r="L26" s="88">
        <f t="shared" si="7"/>
        <v>0</v>
      </c>
      <c r="M26" s="88">
        <f t="shared" si="7"/>
        <v>0</v>
      </c>
      <c r="N26" s="88">
        <f t="shared" si="7"/>
        <v>1913</v>
      </c>
      <c r="O26" s="88">
        <f t="shared" si="7"/>
        <v>1913</v>
      </c>
      <c r="P26" s="88">
        <f t="shared" si="7"/>
        <v>0</v>
      </c>
      <c r="Q26" s="88">
        <f t="shared" si="7"/>
        <v>0</v>
      </c>
      <c r="R26" s="88">
        <f t="shared" si="7"/>
        <v>0</v>
      </c>
      <c r="S26" s="88">
        <f t="shared" si="7"/>
        <v>0</v>
      </c>
      <c r="T26" s="88">
        <f t="shared" si="7"/>
        <v>0</v>
      </c>
      <c r="U26" s="88">
        <f t="shared" si="7"/>
        <v>0</v>
      </c>
      <c r="V26" s="88">
        <f t="shared" si="7"/>
        <v>0</v>
      </c>
      <c r="W26" s="88">
        <f t="shared" si="7"/>
        <v>0</v>
      </c>
      <c r="X26" s="88">
        <f t="shared" si="7"/>
        <v>0</v>
      </c>
      <c r="Y26" s="88">
        <f t="shared" si="7"/>
        <v>0</v>
      </c>
      <c r="Z26" s="88">
        <f t="shared" si="7"/>
        <v>0</v>
      </c>
      <c r="AA26" s="88">
        <f t="shared" si="7"/>
        <v>0</v>
      </c>
      <c r="AB26" s="88">
        <f t="shared" si="7"/>
        <v>0</v>
      </c>
      <c r="AC26" s="118"/>
      <c r="AD26" s="118"/>
      <c r="AE26" s="118"/>
      <c r="AF26" s="118"/>
      <c r="AG26" s="118"/>
      <c r="AH26" s="118"/>
      <c r="AI26" s="118"/>
      <c r="AJ26" s="118"/>
      <c r="AK26" s="118"/>
      <c r="AL26" s="118"/>
      <c r="AM26" s="118"/>
      <c r="AN26" s="118"/>
      <c r="AO26" s="118"/>
      <c r="AP26" s="118"/>
      <c r="AQ26" s="118"/>
      <c r="AR26" s="118"/>
      <c r="AS26" s="118"/>
      <c r="AT26" s="118"/>
      <c r="AU26" s="118"/>
      <c r="AV26" s="118"/>
      <c r="AW26" s="118"/>
      <c r="AX26" s="118"/>
      <c r="AY26" s="118"/>
      <c r="AZ26" s="118"/>
      <c r="BA26" s="118"/>
      <c r="BB26" s="118"/>
      <c r="BC26" s="118"/>
      <c r="BD26" s="118"/>
      <c r="BE26" s="118"/>
      <c r="BF26" s="118"/>
      <c r="BG26" s="118"/>
      <c r="BH26" s="118"/>
      <c r="BI26" s="118"/>
      <c r="BJ26" s="118"/>
      <c r="BK26" s="118"/>
      <c r="BL26" s="118"/>
      <c r="BM26" s="118"/>
      <c r="BN26" s="118"/>
      <c r="BO26" s="118"/>
      <c r="BP26" s="118"/>
      <c r="BQ26" s="118"/>
      <c r="BR26" s="118"/>
      <c r="BS26" s="118"/>
      <c r="BT26" s="118"/>
      <c r="BU26" s="118"/>
      <c r="BV26" s="118"/>
      <c r="BW26" s="118"/>
      <c r="BX26" s="118"/>
      <c r="BY26" s="118"/>
      <c r="BZ26" s="118"/>
      <c r="CA26" s="118"/>
      <c r="CB26" s="118"/>
      <c r="CC26" s="118"/>
      <c r="CD26" s="118"/>
      <c r="CE26" s="118"/>
      <c r="CF26" s="118"/>
      <c r="CG26" s="118"/>
    </row>
    <row r="27" spans="1:85" s="117" customFormat="1" ht="52.8">
      <c r="A27" s="119" t="s">
        <v>254</v>
      </c>
      <c r="B27" s="89">
        <f t="shared" si="0"/>
        <v>4173</v>
      </c>
      <c r="C27" s="89">
        <f t="shared" si="1"/>
        <v>10385</v>
      </c>
      <c r="D27" s="89">
        <f t="shared" si="2"/>
        <v>8177</v>
      </c>
      <c r="E27" s="88">
        <f t="shared" ref="E27:AB27" si="8">E26+E22</f>
        <v>0</v>
      </c>
      <c r="F27" s="88">
        <f t="shared" si="8"/>
        <v>0</v>
      </c>
      <c r="G27" s="88">
        <f t="shared" si="8"/>
        <v>4173</v>
      </c>
      <c r="H27" s="88">
        <f t="shared" si="8"/>
        <v>8472</v>
      </c>
      <c r="I27" s="88">
        <f t="shared" si="8"/>
        <v>6102</v>
      </c>
      <c r="J27" s="88">
        <f t="shared" si="8"/>
        <v>0</v>
      </c>
      <c r="K27" s="88">
        <f t="shared" si="8"/>
        <v>0</v>
      </c>
      <c r="L27" s="88">
        <f t="shared" si="8"/>
        <v>0</v>
      </c>
      <c r="M27" s="88">
        <f t="shared" si="8"/>
        <v>162</v>
      </c>
      <c r="N27" s="88">
        <f t="shared" si="8"/>
        <v>1913</v>
      </c>
      <c r="O27" s="88">
        <f t="shared" si="8"/>
        <v>1913</v>
      </c>
      <c r="P27" s="88">
        <f t="shared" si="8"/>
        <v>0</v>
      </c>
      <c r="Q27" s="88">
        <f t="shared" si="8"/>
        <v>0</v>
      </c>
      <c r="R27" s="88">
        <f t="shared" si="8"/>
        <v>0</v>
      </c>
      <c r="S27" s="88">
        <f t="shared" si="8"/>
        <v>0</v>
      </c>
      <c r="T27" s="88">
        <f t="shared" si="8"/>
        <v>0</v>
      </c>
      <c r="U27" s="88">
        <f t="shared" si="8"/>
        <v>0</v>
      </c>
      <c r="V27" s="88">
        <f t="shared" si="8"/>
        <v>0</v>
      </c>
      <c r="W27" s="88">
        <f t="shared" si="8"/>
        <v>0</v>
      </c>
      <c r="X27" s="88">
        <f t="shared" si="8"/>
        <v>0</v>
      </c>
      <c r="Y27" s="88">
        <f t="shared" si="8"/>
        <v>0</v>
      </c>
      <c r="Z27" s="88">
        <f t="shared" si="8"/>
        <v>0</v>
      </c>
      <c r="AA27" s="88">
        <f t="shared" si="8"/>
        <v>0</v>
      </c>
      <c r="AB27" s="88">
        <f t="shared" si="8"/>
        <v>0</v>
      </c>
      <c r="AC27" s="118"/>
      <c r="AD27" s="118"/>
      <c r="AE27" s="118"/>
      <c r="AF27" s="118"/>
      <c r="AG27" s="118"/>
      <c r="AH27" s="118"/>
      <c r="AI27" s="118"/>
      <c r="AJ27" s="118"/>
      <c r="AK27" s="118"/>
      <c r="AL27" s="118"/>
      <c r="AM27" s="118"/>
      <c r="AN27" s="118"/>
      <c r="AO27" s="118"/>
      <c r="AP27" s="118"/>
      <c r="AQ27" s="118"/>
      <c r="AR27" s="118"/>
      <c r="AS27" s="118"/>
      <c r="AT27" s="118"/>
      <c r="AU27" s="118"/>
      <c r="AV27" s="118"/>
      <c r="AW27" s="118"/>
      <c r="AX27" s="118"/>
      <c r="AY27" s="118"/>
      <c r="AZ27" s="118"/>
      <c r="BA27" s="118"/>
      <c r="BB27" s="118"/>
      <c r="BC27" s="118"/>
      <c r="BD27" s="118"/>
      <c r="BE27" s="118"/>
      <c r="BF27" s="118"/>
      <c r="BG27" s="118"/>
      <c r="BH27" s="118"/>
      <c r="BI27" s="118"/>
      <c r="BJ27" s="118"/>
      <c r="BK27" s="118"/>
      <c r="BL27" s="118"/>
      <c r="BM27" s="118"/>
      <c r="BN27" s="118"/>
      <c r="BO27" s="118"/>
      <c r="BP27" s="118"/>
      <c r="BQ27" s="118"/>
      <c r="BR27" s="118"/>
      <c r="BS27" s="118"/>
      <c r="BT27" s="118"/>
      <c r="BU27" s="118"/>
      <c r="BV27" s="118"/>
      <c r="BW27" s="118"/>
      <c r="BX27" s="118"/>
      <c r="BY27" s="118"/>
      <c r="BZ27" s="118"/>
      <c r="CA27" s="118"/>
      <c r="CB27" s="118"/>
      <c r="CC27" s="118"/>
      <c r="CD27" s="118"/>
      <c r="CE27" s="118"/>
      <c r="CF27" s="118"/>
      <c r="CG27" s="118"/>
    </row>
    <row r="28" spans="1:85" s="110" customFormat="1" ht="13.2">
      <c r="A28" s="124" t="s">
        <v>253</v>
      </c>
      <c r="B28" s="121">
        <f t="shared" si="0"/>
        <v>13870</v>
      </c>
      <c r="C28" s="121">
        <f t="shared" si="1"/>
        <v>15017</v>
      </c>
      <c r="D28" s="121">
        <f t="shared" si="2"/>
        <v>13341</v>
      </c>
      <c r="E28" s="121"/>
      <c r="F28" s="121"/>
      <c r="G28" s="121">
        <f t="shared" ref="G28:M28" si="9">SUM(G29:G38)</f>
        <v>0</v>
      </c>
      <c r="H28" s="121">
        <f t="shared" si="9"/>
        <v>0</v>
      </c>
      <c r="I28" s="121">
        <f t="shared" si="9"/>
        <v>0</v>
      </c>
      <c r="J28" s="121">
        <f t="shared" si="9"/>
        <v>0</v>
      </c>
      <c r="K28" s="121">
        <f t="shared" si="9"/>
        <v>0</v>
      </c>
      <c r="L28" s="121">
        <f t="shared" si="9"/>
        <v>0</v>
      </c>
      <c r="M28" s="121">
        <f t="shared" si="9"/>
        <v>0</v>
      </c>
      <c r="N28" s="121"/>
      <c r="O28" s="121"/>
      <c r="P28" s="121">
        <f t="shared" ref="P28:AB28" si="10">SUM(P29:P38)</f>
        <v>0</v>
      </c>
      <c r="Q28" s="121">
        <f t="shared" si="10"/>
        <v>0</v>
      </c>
      <c r="R28" s="121">
        <f t="shared" si="10"/>
        <v>13870</v>
      </c>
      <c r="S28" s="121">
        <f t="shared" si="10"/>
        <v>15017</v>
      </c>
      <c r="T28" s="121">
        <f t="shared" si="10"/>
        <v>13341</v>
      </c>
      <c r="U28" s="121">
        <f t="shared" si="10"/>
        <v>0</v>
      </c>
      <c r="V28" s="121">
        <f t="shared" si="10"/>
        <v>0</v>
      </c>
      <c r="W28" s="121">
        <f t="shared" si="10"/>
        <v>0</v>
      </c>
      <c r="X28" s="121">
        <f t="shared" si="10"/>
        <v>0</v>
      </c>
      <c r="Y28" s="121">
        <f t="shared" si="10"/>
        <v>0</v>
      </c>
      <c r="Z28" s="121">
        <f t="shared" si="10"/>
        <v>0</v>
      </c>
      <c r="AA28" s="121">
        <f t="shared" si="10"/>
        <v>0</v>
      </c>
      <c r="AB28" s="121">
        <f t="shared" si="10"/>
        <v>0</v>
      </c>
    </row>
    <row r="29" spans="1:85" ht="13.2">
      <c r="A29" s="122" t="s">
        <v>252</v>
      </c>
      <c r="B29" s="121">
        <f t="shared" si="0"/>
        <v>10100</v>
      </c>
      <c r="C29" s="121">
        <f t="shared" si="1"/>
        <v>8557</v>
      </c>
      <c r="D29" s="121">
        <f t="shared" si="2"/>
        <v>8120</v>
      </c>
      <c r="E29" s="121"/>
      <c r="F29" s="121"/>
      <c r="G29" s="92"/>
      <c r="H29" s="92"/>
      <c r="I29" s="92"/>
      <c r="J29" s="92"/>
      <c r="K29" s="92"/>
      <c r="L29" s="92"/>
      <c r="M29" s="92"/>
      <c r="N29" s="92"/>
      <c r="O29" s="92"/>
      <c r="P29" s="92"/>
      <c r="Q29" s="92"/>
      <c r="R29" s="92">
        <v>10100</v>
      </c>
      <c r="S29" s="92">
        <v>8557</v>
      </c>
      <c r="T29" s="92">
        <v>8120</v>
      </c>
      <c r="U29" s="92"/>
      <c r="V29" s="92"/>
      <c r="W29" s="92"/>
      <c r="X29" s="92"/>
      <c r="Y29" s="92"/>
      <c r="Z29" s="120"/>
      <c r="AA29" s="120"/>
      <c r="AB29" s="120"/>
    </row>
    <row r="30" spans="1:85" ht="13.2">
      <c r="A30" s="122" t="s">
        <v>251</v>
      </c>
      <c r="B30" s="121">
        <f t="shared" si="0"/>
        <v>320</v>
      </c>
      <c r="C30" s="121">
        <f t="shared" si="1"/>
        <v>361</v>
      </c>
      <c r="D30" s="121">
        <f t="shared" si="2"/>
        <v>46</v>
      </c>
      <c r="E30" s="121"/>
      <c r="F30" s="121"/>
      <c r="G30" s="92"/>
      <c r="H30" s="92"/>
      <c r="I30" s="92"/>
      <c r="J30" s="92"/>
      <c r="K30" s="92"/>
      <c r="L30" s="92"/>
      <c r="M30" s="92"/>
      <c r="N30" s="92"/>
      <c r="O30" s="92"/>
      <c r="P30" s="92"/>
      <c r="Q30" s="92"/>
      <c r="R30" s="92">
        <v>320</v>
      </c>
      <c r="S30" s="92">
        <v>361</v>
      </c>
      <c r="T30" s="92">
        <v>46</v>
      </c>
      <c r="U30" s="92"/>
      <c r="V30" s="92"/>
      <c r="W30" s="92"/>
      <c r="X30" s="92"/>
      <c r="Y30" s="92"/>
      <c r="Z30" s="120"/>
      <c r="AA30" s="120"/>
      <c r="AB30" s="120"/>
    </row>
    <row r="31" spans="1:85" ht="13.2">
      <c r="A31" s="122" t="s">
        <v>250</v>
      </c>
      <c r="B31" s="121">
        <f t="shared" si="0"/>
        <v>2900</v>
      </c>
      <c r="C31" s="121">
        <f t="shared" si="1"/>
        <v>2784</v>
      </c>
      <c r="D31" s="121">
        <f t="shared" si="2"/>
        <v>2664</v>
      </c>
      <c r="E31" s="121"/>
      <c r="F31" s="121"/>
      <c r="G31" s="92"/>
      <c r="H31" s="92"/>
      <c r="I31" s="92"/>
      <c r="J31" s="92"/>
      <c r="K31" s="92"/>
      <c r="L31" s="92"/>
      <c r="M31" s="92"/>
      <c r="N31" s="92"/>
      <c r="O31" s="92"/>
      <c r="P31" s="92"/>
      <c r="Q31" s="92"/>
      <c r="R31" s="92">
        <v>2900</v>
      </c>
      <c r="S31" s="92">
        <v>2784</v>
      </c>
      <c r="T31" s="92">
        <v>2664</v>
      </c>
      <c r="U31" s="92"/>
      <c r="V31" s="92"/>
      <c r="W31" s="92"/>
      <c r="X31" s="92"/>
      <c r="Y31" s="92"/>
      <c r="Z31" s="120"/>
      <c r="AA31" s="120"/>
      <c r="AB31" s="120"/>
    </row>
    <row r="32" spans="1:85" ht="13.2">
      <c r="A32" s="122" t="s">
        <v>249</v>
      </c>
      <c r="B32" s="121">
        <f t="shared" si="0"/>
        <v>0</v>
      </c>
      <c r="C32" s="121">
        <f t="shared" si="1"/>
        <v>29</v>
      </c>
      <c r="D32" s="121">
        <f t="shared" si="2"/>
        <v>38</v>
      </c>
      <c r="E32" s="121"/>
      <c r="F32" s="121"/>
      <c r="G32" s="92"/>
      <c r="H32" s="92"/>
      <c r="I32" s="92"/>
      <c r="J32" s="92"/>
      <c r="K32" s="92"/>
      <c r="L32" s="92"/>
      <c r="M32" s="92"/>
      <c r="N32" s="92"/>
      <c r="O32" s="92"/>
      <c r="P32" s="92"/>
      <c r="Q32" s="92"/>
      <c r="R32" s="92">
        <v>0</v>
      </c>
      <c r="S32" s="92">
        <v>29</v>
      </c>
      <c r="T32" s="92">
        <v>38</v>
      </c>
      <c r="U32" s="92"/>
      <c r="V32" s="92"/>
      <c r="W32" s="92"/>
      <c r="X32" s="92"/>
      <c r="Y32" s="92"/>
      <c r="Z32" s="120"/>
      <c r="AA32" s="120"/>
      <c r="AB32" s="120"/>
    </row>
    <row r="33" spans="1:85" ht="13.2">
      <c r="A33" s="122" t="s">
        <v>248</v>
      </c>
      <c r="B33" s="121">
        <f t="shared" si="0"/>
        <v>0</v>
      </c>
      <c r="C33" s="121">
        <f t="shared" si="1"/>
        <v>40</v>
      </c>
      <c r="D33" s="121">
        <f t="shared" si="2"/>
        <v>40</v>
      </c>
      <c r="E33" s="121"/>
      <c r="F33" s="121"/>
      <c r="G33" s="92"/>
      <c r="H33" s="92"/>
      <c r="I33" s="92"/>
      <c r="J33" s="92"/>
      <c r="K33" s="92"/>
      <c r="L33" s="92"/>
      <c r="M33" s="92"/>
      <c r="N33" s="92"/>
      <c r="O33" s="92"/>
      <c r="P33" s="92"/>
      <c r="Q33" s="92"/>
      <c r="R33" s="92">
        <v>0</v>
      </c>
      <c r="S33" s="92">
        <v>40</v>
      </c>
      <c r="T33" s="92">
        <v>40</v>
      </c>
      <c r="U33" s="92"/>
      <c r="V33" s="92"/>
      <c r="W33" s="92"/>
      <c r="X33" s="92"/>
      <c r="Y33" s="92"/>
      <c r="Z33" s="120"/>
      <c r="AA33" s="120"/>
      <c r="AB33" s="120"/>
    </row>
    <row r="34" spans="1:85" ht="13.2">
      <c r="A34" s="122" t="s">
        <v>247</v>
      </c>
      <c r="B34" s="121">
        <f t="shared" si="0"/>
        <v>250</v>
      </c>
      <c r="C34" s="121">
        <f t="shared" si="1"/>
        <v>1056</v>
      </c>
      <c r="D34" s="121">
        <f t="shared" si="2"/>
        <v>521</v>
      </c>
      <c r="E34" s="121"/>
      <c r="F34" s="121"/>
      <c r="G34" s="92"/>
      <c r="H34" s="92"/>
      <c r="I34" s="92"/>
      <c r="J34" s="92"/>
      <c r="K34" s="92"/>
      <c r="L34" s="92"/>
      <c r="M34" s="92"/>
      <c r="N34" s="92"/>
      <c r="O34" s="92"/>
      <c r="P34" s="92"/>
      <c r="Q34" s="92"/>
      <c r="R34" s="92">
        <v>250</v>
      </c>
      <c r="S34" s="92">
        <v>1056</v>
      </c>
      <c r="T34" s="92">
        <v>521</v>
      </c>
      <c r="U34" s="92"/>
      <c r="V34" s="92"/>
      <c r="W34" s="92"/>
      <c r="X34" s="92"/>
      <c r="Y34" s="92"/>
      <c r="Z34" s="120"/>
      <c r="AA34" s="120"/>
      <c r="AB34" s="120"/>
    </row>
    <row r="35" spans="1:85" ht="13.2">
      <c r="A35" s="122" t="s">
        <v>246</v>
      </c>
      <c r="B35" s="121">
        <f t="shared" si="0"/>
        <v>100</v>
      </c>
      <c r="C35" s="121">
        <f t="shared" si="1"/>
        <v>100</v>
      </c>
      <c r="D35" s="121">
        <f t="shared" si="2"/>
        <v>0</v>
      </c>
      <c r="E35" s="121"/>
      <c r="F35" s="121"/>
      <c r="G35" s="92"/>
      <c r="H35" s="92"/>
      <c r="I35" s="92"/>
      <c r="J35" s="92"/>
      <c r="K35" s="92"/>
      <c r="L35" s="92"/>
      <c r="M35" s="92"/>
      <c r="N35" s="92"/>
      <c r="O35" s="92"/>
      <c r="P35" s="92"/>
      <c r="Q35" s="92"/>
      <c r="R35" s="92">
        <v>100</v>
      </c>
      <c r="S35" s="92">
        <v>100</v>
      </c>
      <c r="T35" s="92">
        <v>0</v>
      </c>
      <c r="U35" s="92"/>
      <c r="V35" s="92"/>
      <c r="W35" s="92"/>
      <c r="X35" s="92"/>
      <c r="Y35" s="92"/>
      <c r="Z35" s="120"/>
      <c r="AA35" s="120"/>
      <c r="AB35" s="120"/>
    </row>
    <row r="36" spans="1:85" ht="13.2">
      <c r="A36" s="122" t="s">
        <v>245</v>
      </c>
      <c r="B36" s="121">
        <f t="shared" si="0"/>
        <v>0</v>
      </c>
      <c r="C36" s="121">
        <f t="shared" si="1"/>
        <v>1890</v>
      </c>
      <c r="D36" s="121">
        <f t="shared" si="2"/>
        <v>1912</v>
      </c>
      <c r="E36" s="121"/>
      <c r="F36" s="121"/>
      <c r="G36" s="92"/>
      <c r="H36" s="92"/>
      <c r="I36" s="92"/>
      <c r="J36" s="92"/>
      <c r="K36" s="92"/>
      <c r="L36" s="92"/>
      <c r="M36" s="92"/>
      <c r="N36" s="92"/>
      <c r="O36" s="92"/>
      <c r="P36" s="92"/>
      <c r="Q36" s="92"/>
      <c r="R36" s="92">
        <v>0</v>
      </c>
      <c r="S36" s="92">
        <v>1890</v>
      </c>
      <c r="T36" s="92">
        <v>1912</v>
      </c>
      <c r="U36" s="92"/>
      <c r="V36" s="92"/>
      <c r="W36" s="92"/>
      <c r="X36" s="92"/>
      <c r="Y36" s="92"/>
      <c r="Z36" s="120"/>
      <c r="AA36" s="120"/>
      <c r="AB36" s="120"/>
    </row>
    <row r="37" spans="1:85" ht="13.2">
      <c r="A37" s="122" t="s">
        <v>244</v>
      </c>
      <c r="B37" s="121">
        <f t="shared" si="0"/>
        <v>0</v>
      </c>
      <c r="C37" s="121">
        <f t="shared" si="1"/>
        <v>0</v>
      </c>
      <c r="D37" s="121">
        <f t="shared" si="2"/>
        <v>0</v>
      </c>
      <c r="E37" s="121"/>
      <c r="F37" s="121"/>
      <c r="G37" s="92"/>
      <c r="H37" s="92"/>
      <c r="I37" s="92"/>
      <c r="J37" s="92"/>
      <c r="K37" s="92"/>
      <c r="L37" s="92"/>
      <c r="M37" s="92"/>
      <c r="N37" s="92"/>
      <c r="O37" s="92"/>
      <c r="P37" s="92"/>
      <c r="Q37" s="92"/>
      <c r="R37" s="92">
        <v>0</v>
      </c>
      <c r="S37" s="92">
        <v>0</v>
      </c>
      <c r="T37" s="92">
        <v>0</v>
      </c>
      <c r="U37" s="92"/>
      <c r="V37" s="92"/>
      <c r="W37" s="92"/>
      <c r="X37" s="92"/>
      <c r="Y37" s="92"/>
      <c r="Z37" s="120"/>
      <c r="AA37" s="120"/>
      <c r="AB37" s="120"/>
    </row>
    <row r="38" spans="1:85" ht="13.2">
      <c r="A38" s="122" t="s">
        <v>243</v>
      </c>
      <c r="B38" s="121">
        <f t="shared" si="0"/>
        <v>200</v>
      </c>
      <c r="C38" s="121">
        <f t="shared" si="1"/>
        <v>200</v>
      </c>
      <c r="D38" s="121">
        <f t="shared" si="2"/>
        <v>0</v>
      </c>
      <c r="E38" s="121"/>
      <c r="F38" s="121"/>
      <c r="G38" s="92"/>
      <c r="H38" s="92"/>
      <c r="I38" s="92"/>
      <c r="J38" s="92"/>
      <c r="K38" s="92"/>
      <c r="L38" s="92"/>
      <c r="M38" s="92"/>
      <c r="N38" s="92"/>
      <c r="O38" s="92"/>
      <c r="P38" s="92"/>
      <c r="Q38" s="92"/>
      <c r="R38" s="92">
        <v>200</v>
      </c>
      <c r="S38" s="92">
        <v>200</v>
      </c>
      <c r="T38" s="92">
        <v>0</v>
      </c>
      <c r="U38" s="92"/>
      <c r="V38" s="92"/>
      <c r="W38" s="92"/>
      <c r="X38" s="92"/>
      <c r="Y38" s="92"/>
      <c r="Z38" s="120"/>
      <c r="AA38" s="120"/>
      <c r="AB38" s="120"/>
    </row>
    <row r="39" spans="1:85" s="117" customFormat="1" ht="41.25" customHeight="1">
      <c r="A39" s="123" t="s">
        <v>242</v>
      </c>
      <c r="B39" s="89">
        <f t="shared" si="0"/>
        <v>30055</v>
      </c>
      <c r="C39" s="89">
        <f t="shared" si="1"/>
        <v>64186</v>
      </c>
      <c r="D39" s="89">
        <f t="shared" si="2"/>
        <v>58903</v>
      </c>
      <c r="E39" s="88">
        <f t="shared" ref="E39:AB39" si="11">E9+E10+E19+E27+E28</f>
        <v>0</v>
      </c>
      <c r="F39" s="88">
        <f t="shared" si="11"/>
        <v>102</v>
      </c>
      <c r="G39" s="88">
        <f t="shared" si="11"/>
        <v>13277</v>
      </c>
      <c r="H39" s="88">
        <f t="shared" si="11"/>
        <v>18045</v>
      </c>
      <c r="I39" s="88">
        <f t="shared" si="11"/>
        <v>15772</v>
      </c>
      <c r="J39" s="88">
        <f t="shared" si="11"/>
        <v>749</v>
      </c>
      <c r="K39" s="88">
        <f t="shared" si="11"/>
        <v>637</v>
      </c>
      <c r="L39" s="88">
        <f t="shared" si="11"/>
        <v>1630</v>
      </c>
      <c r="M39" s="88">
        <f t="shared" si="11"/>
        <v>3437</v>
      </c>
      <c r="N39" s="88">
        <f t="shared" si="11"/>
        <v>1913</v>
      </c>
      <c r="O39" s="88">
        <f t="shared" si="11"/>
        <v>1913</v>
      </c>
      <c r="P39" s="88">
        <f t="shared" si="11"/>
        <v>165</v>
      </c>
      <c r="Q39" s="88">
        <f t="shared" si="11"/>
        <v>70</v>
      </c>
      <c r="R39" s="88">
        <f t="shared" si="11"/>
        <v>13870</v>
      </c>
      <c r="S39" s="88">
        <f t="shared" si="11"/>
        <v>15017</v>
      </c>
      <c r="T39" s="88">
        <f t="shared" si="11"/>
        <v>13347</v>
      </c>
      <c r="U39" s="88">
        <f t="shared" si="11"/>
        <v>26303</v>
      </c>
      <c r="V39" s="88">
        <f t="shared" si="11"/>
        <v>23293</v>
      </c>
      <c r="W39" s="88">
        <f t="shared" si="11"/>
        <v>331</v>
      </c>
      <c r="X39" s="88">
        <f t="shared" si="11"/>
        <v>265</v>
      </c>
      <c r="Y39" s="88">
        <f t="shared" si="11"/>
        <v>13</v>
      </c>
      <c r="Z39" s="88">
        <f t="shared" si="11"/>
        <v>56</v>
      </c>
      <c r="AA39" s="88">
        <f t="shared" si="11"/>
        <v>20</v>
      </c>
      <c r="AB39" s="88">
        <f t="shared" si="11"/>
        <v>11</v>
      </c>
      <c r="AC39" s="118"/>
      <c r="AD39" s="118"/>
      <c r="AE39" s="118"/>
      <c r="AF39" s="118"/>
      <c r="AG39" s="118"/>
      <c r="AH39" s="118"/>
      <c r="AI39" s="118"/>
      <c r="AJ39" s="118"/>
      <c r="AK39" s="118"/>
      <c r="AL39" s="118"/>
      <c r="AM39" s="118"/>
      <c r="AN39" s="118"/>
      <c r="AO39" s="118"/>
      <c r="AP39" s="118"/>
      <c r="AQ39" s="118"/>
      <c r="AR39" s="118"/>
      <c r="AS39" s="118"/>
      <c r="AT39" s="118"/>
      <c r="AU39" s="118"/>
      <c r="AV39" s="118"/>
      <c r="AW39" s="118"/>
      <c r="AX39" s="118"/>
      <c r="AY39" s="118"/>
      <c r="AZ39" s="118"/>
      <c r="BA39" s="118"/>
      <c r="BB39" s="118"/>
      <c r="BC39" s="118"/>
      <c r="BD39" s="118"/>
      <c r="BE39" s="118"/>
      <c r="BF39" s="118"/>
      <c r="BG39" s="118"/>
      <c r="BH39" s="118"/>
      <c r="BI39" s="118"/>
      <c r="BJ39" s="118"/>
      <c r="BK39" s="118"/>
      <c r="BL39" s="118"/>
      <c r="BM39" s="118"/>
      <c r="BN39" s="118"/>
      <c r="BO39" s="118"/>
      <c r="BP39" s="118"/>
      <c r="BQ39" s="118"/>
      <c r="BR39" s="118"/>
      <c r="BS39" s="118"/>
      <c r="BT39" s="118"/>
      <c r="BU39" s="118"/>
      <c r="BV39" s="118"/>
      <c r="BW39" s="118"/>
      <c r="BX39" s="118"/>
      <c r="BY39" s="118"/>
      <c r="BZ39" s="118"/>
      <c r="CA39" s="118"/>
      <c r="CB39" s="118"/>
      <c r="CC39" s="118"/>
      <c r="CD39" s="118"/>
      <c r="CE39" s="118"/>
      <c r="CF39" s="118"/>
      <c r="CG39" s="118"/>
    </row>
    <row r="40" spans="1:85" ht="13.2">
      <c r="A40" s="122" t="s">
        <v>241</v>
      </c>
      <c r="B40" s="121">
        <f t="shared" si="0"/>
        <v>0</v>
      </c>
      <c r="C40" s="121">
        <f t="shared" si="1"/>
        <v>0</v>
      </c>
      <c r="D40" s="121">
        <f t="shared" si="2"/>
        <v>0</v>
      </c>
      <c r="E40" s="121"/>
      <c r="F40" s="121"/>
      <c r="G40" s="92"/>
      <c r="H40" s="92"/>
      <c r="I40" s="92"/>
      <c r="J40" s="92"/>
      <c r="K40" s="92"/>
      <c r="L40" s="92"/>
      <c r="M40" s="92"/>
      <c r="N40" s="92"/>
      <c r="O40" s="92"/>
      <c r="P40" s="92"/>
      <c r="Q40" s="92"/>
      <c r="R40" s="92"/>
      <c r="S40" s="92"/>
      <c r="T40" s="92"/>
      <c r="U40" s="92"/>
      <c r="V40" s="92"/>
      <c r="W40" s="92"/>
      <c r="X40" s="92"/>
      <c r="Y40" s="92"/>
      <c r="Z40" s="120"/>
      <c r="AA40" s="120"/>
      <c r="AB40" s="120"/>
    </row>
    <row r="41" spans="1:85" ht="13.2">
      <c r="A41" s="122" t="s">
        <v>240</v>
      </c>
      <c r="B41" s="121">
        <f t="shared" si="0"/>
        <v>0</v>
      </c>
      <c r="C41" s="121">
        <f t="shared" si="1"/>
        <v>1283</v>
      </c>
      <c r="D41" s="121">
        <f t="shared" si="2"/>
        <v>1283</v>
      </c>
      <c r="E41" s="121"/>
      <c r="F41" s="121"/>
      <c r="G41" s="92"/>
      <c r="H41" s="92"/>
      <c r="I41" s="92"/>
      <c r="J41" s="92"/>
      <c r="K41" s="92"/>
      <c r="L41" s="92"/>
      <c r="M41" s="92"/>
      <c r="N41" s="92"/>
      <c r="O41" s="92"/>
      <c r="P41" s="92"/>
      <c r="Q41" s="92"/>
      <c r="R41" s="92"/>
      <c r="S41" s="92"/>
      <c r="T41" s="92"/>
      <c r="U41" s="92">
        <v>1283</v>
      </c>
      <c r="V41" s="92">
        <v>1283</v>
      </c>
      <c r="W41" s="92"/>
      <c r="X41" s="92"/>
      <c r="Y41" s="92"/>
      <c r="Z41" s="120"/>
      <c r="AA41" s="120"/>
      <c r="AB41" s="120"/>
    </row>
    <row r="42" spans="1:85" ht="39.6">
      <c r="A42" s="122" t="s">
        <v>239</v>
      </c>
      <c r="B42" s="121">
        <f t="shared" si="0"/>
        <v>0</v>
      </c>
      <c r="C42" s="121">
        <f t="shared" si="1"/>
        <v>0</v>
      </c>
      <c r="D42" s="121">
        <f t="shared" si="2"/>
        <v>10</v>
      </c>
      <c r="E42" s="121"/>
      <c r="F42" s="121"/>
      <c r="G42" s="92"/>
      <c r="H42" s="92"/>
      <c r="I42" s="92"/>
      <c r="J42" s="92"/>
      <c r="K42" s="92"/>
      <c r="L42" s="92">
        <v>0</v>
      </c>
      <c r="M42" s="92">
        <v>10</v>
      </c>
      <c r="N42" s="92"/>
      <c r="O42" s="92"/>
      <c r="P42" s="92"/>
      <c r="Q42" s="92"/>
      <c r="R42" s="92"/>
      <c r="S42" s="92"/>
      <c r="T42" s="92"/>
      <c r="U42" s="92"/>
      <c r="V42" s="92"/>
      <c r="W42" s="92"/>
      <c r="X42" s="92"/>
      <c r="Y42" s="92"/>
      <c r="Z42" s="120"/>
      <c r="AA42" s="120"/>
      <c r="AB42" s="120"/>
    </row>
    <row r="43" spans="1:85" s="117" customFormat="1" ht="52.8">
      <c r="A43" s="119" t="s">
        <v>238</v>
      </c>
      <c r="B43" s="89">
        <f t="shared" si="0"/>
        <v>0</v>
      </c>
      <c r="C43" s="89">
        <f t="shared" si="1"/>
        <v>0</v>
      </c>
      <c r="D43" s="89">
        <f t="shared" si="2"/>
        <v>10</v>
      </c>
      <c r="E43" s="88">
        <f t="shared" ref="E43:AB43" si="12">E42</f>
        <v>0</v>
      </c>
      <c r="F43" s="88">
        <f t="shared" si="12"/>
        <v>0</v>
      </c>
      <c r="G43" s="88">
        <f t="shared" si="12"/>
        <v>0</v>
      </c>
      <c r="H43" s="88">
        <f t="shared" si="12"/>
        <v>0</v>
      </c>
      <c r="I43" s="88">
        <f t="shared" si="12"/>
        <v>0</v>
      </c>
      <c r="J43" s="88">
        <f t="shared" si="12"/>
        <v>0</v>
      </c>
      <c r="K43" s="88">
        <f t="shared" si="12"/>
        <v>0</v>
      </c>
      <c r="L43" s="88">
        <f t="shared" si="12"/>
        <v>0</v>
      </c>
      <c r="M43" s="88">
        <f t="shared" si="12"/>
        <v>10</v>
      </c>
      <c r="N43" s="88">
        <f t="shared" si="12"/>
        <v>0</v>
      </c>
      <c r="O43" s="88">
        <f t="shared" si="12"/>
        <v>0</v>
      </c>
      <c r="P43" s="88">
        <f t="shared" si="12"/>
        <v>0</v>
      </c>
      <c r="Q43" s="88">
        <f t="shared" si="12"/>
        <v>0</v>
      </c>
      <c r="R43" s="88">
        <f t="shared" si="12"/>
        <v>0</v>
      </c>
      <c r="S43" s="88">
        <f t="shared" si="12"/>
        <v>0</v>
      </c>
      <c r="T43" s="88">
        <f t="shared" si="12"/>
        <v>0</v>
      </c>
      <c r="U43" s="88">
        <f t="shared" si="12"/>
        <v>0</v>
      </c>
      <c r="V43" s="88">
        <f t="shared" si="12"/>
        <v>0</v>
      </c>
      <c r="W43" s="88">
        <f t="shared" si="12"/>
        <v>0</v>
      </c>
      <c r="X43" s="88">
        <f t="shared" si="12"/>
        <v>0</v>
      </c>
      <c r="Y43" s="88">
        <f t="shared" si="12"/>
        <v>0</v>
      </c>
      <c r="Z43" s="88">
        <f t="shared" si="12"/>
        <v>0</v>
      </c>
      <c r="AA43" s="88">
        <f t="shared" si="12"/>
        <v>0</v>
      </c>
      <c r="AB43" s="88">
        <f t="shared" si="12"/>
        <v>0</v>
      </c>
      <c r="AC43" s="118"/>
      <c r="AD43" s="118"/>
      <c r="AE43" s="118"/>
      <c r="AF43" s="118"/>
      <c r="AG43" s="118"/>
      <c r="AH43" s="118"/>
      <c r="AI43" s="118"/>
      <c r="AJ43" s="118"/>
      <c r="AK43" s="118"/>
      <c r="AL43" s="118"/>
      <c r="AM43" s="118"/>
      <c r="AN43" s="118"/>
      <c r="AO43" s="118"/>
      <c r="AP43" s="118"/>
      <c r="AQ43" s="118"/>
      <c r="AR43" s="118"/>
      <c r="AS43" s="118"/>
      <c r="AT43" s="118"/>
      <c r="AU43" s="118"/>
      <c r="AV43" s="118"/>
      <c r="AW43" s="118"/>
      <c r="AX43" s="118"/>
      <c r="AY43" s="118"/>
      <c r="AZ43" s="118"/>
      <c r="BA43" s="118"/>
      <c r="BB43" s="118"/>
      <c r="BC43" s="118"/>
      <c r="BD43" s="118"/>
      <c r="BE43" s="118"/>
      <c r="BF43" s="118"/>
      <c r="BG43" s="118"/>
      <c r="BH43" s="118"/>
      <c r="BI43" s="118"/>
      <c r="BJ43" s="118"/>
      <c r="BK43" s="118"/>
      <c r="BL43" s="118"/>
      <c r="BM43" s="118"/>
      <c r="BN43" s="118"/>
      <c r="BO43" s="118"/>
      <c r="BP43" s="118"/>
      <c r="BQ43" s="118"/>
      <c r="BR43" s="118"/>
      <c r="BS43" s="118"/>
      <c r="BT43" s="118"/>
      <c r="BU43" s="118"/>
      <c r="BV43" s="118"/>
      <c r="BW43" s="118"/>
      <c r="BX43" s="118"/>
      <c r="BY43" s="118"/>
      <c r="BZ43" s="118"/>
      <c r="CA43" s="118"/>
      <c r="CB43" s="118"/>
      <c r="CC43" s="118"/>
      <c r="CD43" s="118"/>
      <c r="CE43" s="118"/>
      <c r="CF43" s="118"/>
      <c r="CG43" s="118"/>
    </row>
    <row r="44" spans="1:85" s="117" customFormat="1" ht="26.4">
      <c r="A44" s="119" t="s">
        <v>237</v>
      </c>
      <c r="B44" s="89">
        <f t="shared" si="0"/>
        <v>0</v>
      </c>
      <c r="C44" s="89">
        <f t="shared" si="1"/>
        <v>1283</v>
      </c>
      <c r="D44" s="89">
        <f t="shared" si="2"/>
        <v>1293</v>
      </c>
      <c r="E44" s="88">
        <f t="shared" ref="E44:AB44" si="13">E43+E41+E40</f>
        <v>0</v>
      </c>
      <c r="F44" s="88">
        <f t="shared" si="13"/>
        <v>0</v>
      </c>
      <c r="G44" s="88">
        <f t="shared" si="13"/>
        <v>0</v>
      </c>
      <c r="H44" s="88">
        <f t="shared" si="13"/>
        <v>0</v>
      </c>
      <c r="I44" s="88">
        <f t="shared" si="13"/>
        <v>0</v>
      </c>
      <c r="J44" s="88">
        <f t="shared" si="13"/>
        <v>0</v>
      </c>
      <c r="K44" s="88">
        <f t="shared" si="13"/>
        <v>0</v>
      </c>
      <c r="L44" s="88">
        <f t="shared" si="13"/>
        <v>0</v>
      </c>
      <c r="M44" s="88">
        <f t="shared" si="13"/>
        <v>10</v>
      </c>
      <c r="N44" s="88">
        <f t="shared" si="13"/>
        <v>0</v>
      </c>
      <c r="O44" s="88">
        <f t="shared" si="13"/>
        <v>0</v>
      </c>
      <c r="P44" s="88">
        <f t="shared" si="13"/>
        <v>0</v>
      </c>
      <c r="Q44" s="88">
        <f t="shared" si="13"/>
        <v>0</v>
      </c>
      <c r="R44" s="88">
        <f t="shared" si="13"/>
        <v>0</v>
      </c>
      <c r="S44" s="88">
        <f t="shared" si="13"/>
        <v>0</v>
      </c>
      <c r="T44" s="88">
        <f t="shared" si="13"/>
        <v>0</v>
      </c>
      <c r="U44" s="88">
        <f t="shared" si="13"/>
        <v>1283</v>
      </c>
      <c r="V44" s="88">
        <f t="shared" si="13"/>
        <v>1283</v>
      </c>
      <c r="W44" s="88">
        <f t="shared" si="13"/>
        <v>0</v>
      </c>
      <c r="X44" s="88">
        <f t="shared" si="13"/>
        <v>0</v>
      </c>
      <c r="Y44" s="88">
        <f t="shared" si="13"/>
        <v>0</v>
      </c>
      <c r="Z44" s="88">
        <f t="shared" si="13"/>
        <v>0</v>
      </c>
      <c r="AA44" s="88">
        <f t="shared" si="13"/>
        <v>0</v>
      </c>
      <c r="AB44" s="88">
        <f t="shared" si="13"/>
        <v>0</v>
      </c>
      <c r="AC44" s="118"/>
      <c r="AD44" s="118"/>
      <c r="AE44" s="118"/>
      <c r="AF44" s="118"/>
      <c r="AG44" s="118"/>
      <c r="AH44" s="118"/>
      <c r="AI44" s="118"/>
      <c r="AJ44" s="118"/>
      <c r="AK44" s="118"/>
      <c r="AL44" s="118"/>
      <c r="AM44" s="118"/>
      <c r="AN44" s="118"/>
      <c r="AO44" s="118"/>
      <c r="AP44" s="118"/>
      <c r="AQ44" s="118"/>
      <c r="AR44" s="118"/>
      <c r="AS44" s="118"/>
      <c r="AT44" s="118"/>
      <c r="AU44" s="118"/>
      <c r="AV44" s="118"/>
      <c r="AW44" s="118"/>
      <c r="AX44" s="118"/>
      <c r="AY44" s="118"/>
      <c r="AZ44" s="118"/>
      <c r="BA44" s="118"/>
      <c r="BB44" s="118"/>
      <c r="BC44" s="118"/>
      <c r="BD44" s="118"/>
      <c r="BE44" s="118"/>
      <c r="BF44" s="118"/>
      <c r="BG44" s="118"/>
      <c r="BH44" s="118"/>
      <c r="BI44" s="118"/>
      <c r="BJ44" s="118"/>
      <c r="BK44" s="118"/>
      <c r="BL44" s="118"/>
      <c r="BM44" s="118"/>
      <c r="BN44" s="118"/>
      <c r="BO44" s="118"/>
      <c r="BP44" s="118"/>
      <c r="BQ44" s="118"/>
      <c r="BR44" s="118"/>
      <c r="BS44" s="118"/>
      <c r="BT44" s="118"/>
      <c r="BU44" s="118"/>
      <c r="BV44" s="118"/>
      <c r="BW44" s="118"/>
      <c r="BX44" s="118"/>
      <c r="BY44" s="118"/>
      <c r="BZ44" s="118"/>
      <c r="CA44" s="118"/>
      <c r="CB44" s="118"/>
      <c r="CC44" s="118"/>
      <c r="CD44" s="118"/>
      <c r="CE44" s="118"/>
      <c r="CF44" s="118"/>
      <c r="CG44" s="118"/>
    </row>
    <row r="45" spans="1:85" s="117" customFormat="1" ht="52.8">
      <c r="A45" s="119" t="s">
        <v>236</v>
      </c>
      <c r="B45" s="89">
        <f t="shared" si="0"/>
        <v>30055</v>
      </c>
      <c r="C45" s="89">
        <f t="shared" si="1"/>
        <v>65469</v>
      </c>
      <c r="D45" s="89">
        <f t="shared" si="2"/>
        <v>60196</v>
      </c>
      <c r="E45" s="88">
        <f t="shared" ref="E45:AB45" si="14">E44+E39</f>
        <v>0</v>
      </c>
      <c r="F45" s="88">
        <f t="shared" si="14"/>
        <v>102</v>
      </c>
      <c r="G45" s="88">
        <f t="shared" si="14"/>
        <v>13277</v>
      </c>
      <c r="H45" s="88">
        <f t="shared" si="14"/>
        <v>18045</v>
      </c>
      <c r="I45" s="88">
        <f t="shared" si="14"/>
        <v>15772</v>
      </c>
      <c r="J45" s="88">
        <f t="shared" si="14"/>
        <v>749</v>
      </c>
      <c r="K45" s="88">
        <f t="shared" si="14"/>
        <v>637</v>
      </c>
      <c r="L45" s="88">
        <f t="shared" si="14"/>
        <v>1630</v>
      </c>
      <c r="M45" s="88">
        <f t="shared" si="14"/>
        <v>3447</v>
      </c>
      <c r="N45" s="88">
        <f t="shared" si="14"/>
        <v>1913</v>
      </c>
      <c r="O45" s="88">
        <f t="shared" si="14"/>
        <v>1913</v>
      </c>
      <c r="P45" s="88">
        <f t="shared" si="14"/>
        <v>165</v>
      </c>
      <c r="Q45" s="88">
        <f t="shared" si="14"/>
        <v>70</v>
      </c>
      <c r="R45" s="88">
        <f t="shared" si="14"/>
        <v>13870</v>
      </c>
      <c r="S45" s="88">
        <f t="shared" si="14"/>
        <v>15017</v>
      </c>
      <c r="T45" s="88">
        <f t="shared" si="14"/>
        <v>13347</v>
      </c>
      <c r="U45" s="88">
        <f t="shared" si="14"/>
        <v>27586</v>
      </c>
      <c r="V45" s="88">
        <f t="shared" si="14"/>
        <v>24576</v>
      </c>
      <c r="W45" s="88">
        <f t="shared" si="14"/>
        <v>331</v>
      </c>
      <c r="X45" s="88">
        <f t="shared" si="14"/>
        <v>265</v>
      </c>
      <c r="Y45" s="88">
        <f t="shared" si="14"/>
        <v>13</v>
      </c>
      <c r="Z45" s="88">
        <f t="shared" si="14"/>
        <v>56</v>
      </c>
      <c r="AA45" s="88">
        <f t="shared" si="14"/>
        <v>20</v>
      </c>
      <c r="AB45" s="88">
        <f t="shared" si="14"/>
        <v>11</v>
      </c>
      <c r="AC45" s="118"/>
      <c r="AD45" s="118"/>
      <c r="AE45" s="118"/>
      <c r="AF45" s="118"/>
      <c r="AG45" s="118"/>
      <c r="AH45" s="118"/>
      <c r="AI45" s="118"/>
      <c r="AJ45" s="118"/>
      <c r="AK45" s="118"/>
      <c r="AL45" s="118"/>
      <c r="AM45" s="118"/>
      <c r="AN45" s="118"/>
      <c r="AO45" s="118"/>
      <c r="AP45" s="118"/>
      <c r="AQ45" s="118"/>
      <c r="AR45" s="118"/>
      <c r="AS45" s="118"/>
      <c r="AT45" s="118"/>
      <c r="AU45" s="118"/>
      <c r="AV45" s="118"/>
      <c r="AW45" s="118"/>
      <c r="AX45" s="118"/>
      <c r="AY45" s="118"/>
      <c r="AZ45" s="118"/>
      <c r="BA45" s="118"/>
      <c r="BB45" s="118"/>
      <c r="BC45" s="118"/>
      <c r="BD45" s="118"/>
      <c r="BE45" s="118"/>
      <c r="BF45" s="118"/>
      <c r="BG45" s="118"/>
      <c r="BH45" s="118"/>
      <c r="BI45" s="118"/>
      <c r="BJ45" s="118"/>
      <c r="BK45" s="118"/>
      <c r="BL45" s="118"/>
      <c r="BM45" s="118"/>
      <c r="BN45" s="118"/>
      <c r="BO45" s="118"/>
      <c r="BP45" s="118"/>
      <c r="BQ45" s="118"/>
      <c r="BR45" s="118"/>
      <c r="BS45" s="118"/>
      <c r="BT45" s="118"/>
      <c r="BU45" s="118"/>
      <c r="BV45" s="118"/>
      <c r="BW45" s="118"/>
      <c r="BX45" s="118"/>
      <c r="BY45" s="118"/>
      <c r="BZ45" s="118"/>
      <c r="CA45" s="118"/>
      <c r="CB45" s="118"/>
      <c r="CC45" s="118"/>
      <c r="CD45" s="118"/>
      <c r="CE45" s="118"/>
      <c r="CF45" s="118"/>
      <c r="CG45" s="118"/>
    </row>
    <row r="46" spans="1:85" s="117" customFormat="1" ht="13.2">
      <c r="A46" s="119" t="s">
        <v>235</v>
      </c>
      <c r="B46" s="89">
        <f t="shared" si="0"/>
        <v>30055</v>
      </c>
      <c r="C46" s="89">
        <f t="shared" si="1"/>
        <v>65469</v>
      </c>
      <c r="D46" s="89">
        <f t="shared" si="2"/>
        <v>60196</v>
      </c>
      <c r="E46" s="88">
        <f t="shared" ref="E46:AB46" si="15">E45</f>
        <v>0</v>
      </c>
      <c r="F46" s="88">
        <f t="shared" si="15"/>
        <v>102</v>
      </c>
      <c r="G46" s="88">
        <f t="shared" si="15"/>
        <v>13277</v>
      </c>
      <c r="H46" s="88">
        <f t="shared" si="15"/>
        <v>18045</v>
      </c>
      <c r="I46" s="88">
        <f t="shared" si="15"/>
        <v>15772</v>
      </c>
      <c r="J46" s="88">
        <f t="shared" si="15"/>
        <v>749</v>
      </c>
      <c r="K46" s="88">
        <f t="shared" si="15"/>
        <v>637</v>
      </c>
      <c r="L46" s="88">
        <f t="shared" si="15"/>
        <v>1630</v>
      </c>
      <c r="M46" s="88">
        <f t="shared" si="15"/>
        <v>3447</v>
      </c>
      <c r="N46" s="88">
        <f t="shared" si="15"/>
        <v>1913</v>
      </c>
      <c r="O46" s="88">
        <f t="shared" si="15"/>
        <v>1913</v>
      </c>
      <c r="P46" s="88">
        <f t="shared" si="15"/>
        <v>165</v>
      </c>
      <c r="Q46" s="88">
        <f t="shared" si="15"/>
        <v>70</v>
      </c>
      <c r="R46" s="88">
        <f t="shared" si="15"/>
        <v>13870</v>
      </c>
      <c r="S46" s="88">
        <f t="shared" si="15"/>
        <v>15017</v>
      </c>
      <c r="T46" s="88">
        <f t="shared" si="15"/>
        <v>13347</v>
      </c>
      <c r="U46" s="88">
        <f t="shared" si="15"/>
        <v>27586</v>
      </c>
      <c r="V46" s="88">
        <f t="shared" si="15"/>
        <v>24576</v>
      </c>
      <c r="W46" s="88">
        <f t="shared" si="15"/>
        <v>331</v>
      </c>
      <c r="X46" s="88">
        <f t="shared" si="15"/>
        <v>265</v>
      </c>
      <c r="Y46" s="88">
        <f t="shared" si="15"/>
        <v>13</v>
      </c>
      <c r="Z46" s="88">
        <f t="shared" si="15"/>
        <v>56</v>
      </c>
      <c r="AA46" s="88">
        <f t="shared" si="15"/>
        <v>20</v>
      </c>
      <c r="AB46" s="88">
        <f t="shared" si="15"/>
        <v>11</v>
      </c>
      <c r="AC46" s="118"/>
      <c r="AD46" s="118"/>
      <c r="AE46" s="118"/>
      <c r="AF46" s="118"/>
      <c r="AG46" s="118"/>
      <c r="AH46" s="118"/>
      <c r="AI46" s="118"/>
      <c r="AJ46" s="118"/>
      <c r="AK46" s="118"/>
      <c r="AL46" s="118"/>
      <c r="AM46" s="118"/>
      <c r="AN46" s="118"/>
      <c r="AO46" s="118"/>
      <c r="AP46" s="118"/>
      <c r="AQ46" s="118"/>
      <c r="AR46" s="118"/>
      <c r="AS46" s="118"/>
      <c r="AT46" s="118"/>
      <c r="AU46" s="118"/>
      <c r="AV46" s="118"/>
      <c r="AW46" s="118"/>
      <c r="AX46" s="118"/>
      <c r="AY46" s="118"/>
      <c r="AZ46" s="118"/>
      <c r="BA46" s="118"/>
      <c r="BB46" s="118"/>
      <c r="BC46" s="118"/>
      <c r="BD46" s="118"/>
      <c r="BE46" s="118"/>
      <c r="BF46" s="118"/>
      <c r="BG46" s="118"/>
      <c r="BH46" s="118"/>
      <c r="BI46" s="118"/>
      <c r="BJ46" s="118"/>
      <c r="BK46" s="118"/>
      <c r="BL46" s="118"/>
      <c r="BM46" s="118"/>
      <c r="BN46" s="118"/>
      <c r="BO46" s="118"/>
      <c r="BP46" s="118"/>
      <c r="BQ46" s="118"/>
      <c r="BR46" s="118"/>
      <c r="BS46" s="118"/>
      <c r="BT46" s="118"/>
      <c r="BU46" s="118"/>
      <c r="BV46" s="118"/>
      <c r="BW46" s="118"/>
      <c r="BX46" s="118"/>
      <c r="BY46" s="118"/>
      <c r="BZ46" s="118"/>
      <c r="CA46" s="118"/>
      <c r="CB46" s="118"/>
      <c r="CC46" s="118"/>
      <c r="CD46" s="118"/>
      <c r="CE46" s="118"/>
      <c r="CF46" s="118"/>
      <c r="CG46" s="118"/>
    </row>
    <row r="47" spans="1:85" ht="13.2">
      <c r="A47" s="116"/>
      <c r="B47" s="115"/>
      <c r="C47" s="115"/>
      <c r="D47" s="115"/>
      <c r="E47" s="115"/>
      <c r="F47" s="115"/>
      <c r="G47" s="116"/>
      <c r="H47" s="116"/>
      <c r="I47" s="116"/>
      <c r="J47" s="116"/>
      <c r="K47" s="116"/>
      <c r="L47" s="116"/>
      <c r="M47" s="116"/>
      <c r="N47" s="116"/>
      <c r="O47" s="116"/>
      <c r="P47" s="116"/>
      <c r="Q47" s="116"/>
      <c r="R47" s="116"/>
      <c r="S47" s="116"/>
      <c r="T47" s="116"/>
      <c r="U47" s="116"/>
      <c r="V47" s="116"/>
      <c r="W47" s="116"/>
      <c r="X47" s="116"/>
      <c r="Y47" s="115"/>
      <c r="Z47" s="115"/>
      <c r="AA47" s="115"/>
      <c r="AB47" s="115"/>
    </row>
    <row r="48" spans="1:85" ht="13.2">
      <c r="A48" s="116"/>
      <c r="B48" s="115"/>
      <c r="C48" s="115"/>
      <c r="D48" s="115"/>
      <c r="E48" s="115"/>
      <c r="F48" s="115"/>
      <c r="G48" s="116"/>
      <c r="H48" s="116"/>
      <c r="I48" s="116"/>
      <c r="J48" s="116"/>
      <c r="K48" s="116"/>
      <c r="L48" s="116"/>
      <c r="M48" s="116"/>
      <c r="N48" s="116"/>
      <c r="O48" s="116"/>
      <c r="P48" s="116"/>
      <c r="Q48" s="116"/>
      <c r="R48" s="116"/>
      <c r="S48" s="116"/>
      <c r="T48" s="116"/>
      <c r="U48" s="116"/>
      <c r="V48" s="116"/>
      <c r="W48" s="116"/>
      <c r="X48" s="116"/>
      <c r="Y48" s="115"/>
      <c r="Z48" s="115"/>
      <c r="AA48" s="115"/>
      <c r="AB48" s="115"/>
    </row>
    <row r="49" spans="1:28" ht="13.2">
      <c r="A49" s="116"/>
      <c r="B49" s="115"/>
      <c r="C49" s="115"/>
      <c r="D49" s="115"/>
      <c r="E49" s="115"/>
      <c r="F49" s="115"/>
      <c r="G49" s="116"/>
      <c r="H49" s="116"/>
      <c r="I49" s="116"/>
      <c r="J49" s="116"/>
      <c r="K49" s="116"/>
      <c r="L49" s="116"/>
      <c r="M49" s="116"/>
      <c r="N49" s="116"/>
      <c r="O49" s="116"/>
      <c r="P49" s="116"/>
      <c r="Q49" s="116"/>
      <c r="R49" s="116"/>
      <c r="S49" s="116"/>
      <c r="T49" s="116"/>
      <c r="U49" s="116"/>
      <c r="V49" s="116"/>
      <c r="W49" s="116"/>
      <c r="X49" s="116"/>
      <c r="Y49" s="115"/>
      <c r="Z49" s="115"/>
      <c r="AA49" s="115"/>
      <c r="AB49" s="115"/>
    </row>
    <row r="50" spans="1:28" ht="13.2">
      <c r="A50" s="116"/>
      <c r="B50" s="115"/>
      <c r="C50" s="115"/>
      <c r="D50" s="115"/>
      <c r="E50" s="115"/>
      <c r="F50" s="115"/>
      <c r="G50" s="116"/>
      <c r="H50" s="116"/>
      <c r="I50" s="116"/>
      <c r="J50" s="116"/>
      <c r="K50" s="116"/>
      <c r="L50" s="116"/>
      <c r="M50" s="116"/>
      <c r="N50" s="116"/>
      <c r="O50" s="116"/>
      <c r="P50" s="116"/>
      <c r="Q50" s="116"/>
      <c r="R50" s="116"/>
      <c r="S50" s="116"/>
      <c r="T50" s="116"/>
      <c r="U50" s="116"/>
      <c r="V50" s="116"/>
      <c r="W50" s="116"/>
      <c r="X50" s="116"/>
      <c r="Y50" s="115"/>
      <c r="Z50" s="115"/>
      <c r="AA50" s="115"/>
      <c r="AB50" s="115"/>
    </row>
    <row r="51" spans="1:28" ht="13.2">
      <c r="A51" s="116"/>
      <c r="B51" s="115"/>
      <c r="C51" s="115"/>
      <c r="D51" s="115"/>
      <c r="E51" s="115"/>
      <c r="F51" s="115"/>
      <c r="G51" s="116"/>
      <c r="H51" s="116"/>
      <c r="I51" s="116"/>
      <c r="J51" s="116"/>
      <c r="K51" s="116"/>
      <c r="L51" s="116"/>
      <c r="M51" s="116"/>
      <c r="N51" s="116"/>
      <c r="O51" s="116"/>
      <c r="P51" s="116"/>
      <c r="Q51" s="116"/>
      <c r="R51" s="116"/>
      <c r="S51" s="116"/>
      <c r="T51" s="116"/>
      <c r="U51" s="116"/>
      <c r="V51" s="116"/>
      <c r="W51" s="116"/>
      <c r="X51" s="116"/>
      <c r="Y51" s="115"/>
      <c r="Z51" s="115"/>
      <c r="AA51" s="115"/>
      <c r="AB51" s="115"/>
    </row>
    <row r="52" spans="1:28" ht="13.2">
      <c r="A52" s="116"/>
      <c r="B52" s="115"/>
      <c r="C52" s="115"/>
      <c r="D52" s="115"/>
      <c r="E52" s="115"/>
      <c r="F52" s="115"/>
      <c r="G52" s="116"/>
      <c r="H52" s="116"/>
      <c r="I52" s="116"/>
      <c r="J52" s="116"/>
      <c r="K52" s="116"/>
      <c r="L52" s="116"/>
      <c r="M52" s="116"/>
      <c r="N52" s="116"/>
      <c r="O52" s="116"/>
      <c r="P52" s="116"/>
      <c r="Q52" s="116"/>
      <c r="R52" s="116"/>
      <c r="S52" s="116"/>
      <c r="T52" s="116"/>
      <c r="U52" s="116"/>
      <c r="V52" s="116"/>
      <c r="W52" s="116"/>
      <c r="X52" s="116"/>
      <c r="Y52" s="115"/>
      <c r="Z52" s="115"/>
      <c r="AA52" s="115"/>
      <c r="AB52" s="115"/>
    </row>
    <row r="53" spans="1:28" ht="13.2">
      <c r="A53" s="116"/>
      <c r="B53" s="115"/>
      <c r="C53" s="115"/>
      <c r="D53" s="115"/>
      <c r="E53" s="115"/>
      <c r="F53" s="115"/>
      <c r="G53" s="116"/>
      <c r="H53" s="116"/>
      <c r="I53" s="116"/>
      <c r="J53" s="116"/>
      <c r="K53" s="116"/>
      <c r="L53" s="116"/>
      <c r="M53" s="116"/>
      <c r="N53" s="116"/>
      <c r="O53" s="116"/>
      <c r="P53" s="116"/>
      <c r="Q53" s="116"/>
      <c r="R53" s="116"/>
      <c r="S53" s="116"/>
      <c r="T53" s="116"/>
      <c r="U53" s="116"/>
      <c r="V53" s="116"/>
      <c r="W53" s="116"/>
      <c r="X53" s="116"/>
      <c r="Y53" s="115"/>
      <c r="Z53" s="115"/>
      <c r="AA53" s="115"/>
      <c r="AB53" s="115"/>
    </row>
    <row r="54" spans="1:28" ht="13.2">
      <c r="A54" s="116"/>
      <c r="B54" s="115"/>
      <c r="C54" s="115"/>
      <c r="D54" s="115"/>
      <c r="E54" s="115"/>
      <c r="F54" s="115"/>
      <c r="G54" s="116"/>
      <c r="H54" s="116"/>
      <c r="I54" s="116"/>
      <c r="J54" s="116"/>
      <c r="K54" s="116"/>
      <c r="L54" s="116"/>
      <c r="M54" s="116"/>
      <c r="N54" s="116"/>
      <c r="O54" s="116"/>
      <c r="P54" s="116"/>
      <c r="Q54" s="116"/>
      <c r="R54" s="116"/>
      <c r="S54" s="116"/>
      <c r="T54" s="116"/>
      <c r="U54" s="116"/>
      <c r="V54" s="116"/>
      <c r="W54" s="116"/>
      <c r="X54" s="116"/>
      <c r="Y54" s="115"/>
      <c r="Z54" s="115"/>
      <c r="AA54" s="115"/>
      <c r="AB54" s="115"/>
    </row>
    <row r="55" spans="1:28" ht="13.2">
      <c r="A55" s="116"/>
      <c r="B55" s="115"/>
      <c r="C55" s="115"/>
      <c r="D55" s="115"/>
      <c r="E55" s="115"/>
      <c r="F55" s="115"/>
      <c r="G55" s="116"/>
      <c r="H55" s="116"/>
      <c r="I55" s="116"/>
      <c r="J55" s="116"/>
      <c r="K55" s="116"/>
      <c r="L55" s="116"/>
      <c r="M55" s="116"/>
      <c r="N55" s="116"/>
      <c r="O55" s="116"/>
      <c r="P55" s="116"/>
      <c r="Q55" s="116"/>
      <c r="R55" s="116"/>
      <c r="S55" s="116"/>
      <c r="T55" s="116"/>
      <c r="U55" s="116"/>
      <c r="V55" s="116"/>
      <c r="W55" s="116"/>
      <c r="X55" s="116"/>
      <c r="Y55" s="115"/>
      <c r="Z55" s="115"/>
      <c r="AA55" s="115"/>
      <c r="AB55" s="115"/>
    </row>
    <row r="56" spans="1:28" ht="13.2">
      <c r="A56" s="116"/>
      <c r="B56" s="115"/>
      <c r="C56" s="115"/>
      <c r="D56" s="115"/>
      <c r="E56" s="115"/>
      <c r="F56" s="115"/>
      <c r="G56" s="116"/>
      <c r="H56" s="116"/>
      <c r="I56" s="116"/>
      <c r="J56" s="116"/>
      <c r="K56" s="116"/>
      <c r="L56" s="116"/>
      <c r="M56" s="116"/>
      <c r="N56" s="116"/>
      <c r="O56" s="116"/>
      <c r="P56" s="116"/>
      <c r="Q56" s="116"/>
      <c r="R56" s="116"/>
      <c r="S56" s="116"/>
      <c r="T56" s="116"/>
      <c r="U56" s="116"/>
      <c r="V56" s="116"/>
      <c r="W56" s="116"/>
      <c r="X56" s="116"/>
      <c r="Y56" s="115"/>
      <c r="Z56" s="115"/>
      <c r="AA56" s="115"/>
      <c r="AB56" s="115"/>
    </row>
    <row r="57" spans="1:28" ht="13.2">
      <c r="A57" s="116"/>
      <c r="B57" s="115"/>
      <c r="C57" s="115"/>
      <c r="D57" s="115"/>
      <c r="E57" s="115"/>
      <c r="F57" s="115"/>
      <c r="G57" s="116"/>
      <c r="H57" s="116"/>
      <c r="I57" s="116"/>
      <c r="J57" s="116"/>
      <c r="K57" s="116"/>
      <c r="L57" s="116"/>
      <c r="M57" s="116"/>
      <c r="N57" s="116"/>
      <c r="O57" s="116"/>
      <c r="P57" s="116"/>
      <c r="Q57" s="116"/>
      <c r="R57" s="116"/>
      <c r="S57" s="116"/>
      <c r="T57" s="116"/>
      <c r="U57" s="116"/>
      <c r="V57" s="116"/>
      <c r="W57" s="116"/>
      <c r="X57" s="116"/>
      <c r="Y57" s="115"/>
      <c r="Z57" s="115"/>
      <c r="AA57" s="115"/>
      <c r="AB57" s="115"/>
    </row>
    <row r="58" spans="1:28" ht="13.2">
      <c r="A58" s="116"/>
      <c r="B58" s="115"/>
      <c r="C58" s="115"/>
      <c r="D58" s="115"/>
      <c r="E58" s="115"/>
      <c r="F58" s="115"/>
      <c r="G58" s="116"/>
      <c r="H58" s="116"/>
      <c r="I58" s="116"/>
      <c r="J58" s="116"/>
      <c r="K58" s="116"/>
      <c r="L58" s="116"/>
      <c r="M58" s="116"/>
      <c r="N58" s="116"/>
      <c r="O58" s="116"/>
      <c r="P58" s="116"/>
      <c r="Q58" s="116"/>
      <c r="R58" s="116"/>
      <c r="S58" s="116"/>
      <c r="T58" s="116"/>
      <c r="U58" s="116"/>
      <c r="V58" s="116"/>
      <c r="W58" s="116"/>
      <c r="X58" s="116"/>
      <c r="Y58" s="115"/>
      <c r="Z58" s="115"/>
      <c r="AA58" s="115"/>
      <c r="AB58" s="115"/>
    </row>
    <row r="59" spans="1:28" ht="13.2">
      <c r="A59" s="116"/>
      <c r="B59" s="115"/>
      <c r="C59" s="115"/>
      <c r="D59" s="115"/>
      <c r="E59" s="115"/>
      <c r="F59" s="115"/>
      <c r="G59" s="116"/>
      <c r="H59" s="116"/>
      <c r="I59" s="116"/>
      <c r="J59" s="116"/>
      <c r="K59" s="116"/>
      <c r="L59" s="116"/>
      <c r="M59" s="116"/>
      <c r="N59" s="116"/>
      <c r="O59" s="116"/>
      <c r="P59" s="116"/>
      <c r="Q59" s="116"/>
      <c r="R59" s="116"/>
      <c r="S59" s="116"/>
      <c r="T59" s="116"/>
      <c r="U59" s="116"/>
      <c r="V59" s="116"/>
      <c r="W59" s="116"/>
      <c r="X59" s="116"/>
      <c r="Y59" s="115"/>
      <c r="Z59" s="115"/>
      <c r="AA59" s="115"/>
      <c r="AB59" s="115"/>
    </row>
    <row r="60" spans="1:28" ht="13.2">
      <c r="A60" s="116"/>
      <c r="B60" s="115"/>
      <c r="C60" s="115"/>
      <c r="D60" s="115"/>
      <c r="E60" s="115"/>
      <c r="F60" s="115"/>
      <c r="G60" s="116"/>
      <c r="H60" s="116"/>
      <c r="I60" s="116"/>
      <c r="J60" s="116"/>
      <c r="K60" s="116"/>
      <c r="L60" s="116"/>
      <c r="M60" s="116"/>
      <c r="N60" s="116"/>
      <c r="O60" s="116"/>
      <c r="P60" s="116"/>
      <c r="Q60" s="116"/>
      <c r="R60" s="116"/>
      <c r="S60" s="116"/>
      <c r="T60" s="116"/>
      <c r="U60" s="116"/>
      <c r="V60" s="116"/>
      <c r="W60" s="116"/>
      <c r="X60" s="116"/>
      <c r="Y60" s="115"/>
      <c r="Z60" s="115"/>
      <c r="AA60" s="115"/>
      <c r="AB60" s="115"/>
    </row>
    <row r="61" spans="1:28" ht="13.2">
      <c r="A61" s="116"/>
      <c r="B61" s="115"/>
      <c r="C61" s="115"/>
      <c r="D61" s="115"/>
      <c r="E61" s="115"/>
      <c r="F61" s="115"/>
      <c r="G61" s="116"/>
      <c r="H61" s="116"/>
      <c r="I61" s="116"/>
      <c r="J61" s="116"/>
      <c r="K61" s="116"/>
      <c r="L61" s="116"/>
      <c r="M61" s="116"/>
      <c r="N61" s="116"/>
      <c r="O61" s="116"/>
      <c r="P61" s="116"/>
      <c r="Q61" s="116"/>
      <c r="R61" s="116"/>
      <c r="S61" s="116"/>
      <c r="T61" s="116"/>
      <c r="U61" s="116"/>
      <c r="V61" s="116"/>
      <c r="W61" s="116"/>
      <c r="X61" s="116"/>
      <c r="Y61" s="115"/>
      <c r="Z61" s="115"/>
      <c r="AA61" s="115"/>
      <c r="AB61" s="115"/>
    </row>
    <row r="62" spans="1:28" ht="13.2">
      <c r="A62" s="116"/>
      <c r="B62" s="115"/>
      <c r="C62" s="115"/>
      <c r="D62" s="115"/>
      <c r="E62" s="115"/>
      <c r="F62" s="115"/>
      <c r="G62" s="116"/>
      <c r="H62" s="116"/>
      <c r="I62" s="116"/>
      <c r="J62" s="116"/>
      <c r="K62" s="116"/>
      <c r="L62" s="116"/>
      <c r="M62" s="116"/>
      <c r="N62" s="116"/>
      <c r="O62" s="116"/>
      <c r="P62" s="116"/>
      <c r="Q62" s="116"/>
      <c r="R62" s="116"/>
      <c r="S62" s="116"/>
      <c r="T62" s="116"/>
      <c r="U62" s="116"/>
      <c r="V62" s="116"/>
      <c r="W62" s="116"/>
      <c r="X62" s="116"/>
      <c r="Y62" s="115"/>
      <c r="Z62" s="115"/>
      <c r="AA62" s="115"/>
      <c r="AB62" s="115"/>
    </row>
    <row r="63" spans="1:28" ht="13.2">
      <c r="A63" s="116"/>
      <c r="B63" s="115"/>
      <c r="C63" s="115"/>
      <c r="D63" s="115"/>
      <c r="E63" s="115"/>
      <c r="F63" s="115"/>
      <c r="G63" s="116"/>
      <c r="H63" s="116"/>
      <c r="I63" s="116"/>
      <c r="J63" s="116"/>
      <c r="K63" s="116"/>
      <c r="L63" s="116"/>
      <c r="M63" s="116"/>
      <c r="N63" s="116"/>
      <c r="O63" s="116"/>
      <c r="P63" s="116"/>
      <c r="Q63" s="116"/>
      <c r="R63" s="116"/>
      <c r="S63" s="116"/>
      <c r="T63" s="116"/>
      <c r="U63" s="116"/>
      <c r="V63" s="116"/>
      <c r="W63" s="116"/>
      <c r="X63" s="116"/>
      <c r="Y63" s="115"/>
      <c r="Z63" s="115"/>
      <c r="AA63" s="115"/>
      <c r="AB63" s="115"/>
    </row>
    <row r="64" spans="1:28" ht="13.2">
      <c r="A64" s="116"/>
      <c r="B64" s="115"/>
      <c r="C64" s="115"/>
      <c r="D64" s="115"/>
      <c r="E64" s="115"/>
      <c r="F64" s="115"/>
      <c r="G64" s="116"/>
      <c r="H64" s="116"/>
      <c r="I64" s="116"/>
      <c r="J64" s="116"/>
      <c r="K64" s="116"/>
      <c r="L64" s="116"/>
      <c r="M64" s="116"/>
      <c r="N64" s="116"/>
      <c r="O64" s="116"/>
      <c r="P64" s="116"/>
      <c r="Q64" s="116"/>
      <c r="R64" s="116"/>
      <c r="S64" s="116"/>
      <c r="T64" s="116"/>
      <c r="U64" s="116"/>
      <c r="V64" s="116"/>
      <c r="W64" s="116"/>
      <c r="X64" s="116"/>
      <c r="Y64" s="115"/>
      <c r="Z64" s="115"/>
      <c r="AA64" s="115"/>
      <c r="AB64" s="115"/>
    </row>
    <row r="65" spans="1:28" ht="13.2">
      <c r="A65" s="116"/>
      <c r="B65" s="115"/>
      <c r="C65" s="115"/>
      <c r="D65" s="115"/>
      <c r="E65" s="115"/>
      <c r="F65" s="115"/>
      <c r="G65" s="116"/>
      <c r="H65" s="116"/>
      <c r="I65" s="116"/>
      <c r="J65" s="116"/>
      <c r="K65" s="116"/>
      <c r="L65" s="116"/>
      <c r="M65" s="116"/>
      <c r="N65" s="116"/>
      <c r="O65" s="116"/>
      <c r="P65" s="116"/>
      <c r="Q65" s="116"/>
      <c r="R65" s="116"/>
      <c r="S65" s="116"/>
      <c r="T65" s="116"/>
      <c r="U65" s="116"/>
      <c r="V65" s="116"/>
      <c r="W65" s="116"/>
      <c r="X65" s="116"/>
      <c r="Y65" s="115"/>
      <c r="Z65" s="115"/>
      <c r="AA65" s="115"/>
      <c r="AB65" s="115"/>
    </row>
    <row r="66" spans="1:28" ht="13.2">
      <c r="A66" s="116"/>
      <c r="B66" s="115"/>
      <c r="C66" s="115"/>
      <c r="D66" s="115"/>
      <c r="E66" s="115"/>
      <c r="F66" s="115"/>
      <c r="G66" s="116"/>
      <c r="H66" s="116"/>
      <c r="I66" s="116"/>
      <c r="J66" s="116"/>
      <c r="K66" s="116"/>
      <c r="L66" s="116"/>
      <c r="M66" s="116"/>
      <c r="N66" s="116"/>
      <c r="O66" s="116"/>
      <c r="P66" s="116"/>
      <c r="Q66" s="116"/>
      <c r="R66" s="116"/>
      <c r="S66" s="116"/>
      <c r="T66" s="116"/>
      <c r="U66" s="116"/>
      <c r="V66" s="116"/>
      <c r="W66" s="116"/>
      <c r="X66" s="116"/>
      <c r="Y66" s="115"/>
      <c r="Z66" s="115"/>
      <c r="AA66" s="115"/>
      <c r="AB66" s="115"/>
    </row>
    <row r="67" spans="1:28" ht="13.2">
      <c r="A67" s="116"/>
      <c r="B67" s="115"/>
      <c r="C67" s="115"/>
      <c r="D67" s="115"/>
      <c r="E67" s="115"/>
      <c r="F67" s="115"/>
      <c r="G67" s="116"/>
      <c r="H67" s="116"/>
      <c r="I67" s="116"/>
      <c r="J67" s="116"/>
      <c r="K67" s="116"/>
      <c r="L67" s="116"/>
      <c r="M67" s="116"/>
      <c r="N67" s="116"/>
      <c r="O67" s="116"/>
      <c r="P67" s="116"/>
      <c r="Q67" s="116"/>
      <c r="R67" s="116"/>
      <c r="S67" s="116"/>
      <c r="T67" s="116"/>
      <c r="U67" s="116"/>
      <c r="V67" s="116"/>
      <c r="W67" s="116"/>
      <c r="X67" s="116"/>
      <c r="Y67" s="115"/>
      <c r="Z67" s="115"/>
      <c r="AA67" s="115"/>
      <c r="AB67" s="115"/>
    </row>
    <row r="68" spans="1:28">
      <c r="Y68" s="110"/>
      <c r="Z68" s="110"/>
      <c r="AA68" s="110"/>
      <c r="AB68" s="110"/>
    </row>
    <row r="69" spans="1:28">
      <c r="Y69" s="110"/>
      <c r="Z69" s="110"/>
      <c r="AA69" s="110"/>
      <c r="AB69" s="110"/>
    </row>
    <row r="70" spans="1:28">
      <c r="Y70" s="110"/>
      <c r="Z70" s="110"/>
      <c r="AA70" s="110"/>
      <c r="AB70" s="110"/>
    </row>
    <row r="71" spans="1:28">
      <c r="Y71" s="110"/>
      <c r="Z71" s="110"/>
      <c r="AA71" s="110"/>
      <c r="AB71" s="110"/>
    </row>
    <row r="72" spans="1:28">
      <c r="Y72" s="110"/>
      <c r="Z72" s="110"/>
      <c r="AA72" s="110"/>
      <c r="AB72" s="110"/>
    </row>
    <row r="73" spans="1:28">
      <c r="Y73" s="110"/>
      <c r="Z73" s="110"/>
      <c r="AA73" s="110"/>
      <c r="AB73" s="110"/>
    </row>
    <row r="74" spans="1:28">
      <c r="Y74" s="110"/>
      <c r="Z74" s="110"/>
      <c r="AA74" s="110"/>
      <c r="AB74" s="110"/>
    </row>
    <row r="75" spans="1:28">
      <c r="Y75" s="110"/>
      <c r="Z75" s="110"/>
      <c r="AA75" s="110"/>
      <c r="AB75" s="110"/>
    </row>
    <row r="76" spans="1:28">
      <c r="Y76" s="110"/>
      <c r="Z76" s="110"/>
      <c r="AA76" s="110"/>
      <c r="AB76" s="110"/>
    </row>
    <row r="77" spans="1:28">
      <c r="Y77" s="110"/>
      <c r="Z77" s="110"/>
      <c r="AA77" s="110"/>
      <c r="AB77" s="110"/>
    </row>
    <row r="78" spans="1:28">
      <c r="Y78" s="110"/>
      <c r="Z78" s="110"/>
      <c r="AA78" s="110"/>
      <c r="AB78" s="110"/>
    </row>
    <row r="79" spans="1:28">
      <c r="Y79" s="110"/>
      <c r="Z79" s="110"/>
      <c r="AA79" s="110"/>
      <c r="AB79" s="110"/>
    </row>
    <row r="80" spans="1:28">
      <c r="Y80" s="110"/>
      <c r="Z80" s="110"/>
      <c r="AA80" s="110"/>
      <c r="AB80" s="110"/>
    </row>
    <row r="81" spans="25:28">
      <c r="Y81" s="110"/>
      <c r="Z81" s="110"/>
      <c r="AA81" s="110"/>
      <c r="AB81" s="110"/>
    </row>
    <row r="82" spans="25:28">
      <c r="Y82" s="110"/>
      <c r="Z82" s="110"/>
      <c r="AA82" s="110"/>
      <c r="AB82" s="110"/>
    </row>
    <row r="83" spans="25:28">
      <c r="Y83" s="110"/>
      <c r="Z83" s="110"/>
      <c r="AA83" s="110"/>
      <c r="AB83" s="110"/>
    </row>
    <row r="84" spans="25:28">
      <c r="Y84" s="110"/>
      <c r="Z84" s="110"/>
      <c r="AA84" s="110"/>
      <c r="AB84" s="110"/>
    </row>
    <row r="85" spans="25:28">
      <c r="Y85" s="110"/>
      <c r="Z85" s="110"/>
      <c r="AA85" s="110"/>
      <c r="AB85" s="110"/>
    </row>
    <row r="86" spans="25:28">
      <c r="Y86" s="110"/>
      <c r="Z86" s="110"/>
      <c r="AA86" s="110"/>
      <c r="AB86" s="110"/>
    </row>
    <row r="87" spans="25:28">
      <c r="Y87" s="110"/>
      <c r="Z87" s="110"/>
      <c r="AA87" s="110"/>
      <c r="AB87" s="110"/>
    </row>
    <row r="88" spans="25:28">
      <c r="Y88" s="110"/>
      <c r="Z88" s="110"/>
      <c r="AA88" s="110"/>
      <c r="AB88" s="110"/>
    </row>
    <row r="89" spans="25:28">
      <c r="Y89" s="110"/>
      <c r="Z89" s="110"/>
      <c r="AA89" s="110"/>
      <c r="AB89" s="110"/>
    </row>
    <row r="90" spans="25:28">
      <c r="Y90" s="110"/>
      <c r="Z90" s="110"/>
      <c r="AA90" s="110"/>
      <c r="AB90" s="110"/>
    </row>
    <row r="91" spans="25:28">
      <c r="Y91" s="110"/>
      <c r="Z91" s="110"/>
      <c r="AA91" s="110"/>
      <c r="AB91" s="110"/>
    </row>
    <row r="92" spans="25:28">
      <c r="Y92" s="110"/>
      <c r="Z92" s="110"/>
      <c r="AA92" s="110"/>
      <c r="AB92" s="110"/>
    </row>
    <row r="93" spans="25:28">
      <c r="Y93" s="110"/>
      <c r="Z93" s="110"/>
      <c r="AA93" s="110"/>
      <c r="AB93" s="110"/>
    </row>
    <row r="94" spans="25:28">
      <c r="Y94" s="110"/>
      <c r="Z94" s="110"/>
      <c r="AA94" s="110"/>
      <c r="AB94" s="110"/>
    </row>
    <row r="95" spans="25:28">
      <c r="Y95" s="110"/>
      <c r="Z95" s="110"/>
      <c r="AA95" s="110"/>
      <c r="AB95" s="110"/>
    </row>
    <row r="96" spans="25:28">
      <c r="Y96" s="110"/>
      <c r="Z96" s="110"/>
      <c r="AA96" s="110"/>
      <c r="AB96" s="110"/>
    </row>
    <row r="97" spans="25:28">
      <c r="Y97" s="110"/>
      <c r="Z97" s="110"/>
      <c r="AA97" s="110"/>
      <c r="AB97" s="110"/>
    </row>
    <row r="98" spans="25:28">
      <c r="Y98" s="110"/>
      <c r="Z98" s="110"/>
      <c r="AA98" s="110"/>
      <c r="AB98" s="110"/>
    </row>
    <row r="99" spans="25:28">
      <c r="Y99" s="110"/>
      <c r="Z99" s="110"/>
      <c r="AA99" s="110"/>
      <c r="AB99" s="110"/>
    </row>
    <row r="100" spans="25:28">
      <c r="Y100" s="110"/>
      <c r="Z100" s="110"/>
      <c r="AA100" s="110"/>
      <c r="AB100" s="110"/>
    </row>
    <row r="101" spans="25:28">
      <c r="Y101" s="110"/>
      <c r="Z101" s="110"/>
      <c r="AA101" s="110"/>
      <c r="AB101" s="110"/>
    </row>
    <row r="102" spans="25:28">
      <c r="Y102" s="110"/>
      <c r="Z102" s="110"/>
      <c r="AA102" s="110"/>
      <c r="AB102" s="110"/>
    </row>
    <row r="103" spans="25:28">
      <c r="Y103" s="110"/>
      <c r="Z103" s="110"/>
      <c r="AA103" s="110"/>
      <c r="AB103" s="110"/>
    </row>
    <row r="104" spans="25:28">
      <c r="Y104" s="110"/>
      <c r="Z104" s="110"/>
      <c r="AA104" s="110"/>
      <c r="AB104" s="110"/>
    </row>
    <row r="105" spans="25:28">
      <c r="Y105" s="110"/>
      <c r="Z105" s="110"/>
      <c r="AA105" s="110"/>
      <c r="AB105" s="110"/>
    </row>
    <row r="106" spans="25:28">
      <c r="Y106" s="110"/>
      <c r="Z106" s="110"/>
      <c r="AA106" s="110"/>
      <c r="AB106" s="110"/>
    </row>
    <row r="107" spans="25:28">
      <c r="Y107" s="110"/>
      <c r="Z107" s="110"/>
      <c r="AA107" s="110"/>
      <c r="AB107" s="110"/>
    </row>
    <row r="108" spans="25:28">
      <c r="Y108" s="110"/>
      <c r="Z108" s="110"/>
      <c r="AA108" s="110"/>
      <c r="AB108" s="110"/>
    </row>
    <row r="109" spans="25:28">
      <c r="Y109" s="110"/>
      <c r="Z109" s="110"/>
      <c r="AA109" s="110"/>
      <c r="AB109" s="110"/>
    </row>
    <row r="110" spans="25:28">
      <c r="Y110" s="110"/>
      <c r="Z110" s="110"/>
      <c r="AA110" s="110"/>
      <c r="AB110" s="110"/>
    </row>
    <row r="111" spans="25:28">
      <c r="Y111" s="110"/>
      <c r="Z111" s="110"/>
      <c r="AA111" s="110"/>
      <c r="AB111" s="110"/>
    </row>
    <row r="112" spans="25:28">
      <c r="Y112" s="110"/>
      <c r="Z112" s="110"/>
      <c r="AA112" s="110"/>
      <c r="AB112" s="110"/>
    </row>
    <row r="113" spans="25:28">
      <c r="Y113" s="110"/>
      <c r="Z113" s="110"/>
      <c r="AA113" s="110"/>
      <c r="AB113" s="110"/>
    </row>
    <row r="114" spans="25:28">
      <c r="Y114" s="110"/>
      <c r="Z114" s="110"/>
      <c r="AA114" s="110"/>
      <c r="AB114" s="110"/>
    </row>
    <row r="115" spans="25:28">
      <c r="Y115" s="110"/>
      <c r="Z115" s="110"/>
      <c r="AA115" s="110"/>
      <c r="AB115" s="110"/>
    </row>
    <row r="116" spans="25:28">
      <c r="Y116" s="110"/>
      <c r="Z116" s="110"/>
      <c r="AA116" s="110"/>
      <c r="AB116" s="110"/>
    </row>
    <row r="117" spans="25:28">
      <c r="Y117" s="110"/>
      <c r="Z117" s="110"/>
      <c r="AA117" s="110"/>
      <c r="AB117" s="110"/>
    </row>
    <row r="118" spans="25:28">
      <c r="Y118" s="110"/>
      <c r="Z118" s="110"/>
      <c r="AA118" s="110"/>
      <c r="AB118" s="110"/>
    </row>
    <row r="119" spans="25:28">
      <c r="Y119" s="110"/>
      <c r="Z119" s="110"/>
      <c r="AA119" s="110"/>
      <c r="AB119" s="110"/>
    </row>
    <row r="120" spans="25:28">
      <c r="Y120" s="110"/>
      <c r="Z120" s="110"/>
      <c r="AA120" s="110"/>
      <c r="AB120" s="110"/>
    </row>
    <row r="121" spans="25:28">
      <c r="Y121" s="110"/>
      <c r="Z121" s="110"/>
      <c r="AA121" s="110"/>
      <c r="AB121" s="110"/>
    </row>
    <row r="122" spans="25:28">
      <c r="Y122" s="110"/>
      <c r="Z122" s="110"/>
      <c r="AA122" s="110"/>
      <c r="AB122" s="110"/>
    </row>
    <row r="123" spans="25:28">
      <c r="Y123" s="110"/>
      <c r="Z123" s="110"/>
      <c r="AA123" s="110"/>
      <c r="AB123" s="110"/>
    </row>
    <row r="124" spans="25:28">
      <c r="Y124" s="110"/>
      <c r="Z124" s="110"/>
      <c r="AA124" s="110"/>
      <c r="AB124" s="110"/>
    </row>
    <row r="125" spans="25:28">
      <c r="Y125" s="110"/>
      <c r="Z125" s="110"/>
      <c r="AA125" s="110"/>
      <c r="AB125" s="110"/>
    </row>
    <row r="126" spans="25:28">
      <c r="Y126" s="110"/>
      <c r="Z126" s="110"/>
      <c r="AA126" s="110"/>
      <c r="AB126" s="110"/>
    </row>
    <row r="127" spans="25:28">
      <c r="Y127" s="110"/>
      <c r="Z127" s="110"/>
      <c r="AA127" s="110"/>
      <c r="AB127" s="110"/>
    </row>
    <row r="128" spans="25:28">
      <c r="Y128" s="110"/>
      <c r="Z128" s="110"/>
      <c r="AA128" s="110"/>
      <c r="AB128" s="110"/>
    </row>
    <row r="129" spans="25:28">
      <c r="Y129" s="110"/>
      <c r="Z129" s="110"/>
      <c r="AA129" s="110"/>
      <c r="AB129" s="110"/>
    </row>
    <row r="130" spans="25:28">
      <c r="Y130" s="110"/>
      <c r="Z130" s="110"/>
      <c r="AA130" s="110"/>
      <c r="AB130" s="110"/>
    </row>
    <row r="131" spans="25:28">
      <c r="Y131" s="110"/>
      <c r="Z131" s="110"/>
      <c r="AA131" s="110"/>
      <c r="AB131" s="110"/>
    </row>
    <row r="132" spans="25:28">
      <c r="Y132" s="110"/>
      <c r="Z132" s="110"/>
      <c r="AA132" s="110"/>
      <c r="AB132" s="110"/>
    </row>
    <row r="133" spans="25:28">
      <c r="Y133" s="110"/>
      <c r="Z133" s="110"/>
      <c r="AA133" s="110"/>
      <c r="AB133" s="110"/>
    </row>
    <row r="134" spans="25:28">
      <c r="Y134" s="110"/>
      <c r="Z134" s="110"/>
      <c r="AA134" s="110"/>
      <c r="AB134" s="110"/>
    </row>
    <row r="135" spans="25:28">
      <c r="Y135" s="110"/>
      <c r="Z135" s="110"/>
      <c r="AA135" s="110"/>
      <c r="AB135" s="110"/>
    </row>
    <row r="136" spans="25:28">
      <c r="Y136" s="110"/>
      <c r="Z136" s="110"/>
      <c r="AA136" s="110"/>
      <c r="AB136" s="110"/>
    </row>
    <row r="137" spans="25:28">
      <c r="Y137" s="110"/>
      <c r="Z137" s="110"/>
      <c r="AA137" s="110"/>
      <c r="AB137" s="110"/>
    </row>
    <row r="138" spans="25:28">
      <c r="Y138" s="110"/>
      <c r="Z138" s="110"/>
      <c r="AA138" s="110"/>
      <c r="AB138" s="110"/>
    </row>
    <row r="139" spans="25:28">
      <c r="Y139" s="110"/>
      <c r="Z139" s="110"/>
      <c r="AA139" s="110"/>
      <c r="AB139" s="110"/>
    </row>
    <row r="140" spans="25:28">
      <c r="Y140" s="110"/>
      <c r="Z140" s="110"/>
      <c r="AA140" s="110"/>
      <c r="AB140" s="110"/>
    </row>
    <row r="141" spans="25:28">
      <c r="Y141" s="110"/>
      <c r="Z141" s="110"/>
      <c r="AA141" s="110"/>
      <c r="AB141" s="110"/>
    </row>
    <row r="142" spans="25:28">
      <c r="Y142" s="110"/>
      <c r="Z142" s="110"/>
      <c r="AA142" s="110"/>
      <c r="AB142" s="110"/>
    </row>
    <row r="143" spans="25:28">
      <c r="Y143" s="110"/>
      <c r="Z143" s="110"/>
      <c r="AA143" s="110"/>
      <c r="AB143" s="110"/>
    </row>
    <row r="144" spans="25:28">
      <c r="Y144" s="110"/>
      <c r="Z144" s="110"/>
      <c r="AA144" s="110"/>
      <c r="AB144" s="110"/>
    </row>
    <row r="145" spans="25:28">
      <c r="Y145" s="110"/>
      <c r="Z145" s="110"/>
      <c r="AA145" s="110"/>
      <c r="AB145" s="110"/>
    </row>
    <row r="146" spans="25:28">
      <c r="Y146" s="110"/>
      <c r="Z146" s="110"/>
      <c r="AA146" s="110"/>
      <c r="AB146" s="110"/>
    </row>
    <row r="147" spans="25:28">
      <c r="Y147" s="110"/>
      <c r="Z147" s="110"/>
      <c r="AA147" s="110"/>
      <c r="AB147" s="110"/>
    </row>
    <row r="148" spans="25:28">
      <c r="Y148" s="110"/>
      <c r="Z148" s="110"/>
      <c r="AA148" s="110"/>
      <c r="AB148" s="110"/>
    </row>
    <row r="149" spans="25:28">
      <c r="Y149" s="110"/>
      <c r="Z149" s="110"/>
      <c r="AA149" s="110"/>
      <c r="AB149" s="110"/>
    </row>
    <row r="150" spans="25:28">
      <c r="Y150" s="110"/>
      <c r="Z150" s="110"/>
      <c r="AA150" s="110"/>
      <c r="AB150" s="110"/>
    </row>
    <row r="151" spans="25:28">
      <c r="Y151" s="110"/>
      <c r="Z151" s="110"/>
      <c r="AA151" s="110"/>
      <c r="AB151" s="110"/>
    </row>
    <row r="152" spans="25:28">
      <c r="Y152" s="110"/>
      <c r="Z152" s="110"/>
      <c r="AA152" s="110"/>
      <c r="AB152" s="110"/>
    </row>
    <row r="153" spans="25:28">
      <c r="Y153" s="110"/>
      <c r="Z153" s="110"/>
      <c r="AA153" s="110"/>
      <c r="AB153" s="110"/>
    </row>
    <row r="154" spans="25:28">
      <c r="Y154" s="110"/>
      <c r="Z154" s="110"/>
      <c r="AA154" s="110"/>
      <c r="AB154" s="110"/>
    </row>
    <row r="155" spans="25:28">
      <c r="Y155" s="110"/>
      <c r="Z155" s="110"/>
      <c r="AA155" s="110"/>
      <c r="AB155" s="110"/>
    </row>
    <row r="156" spans="25:28">
      <c r="Y156" s="110"/>
      <c r="Z156" s="110"/>
      <c r="AA156" s="110"/>
      <c r="AB156" s="110"/>
    </row>
    <row r="157" spans="25:28">
      <c r="Y157" s="110"/>
      <c r="Z157" s="110"/>
      <c r="AA157" s="110"/>
      <c r="AB157" s="110"/>
    </row>
    <row r="158" spans="25:28">
      <c r="Y158" s="110"/>
      <c r="Z158" s="110"/>
      <c r="AA158" s="110"/>
      <c r="AB158" s="110"/>
    </row>
    <row r="159" spans="25:28">
      <c r="Y159" s="110"/>
      <c r="Z159" s="110"/>
      <c r="AA159" s="110"/>
      <c r="AB159" s="110"/>
    </row>
    <row r="160" spans="25:28">
      <c r="Y160" s="110"/>
      <c r="Z160" s="110"/>
      <c r="AA160" s="110"/>
      <c r="AB160" s="110"/>
    </row>
    <row r="161" spans="25:28">
      <c r="Y161" s="110"/>
      <c r="Z161" s="110"/>
      <c r="AA161" s="110"/>
      <c r="AB161" s="110"/>
    </row>
    <row r="162" spans="25:28">
      <c r="Y162" s="110"/>
      <c r="Z162" s="110"/>
      <c r="AA162" s="110"/>
      <c r="AB162" s="110"/>
    </row>
    <row r="163" spans="25:28">
      <c r="Y163" s="110"/>
      <c r="Z163" s="110"/>
      <c r="AA163" s="110"/>
      <c r="AB163" s="110"/>
    </row>
    <row r="164" spans="25:28">
      <c r="Y164" s="110"/>
      <c r="Z164" s="110"/>
      <c r="AA164" s="110"/>
      <c r="AB164" s="110"/>
    </row>
    <row r="165" spans="25:28">
      <c r="Y165" s="110"/>
      <c r="Z165" s="110"/>
      <c r="AA165" s="110"/>
      <c r="AB165" s="110"/>
    </row>
    <row r="166" spans="25:28">
      <c r="Y166" s="110"/>
      <c r="Z166" s="110"/>
      <c r="AA166" s="110"/>
      <c r="AB166" s="110"/>
    </row>
    <row r="167" spans="25:28">
      <c r="Y167" s="110"/>
      <c r="Z167" s="110"/>
      <c r="AA167" s="110"/>
      <c r="AB167" s="110"/>
    </row>
    <row r="168" spans="25:28">
      <c r="Y168" s="110"/>
      <c r="Z168" s="110"/>
      <c r="AA168" s="110"/>
      <c r="AB168" s="110"/>
    </row>
    <row r="169" spans="25:28">
      <c r="Y169" s="110"/>
      <c r="Z169" s="110"/>
      <c r="AA169" s="110"/>
      <c r="AB169" s="110"/>
    </row>
    <row r="170" spans="25:28">
      <c r="Y170" s="110"/>
      <c r="Z170" s="110"/>
      <c r="AA170" s="110"/>
      <c r="AB170" s="110"/>
    </row>
    <row r="171" spans="25:28">
      <c r="Y171" s="110"/>
      <c r="Z171" s="110"/>
      <c r="AA171" s="110"/>
      <c r="AB171" s="110"/>
    </row>
    <row r="172" spans="25:28">
      <c r="Y172" s="110"/>
      <c r="Z172" s="110"/>
      <c r="AA172" s="110"/>
      <c r="AB172" s="110"/>
    </row>
    <row r="173" spans="25:28">
      <c r="Y173" s="110"/>
      <c r="Z173" s="110"/>
      <c r="AA173" s="110"/>
      <c r="AB173" s="110"/>
    </row>
    <row r="174" spans="25:28">
      <c r="Y174" s="110"/>
      <c r="Z174" s="110"/>
      <c r="AA174" s="110"/>
      <c r="AB174" s="110"/>
    </row>
    <row r="175" spans="25:28">
      <c r="Y175" s="110"/>
      <c r="Z175" s="110"/>
      <c r="AA175" s="110"/>
      <c r="AB175" s="110"/>
    </row>
    <row r="176" spans="25:28">
      <c r="Y176" s="110"/>
      <c r="Z176" s="110"/>
      <c r="AA176" s="110"/>
      <c r="AB176" s="110"/>
    </row>
    <row r="177" spans="25:28">
      <c r="Y177" s="110"/>
      <c r="Z177" s="110"/>
      <c r="AA177" s="110"/>
      <c r="AB177" s="110"/>
    </row>
    <row r="178" spans="25:28">
      <c r="Y178" s="110"/>
      <c r="Z178" s="110"/>
      <c r="AA178" s="110"/>
      <c r="AB178" s="110"/>
    </row>
    <row r="179" spans="25:28">
      <c r="Y179" s="110"/>
      <c r="Z179" s="110"/>
      <c r="AA179" s="110"/>
      <c r="AB179" s="110"/>
    </row>
    <row r="180" spans="25:28">
      <c r="Y180" s="110"/>
      <c r="Z180" s="110"/>
      <c r="AA180" s="110"/>
      <c r="AB180" s="110"/>
    </row>
    <row r="181" spans="25:28">
      <c r="Y181" s="110"/>
      <c r="Z181" s="110"/>
      <c r="AA181" s="110"/>
      <c r="AB181" s="110"/>
    </row>
    <row r="182" spans="25:28">
      <c r="Y182" s="110"/>
      <c r="Z182" s="110"/>
      <c r="AA182" s="110"/>
      <c r="AB182" s="110"/>
    </row>
    <row r="183" spans="25:28">
      <c r="Y183" s="110"/>
      <c r="Z183" s="110"/>
      <c r="AA183" s="110"/>
      <c r="AB183" s="110"/>
    </row>
    <row r="184" spans="25:28">
      <c r="Y184" s="110"/>
      <c r="Z184" s="110"/>
      <c r="AA184" s="110"/>
      <c r="AB184" s="110"/>
    </row>
    <row r="185" spans="25:28">
      <c r="Y185" s="110"/>
      <c r="Z185" s="110"/>
      <c r="AA185" s="110"/>
      <c r="AB185" s="110"/>
    </row>
  </sheetData>
  <mergeCells count="35">
    <mergeCell ref="F4:F5"/>
    <mergeCell ref="A2:AB2"/>
    <mergeCell ref="AB4:AB5"/>
    <mergeCell ref="Z4:Z5"/>
    <mergeCell ref="X4:X5"/>
    <mergeCell ref="V4:V5"/>
    <mergeCell ref="A4:A5"/>
    <mergeCell ref="S4:S5"/>
    <mergeCell ref="R4:R5"/>
    <mergeCell ref="A1:AB1"/>
    <mergeCell ref="G3:I3"/>
    <mergeCell ref="J3:K3"/>
    <mergeCell ref="L3:M3"/>
    <mergeCell ref="P3:Q3"/>
    <mergeCell ref="R3:T3"/>
    <mergeCell ref="U3:V3"/>
    <mergeCell ref="W3:X3"/>
    <mergeCell ref="Y3:Z3"/>
    <mergeCell ref="AA3:AB3"/>
    <mergeCell ref="A3:D3"/>
    <mergeCell ref="N3:O3"/>
    <mergeCell ref="E3:F3"/>
    <mergeCell ref="U4:U5"/>
    <mergeCell ref="T4:T5"/>
    <mergeCell ref="Q4:Q5"/>
    <mergeCell ref="M4:M5"/>
    <mergeCell ref="C4:C5"/>
    <mergeCell ref="B4:B5"/>
    <mergeCell ref="K4:K5"/>
    <mergeCell ref="I4:I5"/>
    <mergeCell ref="H4:H5"/>
    <mergeCell ref="G4:G5"/>
    <mergeCell ref="D4:D5"/>
    <mergeCell ref="N4:N5"/>
    <mergeCell ref="O4:O5"/>
  </mergeCells>
  <printOptions horizontalCentered="1" verticalCentered="1"/>
  <pageMargins left="0.35433070866141736" right="0.35433070866141736" top="0.39370078740157483" bottom="0.39370078740157483" header="0.51181102362204722" footer="0.51181102362204722"/>
  <pageSetup paperSize="8" scale="6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J33"/>
  <sheetViews>
    <sheetView topLeftCell="A13" workbookViewId="0">
      <selection activeCell="B6" sqref="B6:H6"/>
    </sheetView>
  </sheetViews>
  <sheetFormatPr defaultRowHeight="14.4"/>
  <cols>
    <col min="1" max="1" width="7.21875" customWidth="1"/>
    <col min="3" max="3" width="42.44140625" customWidth="1"/>
    <col min="4" max="4" width="22.44140625" customWidth="1"/>
    <col min="5" max="5" width="5.44140625" customWidth="1"/>
    <col min="6" max="7" width="4.88671875" customWidth="1"/>
    <col min="8" max="8" width="2.88671875" customWidth="1"/>
    <col min="9" max="9" width="13.6640625" customWidth="1"/>
    <col min="10" max="10" width="12.21875" customWidth="1"/>
  </cols>
  <sheetData>
    <row r="1" spans="1:10">
      <c r="A1" s="24"/>
      <c r="B1" s="147" t="s">
        <v>166</v>
      </c>
      <c r="C1" s="147"/>
      <c r="D1" s="147"/>
      <c r="E1" s="147"/>
      <c r="F1" s="147"/>
      <c r="G1" s="147"/>
      <c r="H1" s="147"/>
      <c r="I1" s="147"/>
      <c r="J1" s="147"/>
    </row>
    <row r="2" spans="1:10">
      <c r="A2" s="24"/>
      <c r="B2" s="147" t="s">
        <v>138</v>
      </c>
      <c r="C2" s="147"/>
      <c r="D2" s="147"/>
      <c r="E2" s="147"/>
      <c r="F2" s="147"/>
      <c r="G2" s="147"/>
      <c r="H2" s="147"/>
      <c r="I2" s="147"/>
      <c r="J2" s="147"/>
    </row>
    <row r="3" spans="1:10">
      <c r="A3" s="24"/>
      <c r="B3" s="148" t="s">
        <v>171</v>
      </c>
      <c r="C3" s="148"/>
      <c r="D3" s="148"/>
      <c r="E3" s="148"/>
      <c r="F3" s="148"/>
      <c r="G3" s="148"/>
      <c r="H3" s="148"/>
      <c r="I3" s="148"/>
      <c r="J3" s="148"/>
    </row>
    <row r="4" spans="1:10" ht="16.2" customHeight="1">
      <c r="A4" s="24"/>
      <c r="B4" s="140" t="s">
        <v>190</v>
      </c>
      <c r="C4" s="140"/>
      <c r="D4" s="150" t="s">
        <v>165</v>
      </c>
      <c r="E4" s="149" t="s">
        <v>186</v>
      </c>
      <c r="F4" s="149"/>
      <c r="G4" s="149"/>
      <c r="H4" s="149"/>
      <c r="I4" s="80" t="s">
        <v>187</v>
      </c>
      <c r="J4" s="80" t="s">
        <v>188</v>
      </c>
    </row>
    <row r="5" spans="1:10" ht="1.2" hidden="1" customHeight="1" thickBot="1">
      <c r="A5" s="24"/>
      <c r="B5" s="140"/>
      <c r="C5" s="140"/>
      <c r="D5" s="150"/>
      <c r="E5" s="149"/>
      <c r="F5" s="149"/>
      <c r="G5" s="149"/>
      <c r="H5" s="149"/>
      <c r="I5" s="81"/>
      <c r="J5" s="81"/>
    </row>
    <row r="6" spans="1:10" s="22" customFormat="1" ht="12.6" customHeight="1">
      <c r="A6" s="24"/>
      <c r="B6" s="144" t="s">
        <v>164</v>
      </c>
      <c r="C6" s="144"/>
      <c r="D6" s="144"/>
      <c r="E6" s="144"/>
      <c r="F6" s="144"/>
      <c r="G6" s="144"/>
      <c r="H6" s="144"/>
      <c r="I6" s="5"/>
      <c r="J6" s="5"/>
    </row>
    <row r="7" spans="1:10" s="22" customFormat="1" ht="12.6" customHeight="1">
      <c r="A7" s="24"/>
      <c r="B7" s="144"/>
      <c r="C7" s="144"/>
      <c r="D7" s="14" t="s">
        <v>163</v>
      </c>
      <c r="E7" s="143"/>
      <c r="F7" s="143"/>
      <c r="G7" s="143"/>
      <c r="H7" s="143"/>
      <c r="I7" s="5"/>
      <c r="J7" s="5"/>
    </row>
    <row r="8" spans="1:10" s="22" customFormat="1" ht="12.6" customHeight="1">
      <c r="A8" s="24"/>
      <c r="B8" s="144"/>
      <c r="C8" s="144"/>
      <c r="D8" s="14" t="s">
        <v>1</v>
      </c>
      <c r="E8" s="143">
        <v>0</v>
      </c>
      <c r="F8" s="143"/>
      <c r="G8" s="143"/>
      <c r="H8" s="143"/>
      <c r="I8" s="5"/>
      <c r="J8" s="5"/>
    </row>
    <row r="9" spans="1:10" s="22" customFormat="1" ht="12.6" customHeight="1">
      <c r="A9" s="24"/>
      <c r="B9" s="144" t="s">
        <v>162</v>
      </c>
      <c r="C9" s="144"/>
      <c r="D9" s="144"/>
      <c r="E9" s="144"/>
      <c r="F9" s="144"/>
      <c r="G9" s="144"/>
      <c r="H9" s="144"/>
      <c r="I9" s="5"/>
      <c r="J9" s="5"/>
    </row>
    <row r="10" spans="1:10" s="22" customFormat="1" ht="13.2" customHeight="1">
      <c r="A10" s="24"/>
      <c r="B10" s="144"/>
      <c r="C10" s="144"/>
      <c r="D10" s="14" t="s">
        <v>161</v>
      </c>
      <c r="E10" s="143"/>
      <c r="F10" s="143"/>
      <c r="G10" s="143"/>
      <c r="H10" s="143"/>
      <c r="I10" s="5">
        <v>1012</v>
      </c>
      <c r="J10" s="5">
        <v>1012</v>
      </c>
    </row>
    <row r="11" spans="1:10" s="22" customFormat="1" ht="13.8" customHeight="1">
      <c r="A11" s="24"/>
      <c r="B11" s="144"/>
      <c r="C11" s="144"/>
      <c r="D11" s="14" t="s">
        <v>1</v>
      </c>
      <c r="E11" s="143">
        <v>0</v>
      </c>
      <c r="F11" s="143"/>
      <c r="G11" s="143"/>
      <c r="H11" s="143"/>
      <c r="I11" s="5">
        <v>1012</v>
      </c>
      <c r="J11" s="5">
        <v>1012</v>
      </c>
    </row>
    <row r="12" spans="1:10" s="22" customFormat="1" ht="13.8" customHeight="1">
      <c r="A12" s="24"/>
      <c r="B12" s="144" t="s">
        <v>160</v>
      </c>
      <c r="C12" s="144"/>
      <c r="D12" s="144"/>
      <c r="E12" s="144"/>
      <c r="F12" s="144"/>
      <c r="G12" s="144"/>
      <c r="H12" s="144"/>
      <c r="I12" s="5"/>
      <c r="J12" s="5"/>
    </row>
    <row r="13" spans="1:10" s="22" customFormat="1" ht="13.8" customHeight="1">
      <c r="A13" s="24"/>
      <c r="B13" s="144"/>
      <c r="C13" s="144"/>
      <c r="D13" s="14" t="s">
        <v>1</v>
      </c>
      <c r="E13" s="143">
        <v>0</v>
      </c>
      <c r="F13" s="143"/>
      <c r="G13" s="143"/>
      <c r="H13" s="143"/>
      <c r="I13" s="5">
        <v>1012</v>
      </c>
      <c r="J13" s="5">
        <v>1012</v>
      </c>
    </row>
    <row r="14" spans="1:10" s="22" customFormat="1" ht="13.8" customHeight="1">
      <c r="A14" s="24"/>
      <c r="B14" s="144"/>
      <c r="C14" s="144"/>
      <c r="D14" s="144"/>
      <c r="E14" s="144"/>
      <c r="F14" s="144"/>
      <c r="G14" s="144"/>
      <c r="H14" s="144"/>
      <c r="I14" s="5"/>
      <c r="J14" s="5"/>
    </row>
    <row r="15" spans="1:10" s="22" customFormat="1" ht="13.8" customHeight="1">
      <c r="A15" s="24"/>
      <c r="B15" s="144"/>
      <c r="C15" s="144"/>
      <c r="D15" s="14" t="s">
        <v>159</v>
      </c>
      <c r="E15" s="143"/>
      <c r="F15" s="143"/>
      <c r="G15" s="143"/>
      <c r="H15" s="143"/>
      <c r="I15" s="5">
        <v>271</v>
      </c>
      <c r="J15" s="5">
        <v>271</v>
      </c>
    </row>
    <row r="16" spans="1:10" s="22" customFormat="1" ht="13.8" customHeight="1">
      <c r="A16" s="24"/>
      <c r="B16" s="144"/>
      <c r="C16" s="144"/>
      <c r="D16" s="14" t="s">
        <v>1</v>
      </c>
      <c r="E16" s="143">
        <v>0</v>
      </c>
      <c r="F16" s="143"/>
      <c r="G16" s="143"/>
      <c r="H16" s="143"/>
      <c r="I16" s="5">
        <v>271</v>
      </c>
      <c r="J16" s="5">
        <v>271</v>
      </c>
    </row>
    <row r="17" spans="1:10" s="22" customFormat="1" ht="13.8" customHeight="1">
      <c r="A17" s="24"/>
      <c r="B17" s="144" t="s">
        <v>158</v>
      </c>
      <c r="C17" s="144"/>
      <c r="D17" s="144"/>
      <c r="E17" s="144"/>
      <c r="F17" s="144"/>
      <c r="G17" s="144"/>
      <c r="H17" s="144"/>
      <c r="I17" s="5"/>
      <c r="J17" s="5"/>
    </row>
    <row r="18" spans="1:10" s="22" customFormat="1" ht="13.8" customHeight="1">
      <c r="A18" s="24"/>
      <c r="B18" s="144"/>
      <c r="C18" s="144"/>
      <c r="D18" s="14" t="s">
        <v>1</v>
      </c>
      <c r="E18" s="143">
        <v>0</v>
      </c>
      <c r="F18" s="143"/>
      <c r="G18" s="143"/>
      <c r="H18" s="143"/>
      <c r="I18" s="5">
        <v>271</v>
      </c>
      <c r="J18" s="5">
        <v>271</v>
      </c>
    </row>
    <row r="19" spans="1:10" s="22" customFormat="1" ht="13.8" customHeight="1">
      <c r="A19" s="24"/>
      <c r="B19" s="144" t="s">
        <v>157</v>
      </c>
      <c r="C19" s="144"/>
      <c r="D19" s="144"/>
      <c r="E19" s="144"/>
      <c r="F19" s="144"/>
      <c r="G19" s="144"/>
      <c r="H19" s="144"/>
      <c r="I19" s="5"/>
      <c r="J19" s="5"/>
    </row>
    <row r="20" spans="1:10" s="22" customFormat="1" ht="13.8" customHeight="1">
      <c r="A20" s="24"/>
      <c r="B20" s="144"/>
      <c r="C20" s="144"/>
      <c r="D20" s="14" t="s">
        <v>1</v>
      </c>
      <c r="E20" s="143">
        <v>0</v>
      </c>
      <c r="F20" s="143"/>
      <c r="G20" s="143"/>
      <c r="H20" s="143"/>
      <c r="I20" s="5">
        <v>1283</v>
      </c>
      <c r="J20" s="5">
        <v>1283</v>
      </c>
    </row>
    <row r="21" spans="1:10" s="22" customFormat="1" ht="13.8" customHeight="1">
      <c r="A21" s="24"/>
      <c r="B21" s="139" t="s">
        <v>156</v>
      </c>
      <c r="C21" s="139"/>
      <c r="D21" s="139"/>
      <c r="E21" s="139"/>
      <c r="F21" s="139"/>
      <c r="G21" s="139"/>
      <c r="H21" s="139"/>
      <c r="I21" s="5"/>
      <c r="J21" s="5"/>
    </row>
    <row r="22" spans="1:10" s="22" customFormat="1" ht="13.8" customHeight="1">
      <c r="A22" s="24"/>
      <c r="B22" s="139"/>
      <c r="C22" s="139"/>
      <c r="D22" s="21" t="s">
        <v>1</v>
      </c>
      <c r="E22" s="146">
        <v>0</v>
      </c>
      <c r="F22" s="146"/>
      <c r="G22" s="146"/>
      <c r="H22" s="146"/>
      <c r="I22" s="5">
        <v>1283</v>
      </c>
      <c r="J22" s="5">
        <v>1283</v>
      </c>
    </row>
    <row r="23" spans="1:10" s="22" customFormat="1" ht="13.8" customHeight="1">
      <c r="A23" s="24"/>
      <c r="B23" s="144" t="s">
        <v>155</v>
      </c>
      <c r="C23" s="144"/>
      <c r="D23" s="144"/>
      <c r="E23" s="144"/>
      <c r="F23" s="144"/>
      <c r="G23" s="144"/>
      <c r="H23" s="144"/>
      <c r="I23" s="5"/>
      <c r="J23" s="5"/>
    </row>
    <row r="24" spans="1:10" s="22" customFormat="1" ht="13.8" customHeight="1">
      <c r="A24" s="24"/>
      <c r="B24" s="14"/>
      <c r="C24" s="144" t="s">
        <v>1</v>
      </c>
      <c r="D24" s="144"/>
      <c r="E24" s="144"/>
      <c r="F24" s="143">
        <v>0</v>
      </c>
      <c r="G24" s="143"/>
      <c r="H24" s="143"/>
      <c r="I24" s="5">
        <v>0</v>
      </c>
      <c r="J24" s="5">
        <v>10</v>
      </c>
    </row>
    <row r="25" spans="1:10" s="22" customFormat="1" ht="13.8" customHeight="1">
      <c r="A25" s="24"/>
      <c r="B25" s="139" t="s">
        <v>154</v>
      </c>
      <c r="C25" s="139"/>
      <c r="D25" s="139"/>
      <c r="E25" s="139"/>
      <c r="F25" s="139"/>
      <c r="G25" s="139"/>
      <c r="H25" s="139"/>
      <c r="I25" s="5"/>
      <c r="J25" s="5"/>
    </row>
    <row r="26" spans="1:10" s="22" customFormat="1" ht="15" customHeight="1">
      <c r="A26" s="24"/>
      <c r="B26" s="25"/>
      <c r="C26" s="140" t="s">
        <v>153</v>
      </c>
      <c r="D26" s="140"/>
      <c r="E26" s="141">
        <v>0</v>
      </c>
      <c r="F26" s="141"/>
      <c r="G26" s="141"/>
      <c r="H26" s="141"/>
      <c r="I26" s="82">
        <v>1283</v>
      </c>
      <c r="J26" s="82">
        <v>1293</v>
      </c>
    </row>
    <row r="27" spans="1:10" s="22" customFormat="1" ht="13.2" customHeight="1">
      <c r="A27" s="24"/>
      <c r="B27" s="26"/>
      <c r="C27" s="12"/>
      <c r="D27" s="12"/>
      <c r="E27" s="27"/>
      <c r="F27" s="27"/>
      <c r="G27" s="27"/>
      <c r="H27" s="27"/>
      <c r="I27" s="5"/>
      <c r="J27" s="5"/>
    </row>
    <row r="28" spans="1:10" ht="16.2" customHeight="1">
      <c r="A28" s="24"/>
      <c r="B28" s="145" t="s">
        <v>189</v>
      </c>
      <c r="C28" s="145"/>
      <c r="D28" s="142" t="s">
        <v>152</v>
      </c>
      <c r="E28" s="142" t="s">
        <v>186</v>
      </c>
      <c r="F28" s="142"/>
      <c r="G28" s="142"/>
      <c r="H28" s="142"/>
      <c r="I28" s="38" t="s">
        <v>187</v>
      </c>
      <c r="J28" s="38" t="s">
        <v>188</v>
      </c>
    </row>
    <row r="29" spans="1:10" ht="15" hidden="1" customHeight="1" thickBot="1">
      <c r="A29" s="24"/>
      <c r="B29" s="145"/>
      <c r="C29" s="145"/>
      <c r="D29" s="142"/>
      <c r="E29" s="142"/>
      <c r="F29" s="142"/>
      <c r="G29" s="142"/>
      <c r="H29" s="142"/>
      <c r="I29" s="38"/>
      <c r="J29" s="38"/>
    </row>
    <row r="30" spans="1:10" ht="16.8" customHeight="1">
      <c r="A30" s="24"/>
      <c r="B30" s="14"/>
      <c r="C30" s="14"/>
      <c r="D30" s="28"/>
      <c r="E30" s="143"/>
      <c r="F30" s="143"/>
      <c r="G30" s="143"/>
      <c r="H30" s="143"/>
      <c r="I30" s="34"/>
      <c r="J30" s="34"/>
    </row>
    <row r="31" spans="1:10" ht="16.8" customHeight="1">
      <c r="A31" s="24"/>
      <c r="B31" s="144"/>
      <c r="C31" s="14"/>
      <c r="D31" s="28"/>
      <c r="E31" s="143"/>
      <c r="F31" s="143"/>
      <c r="G31" s="143"/>
      <c r="H31" s="143"/>
      <c r="I31" s="34"/>
      <c r="J31" s="34"/>
    </row>
    <row r="32" spans="1:10" ht="16.8" customHeight="1">
      <c r="A32" s="24"/>
      <c r="B32" s="144"/>
      <c r="C32" s="14"/>
      <c r="D32" s="28"/>
      <c r="E32" s="143"/>
      <c r="F32" s="143"/>
      <c r="G32" s="143"/>
      <c r="H32" s="143"/>
      <c r="I32" s="34"/>
      <c r="J32" s="34"/>
    </row>
    <row r="33" spans="1:10" ht="19.8" customHeight="1">
      <c r="A33" s="24"/>
      <c r="B33" s="29"/>
      <c r="C33" s="29" t="s">
        <v>151</v>
      </c>
      <c r="D33" s="30"/>
      <c r="E33" s="142">
        <v>0</v>
      </c>
      <c r="F33" s="142"/>
      <c r="G33" s="142"/>
      <c r="H33" s="142"/>
      <c r="I33" s="38">
        <v>0</v>
      </c>
      <c r="J33" s="38">
        <v>0</v>
      </c>
    </row>
  </sheetData>
  <mergeCells count="44">
    <mergeCell ref="E33:H33"/>
    <mergeCell ref="B31:B32"/>
    <mergeCell ref="E30:H30"/>
    <mergeCell ref="E31:H31"/>
    <mergeCell ref="E32:H32"/>
    <mergeCell ref="B2:J2"/>
    <mergeCell ref="B1:J1"/>
    <mergeCell ref="B3:J3"/>
    <mergeCell ref="C24:E24"/>
    <mergeCell ref="F24:H24"/>
    <mergeCell ref="E4:H5"/>
    <mergeCell ref="B12:H12"/>
    <mergeCell ref="B9:H9"/>
    <mergeCell ref="B10:C11"/>
    <mergeCell ref="B6:H6"/>
    <mergeCell ref="B7:C8"/>
    <mergeCell ref="E7:H7"/>
    <mergeCell ref="E8:H8"/>
    <mergeCell ref="B4:C5"/>
    <mergeCell ref="D4:D5"/>
    <mergeCell ref="E13:H13"/>
    <mergeCell ref="B19:H19"/>
    <mergeCell ref="E10:H10"/>
    <mergeCell ref="E11:H11"/>
    <mergeCell ref="E15:H15"/>
    <mergeCell ref="B14:H14"/>
    <mergeCell ref="B15:C16"/>
    <mergeCell ref="B13:C13"/>
    <mergeCell ref="B21:H21"/>
    <mergeCell ref="C26:D26"/>
    <mergeCell ref="E26:H26"/>
    <mergeCell ref="D28:D29"/>
    <mergeCell ref="E16:H16"/>
    <mergeCell ref="E18:H18"/>
    <mergeCell ref="E20:H20"/>
    <mergeCell ref="B20:C20"/>
    <mergeCell ref="B17:H17"/>
    <mergeCell ref="B18:C18"/>
    <mergeCell ref="E28:H29"/>
    <mergeCell ref="B28:C29"/>
    <mergeCell ref="B22:C22"/>
    <mergeCell ref="E22:H22"/>
    <mergeCell ref="B25:H25"/>
    <mergeCell ref="B23:H23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B2:G32"/>
  <sheetViews>
    <sheetView workbookViewId="0">
      <selection activeCell="C6" sqref="C6"/>
    </sheetView>
  </sheetViews>
  <sheetFormatPr defaultRowHeight="14.4"/>
  <cols>
    <col min="2" max="2" width="40.33203125" customWidth="1"/>
    <col min="5" max="5" width="35.33203125" customWidth="1"/>
  </cols>
  <sheetData>
    <row r="2" spans="2:7" ht="14.4" customHeight="1">
      <c r="B2" s="151" t="s">
        <v>167</v>
      </c>
      <c r="C2" s="151"/>
      <c r="D2" s="151"/>
      <c r="E2" s="151"/>
      <c r="F2" s="151"/>
      <c r="G2" s="151"/>
    </row>
    <row r="3" spans="2:7" ht="14.4" customHeight="1">
      <c r="B3" s="152" t="s">
        <v>139</v>
      </c>
      <c r="C3" s="152"/>
      <c r="D3" s="152"/>
      <c r="E3" s="152"/>
      <c r="F3" s="152"/>
      <c r="G3" s="152"/>
    </row>
    <row r="4" spans="2:7" ht="14.4" customHeight="1">
      <c r="B4" s="152" t="s">
        <v>140</v>
      </c>
      <c r="C4" s="152"/>
      <c r="D4" s="152"/>
      <c r="E4" s="152"/>
      <c r="F4" s="152"/>
      <c r="G4" s="152"/>
    </row>
    <row r="5" spans="2:7" ht="14.4" customHeight="1">
      <c r="B5" s="84"/>
      <c r="C5" s="84"/>
      <c r="D5" s="84"/>
      <c r="E5" s="84"/>
      <c r="F5" s="84"/>
      <c r="G5" s="84"/>
    </row>
    <row r="6" spans="2:7" ht="18.600000000000001">
      <c r="B6" s="31"/>
      <c r="C6" s="43">
        <v>2012</v>
      </c>
      <c r="D6" s="43">
        <v>2013</v>
      </c>
      <c r="E6" s="43"/>
      <c r="F6" s="43">
        <v>2012</v>
      </c>
      <c r="G6" s="43">
        <v>2013</v>
      </c>
    </row>
    <row r="7" spans="2:7">
      <c r="B7" s="32"/>
      <c r="C7" s="5"/>
      <c r="D7" s="5"/>
      <c r="E7" s="32"/>
      <c r="F7" s="32"/>
      <c r="G7" s="32"/>
    </row>
    <row r="8" spans="2:7">
      <c r="B8" s="33" t="s">
        <v>3</v>
      </c>
      <c r="C8" s="34">
        <v>329</v>
      </c>
      <c r="D8" s="5">
        <v>0</v>
      </c>
      <c r="E8" s="5"/>
      <c r="F8" s="5"/>
      <c r="G8" s="5"/>
    </row>
    <row r="9" spans="2:7">
      <c r="B9" s="35" t="s">
        <v>4</v>
      </c>
      <c r="C9" s="5">
        <v>116622</v>
      </c>
      <c r="D9" s="5">
        <v>113275</v>
      </c>
      <c r="E9" s="5"/>
      <c r="F9" s="5"/>
      <c r="G9" s="5"/>
    </row>
    <row r="10" spans="2:7">
      <c r="B10" s="35" t="s">
        <v>5</v>
      </c>
      <c r="C10" s="5">
        <v>460</v>
      </c>
      <c r="D10" s="5">
        <v>1232</v>
      </c>
      <c r="E10" s="5"/>
      <c r="F10" s="5"/>
      <c r="G10" s="5"/>
    </row>
    <row r="11" spans="2:7">
      <c r="B11" s="35" t="s">
        <v>6</v>
      </c>
      <c r="C11" s="5">
        <v>1901</v>
      </c>
      <c r="D11" s="5">
        <v>1469</v>
      </c>
      <c r="E11" s="36" t="s">
        <v>7</v>
      </c>
      <c r="F11" s="34">
        <v>1239</v>
      </c>
      <c r="G11" s="34">
        <v>1239</v>
      </c>
    </row>
    <row r="12" spans="2:7">
      <c r="B12" s="35" t="s">
        <v>8</v>
      </c>
      <c r="C12" s="5">
        <v>91</v>
      </c>
      <c r="D12" s="5">
        <v>91</v>
      </c>
      <c r="E12" s="36" t="s">
        <v>9</v>
      </c>
      <c r="F12" s="34">
        <v>126106</v>
      </c>
      <c r="G12" s="34">
        <v>120986</v>
      </c>
    </row>
    <row r="13" spans="2:7">
      <c r="B13" s="36" t="s">
        <v>10</v>
      </c>
      <c r="C13" s="34">
        <v>119074</v>
      </c>
      <c r="D13" s="34">
        <v>116067</v>
      </c>
      <c r="E13" s="37" t="s">
        <v>11</v>
      </c>
      <c r="F13" s="38">
        <v>127345</v>
      </c>
      <c r="G13" s="38">
        <v>122225</v>
      </c>
    </row>
    <row r="14" spans="2:7">
      <c r="B14" s="35" t="s">
        <v>12</v>
      </c>
      <c r="C14" s="5">
        <v>1527</v>
      </c>
      <c r="D14" s="5">
        <v>1537</v>
      </c>
      <c r="E14" s="35"/>
      <c r="F14" s="5"/>
      <c r="G14" s="5"/>
    </row>
    <row r="15" spans="2:7">
      <c r="B15" s="36" t="s">
        <v>13</v>
      </c>
      <c r="C15" s="34">
        <v>1527</v>
      </c>
      <c r="D15" s="34">
        <v>1537</v>
      </c>
      <c r="E15" s="35"/>
      <c r="F15" s="5"/>
      <c r="G15" s="5"/>
    </row>
    <row r="16" spans="2:7">
      <c r="B16" s="36" t="s">
        <v>14</v>
      </c>
      <c r="C16" s="34">
        <v>5269</v>
      </c>
      <c r="D16" s="34">
        <v>4963</v>
      </c>
      <c r="E16" s="35"/>
      <c r="F16" s="5"/>
      <c r="G16" s="5"/>
    </row>
    <row r="17" spans="2:7">
      <c r="B17" s="37" t="s">
        <v>15</v>
      </c>
      <c r="C17" s="38">
        <v>126199</v>
      </c>
      <c r="D17" s="39">
        <v>122567</v>
      </c>
      <c r="E17" s="36" t="s">
        <v>16</v>
      </c>
      <c r="F17" s="34">
        <v>2759</v>
      </c>
      <c r="G17" s="34">
        <v>2625</v>
      </c>
    </row>
    <row r="18" spans="2:7">
      <c r="B18" s="40"/>
      <c r="C18" s="5"/>
      <c r="D18" s="5"/>
      <c r="E18" s="35"/>
      <c r="F18" s="5"/>
      <c r="G18" s="5"/>
    </row>
    <row r="19" spans="2:7">
      <c r="B19" s="36" t="s">
        <v>17</v>
      </c>
      <c r="C19" s="34">
        <v>0</v>
      </c>
      <c r="D19" s="34">
        <v>0</v>
      </c>
      <c r="E19" s="35"/>
      <c r="F19" s="5"/>
      <c r="G19" s="5"/>
    </row>
    <row r="20" spans="2:7">
      <c r="B20" s="36" t="s">
        <v>18</v>
      </c>
      <c r="C20" s="34">
        <v>1667</v>
      </c>
      <c r="D20" s="34">
        <v>256</v>
      </c>
      <c r="E20" s="35"/>
      <c r="F20" s="5"/>
      <c r="G20" s="5"/>
    </row>
    <row r="21" spans="2:7">
      <c r="B21" s="36" t="s">
        <v>19</v>
      </c>
      <c r="C21" s="34">
        <v>0</v>
      </c>
      <c r="D21" s="34">
        <v>0</v>
      </c>
      <c r="E21" s="35"/>
      <c r="F21" s="5"/>
      <c r="G21" s="5"/>
    </row>
    <row r="22" spans="2:7">
      <c r="B22" s="35" t="s">
        <v>20</v>
      </c>
      <c r="C22" s="5">
        <v>431</v>
      </c>
      <c r="D22" s="5">
        <v>209</v>
      </c>
      <c r="E22" s="37" t="s">
        <v>21</v>
      </c>
      <c r="F22" s="38">
        <v>2759</v>
      </c>
      <c r="G22" s="38">
        <v>2625</v>
      </c>
    </row>
    <row r="23" spans="2:7">
      <c r="B23" s="35" t="s">
        <v>22</v>
      </c>
      <c r="C23" s="5">
        <v>1221</v>
      </c>
      <c r="D23" s="5">
        <v>1795</v>
      </c>
      <c r="E23" s="36"/>
      <c r="F23" s="5"/>
      <c r="G23" s="5"/>
    </row>
    <row r="24" spans="2:7">
      <c r="B24" s="36" t="s">
        <v>23</v>
      </c>
      <c r="C24" s="34">
        <v>1652</v>
      </c>
      <c r="D24" s="34">
        <v>2004</v>
      </c>
      <c r="E24" s="40"/>
      <c r="F24" s="5"/>
      <c r="G24" s="5"/>
    </row>
    <row r="25" spans="2:7">
      <c r="B25" s="35" t="s">
        <v>24</v>
      </c>
      <c r="C25" s="5">
        <v>160</v>
      </c>
      <c r="D25" s="5">
        <v>0</v>
      </c>
      <c r="E25" s="36" t="s">
        <v>25</v>
      </c>
      <c r="F25" s="34">
        <v>0</v>
      </c>
      <c r="G25" s="34">
        <v>0</v>
      </c>
    </row>
    <row r="26" spans="2:7">
      <c r="B26" s="35" t="s">
        <v>26</v>
      </c>
      <c r="C26" s="5">
        <v>1523</v>
      </c>
      <c r="D26" s="5">
        <v>621</v>
      </c>
      <c r="E26" s="36" t="s">
        <v>27</v>
      </c>
      <c r="F26" s="34">
        <v>521</v>
      </c>
      <c r="G26" s="34">
        <v>598</v>
      </c>
    </row>
    <row r="27" spans="2:7">
      <c r="B27" s="35" t="s">
        <v>28</v>
      </c>
      <c r="C27" s="5">
        <v>0</v>
      </c>
      <c r="D27" s="5">
        <v>0</v>
      </c>
      <c r="E27" s="36"/>
      <c r="F27" s="34"/>
      <c r="G27" s="34"/>
    </row>
    <row r="28" spans="2:7">
      <c r="B28" s="36" t="s">
        <v>29</v>
      </c>
      <c r="C28" s="34">
        <v>1683</v>
      </c>
      <c r="D28" s="34">
        <v>621</v>
      </c>
      <c r="E28" s="36" t="s">
        <v>30</v>
      </c>
      <c r="F28" s="34">
        <v>576</v>
      </c>
      <c r="G28" s="34">
        <v>0</v>
      </c>
    </row>
    <row r="29" spans="2:7">
      <c r="B29" s="37" t="s">
        <v>31</v>
      </c>
      <c r="C29" s="38">
        <v>5002</v>
      </c>
      <c r="D29" s="38">
        <v>2881</v>
      </c>
      <c r="E29" s="37" t="s">
        <v>32</v>
      </c>
      <c r="F29" s="38">
        <v>1097</v>
      </c>
      <c r="G29" s="38">
        <v>598</v>
      </c>
    </row>
    <row r="30" spans="2:7">
      <c r="B30" s="40"/>
      <c r="C30" s="5"/>
      <c r="D30" s="5"/>
      <c r="E30" s="35"/>
      <c r="F30" s="5"/>
      <c r="G30" s="5"/>
    </row>
    <row r="31" spans="2:7" ht="18.600000000000001" customHeight="1">
      <c r="B31" s="41" t="s">
        <v>33</v>
      </c>
      <c r="C31" s="42">
        <v>131201</v>
      </c>
      <c r="D31" s="42">
        <v>125448</v>
      </c>
      <c r="E31" s="41" t="s">
        <v>34</v>
      </c>
      <c r="F31" s="42">
        <v>131201</v>
      </c>
      <c r="G31" s="42">
        <v>125448</v>
      </c>
    </row>
    <row r="32" spans="2:7">
      <c r="B32" s="1"/>
      <c r="C32" s="1"/>
      <c r="D32" s="1"/>
      <c r="E32" s="1"/>
      <c r="F32" s="1"/>
      <c r="G32" s="1"/>
    </row>
  </sheetData>
  <mergeCells count="3">
    <mergeCell ref="B2:G2"/>
    <mergeCell ref="B3:G3"/>
    <mergeCell ref="B4:G4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B4:C29"/>
  <sheetViews>
    <sheetView workbookViewId="0">
      <selection activeCell="B10" sqref="B10:B11"/>
    </sheetView>
  </sheetViews>
  <sheetFormatPr defaultRowHeight="14.4"/>
  <cols>
    <col min="2" max="2" width="44.44140625" customWidth="1"/>
    <col min="3" max="3" width="29.33203125" customWidth="1"/>
  </cols>
  <sheetData>
    <row r="4" spans="2:3">
      <c r="B4" s="153" t="s">
        <v>2</v>
      </c>
      <c r="C4" s="153"/>
    </row>
    <row r="5" spans="2:3">
      <c r="B5" s="154" t="s">
        <v>141</v>
      </c>
      <c r="C5" s="154"/>
    </row>
    <row r="6" spans="2:3">
      <c r="B6" s="44"/>
      <c r="C6" s="44"/>
    </row>
    <row r="7" spans="2:3">
      <c r="B7" s="155" t="s">
        <v>172</v>
      </c>
      <c r="C7" s="155"/>
    </row>
    <row r="8" spans="2:3">
      <c r="B8" s="155" t="s">
        <v>35</v>
      </c>
      <c r="C8" s="155"/>
    </row>
    <row r="9" spans="2:3">
      <c r="B9" s="2"/>
      <c r="C9" s="23" t="s">
        <v>36</v>
      </c>
    </row>
    <row r="10" spans="2:3" ht="25.2" customHeight="1">
      <c r="B10" s="37" t="s">
        <v>144</v>
      </c>
      <c r="C10" s="45">
        <v>4392</v>
      </c>
    </row>
    <row r="11" spans="2:3" ht="23.4" customHeight="1">
      <c r="B11" s="35"/>
      <c r="C11" s="35"/>
    </row>
    <row r="12" spans="2:3" ht="24" customHeight="1">
      <c r="B12" s="35" t="s">
        <v>37</v>
      </c>
      <c r="C12" s="46">
        <v>60116</v>
      </c>
    </row>
    <row r="13" spans="2:3" ht="22.95" customHeight="1">
      <c r="B13" s="35" t="s">
        <v>38</v>
      </c>
      <c r="C13" s="46">
        <v>58189</v>
      </c>
    </row>
    <row r="14" spans="2:3" ht="21.6" customHeight="1">
      <c r="B14" s="35" t="s">
        <v>39</v>
      </c>
      <c r="C14" s="46">
        <v>0</v>
      </c>
    </row>
    <row r="15" spans="2:3" ht="22.95" customHeight="1">
      <c r="B15" s="35" t="s">
        <v>40</v>
      </c>
      <c r="C15" s="46">
        <v>0</v>
      </c>
    </row>
    <row r="16" spans="2:3" ht="21.6" customHeight="1">
      <c r="B16" s="35"/>
      <c r="C16" s="35"/>
    </row>
    <row r="17" spans="2:3" ht="22.95" customHeight="1">
      <c r="B17" s="37" t="s">
        <v>145</v>
      </c>
      <c r="C17" s="45">
        <v>6319</v>
      </c>
    </row>
    <row r="18" spans="2:3" ht="21" customHeight="1">
      <c r="B18" s="47"/>
      <c r="C18" s="47"/>
    </row>
    <row r="19" spans="2:3" ht="21" customHeight="1">
      <c r="B19" s="32"/>
      <c r="C19" s="32"/>
    </row>
    <row r="20" spans="2:3" ht="21" customHeight="1">
      <c r="B20" s="35" t="s">
        <v>41</v>
      </c>
      <c r="C20" s="46">
        <v>6319</v>
      </c>
    </row>
    <row r="21" spans="2:3" ht="23.4" customHeight="1">
      <c r="B21" s="35" t="s">
        <v>42</v>
      </c>
      <c r="C21" s="46">
        <v>59</v>
      </c>
    </row>
    <row r="22" spans="2:3" ht="23.4" customHeight="1">
      <c r="B22" s="40" t="s">
        <v>43</v>
      </c>
      <c r="C22" s="48">
        <v>6378</v>
      </c>
    </row>
    <row r="23" spans="2:3" ht="23.4" customHeight="1">
      <c r="B23" s="40" t="s">
        <v>146</v>
      </c>
      <c r="C23" s="48">
        <v>0</v>
      </c>
    </row>
    <row r="24" spans="2:3" ht="23.4" customHeight="1">
      <c r="B24" s="40" t="s">
        <v>147</v>
      </c>
      <c r="C24" s="48">
        <v>0</v>
      </c>
    </row>
    <row r="25" spans="2:3" ht="21.6" customHeight="1">
      <c r="B25" s="40"/>
      <c r="C25" s="35"/>
    </row>
    <row r="26" spans="2:3" ht="28.2" customHeight="1">
      <c r="B26" s="41" t="s">
        <v>44</v>
      </c>
      <c r="C26" s="49">
        <v>6378</v>
      </c>
    </row>
    <row r="27" spans="2:3" ht="28.2" customHeight="1">
      <c r="B27" s="50" t="s">
        <v>150</v>
      </c>
      <c r="C27" s="51">
        <v>6378</v>
      </c>
    </row>
    <row r="28" spans="2:3" ht="24.6" customHeight="1">
      <c r="B28" s="52" t="s">
        <v>148</v>
      </c>
      <c r="C28" s="53">
        <v>3549</v>
      </c>
    </row>
    <row r="29" spans="2:3" ht="20.399999999999999" customHeight="1">
      <c r="B29" s="54" t="s">
        <v>149</v>
      </c>
      <c r="C29" s="53">
        <v>2829</v>
      </c>
    </row>
  </sheetData>
  <mergeCells count="4">
    <mergeCell ref="B4:C4"/>
    <mergeCell ref="B5:C5"/>
    <mergeCell ref="B7:C7"/>
    <mergeCell ref="B8:C8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B3:L22"/>
  <sheetViews>
    <sheetView workbookViewId="0">
      <selection activeCell="E9" sqref="E9:E10"/>
    </sheetView>
  </sheetViews>
  <sheetFormatPr defaultRowHeight="14.4"/>
  <cols>
    <col min="2" max="2" width="5.5546875" customWidth="1"/>
    <col min="3" max="3" width="21" customWidth="1"/>
    <col min="4" max="4" width="10.109375" customWidth="1"/>
    <col min="5" max="5" width="9.6640625" customWidth="1"/>
    <col min="6" max="6" width="8.6640625" customWidth="1"/>
    <col min="7" max="7" width="10" customWidth="1"/>
    <col min="8" max="8" width="10.6640625" customWidth="1"/>
    <col min="9" max="9" width="8.5546875" customWidth="1"/>
    <col min="10" max="10" width="7.88671875" customWidth="1"/>
  </cols>
  <sheetData>
    <row r="3" spans="2:12">
      <c r="B3" s="2"/>
      <c r="C3" s="24"/>
      <c r="D3" s="154" t="s">
        <v>168</v>
      </c>
      <c r="E3" s="154"/>
      <c r="F3" s="154"/>
      <c r="G3" s="154"/>
      <c r="H3" s="154"/>
      <c r="I3" s="154"/>
      <c r="J3" s="154"/>
      <c r="K3" s="2"/>
      <c r="L3" s="2"/>
    </row>
    <row r="4" spans="2:12">
      <c r="B4" s="2"/>
      <c r="C4" s="154" t="s">
        <v>138</v>
      </c>
      <c r="D4" s="154"/>
      <c r="E4" s="154"/>
      <c r="F4" s="154"/>
      <c r="G4" s="154"/>
      <c r="H4" s="154"/>
      <c r="I4" s="154"/>
      <c r="J4" s="154"/>
      <c r="K4" s="154"/>
      <c r="L4" s="2"/>
    </row>
    <row r="5" spans="2:12">
      <c r="B5" s="2"/>
      <c r="C5" s="55" t="s">
        <v>46</v>
      </c>
      <c r="D5" s="55"/>
      <c r="E5" s="55"/>
      <c r="F5" s="55"/>
      <c r="G5" s="55"/>
      <c r="H5" s="55"/>
      <c r="I5" s="2"/>
      <c r="J5" s="2"/>
      <c r="K5" s="2"/>
      <c r="L5" s="2"/>
    </row>
    <row r="6" spans="2:12" ht="30.6">
      <c r="B6" s="57" t="s">
        <v>47</v>
      </c>
      <c r="C6" s="57" t="s">
        <v>48</v>
      </c>
      <c r="D6" s="57" t="s">
        <v>49</v>
      </c>
      <c r="E6" s="157" t="s">
        <v>50</v>
      </c>
      <c r="F6" s="157"/>
      <c r="G6" s="157"/>
      <c r="H6" s="157"/>
      <c r="I6" s="157"/>
      <c r="J6" s="157"/>
      <c r="K6" s="157"/>
      <c r="L6" s="57" t="s">
        <v>51</v>
      </c>
    </row>
    <row r="7" spans="2:12" ht="30.6">
      <c r="B7" s="57"/>
      <c r="C7" s="57"/>
      <c r="D7" s="57"/>
      <c r="E7" s="57" t="s">
        <v>52</v>
      </c>
      <c r="F7" s="57" t="s">
        <v>53</v>
      </c>
      <c r="G7" s="57" t="s">
        <v>54</v>
      </c>
      <c r="H7" s="57" t="s">
        <v>55</v>
      </c>
      <c r="I7" s="57" t="s">
        <v>56</v>
      </c>
      <c r="J7" s="57" t="s">
        <v>57</v>
      </c>
      <c r="K7" s="57" t="s">
        <v>58</v>
      </c>
      <c r="L7" s="57" t="s">
        <v>53</v>
      </c>
    </row>
    <row r="8" spans="2:12">
      <c r="B8" s="57">
        <v>1</v>
      </c>
      <c r="C8" s="57">
        <v>2</v>
      </c>
      <c r="D8" s="57">
        <v>3</v>
      </c>
      <c r="E8" s="57">
        <v>4</v>
      </c>
      <c r="F8" s="57">
        <v>5</v>
      </c>
      <c r="G8" s="57">
        <v>6</v>
      </c>
      <c r="H8" s="57">
        <v>7</v>
      </c>
      <c r="I8" s="57">
        <v>8</v>
      </c>
      <c r="J8" s="57">
        <v>9</v>
      </c>
      <c r="K8" s="57" t="s">
        <v>59</v>
      </c>
      <c r="L8" s="57" t="s">
        <v>60</v>
      </c>
    </row>
    <row r="9" spans="2:12">
      <c r="B9" s="32"/>
      <c r="C9" s="34" t="s">
        <v>61</v>
      </c>
      <c r="D9" s="32"/>
      <c r="E9" s="32"/>
      <c r="F9" s="32"/>
      <c r="G9" s="32"/>
      <c r="H9" s="32"/>
      <c r="I9" s="32"/>
      <c r="J9" s="32"/>
      <c r="K9" s="32"/>
      <c r="L9" s="32"/>
    </row>
    <row r="10" spans="2:12" ht="26.4">
      <c r="B10" s="56">
        <v>1</v>
      </c>
      <c r="C10" s="16" t="s">
        <v>62</v>
      </c>
      <c r="D10" s="40"/>
      <c r="E10" s="35"/>
      <c r="F10" s="35"/>
      <c r="G10" s="35"/>
      <c r="H10" s="35"/>
      <c r="I10" s="35"/>
      <c r="J10" s="35"/>
      <c r="K10" s="48">
        <v>0</v>
      </c>
      <c r="L10" s="48">
        <v>0</v>
      </c>
    </row>
    <row r="11" spans="2:12" ht="26.4">
      <c r="B11" s="56">
        <v>2</v>
      </c>
      <c r="C11" s="16" t="s">
        <v>63</v>
      </c>
      <c r="D11" s="40"/>
      <c r="E11" s="35"/>
      <c r="F11" s="35"/>
      <c r="G11" s="35"/>
      <c r="H11" s="35"/>
      <c r="I11" s="35"/>
      <c r="J11" s="35"/>
      <c r="K11" s="48">
        <v>0</v>
      </c>
      <c r="L11" s="48">
        <v>0</v>
      </c>
    </row>
    <row r="12" spans="2:12" ht="39.6">
      <c r="B12" s="56">
        <v>3</v>
      </c>
      <c r="C12" s="16" t="s">
        <v>64</v>
      </c>
      <c r="D12" s="40"/>
      <c r="E12" s="35"/>
      <c r="F12" s="35"/>
      <c r="G12" s="35"/>
      <c r="H12" s="35"/>
      <c r="I12" s="35"/>
      <c r="J12" s="35"/>
      <c r="K12" s="48">
        <v>0</v>
      </c>
      <c r="L12" s="48">
        <v>0</v>
      </c>
    </row>
    <row r="13" spans="2:12" ht="26.4">
      <c r="B13" s="56">
        <v>4</v>
      </c>
      <c r="C13" s="16" t="s">
        <v>65</v>
      </c>
      <c r="D13" s="40"/>
      <c r="E13" s="35"/>
      <c r="F13" s="35"/>
      <c r="G13" s="35"/>
      <c r="H13" s="35"/>
      <c r="I13" s="35"/>
      <c r="J13" s="35"/>
      <c r="K13" s="48">
        <v>0</v>
      </c>
      <c r="L13" s="48">
        <v>0</v>
      </c>
    </row>
    <row r="14" spans="2:12" ht="39.6">
      <c r="B14" s="56">
        <v>5</v>
      </c>
      <c r="C14" s="16" t="s">
        <v>66</v>
      </c>
      <c r="D14" s="40"/>
      <c r="E14" s="35"/>
      <c r="F14" s="35"/>
      <c r="G14" s="35"/>
      <c r="H14" s="35"/>
      <c r="I14" s="35"/>
      <c r="J14" s="35"/>
      <c r="K14" s="48">
        <v>0</v>
      </c>
      <c r="L14" s="48">
        <v>0</v>
      </c>
    </row>
    <row r="15" spans="2:12">
      <c r="B15" s="56">
        <v>6</v>
      </c>
      <c r="C15" s="16" t="s">
        <v>67</v>
      </c>
      <c r="D15" s="40"/>
      <c r="E15" s="35"/>
      <c r="F15" s="35"/>
      <c r="G15" s="35"/>
      <c r="H15" s="35"/>
      <c r="I15" s="35"/>
      <c r="J15" s="35"/>
      <c r="K15" s="48">
        <v>0</v>
      </c>
      <c r="L15" s="48">
        <v>309</v>
      </c>
    </row>
    <row r="16" spans="2:12">
      <c r="B16" s="56">
        <v>7</v>
      </c>
      <c r="C16" s="16" t="s">
        <v>68</v>
      </c>
      <c r="D16" s="40"/>
      <c r="E16" s="35"/>
      <c r="F16" s="35"/>
      <c r="G16" s="35"/>
      <c r="H16" s="35"/>
      <c r="I16" s="35"/>
      <c r="J16" s="35"/>
      <c r="K16" s="48">
        <v>2100</v>
      </c>
      <c r="L16" s="48">
        <v>2338</v>
      </c>
    </row>
    <row r="17" spans="2:12">
      <c r="B17" s="158" t="s">
        <v>69</v>
      </c>
      <c r="C17" s="158"/>
      <c r="D17" s="48">
        <v>0</v>
      </c>
      <c r="E17" s="48">
        <v>0</v>
      </c>
      <c r="F17" s="48">
        <v>0</v>
      </c>
      <c r="G17" s="48">
        <v>0</v>
      </c>
      <c r="H17" s="48">
        <v>0</v>
      </c>
      <c r="I17" s="48">
        <v>0</v>
      </c>
      <c r="J17" s="48">
        <v>0</v>
      </c>
      <c r="K17" s="48">
        <v>2100</v>
      </c>
      <c r="L17" s="48">
        <v>2647</v>
      </c>
    </row>
    <row r="18" spans="2:12">
      <c r="B18" s="159" t="s">
        <v>70</v>
      </c>
      <c r="C18" s="159"/>
      <c r="D18" s="159"/>
      <c r="E18" s="159"/>
      <c r="F18" s="159"/>
      <c r="G18" s="159"/>
      <c r="H18" s="159"/>
      <c r="I18" s="159"/>
      <c r="J18" s="159"/>
      <c r="K18" s="159"/>
      <c r="L18" s="159"/>
    </row>
    <row r="19" spans="2:12">
      <c r="B19" s="56">
        <v>1</v>
      </c>
      <c r="C19" s="16" t="s">
        <v>71</v>
      </c>
      <c r="D19" s="40"/>
      <c r="E19" s="35"/>
      <c r="F19" s="35"/>
      <c r="G19" s="35"/>
      <c r="H19" s="35"/>
      <c r="I19" s="35"/>
      <c r="J19" s="35"/>
      <c r="K19" s="48">
        <v>0</v>
      </c>
      <c r="L19" s="48">
        <v>0</v>
      </c>
    </row>
    <row r="20" spans="2:12">
      <c r="B20" s="56">
        <v>2</v>
      </c>
      <c r="C20" s="16" t="s">
        <v>68</v>
      </c>
      <c r="D20" s="40"/>
      <c r="E20" s="35"/>
      <c r="F20" s="35"/>
      <c r="G20" s="35"/>
      <c r="H20" s="35"/>
      <c r="I20" s="35"/>
      <c r="J20" s="35"/>
      <c r="K20" s="48">
        <v>0</v>
      </c>
      <c r="L20" s="48">
        <v>0</v>
      </c>
    </row>
    <row r="21" spans="2:12">
      <c r="B21" s="158" t="s">
        <v>72</v>
      </c>
      <c r="C21" s="158"/>
      <c r="D21" s="48">
        <v>0</v>
      </c>
      <c r="E21" s="48">
        <v>0</v>
      </c>
      <c r="F21" s="48">
        <v>0</v>
      </c>
      <c r="G21" s="48">
        <v>0</v>
      </c>
      <c r="H21" s="48">
        <v>0</v>
      </c>
      <c r="I21" s="48">
        <v>0</v>
      </c>
      <c r="J21" s="48">
        <v>0</v>
      </c>
      <c r="K21" s="48">
        <v>0</v>
      </c>
      <c r="L21" s="48">
        <v>0</v>
      </c>
    </row>
    <row r="22" spans="2:12" ht="19.2" customHeight="1">
      <c r="B22" s="156" t="s">
        <v>73</v>
      </c>
      <c r="C22" s="156"/>
      <c r="D22" s="49">
        <v>0</v>
      </c>
      <c r="E22" s="49">
        <v>0</v>
      </c>
      <c r="F22" s="49">
        <v>0</v>
      </c>
      <c r="G22" s="49">
        <v>0</v>
      </c>
      <c r="H22" s="49">
        <v>0</v>
      </c>
      <c r="I22" s="49">
        <v>0</v>
      </c>
      <c r="J22" s="49">
        <v>0</v>
      </c>
      <c r="K22" s="49">
        <v>2100</v>
      </c>
      <c r="L22" s="49">
        <v>2647</v>
      </c>
    </row>
  </sheetData>
  <mergeCells count="7">
    <mergeCell ref="B22:C22"/>
    <mergeCell ref="D3:J3"/>
    <mergeCell ref="C4:K4"/>
    <mergeCell ref="E6:K6"/>
    <mergeCell ref="B17:C17"/>
    <mergeCell ref="B18:L18"/>
    <mergeCell ref="B21:C21"/>
  </mergeCells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2:G38"/>
  <sheetViews>
    <sheetView topLeftCell="A7" workbookViewId="0">
      <selection activeCell="B25" sqref="B25"/>
    </sheetView>
  </sheetViews>
  <sheetFormatPr defaultRowHeight="14.4"/>
  <cols>
    <col min="1" max="1" width="6.88671875" customWidth="1"/>
    <col min="2" max="2" width="26.33203125" customWidth="1"/>
    <col min="3" max="3" width="9.88671875" customWidth="1"/>
    <col min="4" max="4" width="11.44140625" customWidth="1"/>
    <col min="5" max="5" width="10.5546875" customWidth="1"/>
    <col min="6" max="6" width="10.88671875" customWidth="1"/>
    <col min="7" max="7" width="10.5546875" customWidth="1"/>
  </cols>
  <sheetData>
    <row r="2" spans="1:7">
      <c r="A2" s="24"/>
      <c r="B2" s="154" t="s">
        <v>45</v>
      </c>
      <c r="C2" s="154"/>
      <c r="D2" s="154"/>
      <c r="E2" s="154"/>
      <c r="F2" s="154"/>
      <c r="G2" s="154"/>
    </row>
    <row r="3" spans="1:7">
      <c r="A3" s="24"/>
      <c r="B3" s="154" t="s">
        <v>138</v>
      </c>
      <c r="C3" s="154"/>
      <c r="D3" s="154"/>
      <c r="E3" s="154"/>
      <c r="F3" s="154"/>
      <c r="G3" s="154"/>
    </row>
    <row r="4" spans="1:7">
      <c r="A4" s="24"/>
      <c r="B4" s="154" t="s">
        <v>74</v>
      </c>
      <c r="C4" s="154"/>
      <c r="D4" s="154"/>
      <c r="E4" s="154"/>
      <c r="F4" s="154"/>
      <c r="G4" s="154"/>
    </row>
    <row r="5" spans="1:7">
      <c r="A5" s="24"/>
      <c r="B5" s="24"/>
      <c r="C5" s="24"/>
      <c r="D5" s="24"/>
      <c r="E5" s="24"/>
      <c r="F5" s="24"/>
      <c r="G5" s="24" t="s">
        <v>36</v>
      </c>
    </row>
    <row r="6" spans="1:7" ht="26.25" customHeight="1">
      <c r="A6" s="160" t="s">
        <v>47</v>
      </c>
      <c r="B6" s="60" t="s">
        <v>75</v>
      </c>
      <c r="C6" s="160" t="s">
        <v>76</v>
      </c>
      <c r="D6" s="160"/>
      <c r="E6" s="61"/>
      <c r="F6" s="61"/>
      <c r="G6" s="61"/>
    </row>
    <row r="7" spans="1:7" ht="24">
      <c r="A7" s="160"/>
      <c r="B7" s="61"/>
      <c r="C7" s="61" t="s">
        <v>77</v>
      </c>
      <c r="D7" s="61" t="s">
        <v>78</v>
      </c>
      <c r="E7" s="61" t="s">
        <v>79</v>
      </c>
      <c r="F7" s="61" t="s">
        <v>80</v>
      </c>
      <c r="G7" s="61" t="s">
        <v>0</v>
      </c>
    </row>
    <row r="8" spans="1:7">
      <c r="A8" s="5">
        <v>1</v>
      </c>
      <c r="B8" s="7" t="s">
        <v>176</v>
      </c>
      <c r="C8" s="8"/>
      <c r="D8" s="8"/>
      <c r="E8" s="8"/>
      <c r="F8" s="8"/>
      <c r="G8" s="9"/>
    </row>
    <row r="9" spans="1:7">
      <c r="A9" s="10">
        <v>2</v>
      </c>
      <c r="B9" s="7" t="s">
        <v>177</v>
      </c>
      <c r="C9" s="8"/>
      <c r="D9" s="8"/>
      <c r="E9" s="8"/>
      <c r="F9" s="8"/>
      <c r="G9" s="9"/>
    </row>
    <row r="10" spans="1:7" ht="26.4">
      <c r="A10" s="10">
        <v>3</v>
      </c>
      <c r="B10" s="7" t="s">
        <v>81</v>
      </c>
      <c r="C10" s="8"/>
      <c r="D10" s="8"/>
      <c r="E10" s="8"/>
      <c r="F10" s="8"/>
      <c r="G10" s="9">
        <f>SUM(C10:F10)</f>
        <v>0</v>
      </c>
    </row>
    <row r="11" spans="1:7">
      <c r="A11" s="10">
        <v>4</v>
      </c>
      <c r="B11" s="7" t="s">
        <v>82</v>
      </c>
      <c r="C11" s="8"/>
      <c r="D11" s="8"/>
      <c r="E11" s="8"/>
      <c r="F11" s="8"/>
      <c r="G11" s="9"/>
    </row>
    <row r="12" spans="1:7">
      <c r="A12" s="10">
        <v>5</v>
      </c>
      <c r="B12" s="7" t="s">
        <v>178</v>
      </c>
      <c r="C12" s="8"/>
      <c r="D12" s="8"/>
      <c r="E12" s="8"/>
      <c r="F12" s="8"/>
      <c r="G12" s="9"/>
    </row>
    <row r="13" spans="1:7">
      <c r="A13" s="10">
        <v>6</v>
      </c>
      <c r="B13" s="7" t="s">
        <v>179</v>
      </c>
      <c r="C13" s="8"/>
      <c r="D13" s="8"/>
      <c r="E13" s="8"/>
      <c r="F13" s="8"/>
      <c r="G13" s="9"/>
    </row>
    <row r="14" spans="1:7" ht="26.4">
      <c r="A14" s="10">
        <v>7</v>
      </c>
      <c r="B14" s="11" t="s">
        <v>83</v>
      </c>
      <c r="C14" s="12">
        <f>SUM(C8:C13)</f>
        <v>0</v>
      </c>
      <c r="D14" s="12">
        <f t="shared" ref="D14:G14" si="0">SUM(D8:D13)</f>
        <v>0</v>
      </c>
      <c r="E14" s="12">
        <f t="shared" si="0"/>
        <v>0</v>
      </c>
      <c r="F14" s="12">
        <f t="shared" si="0"/>
        <v>0</v>
      </c>
      <c r="G14" s="12">
        <f t="shared" si="0"/>
        <v>0</v>
      </c>
    </row>
    <row r="15" spans="1:7" ht="28.2" customHeight="1">
      <c r="A15" s="10">
        <v>8</v>
      </c>
      <c r="B15" s="13" t="s">
        <v>84</v>
      </c>
      <c r="C15" s="14">
        <v>85233</v>
      </c>
      <c r="D15" s="14">
        <v>71973</v>
      </c>
      <c r="E15" s="14">
        <v>14206</v>
      </c>
      <c r="F15" s="14"/>
      <c r="G15" s="14">
        <f>SUM(C15:F15)</f>
        <v>171412</v>
      </c>
    </row>
    <row r="16" spans="1:7" ht="26.4">
      <c r="A16" s="10">
        <v>9</v>
      </c>
      <c r="B16" s="13" t="s">
        <v>85</v>
      </c>
      <c r="C16" s="14"/>
      <c r="D16" s="14"/>
      <c r="E16" s="14"/>
      <c r="F16" s="14"/>
      <c r="G16" s="14"/>
    </row>
    <row r="17" spans="1:7">
      <c r="A17" s="10">
        <v>10</v>
      </c>
      <c r="B17" s="13" t="s">
        <v>86</v>
      </c>
      <c r="C17" s="14"/>
      <c r="D17" s="14"/>
      <c r="E17" s="14"/>
      <c r="F17" s="14"/>
      <c r="G17" s="14"/>
    </row>
    <row r="18" spans="1:7">
      <c r="A18" s="10">
        <v>11</v>
      </c>
      <c r="B18" s="13" t="s">
        <v>87</v>
      </c>
      <c r="C18" s="14"/>
      <c r="D18" s="14"/>
      <c r="E18" s="14"/>
      <c r="F18" s="14"/>
      <c r="G18" s="14"/>
    </row>
    <row r="19" spans="1:7">
      <c r="A19" s="10">
        <v>12</v>
      </c>
      <c r="B19" s="13" t="s">
        <v>88</v>
      </c>
      <c r="C19" s="14"/>
      <c r="D19" s="14"/>
      <c r="E19" s="14"/>
      <c r="F19" s="14"/>
      <c r="G19" s="14"/>
    </row>
    <row r="20" spans="1:7" ht="16.95" customHeight="1">
      <c r="A20" s="10">
        <v>13</v>
      </c>
      <c r="B20" s="13" t="s">
        <v>89</v>
      </c>
      <c r="C20" s="14"/>
      <c r="D20" s="14"/>
      <c r="E20" s="14"/>
      <c r="F20" s="14"/>
      <c r="G20" s="14"/>
    </row>
    <row r="21" spans="1:7" ht="14.4" customHeight="1">
      <c r="A21" s="10">
        <v>14</v>
      </c>
      <c r="B21" s="13" t="s">
        <v>90</v>
      </c>
      <c r="C21" s="14"/>
      <c r="D21" s="14"/>
      <c r="E21" s="14"/>
      <c r="F21" s="14"/>
      <c r="G21" s="14"/>
    </row>
    <row r="22" spans="1:7">
      <c r="A22" s="10">
        <v>15</v>
      </c>
      <c r="B22" s="13" t="s">
        <v>180</v>
      </c>
      <c r="C22" s="14"/>
      <c r="D22" s="14"/>
      <c r="E22" s="14"/>
      <c r="F22" s="14"/>
      <c r="G22" s="14"/>
    </row>
    <row r="23" spans="1:7" ht="26.4">
      <c r="A23" s="10">
        <v>16</v>
      </c>
      <c r="B23" s="15" t="s">
        <v>91</v>
      </c>
      <c r="C23" s="21">
        <f>SUM(C15:C22)</f>
        <v>85233</v>
      </c>
      <c r="D23" s="21">
        <f t="shared" ref="D23:G23" si="1">SUM(D15:D22)</f>
        <v>71973</v>
      </c>
      <c r="E23" s="21">
        <f t="shared" si="1"/>
        <v>14206</v>
      </c>
      <c r="F23" s="21">
        <f t="shared" si="1"/>
        <v>0</v>
      </c>
      <c r="G23" s="21">
        <f t="shared" si="1"/>
        <v>171412</v>
      </c>
    </row>
    <row r="24" spans="1:7">
      <c r="A24" s="10">
        <v>17</v>
      </c>
      <c r="B24" s="13" t="s">
        <v>185</v>
      </c>
      <c r="C24" s="14"/>
      <c r="D24" s="14"/>
      <c r="E24" s="14"/>
      <c r="F24" s="14"/>
      <c r="G24" s="14"/>
    </row>
    <row r="25" spans="1:7" ht="26.4">
      <c r="A25" s="10">
        <v>18</v>
      </c>
      <c r="B25" s="13" t="s">
        <v>92</v>
      </c>
      <c r="C25" s="14"/>
      <c r="D25" s="14"/>
      <c r="E25" s="14"/>
      <c r="F25" s="14"/>
      <c r="G25" s="14"/>
    </row>
    <row r="26" spans="1:7">
      <c r="A26" s="10">
        <v>19</v>
      </c>
      <c r="B26" s="13" t="s">
        <v>93</v>
      </c>
      <c r="C26" s="14"/>
      <c r="D26" s="14"/>
      <c r="E26" s="14"/>
      <c r="F26" s="14"/>
      <c r="G26" s="14"/>
    </row>
    <row r="27" spans="1:7">
      <c r="A27" s="10">
        <v>20</v>
      </c>
      <c r="B27" s="13" t="s">
        <v>184</v>
      </c>
      <c r="C27" s="14"/>
      <c r="D27" s="14"/>
      <c r="E27" s="14"/>
      <c r="F27" s="14"/>
      <c r="G27" s="14"/>
    </row>
    <row r="28" spans="1:7">
      <c r="A28" s="10">
        <v>21</v>
      </c>
      <c r="B28" s="13" t="s">
        <v>181</v>
      </c>
      <c r="C28" s="14"/>
      <c r="D28" s="14"/>
      <c r="E28" s="14"/>
      <c r="F28" s="14"/>
      <c r="G28" s="14"/>
    </row>
    <row r="29" spans="1:7" ht="26.4">
      <c r="A29" s="10">
        <v>22</v>
      </c>
      <c r="B29" s="13" t="s">
        <v>94</v>
      </c>
      <c r="C29" s="14"/>
      <c r="D29" s="14"/>
      <c r="E29" s="14"/>
      <c r="F29" s="14"/>
      <c r="G29" s="14"/>
    </row>
    <row r="30" spans="1:7" ht="26.4">
      <c r="A30" s="10">
        <v>23</v>
      </c>
      <c r="B30" s="15" t="s">
        <v>95</v>
      </c>
      <c r="C30" s="14">
        <v>0</v>
      </c>
      <c r="D30" s="14">
        <v>0</v>
      </c>
      <c r="E30" s="14">
        <v>0</v>
      </c>
      <c r="F30" s="14">
        <v>0</v>
      </c>
      <c r="G30" s="14">
        <v>0</v>
      </c>
    </row>
    <row r="31" spans="1:7" ht="26.4">
      <c r="A31" s="10">
        <v>24</v>
      </c>
      <c r="B31" s="16" t="s">
        <v>182</v>
      </c>
      <c r="C31" s="14"/>
      <c r="D31" s="14"/>
      <c r="E31" s="14"/>
      <c r="F31" s="14"/>
      <c r="G31" s="14"/>
    </row>
    <row r="32" spans="1:7">
      <c r="A32" s="10">
        <v>25</v>
      </c>
      <c r="B32" s="16" t="s">
        <v>96</v>
      </c>
      <c r="C32" s="14"/>
      <c r="D32" s="14"/>
      <c r="E32" s="14"/>
      <c r="F32" s="14"/>
      <c r="G32" s="14"/>
    </row>
    <row r="33" spans="1:7" ht="15.6" customHeight="1">
      <c r="A33" s="10">
        <v>26</v>
      </c>
      <c r="B33" s="16" t="s">
        <v>183</v>
      </c>
      <c r="C33" s="14"/>
      <c r="D33" s="14"/>
      <c r="E33" s="14"/>
      <c r="F33" s="14"/>
      <c r="G33" s="14"/>
    </row>
    <row r="34" spans="1:7">
      <c r="A34" s="10">
        <v>27</v>
      </c>
      <c r="B34" s="16" t="s">
        <v>97</v>
      </c>
      <c r="C34" s="14"/>
      <c r="D34" s="14"/>
      <c r="E34" s="14"/>
      <c r="F34" s="14"/>
      <c r="G34" s="14"/>
    </row>
    <row r="35" spans="1:7" ht="26.4">
      <c r="A35" s="10">
        <v>28</v>
      </c>
      <c r="B35" s="16" t="s">
        <v>98</v>
      </c>
      <c r="C35" s="14"/>
      <c r="D35" s="14"/>
      <c r="E35" s="14"/>
      <c r="F35" s="14"/>
      <c r="G35" s="14"/>
    </row>
    <row r="36" spans="1:7" ht="40.200000000000003" customHeight="1">
      <c r="A36" s="10">
        <v>29</v>
      </c>
      <c r="B36" s="17" t="s">
        <v>99</v>
      </c>
      <c r="C36" s="14">
        <v>0</v>
      </c>
      <c r="D36" s="14">
        <v>0</v>
      </c>
      <c r="E36" s="14">
        <v>0</v>
      </c>
      <c r="F36" s="14">
        <v>0</v>
      </c>
      <c r="G36" s="14">
        <v>0</v>
      </c>
    </row>
    <row r="37" spans="1:7" ht="31.5" customHeight="1">
      <c r="A37" s="18">
        <v>30</v>
      </c>
      <c r="B37" s="58" t="s">
        <v>100</v>
      </c>
      <c r="C37" s="59">
        <f>SUM(C14+C23+C36)</f>
        <v>85233</v>
      </c>
      <c r="D37" s="59">
        <f t="shared" ref="D37:G37" si="2">SUM(D14+D23+D36)</f>
        <v>71973</v>
      </c>
      <c r="E37" s="59">
        <f t="shared" si="2"/>
        <v>14206</v>
      </c>
      <c r="F37" s="59">
        <f t="shared" si="2"/>
        <v>0</v>
      </c>
      <c r="G37" s="59">
        <f t="shared" si="2"/>
        <v>171412</v>
      </c>
    </row>
    <row r="38" spans="1:7">
      <c r="A38" s="24"/>
      <c r="B38" s="24"/>
      <c r="C38" s="24"/>
      <c r="D38" s="24"/>
      <c r="E38" s="24"/>
      <c r="F38" s="24"/>
      <c r="G38" s="24"/>
    </row>
  </sheetData>
  <mergeCells count="5">
    <mergeCell ref="B2:G2"/>
    <mergeCell ref="B3:G3"/>
    <mergeCell ref="B4:G4"/>
    <mergeCell ref="A6:A7"/>
    <mergeCell ref="C6:D6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B2:I13"/>
  <sheetViews>
    <sheetView workbookViewId="0">
      <selection activeCell="B8" sqref="B8"/>
    </sheetView>
  </sheetViews>
  <sheetFormatPr defaultRowHeight="14.4"/>
  <cols>
    <col min="3" max="3" width="31.44140625" customWidth="1"/>
    <col min="4" max="4" width="13.6640625" customWidth="1"/>
    <col min="5" max="5" width="14.6640625" customWidth="1"/>
    <col min="6" max="6" width="15.6640625" customWidth="1"/>
    <col min="7" max="7" width="14.33203125" customWidth="1"/>
    <col min="8" max="8" width="13.6640625" customWidth="1"/>
  </cols>
  <sheetData>
    <row r="2" spans="2:9">
      <c r="B2" s="154" t="s">
        <v>169</v>
      </c>
      <c r="C2" s="154"/>
      <c r="D2" s="154"/>
      <c r="E2" s="154"/>
      <c r="F2" s="154"/>
      <c r="G2" s="154"/>
      <c r="H2" s="154"/>
    </row>
    <row r="3" spans="2:9">
      <c r="B3" s="24"/>
      <c r="C3" s="154" t="s">
        <v>138</v>
      </c>
      <c r="D3" s="154"/>
      <c r="E3" s="154"/>
      <c r="F3" s="154"/>
      <c r="G3" s="154"/>
      <c r="H3" s="154"/>
    </row>
    <row r="4" spans="2:9">
      <c r="B4" s="161" t="s">
        <v>173</v>
      </c>
      <c r="C4" s="161"/>
      <c r="D4" s="161"/>
      <c r="E4" s="161"/>
      <c r="F4" s="161"/>
      <c r="G4" s="161"/>
      <c r="H4" s="161"/>
      <c r="I4" s="2"/>
    </row>
    <row r="5" spans="2:9">
      <c r="B5" s="2"/>
      <c r="C5" s="2"/>
      <c r="D5" s="2"/>
      <c r="E5" s="2"/>
      <c r="F5" s="2"/>
      <c r="G5" s="2"/>
      <c r="H5" s="2"/>
    </row>
    <row r="6" spans="2:9">
      <c r="B6" s="24"/>
      <c r="C6" s="24"/>
      <c r="D6" s="24"/>
      <c r="E6" s="24" t="s">
        <v>102</v>
      </c>
      <c r="F6" s="24"/>
      <c r="G6" s="24" t="s">
        <v>103</v>
      </c>
      <c r="H6" s="24"/>
    </row>
    <row r="7" spans="2:9" ht="68.400000000000006">
      <c r="B7" s="4" t="s">
        <v>111</v>
      </c>
      <c r="C7" s="4" t="s">
        <v>104</v>
      </c>
      <c r="D7" s="4" t="s">
        <v>105</v>
      </c>
      <c r="E7" s="4" t="s">
        <v>106</v>
      </c>
      <c r="F7" s="4" t="s">
        <v>107</v>
      </c>
      <c r="G7" s="4" t="s">
        <v>108</v>
      </c>
      <c r="H7" s="4" t="s">
        <v>109</v>
      </c>
    </row>
    <row r="8" spans="2:9" ht="24" customHeight="1">
      <c r="B8" s="63"/>
      <c r="C8" s="64"/>
      <c r="D8" s="65"/>
      <c r="E8" s="65"/>
      <c r="F8" s="66"/>
      <c r="G8" s="65"/>
      <c r="H8" s="65"/>
    </row>
    <row r="9" spans="2:9" ht="22.2" customHeight="1">
      <c r="B9" s="63"/>
      <c r="C9" s="64"/>
      <c r="D9" s="65"/>
      <c r="E9" s="65"/>
      <c r="F9" s="66"/>
      <c r="G9" s="65"/>
      <c r="H9" s="65"/>
    </row>
    <row r="10" spans="2:9" ht="21" customHeight="1">
      <c r="B10" s="63"/>
      <c r="C10" s="64"/>
      <c r="D10" s="65"/>
      <c r="E10" s="65"/>
      <c r="F10" s="66"/>
      <c r="G10" s="65"/>
      <c r="H10" s="65"/>
    </row>
    <row r="11" spans="2:9" ht="25.2" customHeight="1">
      <c r="B11" s="63"/>
      <c r="C11" s="64"/>
      <c r="D11" s="65"/>
      <c r="E11" s="65"/>
      <c r="F11" s="66"/>
      <c r="G11" s="65"/>
      <c r="H11" s="65"/>
    </row>
    <row r="12" spans="2:9" ht="24.6" customHeight="1">
      <c r="B12" s="63"/>
      <c r="C12" s="64"/>
      <c r="D12" s="65"/>
      <c r="E12" s="65"/>
      <c r="F12" s="66"/>
      <c r="G12" s="65"/>
      <c r="H12" s="65"/>
    </row>
    <row r="13" spans="2:9" ht="27.6" customHeight="1">
      <c r="B13" s="162" t="s">
        <v>1</v>
      </c>
      <c r="C13" s="162"/>
      <c r="D13" s="67">
        <v>0</v>
      </c>
      <c r="E13" s="67">
        <v>0</v>
      </c>
      <c r="F13" s="67">
        <v>0</v>
      </c>
      <c r="G13" s="68">
        <v>0</v>
      </c>
      <c r="H13" s="68">
        <v>0</v>
      </c>
    </row>
  </sheetData>
  <mergeCells count="4">
    <mergeCell ref="B2:H2"/>
    <mergeCell ref="C3:H3"/>
    <mergeCell ref="B4:H4"/>
    <mergeCell ref="B13:C13"/>
  </mergeCells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B2:H13"/>
  <sheetViews>
    <sheetView workbookViewId="0">
      <selection activeCell="B7" sqref="B7"/>
    </sheetView>
  </sheetViews>
  <sheetFormatPr defaultRowHeight="14.4"/>
  <cols>
    <col min="2" max="2" width="29.88671875" customWidth="1"/>
    <col min="3" max="3" width="14" customWidth="1"/>
    <col min="4" max="4" width="12.44140625" customWidth="1"/>
    <col min="5" max="5" width="12.5546875" customWidth="1"/>
    <col min="6" max="6" width="13.109375" customWidth="1"/>
    <col min="7" max="7" width="11.88671875" customWidth="1"/>
    <col min="8" max="8" width="11.33203125" customWidth="1"/>
  </cols>
  <sheetData>
    <row r="2" spans="2:8">
      <c r="B2" s="24"/>
      <c r="C2" s="154" t="s">
        <v>101</v>
      </c>
      <c r="D2" s="154"/>
      <c r="E2" s="154"/>
      <c r="F2" s="154"/>
      <c r="G2" s="24"/>
      <c r="H2" s="24"/>
    </row>
    <row r="3" spans="2:8">
      <c r="B3" s="154" t="s">
        <v>138</v>
      </c>
      <c r="C3" s="154"/>
      <c r="D3" s="154"/>
      <c r="E3" s="154"/>
      <c r="F3" s="154"/>
      <c r="G3" s="154"/>
      <c r="H3" s="154"/>
    </row>
    <row r="4" spans="2:8">
      <c r="B4" s="161" t="s">
        <v>192</v>
      </c>
      <c r="C4" s="161"/>
      <c r="D4" s="161"/>
      <c r="E4" s="161"/>
      <c r="F4" s="161"/>
      <c r="G4" s="161"/>
      <c r="H4" s="161"/>
    </row>
    <row r="5" spans="2:8">
      <c r="B5" s="2"/>
      <c r="C5" s="2"/>
      <c r="D5" s="2"/>
      <c r="E5" s="2"/>
      <c r="F5" s="2"/>
      <c r="G5" s="2"/>
      <c r="H5" s="2"/>
    </row>
    <row r="6" spans="2:8" ht="49.2" customHeight="1">
      <c r="B6" s="73" t="s">
        <v>175</v>
      </c>
      <c r="C6" s="163" t="s">
        <v>110</v>
      </c>
      <c r="D6" s="163"/>
      <c r="E6" s="163"/>
      <c r="F6" s="163"/>
      <c r="G6" s="163"/>
      <c r="H6" s="163"/>
    </row>
    <row r="7" spans="2:8">
      <c r="B7" s="83"/>
      <c r="C7" s="74">
        <v>2013</v>
      </c>
      <c r="D7" s="74">
        <v>2014</v>
      </c>
      <c r="E7" s="74">
        <v>2015</v>
      </c>
      <c r="F7" s="74">
        <v>2016</v>
      </c>
      <c r="G7" s="74">
        <v>2017</v>
      </c>
      <c r="H7" s="74" t="s">
        <v>0</v>
      </c>
    </row>
    <row r="8" spans="2:8" ht="24.6" customHeight="1">
      <c r="B8" s="64"/>
      <c r="C8" s="70"/>
      <c r="D8" s="70"/>
      <c r="E8" s="65"/>
      <c r="F8" s="65"/>
      <c r="G8" s="65"/>
      <c r="H8" s="70"/>
    </row>
    <row r="9" spans="2:8" ht="25.95" customHeight="1">
      <c r="B9" s="65"/>
      <c r="C9" s="65"/>
      <c r="D9" s="65"/>
      <c r="E9" s="65"/>
      <c r="F9" s="65"/>
      <c r="G9" s="65"/>
      <c r="H9" s="65"/>
    </row>
    <row r="10" spans="2:8" ht="26.4" customHeight="1">
      <c r="B10" s="65"/>
      <c r="C10" s="65"/>
      <c r="D10" s="65"/>
      <c r="E10" s="65"/>
      <c r="F10" s="65"/>
      <c r="G10" s="65"/>
      <c r="H10" s="65"/>
    </row>
    <row r="11" spans="2:8" ht="24" customHeight="1">
      <c r="B11" s="65"/>
      <c r="C11" s="65"/>
      <c r="D11" s="65"/>
      <c r="E11" s="65"/>
      <c r="F11" s="65"/>
      <c r="G11" s="65"/>
      <c r="H11" s="65"/>
    </row>
    <row r="12" spans="2:8" ht="25.2" customHeight="1">
      <c r="B12" s="65"/>
      <c r="C12" s="65"/>
      <c r="D12" s="65"/>
      <c r="E12" s="65"/>
      <c r="F12" s="65"/>
      <c r="G12" s="65"/>
      <c r="H12" s="65"/>
    </row>
    <row r="13" spans="2:8" ht="25.2" customHeight="1">
      <c r="B13" s="69" t="s">
        <v>0</v>
      </c>
      <c r="C13" s="71">
        <v>0</v>
      </c>
      <c r="D13" s="71">
        <v>0</v>
      </c>
      <c r="E13" s="72">
        <v>0</v>
      </c>
      <c r="F13" s="72">
        <v>0</v>
      </c>
      <c r="G13" s="72">
        <v>0</v>
      </c>
      <c r="H13" s="71">
        <v>0</v>
      </c>
    </row>
  </sheetData>
  <mergeCells count="4">
    <mergeCell ref="C2:F2"/>
    <mergeCell ref="B3:H3"/>
    <mergeCell ref="C6:H6"/>
    <mergeCell ref="B4:H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12</vt:i4>
      </vt:variant>
    </vt:vector>
  </HeadingPairs>
  <TitlesOfParts>
    <vt:vector size="12" baseType="lpstr">
      <vt:lpstr>1. mell. bevétel</vt:lpstr>
      <vt:lpstr>2. mell. kiadás</vt:lpstr>
      <vt:lpstr>3. mell.felhalm.</vt:lpstr>
      <vt:lpstr>4.mell. mérleg</vt:lpstr>
      <vt:lpstr>5. mell.pe.vált.</vt:lpstr>
      <vt:lpstr>6.mell.stab.tv.</vt:lpstr>
      <vt:lpstr>7.mell.vagyon</vt:lpstr>
      <vt:lpstr>8. mell.gazd.szervek</vt:lpstr>
      <vt:lpstr>9. mell.többéves</vt:lpstr>
      <vt:lpstr>10. mell. támog.</vt:lpstr>
      <vt:lpstr>11. mell.uniós</vt:lpstr>
      <vt:lpstr>Munka4</vt:lpstr>
    </vt:vector>
  </TitlesOfParts>
  <Company>-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User</cp:lastModifiedBy>
  <cp:lastPrinted>2014-06-02T13:26:12Z</cp:lastPrinted>
  <dcterms:created xsi:type="dcterms:W3CDTF">2014-01-13T17:20:08Z</dcterms:created>
  <dcterms:modified xsi:type="dcterms:W3CDTF">2014-06-17T08:06:00Z</dcterms:modified>
</cp:coreProperties>
</file>